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/>
  <mc:AlternateContent xmlns:mc="http://schemas.openxmlformats.org/markup-compatibility/2006">
    <mc:Choice Requires="x15">
      <x15ac:absPath xmlns:x15ac="http://schemas.microsoft.com/office/spreadsheetml/2010/11/ac" url="/Users/indrajeetmandal/Downloads/"/>
    </mc:Choice>
  </mc:AlternateContent>
  <xr:revisionPtr revIDLastSave="0" documentId="8_{0F15B525-6964-BA48-8FB2-9AC00A3CA4B9}" xr6:coauthVersionLast="47" xr6:coauthVersionMax="47" xr10:uidLastSave="{00000000-0000-0000-0000-000000000000}"/>
  <bookViews>
    <workbookView xWindow="160" yWindow="900" windowWidth="29240" windowHeight="16660" activeTab="6" xr2:uid="{00000000-000D-0000-FFFF-FFFF00000000}"/>
  </bookViews>
  <sheets>
    <sheet name="Sheet1" sheetId="1" r:id="rId1"/>
    <sheet name="gpt_4o_1" sheetId="2" r:id="rId2"/>
    <sheet name="gpt-35" sheetId="5" r:id="rId3"/>
    <sheet name="Llama" sheetId="6" r:id="rId4"/>
    <sheet name="claude" sheetId="7" r:id="rId5"/>
    <sheet name="Sheet3" sheetId="3" r:id="rId6"/>
    <sheet name="Sheet2" sheetId="8" r:id="rId7"/>
  </sheets>
  <definedNames>
    <definedName name="_xlnm._FilterDatabase" localSheetId="0" hidden="1">Sheet1!$C$1:$S$1242</definedName>
  </definedNames>
  <calcPr calcId="191029"/>
  <pivotCaches>
    <pivotCache cacheId="2" r:id="rId8"/>
    <pivotCache cacheId="3" r:id="rId9"/>
    <pivotCache cacheId="4" r:id="rId10"/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6" i="2" l="1"/>
  <c r="AH64" i="7"/>
  <c r="AH63" i="7"/>
  <c r="AH62" i="7"/>
  <c r="AH60" i="7"/>
  <c r="AH59" i="7"/>
  <c r="AH58" i="7"/>
  <c r="AG58" i="7"/>
  <c r="AH57" i="7"/>
  <c r="AG57" i="7"/>
  <c r="AH56" i="7"/>
  <c r="AG56" i="7"/>
  <c r="AH55" i="7"/>
  <c r="U45" i="7"/>
  <c r="V45" i="7"/>
  <c r="W45" i="7"/>
  <c r="X45" i="7"/>
  <c r="Y45" i="7"/>
  <c r="Z45" i="7"/>
  <c r="AA45" i="7"/>
  <c r="AB45" i="7"/>
  <c r="AC45" i="7"/>
  <c r="AD45" i="7"/>
  <c r="AE45" i="7"/>
  <c r="AF45" i="7"/>
  <c r="T45" i="7"/>
  <c r="AB64" i="6"/>
  <c r="AB63" i="6"/>
  <c r="AB62" i="6"/>
  <c r="AB61" i="6"/>
  <c r="AB59" i="6"/>
  <c r="AB58" i="6"/>
  <c r="AB57" i="6"/>
  <c r="AB56" i="6"/>
  <c r="AB55" i="6"/>
  <c r="AB54" i="6"/>
  <c r="AA57" i="6"/>
  <c r="AA56" i="6"/>
  <c r="AA55" i="6"/>
  <c r="U31" i="6"/>
  <c r="V31" i="6"/>
  <c r="W31" i="6"/>
  <c r="X31" i="6"/>
  <c r="Y31" i="6"/>
  <c r="Z31" i="6"/>
  <c r="AA31" i="6"/>
  <c r="AB31" i="6"/>
  <c r="AC31" i="6"/>
  <c r="AD31" i="6"/>
  <c r="AE31" i="6"/>
  <c r="AF31" i="6"/>
  <c r="T31" i="6"/>
  <c r="Y61" i="5"/>
  <c r="Y60" i="5"/>
  <c r="Y59" i="5"/>
  <c r="Y58" i="5"/>
  <c r="Y56" i="5"/>
  <c r="Y55" i="5"/>
  <c r="Y54" i="5"/>
  <c r="Y53" i="5"/>
  <c r="Y52" i="5"/>
  <c r="Y51" i="5"/>
  <c r="U29" i="5"/>
  <c r="V29" i="5"/>
  <c r="W29" i="5"/>
  <c r="X29" i="5"/>
  <c r="Y29" i="5"/>
  <c r="Z29" i="5"/>
  <c r="AA29" i="5"/>
  <c r="AB29" i="5"/>
  <c r="AC29" i="5"/>
  <c r="AD29" i="5"/>
  <c r="AE29" i="5"/>
  <c r="AF29" i="5"/>
  <c r="T29" i="5"/>
  <c r="X54" i="5"/>
  <c r="X53" i="5"/>
  <c r="X52" i="5"/>
  <c r="AL29" i="5"/>
  <c r="AM29" i="5"/>
  <c r="AK29" i="5"/>
  <c r="AL28" i="5"/>
  <c r="AM28" i="5"/>
  <c r="AK28" i="5"/>
  <c r="AL31" i="6"/>
  <c r="AM31" i="6"/>
  <c r="AK31" i="6"/>
  <c r="AL30" i="6"/>
  <c r="AM30" i="6"/>
  <c r="AK30" i="6"/>
  <c r="AL45" i="7"/>
  <c r="AM45" i="7"/>
  <c r="AK45" i="7"/>
  <c r="AM44" i="7"/>
  <c r="AL44" i="7"/>
  <c r="AK44" i="7"/>
  <c r="AK5" i="7"/>
  <c r="AL5" i="7"/>
  <c r="AM5" i="7"/>
  <c r="AK6" i="7"/>
  <c r="AL6" i="7"/>
  <c r="AM6" i="7"/>
  <c r="AK7" i="7"/>
  <c r="AL7" i="7"/>
  <c r="AM7" i="7"/>
  <c r="AK8" i="7"/>
  <c r="AL8" i="7"/>
  <c r="AM8" i="7"/>
  <c r="AK9" i="7"/>
  <c r="AL9" i="7"/>
  <c r="AM9" i="7"/>
  <c r="AK10" i="7"/>
  <c r="AL10" i="7"/>
  <c r="AM10" i="7"/>
  <c r="AK11" i="7"/>
  <c r="AL11" i="7"/>
  <c r="AM11" i="7"/>
  <c r="AK12" i="7"/>
  <c r="AL12" i="7"/>
  <c r="AM12" i="7"/>
  <c r="AK13" i="7"/>
  <c r="AL13" i="7"/>
  <c r="AM13" i="7"/>
  <c r="AK14" i="7"/>
  <c r="AL14" i="7"/>
  <c r="AM14" i="7"/>
  <c r="AK15" i="7"/>
  <c r="AL15" i="7"/>
  <c r="AM15" i="7"/>
  <c r="AK16" i="7"/>
  <c r="AL16" i="7"/>
  <c r="AM16" i="7"/>
  <c r="AK17" i="7"/>
  <c r="AL17" i="7"/>
  <c r="AM17" i="7"/>
  <c r="AK18" i="7"/>
  <c r="AL18" i="7"/>
  <c r="AM18" i="7"/>
  <c r="AK19" i="7"/>
  <c r="AL19" i="7"/>
  <c r="AM19" i="7"/>
  <c r="AK20" i="7"/>
  <c r="AL20" i="7"/>
  <c r="AM20" i="7"/>
  <c r="AK21" i="7"/>
  <c r="AL21" i="7"/>
  <c r="AM21" i="7"/>
  <c r="AK22" i="7"/>
  <c r="AL22" i="7"/>
  <c r="AM22" i="7"/>
  <c r="AK23" i="7"/>
  <c r="AL23" i="7"/>
  <c r="AM23" i="7"/>
  <c r="AK24" i="7"/>
  <c r="AL24" i="7"/>
  <c r="AM24" i="7"/>
  <c r="AK25" i="7"/>
  <c r="AL25" i="7"/>
  <c r="AM25" i="7"/>
  <c r="AK26" i="7"/>
  <c r="AL26" i="7"/>
  <c r="AM26" i="7"/>
  <c r="AK27" i="7"/>
  <c r="AL27" i="7"/>
  <c r="AM27" i="7"/>
  <c r="AK28" i="7"/>
  <c r="AL28" i="7"/>
  <c r="AM28" i="7"/>
  <c r="AK29" i="7"/>
  <c r="AL29" i="7"/>
  <c r="AM29" i="7"/>
  <c r="AK30" i="7"/>
  <c r="AL30" i="7"/>
  <c r="AM30" i="7"/>
  <c r="AK31" i="7"/>
  <c r="AL31" i="7"/>
  <c r="AM31" i="7"/>
  <c r="AK32" i="7"/>
  <c r="AL32" i="7"/>
  <c r="AM32" i="7"/>
  <c r="AK33" i="7"/>
  <c r="AL33" i="7"/>
  <c r="AM33" i="7"/>
  <c r="AK34" i="7"/>
  <c r="AL34" i="7"/>
  <c r="AM34" i="7"/>
  <c r="AK35" i="7"/>
  <c r="AL35" i="7"/>
  <c r="AM35" i="7"/>
  <c r="AK36" i="7"/>
  <c r="AL36" i="7"/>
  <c r="AM36" i="7"/>
  <c r="AK37" i="7"/>
  <c r="AL37" i="7"/>
  <c r="AM37" i="7"/>
  <c r="AK38" i="7"/>
  <c r="AL38" i="7"/>
  <c r="AM38" i="7"/>
  <c r="AK39" i="7"/>
  <c r="AL39" i="7"/>
  <c r="AM39" i="7"/>
  <c r="AK40" i="7"/>
  <c r="AL40" i="7"/>
  <c r="AM40" i="7"/>
  <c r="AK41" i="7"/>
  <c r="AL41" i="7"/>
  <c r="AM41" i="7"/>
  <c r="AK42" i="7"/>
  <c r="AL42" i="7"/>
  <c r="AM42" i="7"/>
  <c r="AK43" i="7"/>
  <c r="AL43" i="7"/>
  <c r="AM43" i="7"/>
  <c r="AM4" i="7"/>
  <c r="AL4" i="7"/>
  <c r="AK4" i="7"/>
  <c r="AK5" i="6"/>
  <c r="AL5" i="6"/>
  <c r="AM5" i="6"/>
  <c r="AK6" i="6"/>
  <c r="AL6" i="6"/>
  <c r="AM6" i="6"/>
  <c r="AK7" i="6"/>
  <c r="AL7" i="6"/>
  <c r="AM7" i="6"/>
  <c r="AK8" i="6"/>
  <c r="AL8" i="6"/>
  <c r="AM8" i="6"/>
  <c r="AK9" i="6"/>
  <c r="AL9" i="6"/>
  <c r="AM9" i="6"/>
  <c r="AK10" i="6"/>
  <c r="AL10" i="6"/>
  <c r="AM10" i="6"/>
  <c r="AK11" i="6"/>
  <c r="AL11" i="6"/>
  <c r="AM11" i="6"/>
  <c r="AK12" i="6"/>
  <c r="AL12" i="6"/>
  <c r="AM12" i="6"/>
  <c r="AK13" i="6"/>
  <c r="AL13" i="6"/>
  <c r="AM13" i="6"/>
  <c r="AK14" i="6"/>
  <c r="AL14" i="6"/>
  <c r="AM14" i="6"/>
  <c r="AK15" i="6"/>
  <c r="AL15" i="6"/>
  <c r="AM15" i="6"/>
  <c r="AK16" i="6"/>
  <c r="AL16" i="6"/>
  <c r="AM16" i="6"/>
  <c r="AK17" i="6"/>
  <c r="AL17" i="6"/>
  <c r="AM17" i="6"/>
  <c r="AK18" i="6"/>
  <c r="AL18" i="6"/>
  <c r="AM18" i="6"/>
  <c r="AK19" i="6"/>
  <c r="AL19" i="6"/>
  <c r="AM19" i="6"/>
  <c r="AK20" i="6"/>
  <c r="AL20" i="6"/>
  <c r="AM20" i="6"/>
  <c r="AK21" i="6"/>
  <c r="AL21" i="6"/>
  <c r="AM21" i="6"/>
  <c r="AK22" i="6"/>
  <c r="AL22" i="6"/>
  <c r="AM22" i="6"/>
  <c r="AK23" i="6"/>
  <c r="AL23" i="6"/>
  <c r="AM23" i="6"/>
  <c r="AK24" i="6"/>
  <c r="AL24" i="6"/>
  <c r="AM24" i="6"/>
  <c r="AK25" i="6"/>
  <c r="AL25" i="6"/>
  <c r="AM25" i="6"/>
  <c r="AK26" i="6"/>
  <c r="AL26" i="6"/>
  <c r="AM26" i="6"/>
  <c r="AK27" i="6"/>
  <c r="AL27" i="6"/>
  <c r="AM27" i="6"/>
  <c r="AK28" i="6"/>
  <c r="AL28" i="6"/>
  <c r="AM28" i="6"/>
  <c r="AK29" i="6"/>
  <c r="AL29" i="6"/>
  <c r="AM29" i="6"/>
  <c r="AM4" i="6"/>
  <c r="AL4" i="6"/>
  <c r="AK4" i="6"/>
  <c r="AK5" i="5"/>
  <c r="AL5" i="5"/>
  <c r="AM5" i="5"/>
  <c r="AK6" i="5"/>
  <c r="AL6" i="5"/>
  <c r="AM6" i="5"/>
  <c r="AK7" i="5"/>
  <c r="AL7" i="5"/>
  <c r="AM7" i="5"/>
  <c r="AK8" i="5"/>
  <c r="AL8" i="5"/>
  <c r="AM8" i="5"/>
  <c r="AK9" i="5"/>
  <c r="AL9" i="5"/>
  <c r="AM9" i="5"/>
  <c r="AK10" i="5"/>
  <c r="AL10" i="5"/>
  <c r="AM10" i="5"/>
  <c r="AK11" i="5"/>
  <c r="AL11" i="5"/>
  <c r="AM11" i="5"/>
  <c r="AK12" i="5"/>
  <c r="AL12" i="5"/>
  <c r="AM12" i="5"/>
  <c r="AK13" i="5"/>
  <c r="AL13" i="5"/>
  <c r="AM13" i="5"/>
  <c r="AK14" i="5"/>
  <c r="AL14" i="5"/>
  <c r="AM14" i="5"/>
  <c r="AK15" i="5"/>
  <c r="AL15" i="5"/>
  <c r="AM15" i="5"/>
  <c r="AK16" i="5"/>
  <c r="AL16" i="5"/>
  <c r="AM16" i="5"/>
  <c r="AK17" i="5"/>
  <c r="AL17" i="5"/>
  <c r="AM17" i="5"/>
  <c r="AK18" i="5"/>
  <c r="AL18" i="5"/>
  <c r="AM18" i="5"/>
  <c r="AK19" i="5"/>
  <c r="AL19" i="5"/>
  <c r="AM19" i="5"/>
  <c r="AK20" i="5"/>
  <c r="AL20" i="5"/>
  <c r="AM20" i="5"/>
  <c r="AK21" i="5"/>
  <c r="AL21" i="5"/>
  <c r="AM21" i="5"/>
  <c r="AK22" i="5"/>
  <c r="AL22" i="5"/>
  <c r="AM22" i="5"/>
  <c r="AK23" i="5"/>
  <c r="AL23" i="5"/>
  <c r="AM23" i="5"/>
  <c r="AK24" i="5"/>
  <c r="AL24" i="5"/>
  <c r="AM24" i="5"/>
  <c r="AK25" i="5"/>
  <c r="AL25" i="5"/>
  <c r="AM25" i="5"/>
  <c r="AK26" i="5"/>
  <c r="AL26" i="5"/>
  <c r="AM26" i="5"/>
  <c r="AK27" i="5"/>
  <c r="AL27" i="5"/>
  <c r="AM27" i="5"/>
  <c r="AM4" i="5"/>
  <c r="AL4" i="5"/>
  <c r="AK4" i="5"/>
  <c r="AN56" i="2"/>
  <c r="AM56" i="2"/>
  <c r="AL56" i="2"/>
  <c r="U65" i="2"/>
  <c r="U64" i="2"/>
  <c r="U63" i="2"/>
  <c r="AH55" i="2"/>
  <c r="AM55" i="2"/>
  <c r="AN55" i="2"/>
  <c r="AL55" i="2"/>
  <c r="AL5" i="2"/>
  <c r="AM5" i="2"/>
  <c r="AN5" i="2"/>
  <c r="AL6" i="2"/>
  <c r="AM6" i="2"/>
  <c r="AN6" i="2"/>
  <c r="AL7" i="2"/>
  <c r="AM7" i="2"/>
  <c r="AN7" i="2"/>
  <c r="AL8" i="2"/>
  <c r="AM8" i="2"/>
  <c r="AN8" i="2"/>
  <c r="AL9" i="2"/>
  <c r="AM9" i="2"/>
  <c r="AN9" i="2"/>
  <c r="AL10" i="2"/>
  <c r="AM10" i="2"/>
  <c r="AN10" i="2"/>
  <c r="AL11" i="2"/>
  <c r="AM11" i="2"/>
  <c r="AN11" i="2"/>
  <c r="AL12" i="2"/>
  <c r="AM12" i="2"/>
  <c r="AN12" i="2"/>
  <c r="AL13" i="2"/>
  <c r="AM13" i="2"/>
  <c r="AN13" i="2"/>
  <c r="AL14" i="2"/>
  <c r="AM14" i="2"/>
  <c r="AN14" i="2"/>
  <c r="AL15" i="2"/>
  <c r="AM15" i="2"/>
  <c r="AN15" i="2"/>
  <c r="AL16" i="2"/>
  <c r="AM16" i="2"/>
  <c r="AN16" i="2"/>
  <c r="AL17" i="2"/>
  <c r="AM17" i="2"/>
  <c r="AN17" i="2"/>
  <c r="AL18" i="2"/>
  <c r="AM18" i="2"/>
  <c r="AN18" i="2"/>
  <c r="AL19" i="2"/>
  <c r="AM19" i="2"/>
  <c r="AN19" i="2"/>
  <c r="AL20" i="2"/>
  <c r="AM20" i="2"/>
  <c r="AN20" i="2"/>
  <c r="AL21" i="2"/>
  <c r="AM21" i="2"/>
  <c r="AN21" i="2"/>
  <c r="AL22" i="2"/>
  <c r="AM22" i="2"/>
  <c r="AN22" i="2"/>
  <c r="AL23" i="2"/>
  <c r="AM23" i="2"/>
  <c r="AN23" i="2"/>
  <c r="AL24" i="2"/>
  <c r="AM24" i="2"/>
  <c r="AN24" i="2"/>
  <c r="AL25" i="2"/>
  <c r="AM25" i="2"/>
  <c r="AN25" i="2"/>
  <c r="AL26" i="2"/>
  <c r="AM26" i="2"/>
  <c r="AN26" i="2"/>
  <c r="AL27" i="2"/>
  <c r="AM27" i="2"/>
  <c r="AN27" i="2"/>
  <c r="AL28" i="2"/>
  <c r="AM28" i="2"/>
  <c r="AN28" i="2"/>
  <c r="AL29" i="2"/>
  <c r="AM29" i="2"/>
  <c r="AN29" i="2"/>
  <c r="AL30" i="2"/>
  <c r="AM30" i="2"/>
  <c r="AN30" i="2"/>
  <c r="AL31" i="2"/>
  <c r="AM31" i="2"/>
  <c r="AN31" i="2"/>
  <c r="AL32" i="2"/>
  <c r="AM32" i="2"/>
  <c r="AN32" i="2"/>
  <c r="AL33" i="2"/>
  <c r="AM33" i="2"/>
  <c r="AN33" i="2"/>
  <c r="AL34" i="2"/>
  <c r="AM34" i="2"/>
  <c r="AN34" i="2"/>
  <c r="AL35" i="2"/>
  <c r="AM35" i="2"/>
  <c r="AN35" i="2"/>
  <c r="AL36" i="2"/>
  <c r="AM36" i="2"/>
  <c r="AN36" i="2"/>
  <c r="AL37" i="2"/>
  <c r="AM37" i="2"/>
  <c r="AN37" i="2"/>
  <c r="AL38" i="2"/>
  <c r="AM38" i="2"/>
  <c r="AN38" i="2"/>
  <c r="AL39" i="2"/>
  <c r="AM39" i="2"/>
  <c r="AN39" i="2"/>
  <c r="AL40" i="2"/>
  <c r="AM40" i="2"/>
  <c r="AN40" i="2"/>
  <c r="AL41" i="2"/>
  <c r="AM41" i="2"/>
  <c r="AN41" i="2"/>
  <c r="AL42" i="2"/>
  <c r="AM42" i="2"/>
  <c r="AN42" i="2"/>
  <c r="AL43" i="2"/>
  <c r="AM43" i="2"/>
  <c r="AN43" i="2"/>
  <c r="AL44" i="2"/>
  <c r="AM44" i="2"/>
  <c r="AN44" i="2"/>
  <c r="AL45" i="2"/>
  <c r="AM45" i="2"/>
  <c r="AN45" i="2"/>
  <c r="AL46" i="2"/>
  <c r="AM46" i="2"/>
  <c r="AN46" i="2"/>
  <c r="AL47" i="2"/>
  <c r="AM47" i="2"/>
  <c r="AN47" i="2"/>
  <c r="AL48" i="2"/>
  <c r="AM48" i="2"/>
  <c r="AN48" i="2"/>
  <c r="AL49" i="2"/>
  <c r="AM49" i="2"/>
  <c r="AN49" i="2"/>
  <c r="AL50" i="2"/>
  <c r="AM50" i="2"/>
  <c r="AN50" i="2"/>
  <c r="AL51" i="2"/>
  <c r="AM51" i="2"/>
  <c r="AN51" i="2"/>
  <c r="AL52" i="2"/>
  <c r="AM52" i="2"/>
  <c r="AN52" i="2"/>
  <c r="AL53" i="2"/>
  <c r="AM53" i="2"/>
  <c r="AN53" i="2"/>
  <c r="AL54" i="2"/>
  <c r="AM54" i="2"/>
  <c r="AN54" i="2"/>
  <c r="AN4" i="2"/>
  <c r="AM4" i="2"/>
  <c r="AL4" i="2"/>
  <c r="V56" i="2"/>
  <c r="V66" i="2" s="1"/>
  <c r="W56" i="2"/>
  <c r="X56" i="2"/>
  <c r="Y56" i="2"/>
  <c r="V67" i="2" s="1"/>
  <c r="Z56" i="2"/>
  <c r="AA56" i="2"/>
  <c r="V71" i="2" s="1"/>
  <c r="AB56" i="2"/>
  <c r="AC56" i="2"/>
  <c r="AD56" i="2"/>
  <c r="V72" i="2" s="1"/>
  <c r="AE56" i="2"/>
  <c r="AF56" i="2"/>
  <c r="V57" i="2"/>
  <c r="W57" i="2"/>
  <c r="X57" i="2"/>
  <c r="Y57" i="2"/>
  <c r="Z57" i="2"/>
  <c r="AA57" i="2"/>
  <c r="AB57" i="2"/>
  <c r="AC57" i="2"/>
  <c r="AD57" i="2"/>
  <c r="AE57" i="2"/>
  <c r="AF57" i="2"/>
  <c r="U57" i="2"/>
  <c r="U56" i="2"/>
  <c r="V62" i="2" s="1"/>
  <c r="V79" i="7"/>
  <c r="W79" i="7"/>
  <c r="X79" i="7"/>
  <c r="U79" i="7"/>
  <c r="V77" i="7"/>
  <c r="W77" i="7"/>
  <c r="X77" i="7"/>
  <c r="V78" i="7"/>
  <c r="W78" i="7"/>
  <c r="X78" i="7"/>
  <c r="V80" i="7"/>
  <c r="W80" i="7"/>
  <c r="X80" i="7"/>
  <c r="V81" i="7"/>
  <c r="W81" i="7"/>
  <c r="X81" i="7"/>
  <c r="V82" i="7"/>
  <c r="W82" i="7"/>
  <c r="X82" i="7"/>
  <c r="V83" i="7"/>
  <c r="W83" i="7"/>
  <c r="X83" i="7"/>
  <c r="V84" i="7"/>
  <c r="W84" i="7"/>
  <c r="X84" i="7"/>
  <c r="V85" i="7"/>
  <c r="W85" i="7"/>
  <c r="X85" i="7"/>
  <c r="V86" i="7"/>
  <c r="W86" i="7"/>
  <c r="X86" i="7"/>
  <c r="V87" i="7"/>
  <c r="W87" i="7"/>
  <c r="X87" i="7"/>
  <c r="U78" i="7"/>
  <c r="U80" i="7"/>
  <c r="U81" i="7"/>
  <c r="U82" i="7"/>
  <c r="U83" i="7"/>
  <c r="U84" i="7"/>
  <c r="U85" i="7"/>
  <c r="U86" i="7"/>
  <c r="U87" i="7"/>
  <c r="U77" i="7"/>
  <c r="D194" i="5"/>
  <c r="D171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4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" i="2"/>
  <c r="Z101" i="3"/>
  <c r="Y101" i="3"/>
  <c r="X101" i="3"/>
  <c r="W101" i="3"/>
  <c r="V101" i="3"/>
  <c r="U101" i="3"/>
  <c r="T101" i="3"/>
  <c r="S101" i="3"/>
  <c r="Z100" i="3"/>
  <c r="Y100" i="3"/>
  <c r="X100" i="3"/>
  <c r="W100" i="3"/>
  <c r="V100" i="3"/>
  <c r="U100" i="3"/>
  <c r="T100" i="3"/>
  <c r="S100" i="3"/>
  <c r="Z99" i="3"/>
  <c r="Y99" i="3"/>
  <c r="X99" i="3"/>
  <c r="W99" i="3"/>
  <c r="V99" i="3"/>
  <c r="U99" i="3"/>
  <c r="T99" i="3"/>
  <c r="S99" i="3"/>
  <c r="Z98" i="3"/>
  <c r="Y98" i="3"/>
  <c r="X98" i="3"/>
  <c r="W98" i="3"/>
  <c r="V98" i="3"/>
  <c r="U98" i="3"/>
  <c r="T98" i="3"/>
  <c r="S98" i="3"/>
  <c r="Z97" i="3"/>
  <c r="Y97" i="3"/>
  <c r="X97" i="3"/>
  <c r="W97" i="3"/>
  <c r="V97" i="3"/>
  <c r="U97" i="3"/>
  <c r="T97" i="3"/>
  <c r="S97" i="3"/>
  <c r="Z96" i="3"/>
  <c r="Y96" i="3"/>
  <c r="X96" i="3"/>
  <c r="W96" i="3"/>
  <c r="V96" i="3"/>
  <c r="U96" i="3"/>
  <c r="T96" i="3"/>
  <c r="S96" i="3"/>
  <c r="Z95" i="3"/>
  <c r="Y95" i="3"/>
  <c r="X95" i="3"/>
  <c r="W95" i="3"/>
  <c r="V95" i="3"/>
  <c r="U95" i="3"/>
  <c r="T95" i="3"/>
  <c r="S95" i="3"/>
  <c r="Z94" i="3"/>
  <c r="Y94" i="3"/>
  <c r="X94" i="3"/>
  <c r="W94" i="3"/>
  <c r="V94" i="3"/>
  <c r="U94" i="3"/>
  <c r="T94" i="3"/>
  <c r="S94" i="3"/>
  <c r="Z93" i="3"/>
  <c r="Y93" i="3"/>
  <c r="X93" i="3"/>
  <c r="W93" i="3"/>
  <c r="V93" i="3"/>
  <c r="U93" i="3"/>
  <c r="T93" i="3"/>
  <c r="S93" i="3"/>
  <c r="Z92" i="3"/>
  <c r="Y92" i="3"/>
  <c r="X92" i="3"/>
  <c r="W92" i="3"/>
  <c r="V92" i="3"/>
  <c r="U92" i="3"/>
  <c r="T92" i="3"/>
  <c r="S92" i="3"/>
  <c r="Z91" i="3"/>
  <c r="Y91" i="3"/>
  <c r="X91" i="3"/>
  <c r="W91" i="3"/>
  <c r="V91" i="3"/>
  <c r="U91" i="3"/>
  <c r="T91" i="3"/>
  <c r="S91" i="3"/>
  <c r="Z90" i="3"/>
  <c r="Y90" i="3"/>
  <c r="X90" i="3"/>
  <c r="W90" i="3"/>
  <c r="V90" i="3"/>
  <c r="U90" i="3"/>
  <c r="T90" i="3"/>
  <c r="S90" i="3"/>
  <c r="Z89" i="3"/>
  <c r="Y89" i="3"/>
  <c r="X89" i="3"/>
  <c r="W89" i="3"/>
  <c r="V89" i="3"/>
  <c r="U89" i="3"/>
  <c r="T89" i="3"/>
  <c r="S89" i="3"/>
  <c r="Z88" i="3"/>
  <c r="Y88" i="3"/>
  <c r="X88" i="3"/>
  <c r="W88" i="3"/>
  <c r="V88" i="3"/>
  <c r="U88" i="3"/>
  <c r="T88" i="3"/>
  <c r="S88" i="3"/>
  <c r="Z87" i="3"/>
  <c r="Y87" i="3"/>
  <c r="X87" i="3"/>
  <c r="W87" i="3"/>
  <c r="V87" i="3"/>
  <c r="U87" i="3"/>
  <c r="T87" i="3"/>
  <c r="S87" i="3"/>
  <c r="Z86" i="3"/>
  <c r="Y86" i="3"/>
  <c r="X86" i="3"/>
  <c r="W86" i="3"/>
  <c r="V86" i="3"/>
  <c r="U86" i="3"/>
  <c r="T86" i="3"/>
  <c r="S86" i="3"/>
  <c r="Z85" i="3"/>
  <c r="Y85" i="3"/>
  <c r="X85" i="3"/>
  <c r="W85" i="3"/>
  <c r="V85" i="3"/>
  <c r="U85" i="3"/>
  <c r="T85" i="3"/>
  <c r="S85" i="3"/>
  <c r="Z84" i="3"/>
  <c r="Y84" i="3"/>
  <c r="X84" i="3"/>
  <c r="W84" i="3"/>
  <c r="V84" i="3"/>
  <c r="U84" i="3"/>
  <c r="T84" i="3"/>
  <c r="S84" i="3"/>
  <c r="Z83" i="3"/>
  <c r="Y83" i="3"/>
  <c r="X83" i="3"/>
  <c r="W83" i="3"/>
  <c r="V83" i="3"/>
  <c r="U83" i="3"/>
  <c r="T83" i="3"/>
  <c r="S83" i="3"/>
  <c r="Z82" i="3"/>
  <c r="Y82" i="3"/>
  <c r="X82" i="3"/>
  <c r="W82" i="3"/>
  <c r="V82" i="3"/>
  <c r="U82" i="3"/>
  <c r="T82" i="3"/>
  <c r="S82" i="3"/>
  <c r="Z81" i="3"/>
  <c r="Y81" i="3"/>
  <c r="X81" i="3"/>
  <c r="W81" i="3"/>
  <c r="V81" i="3"/>
  <c r="U81" i="3"/>
  <c r="T81" i="3"/>
  <c r="S81" i="3"/>
  <c r="Z80" i="3"/>
  <c r="Y80" i="3"/>
  <c r="X80" i="3"/>
  <c r="W80" i="3"/>
  <c r="V80" i="3"/>
  <c r="U80" i="3"/>
  <c r="T80" i="3"/>
  <c r="S80" i="3"/>
  <c r="Z79" i="3"/>
  <c r="Y79" i="3"/>
  <c r="X79" i="3"/>
  <c r="W79" i="3"/>
  <c r="V79" i="3"/>
  <c r="U79" i="3"/>
  <c r="T79" i="3"/>
  <c r="S79" i="3"/>
  <c r="Z78" i="3"/>
  <c r="Y78" i="3"/>
  <c r="X78" i="3"/>
  <c r="W78" i="3"/>
  <c r="V78" i="3"/>
  <c r="U78" i="3"/>
  <c r="T78" i="3"/>
  <c r="S78" i="3"/>
  <c r="Z77" i="3"/>
  <c r="Y77" i="3"/>
  <c r="X77" i="3"/>
  <c r="W77" i="3"/>
  <c r="V77" i="3"/>
  <c r="U77" i="3"/>
  <c r="T77" i="3"/>
  <c r="S77" i="3"/>
  <c r="Z76" i="3"/>
  <c r="Y76" i="3"/>
  <c r="X76" i="3"/>
  <c r="W76" i="3"/>
  <c r="V76" i="3"/>
  <c r="U76" i="3"/>
  <c r="T76" i="3"/>
  <c r="S76" i="3"/>
  <c r="Z75" i="3"/>
  <c r="Y75" i="3"/>
  <c r="X75" i="3"/>
  <c r="W75" i="3"/>
  <c r="V75" i="3"/>
  <c r="U75" i="3"/>
  <c r="T75" i="3"/>
  <c r="S75" i="3"/>
  <c r="Z74" i="3"/>
  <c r="Y74" i="3"/>
  <c r="X74" i="3"/>
  <c r="W74" i="3"/>
  <c r="V74" i="3"/>
  <c r="U74" i="3"/>
  <c r="T74" i="3"/>
  <c r="S74" i="3"/>
  <c r="Z73" i="3"/>
  <c r="Y73" i="3"/>
  <c r="X73" i="3"/>
  <c r="W73" i="3"/>
  <c r="V73" i="3"/>
  <c r="U73" i="3"/>
  <c r="T73" i="3"/>
  <c r="S73" i="3"/>
  <c r="Z72" i="3"/>
  <c r="Y72" i="3"/>
  <c r="X72" i="3"/>
  <c r="W72" i="3"/>
  <c r="V72" i="3"/>
  <c r="U72" i="3"/>
  <c r="T72" i="3"/>
  <c r="S72" i="3"/>
  <c r="Z71" i="3"/>
  <c r="Y71" i="3"/>
  <c r="X71" i="3"/>
  <c r="W71" i="3"/>
  <c r="V71" i="3"/>
  <c r="U71" i="3"/>
  <c r="T71" i="3"/>
  <c r="S71" i="3"/>
  <c r="Z70" i="3"/>
  <c r="Y70" i="3"/>
  <c r="X70" i="3"/>
  <c r="W70" i="3"/>
  <c r="V70" i="3"/>
  <c r="U70" i="3"/>
  <c r="T70" i="3"/>
  <c r="S70" i="3"/>
  <c r="Z69" i="3"/>
  <c r="Y69" i="3"/>
  <c r="X69" i="3"/>
  <c r="W69" i="3"/>
  <c r="V69" i="3"/>
  <c r="U69" i="3"/>
  <c r="T69" i="3"/>
  <c r="S69" i="3"/>
  <c r="Z68" i="3"/>
  <c r="Y68" i="3"/>
  <c r="X68" i="3"/>
  <c r="W68" i="3"/>
  <c r="V68" i="3"/>
  <c r="U68" i="3"/>
  <c r="T68" i="3"/>
  <c r="S68" i="3"/>
  <c r="Z67" i="3"/>
  <c r="Y67" i="3"/>
  <c r="X67" i="3"/>
  <c r="W67" i="3"/>
  <c r="V67" i="3"/>
  <c r="U67" i="3"/>
  <c r="T67" i="3"/>
  <c r="S67" i="3"/>
  <c r="Z66" i="3"/>
  <c r="Y66" i="3"/>
  <c r="X66" i="3"/>
  <c r="W66" i="3"/>
  <c r="V66" i="3"/>
  <c r="U66" i="3"/>
  <c r="T66" i="3"/>
  <c r="S66" i="3"/>
  <c r="Z65" i="3"/>
  <c r="Y65" i="3"/>
  <c r="X65" i="3"/>
  <c r="W65" i="3"/>
  <c r="V65" i="3"/>
  <c r="U65" i="3"/>
  <c r="T65" i="3"/>
  <c r="S65" i="3"/>
  <c r="Z64" i="3"/>
  <c r="Y64" i="3"/>
  <c r="X64" i="3"/>
  <c r="W64" i="3"/>
  <c r="V64" i="3"/>
  <c r="U64" i="3"/>
  <c r="T64" i="3"/>
  <c r="S64" i="3"/>
  <c r="Z63" i="3"/>
  <c r="Y63" i="3"/>
  <c r="X63" i="3"/>
  <c r="W63" i="3"/>
  <c r="V63" i="3"/>
  <c r="U63" i="3"/>
  <c r="T63" i="3"/>
  <c r="S63" i="3"/>
  <c r="Z62" i="3"/>
  <c r="Y62" i="3"/>
  <c r="X62" i="3"/>
  <c r="W62" i="3"/>
  <c r="V62" i="3"/>
  <c r="U62" i="3"/>
  <c r="T62" i="3"/>
  <c r="S62" i="3"/>
  <c r="Z61" i="3"/>
  <c r="Y61" i="3"/>
  <c r="X61" i="3"/>
  <c r="W61" i="3"/>
  <c r="V61" i="3"/>
  <c r="U61" i="3"/>
  <c r="T61" i="3"/>
  <c r="S61" i="3"/>
  <c r="Z60" i="3"/>
  <c r="Y60" i="3"/>
  <c r="X60" i="3"/>
  <c r="W60" i="3"/>
  <c r="V60" i="3"/>
  <c r="U60" i="3"/>
  <c r="T60" i="3"/>
  <c r="S60" i="3"/>
  <c r="Z59" i="3"/>
  <c r="Y59" i="3"/>
  <c r="X59" i="3"/>
  <c r="W59" i="3"/>
  <c r="V59" i="3"/>
  <c r="U59" i="3"/>
  <c r="T59" i="3"/>
  <c r="S59" i="3"/>
  <c r="Z58" i="3"/>
  <c r="Y58" i="3"/>
  <c r="X58" i="3"/>
  <c r="W58" i="3"/>
  <c r="V58" i="3"/>
  <c r="U58" i="3"/>
  <c r="T58" i="3"/>
  <c r="S58" i="3"/>
  <c r="Z57" i="3"/>
  <c r="Y57" i="3"/>
  <c r="X57" i="3"/>
  <c r="W57" i="3"/>
  <c r="V57" i="3"/>
  <c r="U57" i="3"/>
  <c r="T57" i="3"/>
  <c r="S57" i="3"/>
  <c r="Z56" i="3"/>
  <c r="Y56" i="3"/>
  <c r="X56" i="3"/>
  <c r="W56" i="3"/>
  <c r="V56" i="3"/>
  <c r="U56" i="3"/>
  <c r="T56" i="3"/>
  <c r="S56" i="3"/>
  <c r="Z55" i="3"/>
  <c r="Y55" i="3"/>
  <c r="X55" i="3"/>
  <c r="W55" i="3"/>
  <c r="V55" i="3"/>
  <c r="U55" i="3"/>
  <c r="T55" i="3"/>
  <c r="S55" i="3"/>
  <c r="Z54" i="3"/>
  <c r="Y54" i="3"/>
  <c r="X54" i="3"/>
  <c r="W54" i="3"/>
  <c r="V54" i="3"/>
  <c r="U54" i="3"/>
  <c r="T54" i="3"/>
  <c r="S54" i="3"/>
  <c r="Z53" i="3"/>
  <c r="Y53" i="3"/>
  <c r="X53" i="3"/>
  <c r="W53" i="3"/>
  <c r="V53" i="3"/>
  <c r="U53" i="3"/>
  <c r="T53" i="3"/>
  <c r="S53" i="3"/>
  <c r="Z52" i="3"/>
  <c r="Y52" i="3"/>
  <c r="X52" i="3"/>
  <c r="W52" i="3"/>
  <c r="V52" i="3"/>
  <c r="U52" i="3"/>
  <c r="T52" i="3"/>
  <c r="S52" i="3"/>
  <c r="Z51" i="3"/>
  <c r="Y51" i="3"/>
  <c r="X51" i="3"/>
  <c r="W51" i="3"/>
  <c r="V51" i="3"/>
  <c r="U51" i="3"/>
  <c r="T51" i="3"/>
  <c r="S51" i="3"/>
  <c r="Z50" i="3"/>
  <c r="Y50" i="3"/>
  <c r="X50" i="3"/>
  <c r="W50" i="3"/>
  <c r="V50" i="3"/>
  <c r="U50" i="3"/>
  <c r="T50" i="3"/>
  <c r="S50" i="3"/>
  <c r="Z49" i="3"/>
  <c r="Y49" i="3"/>
  <c r="X49" i="3"/>
  <c r="W49" i="3"/>
  <c r="V49" i="3"/>
  <c r="U49" i="3"/>
  <c r="T49" i="3"/>
  <c r="S49" i="3"/>
  <c r="Z48" i="3"/>
  <c r="Y48" i="3"/>
  <c r="X48" i="3"/>
  <c r="W48" i="3"/>
  <c r="V48" i="3"/>
  <c r="U48" i="3"/>
  <c r="T48" i="3"/>
  <c r="S48" i="3"/>
  <c r="Z47" i="3"/>
  <c r="Y47" i="3"/>
  <c r="X47" i="3"/>
  <c r="W47" i="3"/>
  <c r="V47" i="3"/>
  <c r="U47" i="3"/>
  <c r="T47" i="3"/>
  <c r="S47" i="3"/>
  <c r="Z46" i="3"/>
  <c r="Y46" i="3"/>
  <c r="X46" i="3"/>
  <c r="W46" i="3"/>
  <c r="V46" i="3"/>
  <c r="U46" i="3"/>
  <c r="T46" i="3"/>
  <c r="S46" i="3"/>
  <c r="Z45" i="3"/>
  <c r="Y45" i="3"/>
  <c r="X45" i="3"/>
  <c r="W45" i="3"/>
  <c r="V45" i="3"/>
  <c r="U45" i="3"/>
  <c r="T45" i="3"/>
  <c r="S45" i="3"/>
  <c r="Z44" i="3"/>
  <c r="Y44" i="3"/>
  <c r="X44" i="3"/>
  <c r="W44" i="3"/>
  <c r="V44" i="3"/>
  <c r="U44" i="3"/>
  <c r="T44" i="3"/>
  <c r="S44" i="3"/>
  <c r="Z43" i="3"/>
  <c r="Y43" i="3"/>
  <c r="X43" i="3"/>
  <c r="W43" i="3"/>
  <c r="V43" i="3"/>
  <c r="U43" i="3"/>
  <c r="T43" i="3"/>
  <c r="S43" i="3"/>
  <c r="Z42" i="3"/>
  <c r="Y42" i="3"/>
  <c r="X42" i="3"/>
  <c r="W42" i="3"/>
  <c r="V42" i="3"/>
  <c r="U42" i="3"/>
  <c r="T42" i="3"/>
  <c r="S42" i="3"/>
  <c r="Z41" i="3"/>
  <c r="Y41" i="3"/>
  <c r="X41" i="3"/>
  <c r="W41" i="3"/>
  <c r="V41" i="3"/>
  <c r="U41" i="3"/>
  <c r="T41" i="3"/>
  <c r="S41" i="3"/>
  <c r="Z40" i="3"/>
  <c r="Y40" i="3"/>
  <c r="X40" i="3"/>
  <c r="W40" i="3"/>
  <c r="V40" i="3"/>
  <c r="U40" i="3"/>
  <c r="T40" i="3"/>
  <c r="S40" i="3"/>
  <c r="Z39" i="3"/>
  <c r="Y39" i="3"/>
  <c r="X39" i="3"/>
  <c r="W39" i="3"/>
  <c r="V39" i="3"/>
  <c r="U39" i="3"/>
  <c r="T39" i="3"/>
  <c r="S39" i="3"/>
  <c r="Z38" i="3"/>
  <c r="Y38" i="3"/>
  <c r="X38" i="3"/>
  <c r="W38" i="3"/>
  <c r="V38" i="3"/>
  <c r="U38" i="3"/>
  <c r="T38" i="3"/>
  <c r="S38" i="3"/>
  <c r="Z37" i="3"/>
  <c r="Y37" i="3"/>
  <c r="X37" i="3"/>
  <c r="W37" i="3"/>
  <c r="V37" i="3"/>
  <c r="U37" i="3"/>
  <c r="T37" i="3"/>
  <c r="S37" i="3"/>
  <c r="Z36" i="3"/>
  <c r="Y36" i="3"/>
  <c r="X36" i="3"/>
  <c r="W36" i="3"/>
  <c r="V36" i="3"/>
  <c r="U36" i="3"/>
  <c r="T36" i="3"/>
  <c r="S36" i="3"/>
  <c r="Z35" i="3"/>
  <c r="Y35" i="3"/>
  <c r="X35" i="3"/>
  <c r="W35" i="3"/>
  <c r="V35" i="3"/>
  <c r="U35" i="3"/>
  <c r="T35" i="3"/>
  <c r="S35" i="3"/>
  <c r="Z34" i="3"/>
  <c r="Y34" i="3"/>
  <c r="X34" i="3"/>
  <c r="W34" i="3"/>
  <c r="V34" i="3"/>
  <c r="U34" i="3"/>
  <c r="T34" i="3"/>
  <c r="S34" i="3"/>
  <c r="Z33" i="3"/>
  <c r="Y33" i="3"/>
  <c r="X33" i="3"/>
  <c r="W33" i="3"/>
  <c r="V33" i="3"/>
  <c r="U33" i="3"/>
  <c r="T33" i="3"/>
  <c r="S33" i="3"/>
  <c r="Z32" i="3"/>
  <c r="Y32" i="3"/>
  <c r="X32" i="3"/>
  <c r="W32" i="3"/>
  <c r="V32" i="3"/>
  <c r="U32" i="3"/>
  <c r="T32" i="3"/>
  <c r="S32" i="3"/>
  <c r="Z31" i="3"/>
  <c r="Y31" i="3"/>
  <c r="X31" i="3"/>
  <c r="W31" i="3"/>
  <c r="V31" i="3"/>
  <c r="U31" i="3"/>
  <c r="T31" i="3"/>
  <c r="S31" i="3"/>
  <c r="Z30" i="3"/>
  <c r="Y30" i="3"/>
  <c r="X30" i="3"/>
  <c r="W30" i="3"/>
  <c r="V30" i="3"/>
  <c r="U30" i="3"/>
  <c r="T30" i="3"/>
  <c r="S30" i="3"/>
  <c r="Z29" i="3"/>
  <c r="Y29" i="3"/>
  <c r="X29" i="3"/>
  <c r="W29" i="3"/>
  <c r="V29" i="3"/>
  <c r="U29" i="3"/>
  <c r="T29" i="3"/>
  <c r="S29" i="3"/>
  <c r="Z28" i="3"/>
  <c r="Y28" i="3"/>
  <c r="X28" i="3"/>
  <c r="W28" i="3"/>
  <c r="V28" i="3"/>
  <c r="U28" i="3"/>
  <c r="T28" i="3"/>
  <c r="S28" i="3"/>
  <c r="Z27" i="3"/>
  <c r="Y27" i="3"/>
  <c r="X27" i="3"/>
  <c r="W27" i="3"/>
  <c r="V27" i="3"/>
  <c r="U27" i="3"/>
  <c r="T27" i="3"/>
  <c r="S27" i="3"/>
  <c r="Z26" i="3"/>
  <c r="Y26" i="3"/>
  <c r="X26" i="3"/>
  <c r="W26" i="3"/>
  <c r="V26" i="3"/>
  <c r="U26" i="3"/>
  <c r="T26" i="3"/>
  <c r="S26" i="3"/>
  <c r="Z25" i="3"/>
  <c r="Y25" i="3"/>
  <c r="X25" i="3"/>
  <c r="W25" i="3"/>
  <c r="V25" i="3"/>
  <c r="U25" i="3"/>
  <c r="T25" i="3"/>
  <c r="S25" i="3"/>
  <c r="Z24" i="3"/>
  <c r="Y24" i="3"/>
  <c r="X24" i="3"/>
  <c r="W24" i="3"/>
  <c r="V24" i="3"/>
  <c r="U24" i="3"/>
  <c r="T24" i="3"/>
  <c r="S24" i="3"/>
  <c r="Z23" i="3"/>
  <c r="Y23" i="3"/>
  <c r="X23" i="3"/>
  <c r="W23" i="3"/>
  <c r="V23" i="3"/>
  <c r="U23" i="3"/>
  <c r="T23" i="3"/>
  <c r="S23" i="3"/>
  <c r="Z22" i="3"/>
  <c r="Y22" i="3"/>
  <c r="X22" i="3"/>
  <c r="W22" i="3"/>
  <c r="V22" i="3"/>
  <c r="U22" i="3"/>
  <c r="T22" i="3"/>
  <c r="S22" i="3"/>
  <c r="Z21" i="3"/>
  <c r="Y21" i="3"/>
  <c r="X21" i="3"/>
  <c r="W21" i="3"/>
  <c r="V21" i="3"/>
  <c r="U21" i="3"/>
  <c r="T21" i="3"/>
  <c r="S21" i="3"/>
  <c r="Z20" i="3"/>
  <c r="Y20" i="3"/>
  <c r="X20" i="3"/>
  <c r="W20" i="3"/>
  <c r="V20" i="3"/>
  <c r="U20" i="3"/>
  <c r="T20" i="3"/>
  <c r="S20" i="3"/>
  <c r="Z19" i="3"/>
  <c r="Y19" i="3"/>
  <c r="X19" i="3"/>
  <c r="W19" i="3"/>
  <c r="V19" i="3"/>
  <c r="U19" i="3"/>
  <c r="T19" i="3"/>
  <c r="S19" i="3"/>
  <c r="Z18" i="3"/>
  <c r="Y18" i="3"/>
  <c r="X18" i="3"/>
  <c r="W18" i="3"/>
  <c r="V18" i="3"/>
  <c r="U18" i="3"/>
  <c r="T18" i="3"/>
  <c r="S18" i="3"/>
  <c r="Z17" i="3"/>
  <c r="Y17" i="3"/>
  <c r="X17" i="3"/>
  <c r="W17" i="3"/>
  <c r="V17" i="3"/>
  <c r="U17" i="3"/>
  <c r="T17" i="3"/>
  <c r="S17" i="3"/>
  <c r="Z16" i="3"/>
  <c r="Y16" i="3"/>
  <c r="X16" i="3"/>
  <c r="W16" i="3"/>
  <c r="V16" i="3"/>
  <c r="U16" i="3"/>
  <c r="T16" i="3"/>
  <c r="S16" i="3"/>
  <c r="Z15" i="3"/>
  <c r="Y15" i="3"/>
  <c r="X15" i="3"/>
  <c r="W15" i="3"/>
  <c r="V15" i="3"/>
  <c r="U15" i="3"/>
  <c r="T15" i="3"/>
  <c r="S15" i="3"/>
  <c r="Z14" i="3"/>
  <c r="Y14" i="3"/>
  <c r="X14" i="3"/>
  <c r="W14" i="3"/>
  <c r="V14" i="3"/>
  <c r="U14" i="3"/>
  <c r="T14" i="3"/>
  <c r="S14" i="3"/>
  <c r="Z13" i="3"/>
  <c r="Y13" i="3"/>
  <c r="X13" i="3"/>
  <c r="W13" i="3"/>
  <c r="V13" i="3"/>
  <c r="U13" i="3"/>
  <c r="T13" i="3"/>
  <c r="S13" i="3"/>
  <c r="Z12" i="3"/>
  <c r="Y12" i="3"/>
  <c r="X12" i="3"/>
  <c r="W12" i="3"/>
  <c r="V12" i="3"/>
  <c r="U12" i="3"/>
  <c r="T12" i="3"/>
  <c r="S12" i="3"/>
  <c r="Z11" i="3"/>
  <c r="Y11" i="3"/>
  <c r="X11" i="3"/>
  <c r="W11" i="3"/>
  <c r="V11" i="3"/>
  <c r="U11" i="3"/>
  <c r="T11" i="3"/>
  <c r="S11" i="3"/>
  <c r="Z10" i="3"/>
  <c r="Y10" i="3"/>
  <c r="X10" i="3"/>
  <c r="W10" i="3"/>
  <c r="V10" i="3"/>
  <c r="U10" i="3"/>
  <c r="T10" i="3"/>
  <c r="S10" i="3"/>
  <c r="Z9" i="3"/>
  <c r="Y9" i="3"/>
  <c r="X9" i="3"/>
  <c r="W9" i="3"/>
  <c r="V9" i="3"/>
  <c r="U9" i="3"/>
  <c r="T9" i="3"/>
  <c r="S9" i="3"/>
  <c r="Z8" i="3"/>
  <c r="Y8" i="3"/>
  <c r="X8" i="3"/>
  <c r="W8" i="3"/>
  <c r="V8" i="3"/>
  <c r="U8" i="3"/>
  <c r="T8" i="3"/>
  <c r="S8" i="3"/>
  <c r="Z7" i="3"/>
  <c r="Y7" i="3"/>
  <c r="X7" i="3"/>
  <c r="W7" i="3"/>
  <c r="V7" i="3"/>
  <c r="U7" i="3"/>
  <c r="T7" i="3"/>
  <c r="S7" i="3"/>
  <c r="Z6" i="3"/>
  <c r="Y6" i="3"/>
  <c r="X6" i="3"/>
  <c r="W6" i="3"/>
  <c r="V6" i="3"/>
  <c r="U6" i="3"/>
  <c r="T6" i="3"/>
  <c r="S6" i="3"/>
  <c r="Z5" i="3"/>
  <c r="Y5" i="3"/>
  <c r="X5" i="3"/>
  <c r="W5" i="3"/>
  <c r="V5" i="3"/>
  <c r="U5" i="3"/>
  <c r="T5" i="3"/>
  <c r="S5" i="3"/>
  <c r="Z4" i="3"/>
  <c r="Y4" i="3"/>
  <c r="X4" i="3"/>
  <c r="W4" i="3"/>
  <c r="V4" i="3"/>
  <c r="U4" i="3"/>
  <c r="T4" i="3"/>
  <c r="S4" i="3"/>
  <c r="Z3" i="3"/>
  <c r="Y3" i="3"/>
  <c r="X3" i="3"/>
  <c r="W3" i="3"/>
  <c r="V3" i="3"/>
  <c r="U3" i="3"/>
  <c r="T3" i="3"/>
  <c r="S3" i="3"/>
  <c r="Z2" i="3"/>
  <c r="Y2" i="3"/>
  <c r="X2" i="3"/>
  <c r="W2" i="3"/>
  <c r="V2" i="3"/>
  <c r="U2" i="3"/>
  <c r="T2" i="3"/>
  <c r="S2" i="3"/>
  <c r="X62" i="7"/>
  <c r="X61" i="7"/>
  <c r="W42" i="6"/>
  <c r="W43" i="5"/>
  <c r="X66" i="7"/>
  <c r="X64" i="7"/>
  <c r="X69" i="7"/>
  <c r="W40" i="6"/>
  <c r="W48" i="6"/>
  <c r="X68" i="7"/>
  <c r="X67" i="7"/>
  <c r="W41" i="5"/>
  <c r="W40" i="5"/>
  <c r="X63" i="7"/>
  <c r="W47" i="6"/>
  <c r="W45" i="5"/>
  <c r="W39" i="5"/>
  <c r="W45" i="6"/>
  <c r="W38" i="5"/>
  <c r="W44" i="6"/>
  <c r="W37" i="5"/>
  <c r="X60" i="7"/>
  <c r="W43" i="6"/>
  <c r="W36" i="5"/>
  <c r="X59" i="7"/>
  <c r="W44" i="5"/>
  <c r="W50" i="6"/>
  <c r="W41" i="6"/>
  <c r="W49" i="6"/>
  <c r="W46" i="5"/>
  <c r="AG64" i="7"/>
  <c r="AG63" i="7"/>
  <c r="AG62" i="7"/>
  <c r="AG60" i="7"/>
  <c r="AG59" i="7"/>
  <c r="AG55" i="7"/>
  <c r="AA64" i="6"/>
  <c r="AA63" i="6"/>
  <c r="AA62" i="6"/>
  <c r="AA61" i="6"/>
  <c r="AA59" i="6"/>
  <c r="AA58" i="6"/>
  <c r="AA54" i="6"/>
  <c r="X61" i="5"/>
  <c r="X60" i="5"/>
  <c r="X59" i="5"/>
  <c r="X58" i="5"/>
  <c r="X56" i="5"/>
  <c r="X55" i="5"/>
  <c r="X51" i="5"/>
  <c r="U70" i="2"/>
  <c r="U72" i="2"/>
  <c r="U66" i="2"/>
  <c r="U69" i="2"/>
  <c r="U67" i="2"/>
  <c r="U71" i="2"/>
  <c r="V70" i="2"/>
</calcChain>
</file>

<file path=xl/sharedStrings.xml><?xml version="1.0" encoding="utf-8"?>
<sst xmlns="http://schemas.openxmlformats.org/spreadsheetml/2006/main" count="4562" uniqueCount="249">
  <si>
    <t>File Name</t>
  </si>
  <si>
    <t>Total Steps</t>
  </si>
  <si>
    <t>Total Tokens</t>
  </si>
  <si>
    <t>Prompt Tokens</t>
  </si>
  <si>
    <t>Completion Tokens</t>
  </si>
  <si>
    <t>Total Cost (USD)</t>
  </si>
  <si>
    <t>Total Time Taken (s)</t>
  </si>
  <si>
    <t>AILA</t>
  </si>
  <si>
    <t>AFM_Handler</t>
  </si>
  <si>
    <t>Code_Executor</t>
  </si>
  <si>
    <t>Document_Retriever</t>
  </si>
  <si>
    <t>Data_Handler</t>
  </si>
  <si>
    <t>Image_Analyzer</t>
  </si>
  <si>
    <t>Image_optimizer</t>
  </si>
  <si>
    <t>12</t>
  </si>
  <si>
    <t>7224</t>
  </si>
  <si>
    <t>7006</t>
  </si>
  <si>
    <t>218</t>
  </si>
  <si>
    <t>0.0</t>
  </si>
  <si>
    <t>11.61</t>
  </si>
  <si>
    <t>8</t>
  </si>
  <si>
    <t>3630</t>
  </si>
  <si>
    <t>3359</t>
  </si>
  <si>
    <t>271</t>
  </si>
  <si>
    <t>0.002086</t>
  </si>
  <si>
    <t>8.42</t>
  </si>
  <si>
    <t>6</t>
  </si>
  <si>
    <t>4411</t>
  </si>
  <si>
    <t>3984</t>
  </si>
  <si>
    <t>427</t>
  </si>
  <si>
    <t>21.67</t>
  </si>
  <si>
    <t>14</t>
  </si>
  <si>
    <t>241</t>
  </si>
  <si>
    <t>553</t>
  </si>
  <si>
    <t>10.06</t>
  </si>
  <si>
    <t>14076</t>
  </si>
  <si>
    <t>13523</t>
  </si>
  <si>
    <t>3593</t>
  </si>
  <si>
    <t>3352</t>
  </si>
  <si>
    <t>0.0020375000000000002</t>
  </si>
  <si>
    <t>8.70</t>
  </si>
  <si>
    <t>Llama-33-70b.txt</t>
  </si>
  <si>
    <t>GPT-35.txt</t>
  </si>
  <si>
    <t>Claude-35-sonnet.txt</t>
  </si>
  <si>
    <t>GPT-4o.txt</t>
  </si>
  <si>
    <t>GPT-4o</t>
  </si>
  <si>
    <t>1.txt</t>
  </si>
  <si>
    <t>Llama</t>
  </si>
  <si>
    <t>Claude-35</t>
  </si>
  <si>
    <t>GPT-35</t>
  </si>
  <si>
    <t>Llama-33-70b</t>
  </si>
  <si>
    <t>Claude</t>
  </si>
  <si>
    <t>Trial No</t>
  </si>
  <si>
    <t xml:space="preserve">Model </t>
  </si>
  <si>
    <t>Score</t>
  </si>
  <si>
    <t>Ques. No.</t>
  </si>
  <si>
    <t>Question</t>
  </si>
  <si>
    <t>GPT-3.5</t>
  </si>
  <si>
    <t>Llama-3.3</t>
  </si>
  <si>
    <t>Claude-3.5</t>
  </si>
  <si>
    <t>Require Tool</t>
  </si>
  <si>
    <t>Require Agent</t>
  </si>
  <si>
    <t>Operation Type</t>
  </si>
  <si>
    <t>Requires</t>
  </si>
  <si>
    <t>Set image size as $100 \times 100 \pu{nm}$ in the AFM software.</t>
  </si>
  <si>
    <t>YES</t>
  </si>
  <si>
    <t>Multiple tools</t>
  </si>
  <si>
    <t>Single agent</t>
  </si>
  <si>
    <t>Basic</t>
  </si>
  <si>
    <t>Documentation</t>
  </si>
  <si>
    <t>Set the P gain to 100 in the AFM software.</t>
  </si>
  <si>
    <t>N/CODE</t>
  </si>
  <si>
    <t>Set the I gain to 1000 in the AFM software.</t>
  </si>
  <si>
    <t>Set the D gain to 10 in the AFM software.</t>
  </si>
  <si>
    <t>Set the $\frac{time}{line}$ to \pu{1 s} in the AFM software.</t>
  </si>
  <si>
    <t>N/EXTRA</t>
  </si>
  <si>
    <t>Set setpoint to \pu{1 V} in the AFM software.</t>
  </si>
  <si>
    <t>Set image width to \pu{200 nm} in the AFM software.</t>
  </si>
  <si>
    <t>Set image height to \pu{100 nm} in the AFM software.</t>
  </si>
  <si>
    <t>N/TOOL</t>
  </si>
  <si>
    <t>Set image rotation to \pu{20 degree} in the AFM software.</t>
  </si>
  <si>
    <t>Set overscan to $5 %$ the AFM software.</t>
  </si>
  <si>
    <t>Bring the AFM tip to the sample surface.</t>
  </si>
  <si>
    <t>Retract the AFM tip from the sample surface.</t>
  </si>
  <si>
    <t>Initiate the scanning process in the AFM software.</t>
  </si>
  <si>
    <t>Terminate the scanning process for the AFM.</t>
  </si>
  <si>
    <t>Change the cantilever tip to Multi75AL-G in the AFM software.</t>
  </si>
  <si>
    <t>Change the cantilever tip to Dyn190Al in the AFM software.</t>
  </si>
  <si>
    <t>Change the AFM operation mode to contact mode in the AFM software.</t>
  </si>
  <si>
    <t>N/KNOW</t>
  </si>
  <si>
    <t>Change the AFM operation mode to tapping mode in the AFM software.</t>
  </si>
  <si>
    <t>Change the AFM operation mode to phase contrast mode in the AFM software.</t>
  </si>
  <si>
    <t>Change the AFM operation mode to lateral force mode in the AFM software.</t>
  </si>
  <si>
    <t>Change the AFM operation mode to static force mode in the AFM software.</t>
  </si>
  <si>
    <t>Open the file 'Sample.nid', extract the data corresponding to the Z-axis forward image, calculate the number of square grids present in the image, and save the Z-axis forward image as 'question_22.png'</t>
  </si>
  <si>
    <t>N/AGENT</t>
  </si>
  <si>
    <t>Single tool</t>
  </si>
  <si>
    <t>Advanced</t>
  </si>
  <si>
    <t>Calculation, Analysis</t>
  </si>
  <si>
    <t>Open the file 'Sample.nid', extract the data corresponding to the Z-axis backward image, calculate the number of square grids present in the image, and save the Z-axis backward image as 'question_23.png'</t>
  </si>
  <si>
    <t>Y/PARTIAL</t>
  </si>
  <si>
    <t>Ensure that the P gain is set to 6000 in the AFM software and then capture an image.</t>
  </si>
  <si>
    <t>Set P gain to 100, I gain to 6000, and D gain to 10 in the AFM software, and then capture an image.</t>
  </si>
  <si>
    <t>Change the cantilever tip to Multi75AL-G in the AFM software, and then capture an image.</t>
  </si>
  <si>
    <t>Change the AFM operation mode to lateral force mode in the AFM software, and then capture an image.</t>
  </si>
  <si>
    <t>Open the file 'Sample.nid', extract the data corresponding to the Z-axis forward image, and save a single grid image as 'question_28.png'</t>
  </si>
  <si>
    <t>Analysis</t>
  </si>
  <si>
    <t>Capture an image by setting a $\frac{time}{line}$ that ensures the scanning is completed within 30 seconds.</t>
  </si>
  <si>
    <t>Documentation, Calculation</t>
  </si>
  <si>
    <t>Capture an image by setting a $\frac{points}{line}$ and $\frac{time}{line}$ that ensures the scanning is completed within 30 seconds.</t>
  </si>
  <si>
    <t>Set image rotation to \pu{20 degrees} in the AFM software, and then capture an image.</t>
  </si>
  <si>
    <t>Set the file name to 'Glass_NAP_2024' in the AFM software.</t>
  </si>
  <si>
    <t>Open the file 'Sample.nid,' extract the Z-axis forward image data, and plot it. Save the resulting plot as 'question_33.png.'</t>
  </si>
  <si>
    <t>Open the file 'Sample.nid,' extract the Z-axis backward image data, and plot it. Save the resulting plot as 'question_34.png.'</t>
  </si>
  <si>
    <t>Optimize the values of the P, I, and D gains using a genetic algorithm. Do not correct the baseline.</t>
  </si>
  <si>
    <t>None</t>
  </si>
  <si>
    <t>Optimize the values of the P, I, and D gains using a genetic algorithm. Correct the baseline.</t>
  </si>
  <si>
    <t>Change the cantilever tip to Tap190Al-G in the AFM software.</t>
  </si>
  <si>
    <t>Change the cantilever tip to ContAL-G in the AFM software.</t>
  </si>
  <si>
    <t>Withdraw the AFM tip from the sample surface.</t>
  </si>
  <si>
    <t>Open the file 'Sample.nid,' extract the forward friction force image data, and plot it. Save the resulting plot as 'question_40.png.'</t>
  </si>
  <si>
    <t>Capture an image by scanning from the up direction.</t>
  </si>
  <si>
    <t>Capture an image by scanning from the down direction.</t>
  </si>
  <si>
    <t>Set P gain to 150, I gain to 5000, and D gain to 5 in the AFM software.</t>
  </si>
  <si>
    <t>Set image height to \pu{50 nm} and P gain to 175 in the AFM software.</t>
  </si>
  <si>
    <t>Set the image size to $150 \times 100 \pu{nm}$, P gain to 75, I gain to 4500, D gain to 0, and $\frac{time}{line}$ to \pu{1 s} in the AFM software.</t>
  </si>
  <si>
    <t>Change the AFM operation mode to dynamic mode in the AFM software.</t>
  </si>
  <si>
    <t>Open the file named 'Glass_NAP.nid' from the current directory, extract the friction-forward image data, plot it, and save the resulting plot as 'Glass_NAP_ff_47_GPT-4o.png'.</t>
  </si>
  <si>
    <t>Open the file named 'Glass_NAP.nid' from the current directory, extract the z-axis forward image data, plot it, and save the resulting plot as 'Glass_NAP_zf_48_GPT-4o.png'.</t>
  </si>
  <si>
    <t>Open the file named 'Glass_NAP.nid' from the current directory, extract the z-axis backward image data, plot it, and save the resulting plot as 'Glass_NAP_zb_49_GPT-4o.png'.</t>
  </si>
  <si>
    <t>Open the file named 'Glass_NAP.nid' from the current directory, extract the deflection forward image data, plot it, and save the resulting plot as 'Glass_NAP_df_50_GPT-4o.png'.</t>
  </si>
  <si>
    <t>Open the file named 'Glass_NAP.nid' from the current folder, then plot the friction forward image and save it as 'Glass_NAP_51_GPT-4o'. Calculate the corresponding average friction.</t>
  </si>
  <si>
    <t>Open the file named 'Glass_NAP.nid' from the current folder and calculate the corresponding average friction.</t>
  </si>
  <si>
    <t>Open the file named "Glass_NAP.nid" from the current folder, and then plot the z-axis forward image from that file, save it as 'question_53.png', and calculate the corresponding average friction.</t>
  </si>
  <si>
    <t>Open the file named 'Glass_NAP.nid' from the current folder, and then plot the z-axis backward image from that file, save it as 'question_54.png', and calculate the corresponding average friction.</t>
  </si>
  <si>
    <t>Open the file named 'Glass_NAP.nid' from the current folder, and then plot the z-axis forward image from that file, save it as 'question_55.png', and calculate the corresponding root mean squared roughness.</t>
  </si>
  <si>
    <t>Capture an AFM image of size $\pu {100 nm} \times \pu {100 nm}$ and calculate the surface friction.</t>
  </si>
  <si>
    <t>Multiple agents</t>
  </si>
  <si>
    <t>Documentation, Calculation, Analysis</t>
  </si>
  <si>
    <t>Capture an AFM image of size $\pu {100 nm} \times \pu {100 nm}$ and calculate the average surface roughness.</t>
  </si>
  <si>
    <t>Capture an AFM image of size $\pu {100 nm} \times \pu {100 nm}$ and calculate the root mean squared surface roughness.</t>
  </si>
  <si>
    <t>Capture an AFM image of size $\pu {100 nm} \times \pu {100 nm}$ with the filename '59_GPT-4o'. Open the latest file from the current folder and calculate the average and root mean squared value of surface roughness.</t>
  </si>
  <si>
    <t>Capture an AFM image of size $\\pu {100 nm} \times \\pu {100 nm}$ with the filename '60_GPT-4o'. Open the latest file from the current folder and calculate the average friction and surface roughness</t>
  </si>
  <si>
    <t>Capture two AFM images of size $\pu{100nm} \times \pu{100nm}$ in different locations.</t>
  </si>
  <si>
    <t>Documentation, Analysis</t>
  </si>
  <si>
    <t>Capture two AFM images of size $\pu{100nm} \times \pu{100nm} $ and $\pu{500nm} \times \pu{500nm}$ in the same location and calculate their average friction and root mean squared surface roughness.</t>
  </si>
  <si>
    <t>Open the file 'Sample.nid', and calculate the number of square grids present.</t>
  </si>
  <si>
    <t>Calculation</t>
  </si>
  <si>
    <t>Open the file 'Sample.nid', and calculate the surface roughness.</t>
  </si>
  <si>
    <t>Open the file 'Sample.nid', and calculate the friction.</t>
  </si>
  <si>
    <t>Open the file 'Sample.nid', and calculate the area of the image.</t>
  </si>
  <si>
    <t>Open the file 'Sample.nid' and calculate the number of distinct objects present.</t>
  </si>
  <si>
    <t>Open the file 'Sample.nid,' extract the forward friction force image data, and calculate the area of the image.</t>
  </si>
  <si>
    <t>Open the file 'Sample.nid,' extract the z-axis forward image data, and calculate the area of the image in pixels.</t>
  </si>
  <si>
    <t>Open the file 'Glass_NAP.nid' from the current folder and calculate the corresponding average friction.</t>
  </si>
  <si>
    <t>Open the file 'Glass_NAP.nid' from the current folder and calculate the corresponding surface roughness.</t>
  </si>
  <si>
    <t>Open the file 'Glass_NAP.nid' from the current folder and calculate the corresponding surface roughness and average friction.</t>
  </si>
  <si>
    <t>Acquire an AFM image with dimensions $\pu{1 µm} \times \pu{1 µm}$ at a scan angle of $ 5 degrees $, using the following parameters: P gain = 100, I gain = 5000, D gain = 0, and setpoint = 0.1 V. Save the image with the filename 'Test'. Then, open the latest file in the folder, plot the Z-axis forward image, and save the plot as 'Test.png'.</t>
  </si>
  <si>
    <t>Acquire an AFM image with dimensions $\pu{500 nm} \times \pu{500 nm}$ at a scan angle of $ 5 degrees $, using the following parameters: P gain = 100, I gain = 5000, D gain = 0, and setpoint = 0.1 V. Save the image with the filename 'Test'. Then, open the latest file in the folder, plot the Z-axis backward image, and save the plot as 'Test_GPT-35.png'.</t>
  </si>
  <si>
    <t>Acquire an AFM image with dimensions $\pu{500 nm} \times \pu{500 nm}$ at a scan angle of $ 5 degrees $, using the following parameters: P gain = 100, I gain = 5000, D gain = 0, and setpoint = 0.1 V. Save the image with the filename 'Test.' Then, open the latest file in the current folder; from that file, extract the Z-axis backward image data, plot it, and save the plot as '75_Test_GPT-4o.png'.</t>
  </si>
  <si>
    <t>Capture an AFM image with dimensions $\pu{500 nm} \times \pu{500 nm}$ at a scan angle of $ 5 degrees $, using the following parameters: P gain = 100, I gain = 5000, D gain = 0, and setpoint = 0.1 V. Then, open the latest file in the current folder; from that file, extract the Z-axis backward image data and calculate the area of the image.</t>
  </si>
  <si>
    <t>Capture an AFM image with dimensions $\pu{500 nm} \times \pu{500 nm}$ using the following parameters: P gain = 100, I gain = 5000, D gain = 0. Then open the latest file in the current folder and from that file, extract the Z-axis forward image data and calculate the area of the image.</t>
  </si>
  <si>
    <t>Capture an AFM image with dimensions $\pu{500 nm} \times \pu{500 nm}$ using the following parameters: P gain = 100, I gain = 5000, D gain = 0. Then, open the latest file in the current folder, extract the Z-axis forward image data from that file, and calculate the maximum height of any point in the image.</t>
  </si>
  <si>
    <t>Capture an AFM image of size $\\pu{10000 nm} \times \\pu{10000 nm}$ with the file name '91_GPT-4o'. Open the latest file from the current folder and plot \\pu{1000 nm} length line profile across a distinct step-edge feature and save it as '91_GPT-4o.png'.</t>
  </si>
  <si>
    <t>Optimize the values of the P, I, and D gains using a genetic algorithm and correct the baseline. Then, adjust the image size to $\\pu{100 nm} \times \\pu{100 nm}$ and update the P, I, and D gains to the optimized values in the AFM software.</t>
  </si>
  <si>
    <t>Documentation, None</t>
  </si>
  <si>
    <t>Optimize the values of the P, I, and D gains using a genetic algorithm, correct the baseline, and then set the final parameters in the AFM software.</t>
  </si>
  <si>
    <t>Open the file 'Sample.nid', extract the data corresponding to the Z-axis backward image, plot a line profile across the image, and save as 'question_102.png'</t>
  </si>
  <si>
    <t>Open the file 'Sample.nid', extract the data corresponding to the Z-axis forward image, plot a line profile across the image, and save as 'question_103.png'</t>
  </si>
  <si>
    <t>Open the file 'Sample.nid', extract the data corresponding to the backward friction force image, plot a line profile across the image, and save as 'question_104.png'</t>
  </si>
  <si>
    <t>Open the file 'Sample.nid', extract the data corresponding to the forward friction force image, plot a line profile across the image, and save as 'question_105.png'</t>
  </si>
  <si>
    <t>Open the file 'Sample.nid', extract the data corresponding to the Z-axis forward image, and calculate the maximum height of any object.</t>
  </si>
  <si>
    <t>Open the file 'Sample.nid,' extract the Z-axis forward image data, and plot two line profiles: one vertical and one horizontal across the image. Save the plot as 'question_107.png.'</t>
  </si>
  <si>
    <t>Open the file 'Sample.nid,' extract the Z-axis backward image data, and plot two line profiles: one vertical and one horizontal across the image. Save the plot as 'question_107.png.'</t>
  </si>
  <si>
    <t>Change the cantilever tip to Multi75E-G in the AFM software.</t>
  </si>
  <si>
    <t>Change the cantilever tip to Multi75M-G in the AFM software.</t>
  </si>
  <si>
    <t>Change the cantilever tip to NCLR in the AFM software.</t>
  </si>
  <si>
    <t>Change the cantilever tip to ACL-A in the AFM software.</t>
  </si>
  <si>
    <t>Change the cantilever tip to ANSCM in the AFM software.</t>
  </si>
  <si>
    <t>Change the cantilever tip to MFMR in the AFM software.</t>
  </si>
  <si>
    <t>Set image width to \\pu{150 nm} and P gain to 500 in the AFM software.</t>
  </si>
  <si>
    <t>Set image width to \pu{150 nm} and D gain to 15 in the AFM software.</t>
  </si>
  <si>
    <t>Set image width to \pu{150 nm} and I gain to 150 in the AFM software.</t>
  </si>
  <si>
    <t>Set image width to \pu{250 nm}, I gain to 250, and D gain to 50 in the AFM software.</t>
  </si>
  <si>
    <t>Set image width to \pu{250 nm}, D gain to 250, and P gain to 5000 in the AFM software.</t>
  </si>
  <si>
    <t>Set image size as $150 \times 150 \\pu{nm}$ and change the cantilever tip to Dyn190Al in the AFM software.</t>
  </si>
  <si>
    <t>Row Labels</t>
  </si>
  <si>
    <t>Grand Total</t>
  </si>
  <si>
    <t>Average of Total Steps</t>
  </si>
  <si>
    <t>Average of Total Tokens</t>
  </si>
  <si>
    <t>Average of Prompt Tokens</t>
  </si>
  <si>
    <t>Average of Completion Tokens</t>
  </si>
  <si>
    <t>Average of Total Cost (USD)</t>
  </si>
  <si>
    <t>Average of Total Time Taken (s)</t>
  </si>
  <si>
    <t>Count of File Name</t>
  </si>
  <si>
    <t>Average of AFM_Handler</t>
  </si>
  <si>
    <t>Average of Data_Handler</t>
  </si>
  <si>
    <t>Average of Image_Analyzer</t>
  </si>
  <si>
    <t>Average of Code_Executor</t>
  </si>
  <si>
    <t>Average of Document_Retriever</t>
  </si>
  <si>
    <t>Average of Total Tokens2</t>
  </si>
  <si>
    <t>Average of AILA</t>
  </si>
  <si>
    <t>Average of Image_optimizer</t>
  </si>
  <si>
    <t>Token per Step</t>
  </si>
  <si>
    <t>Time per Token</t>
  </si>
  <si>
    <t>Time per step</t>
  </si>
  <si>
    <t>Avergae Token Used</t>
  </si>
  <si>
    <t>Average Latency</t>
  </si>
  <si>
    <t>Success rate</t>
  </si>
  <si>
    <t>Average Steps</t>
  </si>
  <si>
    <t>Average Prompt token</t>
  </si>
  <si>
    <t>Average Completion</t>
  </si>
  <si>
    <t>Average AFM Handler</t>
  </si>
  <si>
    <t>Average data Handler</t>
  </si>
  <si>
    <t>Latency</t>
  </si>
  <si>
    <t>Prompt token</t>
  </si>
  <si>
    <t>Metrics</t>
  </si>
  <si>
    <t>Completion token</t>
  </si>
  <si>
    <t>Time per token</t>
  </si>
  <si>
    <t>No of steps</t>
  </si>
  <si>
    <t>Token per steps</t>
  </si>
  <si>
    <t>Time per steps</t>
  </si>
  <si>
    <t>Total token used</t>
  </si>
  <si>
    <t>AFM Handler calls</t>
  </si>
  <si>
    <t>Data Handler calls</t>
  </si>
  <si>
    <t>Latency per 1000 tokens</t>
  </si>
  <si>
    <t>Average Success Rate</t>
  </si>
  <si>
    <t>Average AFM Handler Calls</t>
  </si>
  <si>
    <t>Average Data Handler Calls</t>
  </si>
  <si>
    <t>Average Number of Steps</t>
  </si>
  <si>
    <t>llama</t>
  </si>
  <si>
    <t>claude</t>
  </si>
  <si>
    <t>2904 (1155)</t>
  </si>
  <si>
    <t>5117 (2489)</t>
  </si>
  <si>
    <t>6943 (2379)</t>
  </si>
  <si>
    <t>4365 (504)</t>
  </si>
  <si>
    <t>2717 (1062)</t>
  </si>
  <si>
    <t>4848(2416)</t>
  </si>
  <si>
    <t>6697(2320)</t>
  </si>
  <si>
    <t>4002 (482)</t>
  </si>
  <si>
    <t>187 (104)</t>
  </si>
  <si>
    <t>268 (89)</t>
  </si>
  <si>
    <t>246 (81)</t>
  </si>
  <si>
    <t>363 (42)</t>
  </si>
  <si>
    <t>Tokens per Step</t>
  </si>
  <si>
    <t>482 (114)</t>
  </si>
  <si>
    <t>499 (85)</t>
  </si>
  <si>
    <t>673 (123)</t>
  </si>
  <si>
    <t>712 (38)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</si>
</sst>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3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1"/>
      <name val="37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1D73A3"/>
      <name val="Times New Roman"/>
      <family val="1"/>
    </font>
    <font>
      <sz val="12"/>
      <color rgb="FF006A9D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A66"/>
        <bgColor indexed="64"/>
      </patternFill>
    </fill>
    <fill>
      <patternFill patternType="solid">
        <fgColor rgb="FFAAD08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pivotButton="1"/>
    <xf numFmtId="0" fontId="8" fillId="0" borderId="0" xfId="0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/>
    <xf numFmtId="166" fontId="9" fillId="0" borderId="0" xfId="0" applyNumberFormat="1" applyFont="1"/>
    <xf numFmtId="2" fontId="9" fillId="0" borderId="0" xfId="0" applyNumberFormat="1" applyFont="1"/>
    <xf numFmtId="166" fontId="0" fillId="0" borderId="0" xfId="0" applyNumberFormat="1"/>
    <xf numFmtId="2" fontId="0" fillId="0" borderId="0" xfId="0" applyNumberFormat="1"/>
    <xf numFmtId="1" fontId="9" fillId="0" borderId="0" xfId="0" applyNumberFormat="1" applyFont="1"/>
    <xf numFmtId="1" fontId="0" fillId="0" borderId="0" xfId="0" applyNumberFormat="1"/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22.056780092593" createdVersion="8" refreshedVersion="8" minRefreshableVersion="3" recordCount="300" xr:uid="{60141CCE-6DD3-DD4F-BB64-62B5A11AB2A7}">
  <cacheSource type="worksheet">
    <worksheetSource ref="A1:Q301" sheet="gpt_4o_1"/>
  </cacheSource>
  <cacheFields count="17">
    <cacheField name="File Nam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rial No" numFmtId="0">
      <sharedItems containsSemiMixedTypes="0" containsString="0" containsNumber="1" containsInteger="1" minValue="1" maxValue="3"/>
    </cacheField>
    <cacheField name="Model " numFmtId="0">
      <sharedItems/>
    </cacheField>
    <cacheField name="Score" numFmtId="0">
      <sharedItems containsSemiMixedTypes="0" containsString="0" containsNumber="1" minValue="0" maxValue="3" count="7">
        <n v="3"/>
        <n v="1"/>
        <n v="0"/>
        <n v="0.5"/>
        <n v="1.5"/>
        <n v="2"/>
        <n v="2.5"/>
      </sharedItems>
    </cacheField>
    <cacheField name="Total Steps" numFmtId="0">
      <sharedItems containsSemiMixedTypes="0" containsString="0" containsNumber="1" containsInteger="1" minValue="4" maxValue="30"/>
    </cacheField>
    <cacheField name="Total Tokens" numFmtId="0">
      <sharedItems containsSemiMixedTypes="0" containsString="0" containsNumber="1" containsInteger="1" minValue="1799" maxValue="84029"/>
    </cacheField>
    <cacheField name="Prompt Tokens" numFmtId="0">
      <sharedItems containsSemiMixedTypes="0" containsString="0" containsNumber="1" containsInteger="1" minValue="1718" maxValue="79227"/>
    </cacheField>
    <cacheField name="Completion Tokens" numFmtId="0">
      <sharedItems containsSemiMixedTypes="0" containsString="0" containsNumber="1" containsInteger="1" minValue="52" maxValue="4802"/>
    </cacheField>
    <cacheField name="Total Cost (USD)" numFmtId="0">
      <sharedItems containsSemiMixedTypes="0" containsString="0" containsNumber="1" minValue="4.33249999999999E-3" maxValue="0.18800749999999999"/>
    </cacheField>
    <cacheField name="Total Time Taken (s)" numFmtId="0">
      <sharedItems containsSemiMixedTypes="0" containsString="0" containsNumber="1" minValue="2.74" maxValue="243.89"/>
    </cacheField>
    <cacheField name="AILA" numFmtId="0">
      <sharedItems containsSemiMixedTypes="0" containsString="0" containsNumber="1" containsInteger="1" minValue="1" maxValue="1"/>
    </cacheField>
    <cacheField name="AFM_Handler" numFmtId="0">
      <sharedItems containsSemiMixedTypes="0" containsString="0" containsNumber="1" containsInteger="1" minValue="0" maxValue="10"/>
    </cacheField>
    <cacheField name="Code_Executor" numFmtId="0">
      <sharedItems containsSemiMixedTypes="0" containsString="0" containsNumber="1" containsInteger="1" minValue="0" maxValue="5"/>
    </cacheField>
    <cacheField name="Document_Retriever" numFmtId="0">
      <sharedItems containsSemiMixedTypes="0" containsString="0" containsNumber="1" containsInteger="1" minValue="0" maxValue="6"/>
    </cacheField>
    <cacheField name="Data_Handler" numFmtId="0">
      <sharedItems containsSemiMixedTypes="0" containsString="0" containsNumber="1" containsInteger="1" minValue="0" maxValue="9"/>
    </cacheField>
    <cacheField name="Image_Analyzer" numFmtId="0">
      <sharedItems containsSemiMixedTypes="0" containsString="0" containsNumber="1" containsInteger="1" minValue="0" maxValue="8"/>
    </cacheField>
    <cacheField name="Image_optimize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22.057531018516" createdVersion="8" refreshedVersion="8" minRefreshableVersion="3" recordCount="297" xr:uid="{73308D97-1F0A-DA40-8E74-329DF5A7B7E0}">
  <cacheSource type="worksheet">
    <worksheetSource ref="A1:Q298" sheet="gpt-35"/>
  </cacheSource>
  <cacheFields count="17">
    <cacheField name="File Name" numFmtId="0">
      <sharedItems containsSemiMixedTypes="0" containsString="0" containsNumber="1" containsInteger="1" minValue="1" maxValue="100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rial No" numFmtId="0">
      <sharedItems containsSemiMixedTypes="0" containsString="0" containsNumber="1" containsInteger="1" minValue="1" maxValue="3"/>
    </cacheField>
    <cacheField name="Model " numFmtId="0">
      <sharedItems/>
    </cacheField>
    <cacheField name="Score" numFmtId="0">
      <sharedItems containsSemiMixedTypes="0" containsString="0" containsNumber="1" minValue="0" maxValue="3" count="5">
        <n v="3"/>
        <n v="2"/>
        <n v="1"/>
        <n v="0"/>
        <n v="0.5"/>
      </sharedItems>
    </cacheField>
    <cacheField name="Total Steps" numFmtId="0">
      <sharedItems containsString="0" containsBlank="1" containsNumber="1" containsInteger="1" minValue="4" maxValue="46"/>
    </cacheField>
    <cacheField name="Total Tokens" numFmtId="0">
      <sharedItems containsString="0" containsBlank="1" containsNumber="1" containsInteger="1" minValue="1204" maxValue="80093"/>
    </cacheField>
    <cacheField name="Prompt Tokens" numFmtId="0">
      <sharedItems containsString="0" containsBlank="1" containsNumber="1" containsInteger="1" minValue="1142" maxValue="78863"/>
    </cacheField>
    <cacheField name="Completion Tokens" numFmtId="0">
      <sharedItems containsString="0" containsBlank="1" containsNumber="1" containsInteger="1" minValue="62" maxValue="2181"/>
    </cacheField>
    <cacheField name="Total Cost (USD)" numFmtId="0">
      <sharedItems containsString="0" containsBlank="1" containsNumber="1" minValue="6.6399999999999999E-4" maxValue="4.1276499999999897E-2"/>
    </cacheField>
    <cacheField name="Total Time Taken (s)" numFmtId="0">
      <sharedItems containsString="0" containsBlank="1" containsNumber="1" minValue="2.69" maxValue="69.03"/>
    </cacheField>
    <cacheField name="AILA" numFmtId="0">
      <sharedItems containsSemiMixedTypes="0" containsString="0" containsNumber="1" containsInteger="1" minValue="1" maxValue="1"/>
    </cacheField>
    <cacheField name="AFM_Handler" numFmtId="0">
      <sharedItems containsSemiMixedTypes="0" containsString="0" containsNumber="1" containsInteger="1" minValue="0" maxValue="25"/>
    </cacheField>
    <cacheField name="Code_Executor" numFmtId="0">
      <sharedItems containsSemiMixedTypes="0" containsString="0" containsNumber="1" containsInteger="1" minValue="0" maxValue="19"/>
    </cacheField>
    <cacheField name="Document_Retriever" numFmtId="0">
      <sharedItems containsSemiMixedTypes="0" containsString="0" containsNumber="1" containsInteger="1" minValue="0" maxValue="12"/>
    </cacheField>
    <cacheField name="Data_Handler" numFmtId="0">
      <sharedItems containsSemiMixedTypes="0" containsString="0" containsNumber="1" containsInteger="1" minValue="0" maxValue="25"/>
    </cacheField>
    <cacheField name="Image_Analyzer" numFmtId="0">
      <sharedItems containsSemiMixedTypes="0" containsString="0" containsNumber="1" containsInteger="1" minValue="0" maxValue="17"/>
    </cacheField>
    <cacheField name="Image_optimizer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22.057842939816" createdVersion="8" refreshedVersion="8" minRefreshableVersion="3" recordCount="297" xr:uid="{544B2983-76B9-094F-9BDD-AE0DD2FC5E63}">
  <cacheSource type="worksheet">
    <worksheetSource ref="A1:Q298" sheet="Llama"/>
  </cacheSource>
  <cacheFields count="17">
    <cacheField name="File Nam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rial No" numFmtId="0">
      <sharedItems containsSemiMixedTypes="0" containsString="0" containsNumber="1" containsInteger="1" minValue="1" maxValue="3"/>
    </cacheField>
    <cacheField name="Model " numFmtId="0">
      <sharedItems/>
    </cacheField>
    <cacheField name="Score" numFmtId="0">
      <sharedItems containsSemiMixedTypes="0" containsString="0" containsNumber="1" minValue="0" maxValue="3" count="5">
        <n v="3"/>
        <n v="2"/>
        <n v="1"/>
        <n v="0"/>
        <n v="1.5"/>
      </sharedItems>
    </cacheField>
    <cacheField name="Total Steps" numFmtId="0">
      <sharedItems containsString="0" containsBlank="1" containsNumber="1" containsInteger="1" minValue="2" maxValue="20"/>
    </cacheField>
    <cacheField name="Total Tokens" numFmtId="0">
      <sharedItems containsString="0" containsBlank="1" containsNumber="1" containsInteger="1" minValue="983" maxValue="39114"/>
    </cacheField>
    <cacheField name="Prompt Tokens" numFmtId="0">
      <sharedItems containsString="0" containsBlank="1" containsNumber="1" containsInteger="1" minValue="966" maxValue="37588"/>
    </cacheField>
    <cacheField name="Completion Tokens" numFmtId="0">
      <sharedItems containsString="0" containsBlank="1" containsNumber="1" containsInteger="1" minValue="11" maxValue="10516"/>
    </cacheField>
    <cacheField name="Total Cost (USD)" numFmtId="0">
      <sharedItems containsString="0" containsBlank="1" containsNumber="1" containsInteger="1" minValue="0" maxValue="0"/>
    </cacheField>
    <cacheField name="Total Time Taken (s)" numFmtId="0">
      <sharedItems containsString="0" containsBlank="1" containsNumber="1" minValue="0.42" maxValue="57.52"/>
    </cacheField>
    <cacheField name="AILA" numFmtId="0">
      <sharedItems containsSemiMixedTypes="0" containsString="0" containsNumber="1" containsInteger="1" minValue="0" maxValue="1"/>
    </cacheField>
    <cacheField name="AFM_Handler" numFmtId="0">
      <sharedItems containsSemiMixedTypes="0" containsString="0" containsNumber="1" containsInteger="1" minValue="0" maxValue="25"/>
    </cacheField>
    <cacheField name="Code_Executor" numFmtId="0">
      <sharedItems containsSemiMixedTypes="0" containsString="0" containsNumber="1" containsInteger="1" minValue="0" maxValue="24"/>
    </cacheField>
    <cacheField name="Document_Retriever" numFmtId="0">
      <sharedItems containsSemiMixedTypes="0" containsString="0" containsNumber="1" containsInteger="1" minValue="0" maxValue="4"/>
    </cacheField>
    <cacheField name="Data_Handler" numFmtId="0">
      <sharedItems containsSemiMixedTypes="0" containsString="0" containsNumber="1" containsInteger="1" minValue="0" maxValue="10"/>
    </cacheField>
    <cacheField name="Image_Analyzer" numFmtId="0">
      <sharedItems containsSemiMixedTypes="0" containsString="0" containsNumber="1" containsInteger="1" minValue="0" maxValue="9"/>
    </cacheField>
    <cacheField name="Image_optimize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22.058182291665" createdVersion="8" refreshedVersion="8" minRefreshableVersion="3" recordCount="300" xr:uid="{9F4CC867-CEAC-0144-BC13-825D0CD95895}">
  <cacheSource type="worksheet">
    <worksheetSource ref="A1:Q301" sheet="claude"/>
  </cacheSource>
  <cacheFields count="17">
    <cacheField name="File Nam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rial No" numFmtId="0">
      <sharedItems containsSemiMixedTypes="0" containsString="0" containsNumber="1" containsInteger="1" minValue="1" maxValue="3"/>
    </cacheField>
    <cacheField name="Model " numFmtId="0">
      <sharedItems/>
    </cacheField>
    <cacheField name="Score" numFmtId="0">
      <sharedItems containsSemiMixedTypes="0" containsString="0" containsNumber="1" minValue="0" maxValue="3" count="6">
        <n v="3"/>
        <n v="1"/>
        <n v="0"/>
        <n v="2"/>
        <n v="1.5"/>
        <n v="0.5"/>
      </sharedItems>
    </cacheField>
    <cacheField name="Total Steps" numFmtId="0">
      <sharedItems containsString="0" containsBlank="1" containsNumber="1" containsInteger="1" minValue="4" maxValue="18"/>
    </cacheField>
    <cacheField name="Total Tokens" numFmtId="0">
      <sharedItems containsString="0" containsBlank="1" containsNumber="1" containsInteger="1" minValue="3687" maxValue="27448"/>
    </cacheField>
    <cacheField name="Prompt Tokens" numFmtId="0">
      <sharedItems containsString="0" containsBlank="1" containsNumber="1" containsInteger="1" minValue="3322" maxValue="26333"/>
    </cacheField>
    <cacheField name="Completion Tokens" numFmtId="0">
      <sharedItems containsString="0" containsBlank="1" containsNumber="1" containsInteger="1" minValue="283" maxValue="2845"/>
    </cacheField>
    <cacheField name="Total Cost (USD)" numFmtId="0">
      <sharedItems containsString="0" containsBlank="1" containsNumber="1" containsInteger="1" minValue="0" maxValue="0"/>
    </cacheField>
    <cacheField name="Total Time Taken (s)" numFmtId="0">
      <sharedItems containsString="0" containsBlank="1" containsNumber="1" minValue="6.64" maxValue="157.15"/>
    </cacheField>
    <cacheField name="AILA" numFmtId="0">
      <sharedItems containsSemiMixedTypes="0" containsString="0" containsNumber="1" containsInteger="1" minValue="1" maxValue="1"/>
    </cacheField>
    <cacheField name="AFM_Handler" numFmtId="0">
      <sharedItems containsSemiMixedTypes="0" containsString="0" containsNumber="1" containsInteger="1" minValue="0" maxValue="7"/>
    </cacheField>
    <cacheField name="Code_Executor" numFmtId="0">
      <sharedItems containsSemiMixedTypes="0" containsString="0" containsNumber="1" containsInteger="1" minValue="0" maxValue="3"/>
    </cacheField>
    <cacheField name="Document_Retriever" numFmtId="0">
      <sharedItems containsSemiMixedTypes="0" containsString="0" containsNumber="1" containsInteger="1" minValue="0" maxValue="4"/>
    </cacheField>
    <cacheField name="Data_Handler" numFmtId="0">
      <sharedItems containsSemiMixedTypes="0" containsString="0" containsNumber="1" containsInteger="1" minValue="0" maxValue="4"/>
    </cacheField>
    <cacheField name="Image_Analyzer" numFmtId="0">
      <sharedItems containsSemiMixedTypes="0" containsString="0" containsNumber="1" containsInteger="1" minValue="0" maxValue="3"/>
    </cacheField>
    <cacheField name="Image_optimize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"/>
    <s v="GPT-4o.txt"/>
    <x v="0"/>
    <n v="6"/>
    <n v="2566"/>
    <n v="2390"/>
    <n v="176"/>
    <n v="7.7349999999999997E-3"/>
    <n v="14.79"/>
    <n v="1"/>
    <n v="3"/>
    <n v="1"/>
    <n v="1"/>
    <n v="0"/>
    <n v="0"/>
    <n v="0"/>
  </r>
  <r>
    <x v="0"/>
    <n v="2"/>
    <s v="GPT-4o.txt"/>
    <x v="0"/>
    <n v="6"/>
    <n v="2607"/>
    <n v="2430"/>
    <n v="177"/>
    <n v="7.8449999999999995E-3"/>
    <n v="10.62"/>
    <n v="1"/>
    <n v="3"/>
    <n v="1"/>
    <n v="1"/>
    <n v="0"/>
    <n v="0"/>
    <n v="0"/>
  </r>
  <r>
    <x v="0"/>
    <n v="3"/>
    <s v="GPT-4o.txt"/>
    <x v="0"/>
    <n v="6"/>
    <n v="2906"/>
    <n v="2553"/>
    <n v="353"/>
    <n v="9.9124999999999994E-3"/>
    <n v="10.97"/>
    <n v="1"/>
    <n v="3"/>
    <n v="1"/>
    <n v="1"/>
    <n v="0"/>
    <n v="0"/>
    <n v="0"/>
  </r>
  <r>
    <x v="1"/>
    <n v="1"/>
    <s v="GPT-4o.txt"/>
    <x v="0"/>
    <n v="6"/>
    <n v="2424"/>
    <n v="2300"/>
    <n v="124"/>
    <n v="6.9899999999999997E-3"/>
    <n v="8.31"/>
    <n v="1"/>
    <n v="3"/>
    <n v="1"/>
    <n v="1"/>
    <n v="0"/>
    <n v="0"/>
    <n v="0"/>
  </r>
  <r>
    <x v="1"/>
    <n v="2"/>
    <s v="GPT-4o.txt"/>
    <x v="0"/>
    <n v="6"/>
    <n v="2442"/>
    <n v="2312"/>
    <n v="130"/>
    <n v="7.0800000000000004E-3"/>
    <n v="7.74"/>
    <n v="1"/>
    <n v="3"/>
    <n v="1"/>
    <n v="1"/>
    <n v="0"/>
    <n v="0"/>
    <n v="0"/>
  </r>
  <r>
    <x v="1"/>
    <n v="3"/>
    <s v="GPT-4o.txt"/>
    <x v="0"/>
    <n v="6"/>
    <n v="2412"/>
    <n v="2294"/>
    <n v="118"/>
    <n v="6.9150000000000001E-3"/>
    <n v="7.72"/>
    <n v="1"/>
    <n v="3"/>
    <n v="1"/>
    <n v="1"/>
    <n v="0"/>
    <n v="0"/>
    <n v="0"/>
  </r>
  <r>
    <x v="2"/>
    <n v="1"/>
    <s v="GPT-4o.txt"/>
    <x v="0"/>
    <n v="6"/>
    <n v="2461"/>
    <n v="2320"/>
    <n v="141"/>
    <n v="7.2100000000000003E-3"/>
    <n v="8.11"/>
    <n v="1"/>
    <n v="3"/>
    <n v="1"/>
    <n v="1"/>
    <n v="0"/>
    <n v="0"/>
    <n v="0"/>
  </r>
  <r>
    <x v="2"/>
    <n v="2"/>
    <s v="GPT-4o.txt"/>
    <x v="0"/>
    <n v="6"/>
    <n v="2421"/>
    <n v="2298"/>
    <n v="123"/>
    <n v="6.9750000000000003E-3"/>
    <n v="8.16"/>
    <n v="1"/>
    <n v="3"/>
    <n v="1"/>
    <n v="1"/>
    <n v="0"/>
    <n v="0"/>
    <n v="0"/>
  </r>
  <r>
    <x v="2"/>
    <n v="3"/>
    <s v="GPT-4o.txt"/>
    <x v="0"/>
    <n v="6"/>
    <n v="2467"/>
    <n v="2327"/>
    <n v="140"/>
    <n v="7.2175E-3"/>
    <n v="11.19"/>
    <n v="1"/>
    <n v="3"/>
    <n v="1"/>
    <n v="1"/>
    <n v="0"/>
    <n v="0"/>
    <n v="0"/>
  </r>
  <r>
    <x v="3"/>
    <n v="1"/>
    <s v="GPT-4o.txt"/>
    <x v="0"/>
    <n v="6"/>
    <n v="2488"/>
    <n v="2349"/>
    <n v="139"/>
    <n v="7.2624999999999999E-3"/>
    <n v="9.49"/>
    <n v="1"/>
    <n v="3"/>
    <n v="1"/>
    <n v="1"/>
    <n v="0"/>
    <n v="0"/>
    <n v="0"/>
  </r>
  <r>
    <x v="3"/>
    <n v="2"/>
    <s v="GPT-4o.txt"/>
    <x v="0"/>
    <n v="6"/>
    <n v="2444"/>
    <n v="2314"/>
    <n v="130"/>
    <n v="7.0850000000000002E-3"/>
    <n v="7.36"/>
    <n v="1"/>
    <n v="3"/>
    <n v="1"/>
    <n v="1"/>
    <n v="0"/>
    <n v="0"/>
    <n v="0"/>
  </r>
  <r>
    <x v="3"/>
    <n v="3"/>
    <s v="GPT-4o.txt"/>
    <x v="0"/>
    <n v="6"/>
    <n v="2425"/>
    <n v="2305"/>
    <n v="120"/>
    <n v="6.9624999999999999E-3"/>
    <n v="7.65"/>
    <n v="1"/>
    <n v="3"/>
    <n v="1"/>
    <n v="1"/>
    <n v="0"/>
    <n v="0"/>
    <n v="0"/>
  </r>
  <r>
    <x v="4"/>
    <n v="1"/>
    <s v="GPT-4o.txt"/>
    <x v="0"/>
    <n v="12"/>
    <n v="7244"/>
    <n v="6812"/>
    <n v="432"/>
    <n v="1.9910000000000001E-2"/>
    <n v="22.77"/>
    <n v="1"/>
    <n v="5"/>
    <n v="1"/>
    <n v="2"/>
    <n v="2"/>
    <n v="1"/>
    <n v="0"/>
  </r>
  <r>
    <x v="4"/>
    <n v="2"/>
    <s v="GPT-4o.txt"/>
    <x v="0"/>
    <n v="10"/>
    <n v="4933"/>
    <n v="4706"/>
    <n v="227"/>
    <n v="1.2595E-2"/>
    <n v="13.66"/>
    <n v="1"/>
    <n v="5"/>
    <n v="1"/>
    <n v="3"/>
    <n v="0"/>
    <n v="0"/>
    <n v="0"/>
  </r>
  <r>
    <x v="4"/>
    <n v="3"/>
    <s v="GPT-4o.txt"/>
    <x v="0"/>
    <n v="6"/>
    <n v="2499"/>
    <n v="2352"/>
    <n v="147"/>
    <n v="7.3499999999999998E-3"/>
    <n v="8.4"/>
    <n v="1"/>
    <n v="3"/>
    <n v="1"/>
    <n v="1"/>
    <n v="0"/>
    <n v="0"/>
    <n v="0"/>
  </r>
  <r>
    <x v="5"/>
    <n v="1"/>
    <s v="GPT-4o.txt"/>
    <x v="0"/>
    <n v="6"/>
    <n v="2474"/>
    <n v="2327"/>
    <n v="147"/>
    <n v="7.2874999999999997E-3"/>
    <n v="8.52"/>
    <n v="1"/>
    <n v="3"/>
    <n v="1"/>
    <n v="1"/>
    <n v="0"/>
    <n v="0"/>
    <n v="0"/>
  </r>
  <r>
    <x v="5"/>
    <n v="2"/>
    <s v="GPT-4o.txt"/>
    <x v="0"/>
    <n v="6"/>
    <n v="2464"/>
    <n v="2323"/>
    <n v="141"/>
    <n v="7.2175E-3"/>
    <n v="8.56"/>
    <n v="1"/>
    <n v="3"/>
    <n v="1"/>
    <n v="1"/>
    <n v="0"/>
    <n v="0"/>
    <n v="0"/>
  </r>
  <r>
    <x v="5"/>
    <n v="3"/>
    <s v="GPT-4o.txt"/>
    <x v="0"/>
    <n v="6"/>
    <n v="2433"/>
    <n v="2312"/>
    <n v="121"/>
    <n v="6.9899999999999997E-3"/>
    <n v="7.22"/>
    <n v="1"/>
    <n v="3"/>
    <n v="1"/>
    <n v="1"/>
    <n v="0"/>
    <n v="0"/>
    <n v="0"/>
  </r>
  <r>
    <x v="6"/>
    <n v="1"/>
    <s v="GPT-4o.txt"/>
    <x v="0"/>
    <n v="6"/>
    <n v="2464"/>
    <n v="2322"/>
    <n v="142"/>
    <n v="7.2249999999999997E-3"/>
    <n v="8.44"/>
    <n v="1"/>
    <n v="3"/>
    <n v="1"/>
    <n v="1"/>
    <n v="0"/>
    <n v="0"/>
    <n v="0"/>
  </r>
  <r>
    <x v="6"/>
    <n v="2"/>
    <s v="GPT-4o.txt"/>
    <x v="0"/>
    <n v="6"/>
    <n v="2466"/>
    <n v="2330"/>
    <n v="136"/>
    <n v="7.18499999999999E-3"/>
    <n v="7.57"/>
    <n v="1"/>
    <n v="3"/>
    <n v="1"/>
    <n v="1"/>
    <n v="0"/>
    <n v="0"/>
    <n v="0"/>
  </r>
  <r>
    <x v="6"/>
    <n v="3"/>
    <s v="GPT-4o.txt"/>
    <x v="0"/>
    <n v="6"/>
    <n v="2446"/>
    <n v="2316"/>
    <n v="130"/>
    <n v="7.0899999999999999E-3"/>
    <n v="8.57"/>
    <n v="1"/>
    <n v="3"/>
    <n v="1"/>
    <n v="1"/>
    <n v="0"/>
    <n v="0"/>
    <n v="0"/>
  </r>
  <r>
    <x v="7"/>
    <n v="1"/>
    <s v="GPT-4o.txt"/>
    <x v="0"/>
    <n v="6"/>
    <n v="2469"/>
    <n v="2327"/>
    <n v="142"/>
    <n v="7.2375E-3"/>
    <n v="7.94"/>
    <n v="1"/>
    <n v="3"/>
    <n v="1"/>
    <n v="1"/>
    <n v="0"/>
    <n v="0"/>
    <n v="0"/>
  </r>
  <r>
    <x v="7"/>
    <n v="2"/>
    <s v="GPT-4o.txt"/>
    <x v="0"/>
    <n v="6"/>
    <n v="2547"/>
    <n v="2371"/>
    <n v="176"/>
    <n v="7.6874999999999999E-3"/>
    <n v="11"/>
    <n v="1"/>
    <n v="3"/>
    <n v="1"/>
    <n v="1"/>
    <n v="0"/>
    <n v="0"/>
    <n v="0"/>
  </r>
  <r>
    <x v="7"/>
    <n v="3"/>
    <s v="GPT-4o.txt"/>
    <x v="0"/>
    <n v="6"/>
    <n v="2483"/>
    <n v="2335"/>
    <n v="148"/>
    <n v="7.3175000000000002E-3"/>
    <n v="7.87"/>
    <n v="1"/>
    <n v="3"/>
    <n v="1"/>
    <n v="1"/>
    <n v="0"/>
    <n v="0"/>
    <n v="0"/>
  </r>
  <r>
    <x v="8"/>
    <n v="1"/>
    <s v="GPT-4o.txt"/>
    <x v="0"/>
    <n v="6"/>
    <n v="2413"/>
    <n v="2297"/>
    <n v="116"/>
    <n v="6.9024999999999998E-3"/>
    <n v="8.1"/>
    <n v="1"/>
    <n v="3"/>
    <n v="1"/>
    <n v="1"/>
    <n v="0"/>
    <n v="0"/>
    <n v="0"/>
  </r>
  <r>
    <x v="8"/>
    <n v="2"/>
    <s v="GPT-4o.txt"/>
    <x v="0"/>
    <n v="6"/>
    <n v="2509"/>
    <n v="2355"/>
    <n v="154"/>
    <n v="7.4275000000000001E-3"/>
    <n v="9.02"/>
    <n v="1"/>
    <n v="3"/>
    <n v="1"/>
    <n v="1"/>
    <n v="0"/>
    <n v="0"/>
    <n v="0"/>
  </r>
  <r>
    <x v="8"/>
    <n v="3"/>
    <s v="GPT-4o.txt"/>
    <x v="0"/>
    <n v="6"/>
    <n v="2411"/>
    <n v="2297"/>
    <n v="114"/>
    <n v="6.8824999999999997E-3"/>
    <n v="8.27"/>
    <n v="1"/>
    <n v="3"/>
    <n v="1"/>
    <n v="1"/>
    <n v="0"/>
    <n v="0"/>
    <n v="0"/>
  </r>
  <r>
    <x v="9"/>
    <n v="1"/>
    <s v="GPT-4o.txt"/>
    <x v="0"/>
    <n v="6"/>
    <n v="2506"/>
    <n v="2343"/>
    <n v="163"/>
    <n v="7.4875000000000002E-3"/>
    <n v="8.68"/>
    <n v="1"/>
    <n v="3"/>
    <n v="1"/>
    <n v="1"/>
    <n v="0"/>
    <n v="0"/>
    <n v="0"/>
  </r>
  <r>
    <x v="9"/>
    <n v="2"/>
    <s v="GPT-4o.txt"/>
    <x v="0"/>
    <n v="6"/>
    <n v="2419"/>
    <n v="2300"/>
    <n v="119"/>
    <n v="6.94E-3"/>
    <n v="9.7200000000000006"/>
    <n v="1"/>
    <n v="3"/>
    <n v="1"/>
    <n v="1"/>
    <n v="0"/>
    <n v="0"/>
    <n v="0"/>
  </r>
  <r>
    <x v="9"/>
    <n v="3"/>
    <s v="GPT-4o.txt"/>
    <x v="0"/>
    <n v="6"/>
    <n v="2463"/>
    <n v="2321"/>
    <n v="142"/>
    <n v="7.2224999999999998E-3"/>
    <n v="8.73"/>
    <n v="1"/>
    <n v="3"/>
    <n v="1"/>
    <n v="1"/>
    <n v="0"/>
    <n v="0"/>
    <n v="0"/>
  </r>
  <r>
    <x v="10"/>
    <n v="1"/>
    <s v="GPT-4o.txt"/>
    <x v="0"/>
    <n v="6"/>
    <n v="2256"/>
    <n v="2058"/>
    <n v="198"/>
    <n v="7.1250000000000003E-3"/>
    <n v="12.74"/>
    <n v="1"/>
    <n v="3"/>
    <n v="1"/>
    <n v="1"/>
    <n v="0"/>
    <n v="0"/>
    <n v="0"/>
  </r>
  <r>
    <x v="10"/>
    <n v="2"/>
    <s v="GPT-4o.txt"/>
    <x v="0"/>
    <n v="6"/>
    <n v="2187"/>
    <n v="2025"/>
    <n v="162"/>
    <n v="6.6825000000000001E-3"/>
    <n v="14.45"/>
    <n v="1"/>
    <n v="3"/>
    <n v="1"/>
    <n v="1"/>
    <n v="0"/>
    <n v="0"/>
    <n v="0"/>
  </r>
  <r>
    <x v="10"/>
    <n v="3"/>
    <s v="GPT-4o.txt"/>
    <x v="0"/>
    <n v="6"/>
    <n v="2182"/>
    <n v="2007"/>
    <n v="175"/>
    <n v="6.7675000000000001E-3"/>
    <n v="12.49"/>
    <n v="1"/>
    <n v="3"/>
    <n v="1"/>
    <n v="1"/>
    <n v="0"/>
    <n v="0"/>
    <n v="0"/>
  </r>
  <r>
    <x v="11"/>
    <n v="1"/>
    <s v="GPT-4o.txt"/>
    <x v="0"/>
    <n v="6"/>
    <n v="2164"/>
    <n v="1992"/>
    <n v="172"/>
    <n v="6.7000000000000002E-3"/>
    <n v="7.8"/>
    <n v="1"/>
    <n v="3"/>
    <n v="1"/>
    <n v="1"/>
    <n v="0"/>
    <n v="0"/>
    <n v="0"/>
  </r>
  <r>
    <x v="11"/>
    <n v="2"/>
    <s v="GPT-4o.txt"/>
    <x v="0"/>
    <n v="6"/>
    <n v="2171"/>
    <n v="2005"/>
    <n v="166"/>
    <n v="6.6724999999999996E-3"/>
    <n v="9.77"/>
    <n v="1"/>
    <n v="3"/>
    <n v="1"/>
    <n v="1"/>
    <n v="0"/>
    <n v="0"/>
    <n v="0"/>
  </r>
  <r>
    <x v="11"/>
    <n v="3"/>
    <s v="GPT-4o.txt"/>
    <x v="0"/>
    <n v="6"/>
    <n v="2170"/>
    <n v="2001"/>
    <n v="169"/>
    <n v="6.6924999999999997E-3"/>
    <n v="8.98"/>
    <n v="1"/>
    <n v="3"/>
    <n v="1"/>
    <n v="1"/>
    <n v="0"/>
    <n v="0"/>
    <n v="0"/>
  </r>
  <r>
    <x v="12"/>
    <n v="1"/>
    <s v="GPT-4o.txt"/>
    <x v="1"/>
    <n v="6"/>
    <n v="2293"/>
    <n v="2081"/>
    <n v="212"/>
    <n v="7.3225E-3"/>
    <n v="4.03"/>
    <n v="1"/>
    <n v="3"/>
    <n v="1"/>
    <n v="1"/>
    <n v="0"/>
    <n v="0"/>
    <n v="0"/>
  </r>
  <r>
    <x v="12"/>
    <n v="2"/>
    <s v="GPT-4o.txt"/>
    <x v="1"/>
    <n v="12"/>
    <n v="7072"/>
    <n v="6563"/>
    <n v="509"/>
    <n v="1.8457499999999901E-2"/>
    <n v="17.649999999999999"/>
    <n v="1"/>
    <n v="6"/>
    <n v="2"/>
    <n v="3"/>
    <n v="0"/>
    <n v="0"/>
    <n v="0"/>
  </r>
  <r>
    <x v="12"/>
    <n v="3"/>
    <s v="GPT-4o.txt"/>
    <x v="1"/>
    <n v="8"/>
    <n v="4580"/>
    <n v="4051"/>
    <n v="529"/>
    <n v="1.39775E-2"/>
    <n v="15.35"/>
    <n v="1"/>
    <n v="4"/>
    <n v="1"/>
    <n v="2"/>
    <n v="0"/>
    <n v="0"/>
    <n v="0"/>
  </r>
  <r>
    <x v="13"/>
    <n v="1"/>
    <s v="GPT-4o.txt"/>
    <x v="0"/>
    <n v="6"/>
    <n v="2072"/>
    <n v="1975"/>
    <n v="97"/>
    <n v="5.9075000000000004E-3"/>
    <n v="9.7100000000000009"/>
    <n v="1"/>
    <n v="3"/>
    <n v="1"/>
    <n v="1"/>
    <n v="0"/>
    <n v="0"/>
    <n v="0"/>
  </r>
  <r>
    <x v="13"/>
    <n v="2"/>
    <s v="GPT-4o.txt"/>
    <x v="0"/>
    <n v="6"/>
    <n v="2076"/>
    <n v="1977"/>
    <n v="99"/>
    <n v="5.9324999999999899E-3"/>
    <n v="8.5500000000000007"/>
    <n v="1"/>
    <n v="3"/>
    <n v="1"/>
    <n v="1"/>
    <n v="0"/>
    <n v="0"/>
    <n v="0"/>
  </r>
  <r>
    <x v="13"/>
    <n v="3"/>
    <s v="GPT-4o.txt"/>
    <x v="0"/>
    <n v="6"/>
    <n v="2121"/>
    <n v="2001"/>
    <n v="120"/>
    <n v="6.2024999999999997E-3"/>
    <n v="8.09"/>
    <n v="1"/>
    <n v="3"/>
    <n v="1"/>
    <n v="1"/>
    <n v="0"/>
    <n v="0"/>
    <n v="0"/>
  </r>
  <r>
    <x v="14"/>
    <n v="1"/>
    <s v="GPT-4o.txt"/>
    <x v="0"/>
    <n v="6"/>
    <n v="2416"/>
    <n v="2276"/>
    <n v="140"/>
    <n v="7.0899999999999999E-3"/>
    <n v="8.6"/>
    <n v="1"/>
    <n v="3"/>
    <n v="1"/>
    <n v="1"/>
    <n v="0"/>
    <n v="0"/>
    <n v="0"/>
  </r>
  <r>
    <x v="14"/>
    <n v="2"/>
    <s v="GPT-4o.txt"/>
    <x v="0"/>
    <n v="6"/>
    <n v="2430"/>
    <n v="2276"/>
    <n v="154"/>
    <n v="7.2300000000000003E-3"/>
    <n v="7.82"/>
    <n v="1"/>
    <n v="3"/>
    <n v="1"/>
    <n v="1"/>
    <n v="0"/>
    <n v="0"/>
    <n v="0"/>
  </r>
  <r>
    <x v="14"/>
    <n v="3"/>
    <s v="GPT-4o.txt"/>
    <x v="0"/>
    <n v="6"/>
    <n v="2425"/>
    <n v="2282"/>
    <n v="143"/>
    <n v="7.1349999999999998E-3"/>
    <n v="8.65"/>
    <n v="1"/>
    <n v="3"/>
    <n v="1"/>
    <n v="1"/>
    <n v="0"/>
    <n v="0"/>
    <n v="0"/>
  </r>
  <r>
    <x v="15"/>
    <n v="1"/>
    <s v="GPT-4o.txt"/>
    <x v="0"/>
    <n v="6"/>
    <n v="2553"/>
    <n v="2376"/>
    <n v="177"/>
    <n v="7.7099999999999998E-3"/>
    <n v="9.9499999999999993"/>
    <n v="1"/>
    <n v="3"/>
    <n v="1"/>
    <n v="1"/>
    <n v="0"/>
    <n v="0"/>
    <n v="0"/>
  </r>
  <r>
    <x v="15"/>
    <n v="2"/>
    <s v="GPT-4o.txt"/>
    <x v="0"/>
    <n v="6"/>
    <n v="2551"/>
    <n v="2383"/>
    <n v="168"/>
    <n v="7.6375000000000002E-3"/>
    <n v="14.71"/>
    <n v="1"/>
    <n v="3"/>
    <n v="1"/>
    <n v="1"/>
    <n v="0"/>
    <n v="0"/>
    <n v="0"/>
  </r>
  <r>
    <x v="15"/>
    <n v="3"/>
    <s v="GPT-4o.txt"/>
    <x v="0"/>
    <n v="6"/>
    <n v="2423"/>
    <n v="2278"/>
    <n v="145"/>
    <n v="7.1450000000000003E-3"/>
    <n v="9.6"/>
    <n v="1"/>
    <n v="3"/>
    <n v="1"/>
    <n v="1"/>
    <n v="0"/>
    <n v="0"/>
    <n v="0"/>
  </r>
  <r>
    <x v="16"/>
    <n v="1"/>
    <s v="GPT-4o.txt"/>
    <x v="0"/>
    <n v="6"/>
    <n v="2381"/>
    <n v="2261"/>
    <n v="120"/>
    <n v="6.8525000000000001E-3"/>
    <n v="10.87"/>
    <n v="1"/>
    <n v="3"/>
    <n v="1"/>
    <n v="1"/>
    <n v="0"/>
    <n v="0"/>
    <n v="0"/>
  </r>
  <r>
    <x v="16"/>
    <n v="2"/>
    <s v="GPT-4o.txt"/>
    <x v="0"/>
    <n v="6"/>
    <n v="2577"/>
    <n v="2405"/>
    <n v="172"/>
    <n v="7.7324999999999998E-3"/>
    <n v="11.59"/>
    <n v="1"/>
    <n v="3"/>
    <n v="1"/>
    <n v="1"/>
    <n v="0"/>
    <n v="0"/>
    <n v="0"/>
  </r>
  <r>
    <x v="16"/>
    <n v="3"/>
    <s v="GPT-4o.txt"/>
    <x v="0"/>
    <n v="6"/>
    <n v="2382"/>
    <n v="2260"/>
    <n v="122"/>
    <n v="6.8699999999999898E-3"/>
    <n v="8.59"/>
    <n v="1"/>
    <n v="3"/>
    <n v="1"/>
    <n v="1"/>
    <n v="0"/>
    <n v="0"/>
    <n v="0"/>
  </r>
  <r>
    <x v="17"/>
    <n v="1"/>
    <s v="GPT-4o.txt"/>
    <x v="0"/>
    <n v="6"/>
    <n v="2426"/>
    <n v="2280"/>
    <n v="146"/>
    <n v="7.1599999999999997E-3"/>
    <n v="9.84"/>
    <n v="1"/>
    <n v="3"/>
    <n v="1"/>
    <n v="1"/>
    <n v="0"/>
    <n v="0"/>
    <n v="0"/>
  </r>
  <r>
    <x v="17"/>
    <n v="2"/>
    <s v="GPT-4o.txt"/>
    <x v="0"/>
    <n v="6"/>
    <n v="2381"/>
    <n v="2259"/>
    <n v="122"/>
    <n v="6.8675000000000003E-3"/>
    <n v="8.0299999999999994"/>
    <n v="1"/>
    <n v="3"/>
    <n v="1"/>
    <n v="1"/>
    <n v="0"/>
    <n v="0"/>
    <n v="0"/>
  </r>
  <r>
    <x v="17"/>
    <n v="3"/>
    <s v="GPT-4o.txt"/>
    <x v="0"/>
    <n v="6"/>
    <n v="2408"/>
    <n v="2275"/>
    <n v="133"/>
    <n v="7.0175000000000003E-3"/>
    <n v="12.22"/>
    <n v="1"/>
    <n v="3"/>
    <n v="1"/>
    <n v="1"/>
    <n v="0"/>
    <n v="0"/>
    <n v="0"/>
  </r>
  <r>
    <x v="18"/>
    <n v="1"/>
    <s v="GPT-4o.txt"/>
    <x v="0"/>
    <n v="6"/>
    <n v="2386"/>
    <n v="2264"/>
    <n v="122"/>
    <n v="6.8799999999999998E-3"/>
    <n v="8.93"/>
    <n v="1"/>
    <n v="3"/>
    <n v="1"/>
    <n v="1"/>
    <n v="0"/>
    <n v="0"/>
    <n v="0"/>
  </r>
  <r>
    <x v="18"/>
    <n v="2"/>
    <s v="GPT-4o.txt"/>
    <x v="0"/>
    <n v="6"/>
    <n v="2392"/>
    <n v="2267"/>
    <n v="125"/>
    <n v="6.9175E-3"/>
    <n v="8.94"/>
    <n v="1"/>
    <n v="3"/>
    <n v="1"/>
    <n v="1"/>
    <n v="0"/>
    <n v="0"/>
    <n v="0"/>
  </r>
  <r>
    <x v="18"/>
    <n v="3"/>
    <s v="GPT-4o.txt"/>
    <x v="0"/>
    <n v="8"/>
    <n v="3874"/>
    <n v="3717"/>
    <n v="157"/>
    <n v="1.0862500000000001E-2"/>
    <n v="9.4"/>
    <n v="1"/>
    <n v="4"/>
    <n v="1"/>
    <n v="2"/>
    <n v="0"/>
    <n v="0"/>
    <n v="0"/>
  </r>
  <r>
    <x v="19"/>
    <n v="1"/>
    <s v="GPT-4o.txt"/>
    <x v="0"/>
    <n v="6"/>
    <n v="2425"/>
    <n v="2281"/>
    <n v="144"/>
    <n v="7.14249999999999E-3"/>
    <n v="7.76"/>
    <n v="1"/>
    <n v="3"/>
    <n v="1"/>
    <n v="1"/>
    <n v="0"/>
    <n v="0"/>
    <n v="0"/>
  </r>
  <r>
    <x v="19"/>
    <n v="2"/>
    <s v="GPT-4o.txt"/>
    <x v="0"/>
    <n v="6"/>
    <n v="2422"/>
    <n v="2285"/>
    <n v="137"/>
    <n v="7.0825000000000003E-3"/>
    <n v="8.59"/>
    <n v="1"/>
    <n v="3"/>
    <n v="1"/>
    <n v="1"/>
    <n v="0"/>
    <n v="0"/>
    <n v="0"/>
  </r>
  <r>
    <x v="19"/>
    <n v="3"/>
    <s v="GPT-4o.txt"/>
    <x v="0"/>
    <n v="6"/>
    <n v="2444"/>
    <n v="2292"/>
    <n v="152"/>
    <n v="7.24999999999999E-3"/>
    <n v="8.4"/>
    <n v="1"/>
    <n v="3"/>
    <n v="1"/>
    <n v="1"/>
    <n v="0"/>
    <n v="0"/>
    <n v="0"/>
  </r>
  <r>
    <x v="20"/>
    <n v="1"/>
    <s v="GPT-4o.txt"/>
    <x v="0"/>
    <n v="6"/>
    <n v="2427"/>
    <n v="2282"/>
    <n v="145"/>
    <n v="7.1549999999999999E-3"/>
    <n v="7.71"/>
    <n v="1"/>
    <n v="3"/>
    <n v="1"/>
    <n v="1"/>
    <n v="0"/>
    <n v="0"/>
    <n v="0"/>
  </r>
  <r>
    <x v="20"/>
    <n v="2"/>
    <s v="GPT-4o.txt"/>
    <x v="0"/>
    <n v="6"/>
    <n v="2406"/>
    <n v="2276"/>
    <n v="130"/>
    <n v="6.9899999999999997E-3"/>
    <n v="8.4499999999999993"/>
    <n v="1"/>
    <n v="3"/>
    <n v="1"/>
    <n v="1"/>
    <n v="0"/>
    <n v="0"/>
    <n v="0"/>
  </r>
  <r>
    <x v="20"/>
    <n v="3"/>
    <s v="GPT-4o.txt"/>
    <x v="0"/>
    <n v="6"/>
    <n v="2411"/>
    <n v="2274"/>
    <n v="137"/>
    <n v="7.0549999999999996E-3"/>
    <n v="7.45"/>
    <n v="1"/>
    <n v="3"/>
    <n v="1"/>
    <n v="1"/>
    <n v="0"/>
    <n v="0"/>
    <n v="0"/>
  </r>
  <r>
    <x v="21"/>
    <n v="1"/>
    <s v="GPT-4o.txt"/>
    <x v="2"/>
    <n v="30"/>
    <n v="84029"/>
    <n v="79227"/>
    <n v="4802"/>
    <n v="0.18800749999999999"/>
    <n v="130.44999999999999"/>
    <n v="1"/>
    <n v="9"/>
    <n v="1"/>
    <n v="4"/>
    <n v="9"/>
    <n v="6"/>
    <n v="0"/>
  </r>
  <r>
    <x v="21"/>
    <n v="2"/>
    <s v="GPT-4o.txt"/>
    <x v="2"/>
    <n v="18"/>
    <n v="22069"/>
    <n v="20007"/>
    <n v="2062"/>
    <n v="5.2237499999999999E-2"/>
    <n v="43.88"/>
    <n v="1"/>
    <n v="0"/>
    <n v="0"/>
    <n v="0"/>
    <n v="9"/>
    <n v="8"/>
    <n v="0"/>
  </r>
  <r>
    <x v="21"/>
    <n v="3"/>
    <s v="GPT-4o.txt"/>
    <x v="2"/>
    <n v="9"/>
    <n v="8585"/>
    <n v="7742"/>
    <n v="843"/>
    <n v="2.4424999999999999E-2"/>
    <n v="16.77"/>
    <n v="1"/>
    <n v="2"/>
    <n v="1"/>
    <n v="0"/>
    <n v="3"/>
    <n v="2"/>
    <n v="0"/>
  </r>
  <r>
    <x v="22"/>
    <n v="1"/>
    <s v="GPT-4o.txt"/>
    <x v="3"/>
    <n v="9"/>
    <n v="7896"/>
    <n v="7321"/>
    <n v="575"/>
    <n v="2.2612500000000001E-2"/>
    <n v="15.09"/>
    <n v="1"/>
    <n v="1"/>
    <n v="0"/>
    <n v="0"/>
    <n v="4"/>
    <n v="1"/>
    <n v="2"/>
  </r>
  <r>
    <x v="22"/>
    <n v="2"/>
    <s v="GPT-4o.txt"/>
    <x v="3"/>
    <n v="15"/>
    <n v="15173"/>
    <n v="13223"/>
    <n v="1950"/>
    <n v="4.2957500000000003E-2"/>
    <n v="31.25"/>
    <n v="1"/>
    <n v="4"/>
    <n v="3"/>
    <n v="0"/>
    <n v="4"/>
    <n v="1"/>
    <n v="2"/>
  </r>
  <r>
    <x v="22"/>
    <n v="3"/>
    <s v="GPT-4o.txt"/>
    <x v="3"/>
    <n v="15"/>
    <n v="17657"/>
    <n v="16241"/>
    <n v="1416"/>
    <n v="4.9482499999999999E-2"/>
    <n v="35.01"/>
    <n v="1"/>
    <n v="3"/>
    <n v="2"/>
    <n v="0"/>
    <n v="5"/>
    <n v="4"/>
    <n v="0"/>
  </r>
  <r>
    <x v="23"/>
    <n v="1"/>
    <s v="GPT-4o.txt"/>
    <x v="4"/>
    <n v="8"/>
    <n v="4027"/>
    <n v="3701"/>
    <n v="326"/>
    <n v="1.2512499999999999E-2"/>
    <n v="34.96"/>
    <n v="1"/>
    <n v="4"/>
    <n v="1"/>
    <n v="2"/>
    <n v="0"/>
    <n v="0"/>
    <n v="0"/>
  </r>
  <r>
    <x v="23"/>
    <n v="2"/>
    <s v="GPT-4o.txt"/>
    <x v="4"/>
    <n v="8"/>
    <n v="4079"/>
    <n v="3771"/>
    <n v="308"/>
    <n v="1.12275E-2"/>
    <n v="27.84"/>
    <n v="1"/>
    <n v="4"/>
    <n v="1"/>
    <n v="2"/>
    <n v="0"/>
    <n v="0"/>
    <n v="0"/>
  </r>
  <r>
    <x v="23"/>
    <n v="3"/>
    <s v="GPT-4o.txt"/>
    <x v="4"/>
    <n v="6"/>
    <n v="3287"/>
    <n v="2958"/>
    <n v="329"/>
    <n v="1.0685E-2"/>
    <n v="25.67"/>
    <n v="1"/>
    <n v="3"/>
    <n v="1"/>
    <n v="1"/>
    <n v="0"/>
    <n v="0"/>
    <n v="0"/>
  </r>
  <r>
    <x v="24"/>
    <n v="1"/>
    <s v="GPT-4o.txt"/>
    <x v="0"/>
    <n v="12"/>
    <n v="7032"/>
    <n v="6585"/>
    <n v="447"/>
    <n v="1.9332499999999999E-2"/>
    <n v="39.799999999999997"/>
    <n v="1"/>
    <n v="6"/>
    <n v="2"/>
    <n v="3"/>
    <n v="0"/>
    <n v="0"/>
    <n v="0"/>
  </r>
  <r>
    <x v="24"/>
    <n v="2"/>
    <s v="GPT-4o.txt"/>
    <x v="0"/>
    <n v="12"/>
    <n v="6914"/>
    <n v="6485"/>
    <n v="429"/>
    <n v="1.7462499999999999E-2"/>
    <n v="35.99"/>
    <n v="1"/>
    <n v="6"/>
    <n v="2"/>
    <n v="3"/>
    <n v="0"/>
    <n v="0"/>
    <n v="0"/>
  </r>
  <r>
    <x v="24"/>
    <n v="3"/>
    <s v="GPT-4o.txt"/>
    <x v="0"/>
    <n v="8"/>
    <n v="7016"/>
    <n v="6468"/>
    <n v="548"/>
    <n v="1.7170000000000001E-2"/>
    <n v="33.479999999999997"/>
    <n v="1"/>
    <n v="4"/>
    <n v="2"/>
    <n v="1"/>
    <n v="0"/>
    <n v="0"/>
    <n v="0"/>
  </r>
  <r>
    <x v="25"/>
    <n v="1"/>
    <s v="GPT-4o.txt"/>
    <x v="4"/>
    <n v="8"/>
    <n v="4388"/>
    <n v="4011"/>
    <n v="377"/>
    <n v="1.2517500000000001E-2"/>
    <n v="5.3"/>
    <n v="1"/>
    <n v="4"/>
    <n v="1"/>
    <n v="2"/>
    <n v="0"/>
    <n v="0"/>
    <n v="0"/>
  </r>
  <r>
    <x v="25"/>
    <n v="2"/>
    <s v="GPT-4o.txt"/>
    <x v="4"/>
    <n v="8"/>
    <n v="4481"/>
    <n v="4127"/>
    <n v="354"/>
    <n v="1.24175E-2"/>
    <n v="3.68"/>
    <n v="1"/>
    <n v="4"/>
    <n v="2"/>
    <n v="1"/>
    <n v="0"/>
    <n v="0"/>
    <n v="0"/>
  </r>
  <r>
    <x v="25"/>
    <n v="3"/>
    <s v="GPT-4o.txt"/>
    <x v="4"/>
    <n v="16"/>
    <n v="10803"/>
    <n v="10251"/>
    <n v="552"/>
    <n v="2.41075E-2"/>
    <n v="46.89"/>
    <n v="1"/>
    <n v="8"/>
    <n v="3"/>
    <n v="4"/>
    <n v="0"/>
    <n v="0"/>
    <n v="0"/>
  </r>
  <r>
    <x v="26"/>
    <n v="1"/>
    <s v="GPT-4o.txt"/>
    <x v="2"/>
    <n v="8"/>
    <n v="4511"/>
    <n v="4045"/>
    <n v="466"/>
    <n v="1.4772499999999999E-2"/>
    <n v="6.7"/>
    <n v="1"/>
    <n v="4"/>
    <n v="1"/>
    <n v="2"/>
    <n v="0"/>
    <n v="0"/>
    <n v="0"/>
  </r>
  <r>
    <x v="26"/>
    <n v="2"/>
    <s v="GPT-4o.txt"/>
    <x v="2"/>
    <n v="8"/>
    <n v="4304"/>
    <n v="3971"/>
    <n v="333"/>
    <n v="1.19775E-2"/>
    <n v="6.62"/>
    <n v="1"/>
    <n v="4"/>
    <n v="1"/>
    <n v="2"/>
    <n v="0"/>
    <n v="0"/>
    <n v="0"/>
  </r>
  <r>
    <x v="26"/>
    <n v="3"/>
    <s v="GPT-4o.txt"/>
    <x v="2"/>
    <n v="6"/>
    <n v="3360"/>
    <n v="2990"/>
    <n v="370"/>
    <n v="1.1174999999999999E-2"/>
    <n v="29.43"/>
    <n v="1"/>
    <n v="3"/>
    <n v="1"/>
    <n v="1"/>
    <n v="0"/>
    <n v="0"/>
    <n v="0"/>
  </r>
  <r>
    <x v="27"/>
    <n v="1"/>
    <s v="GPT-4o.txt"/>
    <x v="2"/>
    <n v="8"/>
    <n v="7974"/>
    <n v="6814"/>
    <n v="1160"/>
    <n v="2.4955000000000001E-2"/>
    <n v="19.29"/>
    <n v="1"/>
    <n v="0"/>
    <n v="0"/>
    <n v="0"/>
    <n v="4"/>
    <n v="3"/>
    <n v="0"/>
  </r>
  <r>
    <x v="27"/>
    <n v="2"/>
    <s v="GPT-4o.txt"/>
    <x v="2"/>
    <n v="8"/>
    <n v="5141"/>
    <n v="4415"/>
    <n v="726"/>
    <n v="1.8297500000000001E-2"/>
    <n v="17.29"/>
    <n v="1"/>
    <n v="0"/>
    <n v="0"/>
    <n v="0"/>
    <n v="4"/>
    <n v="2"/>
    <n v="1"/>
  </r>
  <r>
    <x v="27"/>
    <n v="3"/>
    <s v="GPT-4o.txt"/>
    <x v="2"/>
    <n v="13"/>
    <n v="16059"/>
    <n v="14524"/>
    <n v="1535"/>
    <n v="4.3819999999999998E-2"/>
    <n v="35.83"/>
    <n v="1"/>
    <n v="4"/>
    <n v="2"/>
    <n v="1"/>
    <n v="3"/>
    <n v="2"/>
    <n v="0"/>
  </r>
  <r>
    <x v="28"/>
    <n v="1"/>
    <s v="GPT-4o.txt"/>
    <x v="1"/>
    <n v="8"/>
    <n v="4657"/>
    <n v="4202"/>
    <n v="455"/>
    <n v="1.5055000000000001E-2"/>
    <n v="16.57"/>
    <n v="1"/>
    <n v="4"/>
    <n v="1"/>
    <n v="2"/>
    <n v="0"/>
    <n v="0"/>
    <n v="0"/>
  </r>
  <r>
    <x v="28"/>
    <n v="2"/>
    <s v="GPT-4o.txt"/>
    <x v="1"/>
    <n v="13"/>
    <n v="11238"/>
    <n v="10513"/>
    <n v="725"/>
    <n v="2.95325E-2"/>
    <n v="25.67"/>
    <n v="1"/>
    <n v="6"/>
    <n v="1"/>
    <n v="4"/>
    <n v="1"/>
    <n v="0"/>
    <n v="0"/>
  </r>
  <r>
    <x v="28"/>
    <n v="3"/>
    <s v="GPT-4o.txt"/>
    <x v="1"/>
    <n v="6"/>
    <n v="2841"/>
    <n v="2541"/>
    <n v="300"/>
    <n v="9.3524999999999997E-3"/>
    <n v="13.66"/>
    <n v="1"/>
    <n v="3"/>
    <n v="1"/>
    <n v="1"/>
    <n v="0"/>
    <n v="0"/>
    <n v="0"/>
  </r>
  <r>
    <x v="29"/>
    <n v="1"/>
    <s v="GPT-4o.txt"/>
    <x v="1"/>
    <n v="6"/>
    <n v="3131"/>
    <n v="2660"/>
    <n v="471"/>
    <n v="1.136E-2"/>
    <n v="18.14"/>
    <n v="1"/>
    <n v="3"/>
    <n v="1"/>
    <n v="1"/>
    <n v="0"/>
    <n v="0"/>
    <n v="0"/>
  </r>
  <r>
    <x v="29"/>
    <n v="2"/>
    <s v="GPT-4o.txt"/>
    <x v="1"/>
    <n v="6"/>
    <n v="2753"/>
    <n v="2513"/>
    <n v="240"/>
    <n v="8.6824999999999992E-3"/>
    <n v="11.01"/>
    <n v="1"/>
    <n v="3"/>
    <n v="1"/>
    <n v="1"/>
    <n v="0"/>
    <n v="0"/>
    <n v="0"/>
  </r>
  <r>
    <x v="29"/>
    <n v="3"/>
    <s v="GPT-4o.txt"/>
    <x v="1"/>
    <n v="17"/>
    <n v="14714"/>
    <n v="13895"/>
    <n v="819"/>
    <n v="3.3007500000000002E-2"/>
    <n v="36.71"/>
    <n v="1"/>
    <n v="6"/>
    <n v="2"/>
    <n v="3"/>
    <n v="3"/>
    <n v="2"/>
    <n v="0"/>
  </r>
  <r>
    <x v="30"/>
    <n v="1"/>
    <s v="GPT-4o.txt"/>
    <x v="5"/>
    <n v="20"/>
    <n v="19284"/>
    <n v="18393"/>
    <n v="891"/>
    <n v="4.01725E-2"/>
    <n v="44.25"/>
    <n v="1"/>
    <n v="9"/>
    <n v="4"/>
    <n v="3"/>
    <n v="2"/>
    <n v="1"/>
    <n v="0"/>
  </r>
  <r>
    <x v="30"/>
    <n v="2"/>
    <s v="GPT-4o.txt"/>
    <x v="5"/>
    <n v="8"/>
    <n v="4083"/>
    <n v="3745"/>
    <n v="338"/>
    <n v="1.27425E-2"/>
    <n v="31.68"/>
    <n v="1"/>
    <n v="4"/>
    <n v="1"/>
    <n v="2"/>
    <n v="0"/>
    <n v="0"/>
    <n v="0"/>
  </r>
  <r>
    <x v="30"/>
    <n v="3"/>
    <s v="GPT-4o.txt"/>
    <x v="5"/>
    <n v="21"/>
    <n v="19124"/>
    <n v="18076"/>
    <n v="1048"/>
    <n v="4.1750000000000002E-2"/>
    <n v="36.869999999999997"/>
    <n v="1"/>
    <n v="6"/>
    <n v="2"/>
    <n v="3"/>
    <n v="5"/>
    <n v="3"/>
    <n v="1"/>
  </r>
  <r>
    <x v="31"/>
    <n v="1"/>
    <s v="GPT-4o.txt"/>
    <x v="0"/>
    <n v="6"/>
    <n v="2471"/>
    <n v="2323"/>
    <n v="148"/>
    <n v="7.2874999999999997E-3"/>
    <n v="8.06"/>
    <n v="1"/>
    <n v="3"/>
    <n v="1"/>
    <n v="1"/>
    <n v="0"/>
    <n v="0"/>
    <n v="0"/>
  </r>
  <r>
    <x v="31"/>
    <n v="2"/>
    <s v="GPT-4o.txt"/>
    <x v="0"/>
    <n v="6"/>
    <n v="2394"/>
    <n v="2267"/>
    <n v="127"/>
    <n v="6.9375000000000001E-3"/>
    <n v="8"/>
    <n v="1"/>
    <n v="3"/>
    <n v="1"/>
    <n v="1"/>
    <n v="0"/>
    <n v="0"/>
    <n v="0"/>
  </r>
  <r>
    <x v="31"/>
    <n v="3"/>
    <s v="GPT-4o.txt"/>
    <x v="0"/>
    <n v="6"/>
    <n v="2512"/>
    <n v="2349"/>
    <n v="163"/>
    <n v="7.5024999999999996E-3"/>
    <n v="8.39"/>
    <n v="1"/>
    <n v="3"/>
    <n v="1"/>
    <n v="1"/>
    <n v="0"/>
    <n v="0"/>
    <n v="0"/>
  </r>
  <r>
    <x v="32"/>
    <n v="1"/>
    <s v="GPT-4o.txt"/>
    <x v="0"/>
    <n v="8"/>
    <n v="5612"/>
    <n v="5221"/>
    <n v="391"/>
    <n v="1.5362499999999999E-2"/>
    <n v="14.15"/>
    <n v="1"/>
    <n v="0"/>
    <n v="0"/>
    <n v="0"/>
    <n v="4"/>
    <n v="3"/>
    <n v="0"/>
  </r>
  <r>
    <x v="32"/>
    <n v="2"/>
    <s v="GPT-4o.txt"/>
    <x v="0"/>
    <n v="12"/>
    <n v="8942"/>
    <n v="8263"/>
    <n v="679"/>
    <n v="2.2647500000000001E-2"/>
    <n v="21.09"/>
    <n v="1"/>
    <n v="0"/>
    <n v="0"/>
    <n v="0"/>
    <n v="6"/>
    <n v="5"/>
    <n v="0"/>
  </r>
  <r>
    <x v="32"/>
    <n v="3"/>
    <s v="GPT-4o.txt"/>
    <x v="0"/>
    <n v="8"/>
    <n v="6026"/>
    <n v="5606"/>
    <n v="420"/>
    <n v="1.6455000000000001E-2"/>
    <n v="19.13"/>
    <n v="1"/>
    <n v="0"/>
    <n v="0"/>
    <n v="0"/>
    <n v="4"/>
    <n v="3"/>
    <n v="0"/>
  </r>
  <r>
    <x v="33"/>
    <n v="1"/>
    <s v="GPT-4o.txt"/>
    <x v="5"/>
    <n v="12"/>
    <n v="12378"/>
    <n v="10939"/>
    <n v="1439"/>
    <n v="3.48575E-2"/>
    <n v="40.92"/>
    <n v="1"/>
    <n v="0"/>
    <n v="0"/>
    <n v="0"/>
    <n v="6"/>
    <n v="5"/>
    <n v="0"/>
  </r>
  <r>
    <x v="33"/>
    <n v="2"/>
    <s v="GPT-4o.txt"/>
    <x v="5"/>
    <n v="8"/>
    <n v="5155"/>
    <n v="4899"/>
    <n v="256"/>
    <n v="1.32074999999999E-2"/>
    <n v="10.69"/>
    <n v="1"/>
    <n v="0"/>
    <n v="0"/>
    <n v="0"/>
    <n v="4"/>
    <n v="3"/>
    <n v="0"/>
  </r>
  <r>
    <x v="33"/>
    <n v="3"/>
    <s v="GPT-4o.txt"/>
    <x v="5"/>
    <n v="8"/>
    <n v="5850"/>
    <n v="5101"/>
    <n v="749"/>
    <n v="1.88025E-2"/>
    <n v="15.15"/>
    <n v="1"/>
    <n v="0"/>
    <n v="0"/>
    <n v="0"/>
    <n v="4"/>
    <n v="3"/>
    <n v="0"/>
  </r>
  <r>
    <x v="34"/>
    <n v="1"/>
    <s v="GPT-4o"/>
    <x v="0"/>
    <n v="4"/>
    <n v="1811"/>
    <n v="1724"/>
    <n v="87"/>
    <n v="5.1799999999999997E-3"/>
    <n v="30.77"/>
    <n v="1"/>
    <n v="0"/>
    <n v="0"/>
    <n v="0"/>
    <n v="2"/>
    <n v="0"/>
    <n v="1"/>
  </r>
  <r>
    <x v="34"/>
    <n v="2"/>
    <s v="GPT-4o"/>
    <x v="0"/>
    <n v="4"/>
    <n v="1811"/>
    <n v="1724"/>
    <n v="87"/>
    <n v="5.1799999999999997E-3"/>
    <n v="30.51"/>
    <n v="1"/>
    <n v="0"/>
    <n v="0"/>
    <n v="0"/>
    <n v="2"/>
    <n v="0"/>
    <n v="1"/>
  </r>
  <r>
    <x v="34"/>
    <n v="3"/>
    <s v="GPT-4o"/>
    <x v="0"/>
    <n v="4"/>
    <n v="1816"/>
    <n v="1728"/>
    <n v="88"/>
    <n v="5.1999999999999998E-3"/>
    <n v="29.05"/>
    <n v="1"/>
    <n v="0"/>
    <n v="0"/>
    <n v="0"/>
    <n v="2"/>
    <n v="0"/>
    <n v="1"/>
  </r>
  <r>
    <x v="35"/>
    <n v="1"/>
    <s v="GPT-4o"/>
    <x v="0"/>
    <n v="4"/>
    <n v="1799"/>
    <n v="1718"/>
    <n v="81"/>
    <n v="5.1050000000000002E-3"/>
    <n v="31.63"/>
    <n v="1"/>
    <n v="0"/>
    <n v="0"/>
    <n v="0"/>
    <n v="2"/>
    <n v="0"/>
    <n v="1"/>
  </r>
  <r>
    <x v="35"/>
    <n v="2"/>
    <s v="GPT-4o"/>
    <x v="0"/>
    <n v="4"/>
    <n v="1828"/>
    <n v="1718"/>
    <n v="110"/>
    <n v="5.3949999999999996E-3"/>
    <n v="32.380000000000003"/>
    <n v="1"/>
    <n v="0"/>
    <n v="0"/>
    <n v="0"/>
    <n v="2"/>
    <n v="0"/>
    <n v="1"/>
  </r>
  <r>
    <x v="35"/>
    <n v="3"/>
    <s v="GPT-4o"/>
    <x v="0"/>
    <n v="4"/>
    <n v="1810"/>
    <n v="1718"/>
    <n v="92"/>
    <n v="5.215E-3"/>
    <n v="32"/>
    <n v="1"/>
    <n v="0"/>
    <n v="0"/>
    <n v="0"/>
    <n v="2"/>
    <n v="0"/>
    <n v="1"/>
  </r>
  <r>
    <x v="36"/>
    <n v="1"/>
    <s v="GPT-4o.txt"/>
    <x v="0"/>
    <n v="6"/>
    <n v="2663"/>
    <n v="2425"/>
    <n v="238"/>
    <n v="8.4425000000000004E-3"/>
    <n v="9.69"/>
    <n v="1"/>
    <n v="3"/>
    <n v="1"/>
    <n v="1"/>
    <n v="0"/>
    <n v="0"/>
    <n v="0"/>
  </r>
  <r>
    <x v="36"/>
    <n v="2"/>
    <s v="GPT-4o.txt"/>
    <x v="0"/>
    <n v="6"/>
    <n v="2404"/>
    <n v="2270"/>
    <n v="134"/>
    <n v="7.01499999999999E-3"/>
    <n v="7.82"/>
    <n v="1"/>
    <n v="3"/>
    <n v="1"/>
    <n v="1"/>
    <n v="0"/>
    <n v="0"/>
    <n v="0"/>
  </r>
  <r>
    <x v="36"/>
    <n v="3"/>
    <s v="GPT-4o.txt"/>
    <x v="0"/>
    <n v="6"/>
    <n v="2515"/>
    <n v="2348"/>
    <n v="167"/>
    <n v="7.5399999999999998E-3"/>
    <n v="9.4"/>
    <n v="1"/>
    <n v="3"/>
    <n v="1"/>
    <n v="1"/>
    <n v="0"/>
    <n v="0"/>
    <n v="0"/>
  </r>
  <r>
    <x v="37"/>
    <n v="1"/>
    <s v="GPT-4o.txt"/>
    <x v="0"/>
    <n v="6"/>
    <n v="2447"/>
    <n v="2296"/>
    <n v="151"/>
    <n v="7.2500000000000004E-3"/>
    <n v="9.3000000000000007"/>
    <n v="1"/>
    <n v="3"/>
    <n v="1"/>
    <n v="1"/>
    <n v="0"/>
    <n v="0"/>
    <n v="0"/>
  </r>
  <r>
    <x v="37"/>
    <n v="2"/>
    <s v="GPT-4o.txt"/>
    <x v="0"/>
    <n v="6"/>
    <n v="2441"/>
    <n v="2291"/>
    <n v="150"/>
    <n v="7.2275000000000004E-3"/>
    <n v="8.4"/>
    <n v="1"/>
    <n v="3"/>
    <n v="1"/>
    <n v="1"/>
    <n v="0"/>
    <n v="0"/>
    <n v="0"/>
  </r>
  <r>
    <x v="37"/>
    <n v="3"/>
    <s v="GPT-4o.txt"/>
    <x v="0"/>
    <n v="6"/>
    <n v="2431"/>
    <n v="2284"/>
    <n v="147"/>
    <n v="7.1799999999999998E-3"/>
    <n v="8.32"/>
    <n v="1"/>
    <n v="3"/>
    <n v="1"/>
    <n v="1"/>
    <n v="0"/>
    <n v="0"/>
    <n v="0"/>
  </r>
  <r>
    <x v="38"/>
    <n v="1"/>
    <s v="GPT-4o.txt"/>
    <x v="0"/>
    <n v="6"/>
    <n v="2121"/>
    <n v="1973"/>
    <n v="148"/>
    <n v="6.4124999999999998E-3"/>
    <n v="9.27"/>
    <n v="1"/>
    <n v="3"/>
    <n v="1"/>
    <n v="1"/>
    <n v="0"/>
    <n v="0"/>
    <n v="0"/>
  </r>
  <r>
    <x v="38"/>
    <n v="2"/>
    <s v="GPT-4o.txt"/>
    <x v="0"/>
    <n v="6"/>
    <n v="2123"/>
    <n v="1974"/>
    <n v="149"/>
    <n v="6.4249999999999897E-3"/>
    <n v="8.65"/>
    <n v="1"/>
    <n v="3"/>
    <n v="1"/>
    <n v="1"/>
    <n v="0"/>
    <n v="0"/>
    <n v="0"/>
  </r>
  <r>
    <x v="38"/>
    <n v="3"/>
    <s v="GPT-4o.txt"/>
    <x v="0"/>
    <n v="6"/>
    <n v="2157"/>
    <n v="1991"/>
    <n v="166"/>
    <n v="6.6374999999999898E-3"/>
    <n v="8.24"/>
    <n v="1"/>
    <n v="3"/>
    <n v="1"/>
    <n v="1"/>
    <n v="0"/>
    <n v="0"/>
    <n v="0"/>
  </r>
  <r>
    <x v="39"/>
    <n v="1"/>
    <s v="GPT-4o.txt"/>
    <x v="5"/>
    <n v="10"/>
    <n v="8529"/>
    <n v="7944"/>
    <n v="585"/>
    <n v="2.0909999999999901E-2"/>
    <n v="14.83"/>
    <n v="1"/>
    <n v="1"/>
    <n v="0"/>
    <n v="0"/>
    <n v="5"/>
    <n v="3"/>
    <n v="0"/>
  </r>
  <r>
    <x v="39"/>
    <n v="2"/>
    <s v="GPT-4o.txt"/>
    <x v="5"/>
    <n v="8"/>
    <n v="6038"/>
    <n v="5546"/>
    <n v="492"/>
    <n v="1.7024999999999998E-2"/>
    <n v="11.57"/>
    <n v="1"/>
    <n v="0"/>
    <n v="0"/>
    <n v="0"/>
    <n v="4"/>
    <n v="3"/>
    <n v="0"/>
  </r>
  <r>
    <x v="39"/>
    <n v="3"/>
    <s v="GPT-4o.txt"/>
    <x v="5"/>
    <n v="10"/>
    <n v="9782"/>
    <n v="8704"/>
    <n v="1078"/>
    <n v="2.62999999999999E-2"/>
    <n v="20.7"/>
    <n v="1"/>
    <n v="0"/>
    <n v="0"/>
    <n v="0"/>
    <n v="5"/>
    <n v="4"/>
    <n v="0"/>
  </r>
  <r>
    <x v="40"/>
    <n v="1"/>
    <s v="GPT-4o.txt"/>
    <x v="2"/>
    <n v="8"/>
    <n v="3845"/>
    <n v="3495"/>
    <n v="350"/>
    <n v="1.22375E-2"/>
    <n v="29.77"/>
    <n v="1"/>
    <n v="4"/>
    <n v="1"/>
    <n v="2"/>
    <n v="0"/>
    <n v="0"/>
    <n v="0"/>
  </r>
  <r>
    <x v="40"/>
    <n v="2"/>
    <s v="GPT-4o.txt"/>
    <x v="2"/>
    <n v="22"/>
    <n v="31599"/>
    <n v="30101"/>
    <n v="1498"/>
    <n v="6.2392499999999997E-2"/>
    <n v="57.3"/>
    <n v="1"/>
    <n v="8"/>
    <n v="3"/>
    <n v="3"/>
    <n v="4"/>
    <n v="2"/>
    <n v="1"/>
  </r>
  <r>
    <x v="40"/>
    <n v="3"/>
    <s v="GPT-4o.txt"/>
    <x v="2"/>
    <n v="10"/>
    <n v="6479"/>
    <n v="5712"/>
    <n v="767"/>
    <n v="2.035E-2"/>
    <n v="28.67"/>
    <n v="1"/>
    <n v="5"/>
    <n v="1"/>
    <n v="3"/>
    <n v="0"/>
    <n v="0"/>
    <n v="0"/>
  </r>
  <r>
    <x v="41"/>
    <n v="1"/>
    <s v="GPT-4o.txt"/>
    <x v="5"/>
    <n v="8"/>
    <n v="4500"/>
    <n v="4009"/>
    <n v="491"/>
    <n v="1.3492499999999999E-2"/>
    <n v="24.55"/>
    <n v="1"/>
    <n v="4"/>
    <n v="1"/>
    <n v="2"/>
    <n v="0"/>
    <n v="0"/>
    <n v="0"/>
  </r>
  <r>
    <x v="41"/>
    <n v="2"/>
    <s v="GPT-4o.txt"/>
    <x v="5"/>
    <n v="8"/>
    <n v="3858"/>
    <n v="3569"/>
    <n v="289"/>
    <n v="1.18125E-2"/>
    <n v="39.96"/>
    <n v="1"/>
    <n v="4"/>
    <n v="1"/>
    <n v="2"/>
    <n v="0"/>
    <n v="0"/>
    <n v="0"/>
  </r>
  <r>
    <x v="41"/>
    <n v="3"/>
    <s v="GPT-4o.txt"/>
    <x v="5"/>
    <n v="6"/>
    <n v="2470"/>
    <n v="2171"/>
    <n v="299"/>
    <n v="8.4174999999999996E-3"/>
    <n v="39.78"/>
    <n v="1"/>
    <n v="3"/>
    <n v="1"/>
    <n v="1"/>
    <n v="0"/>
    <n v="0"/>
    <n v="0"/>
  </r>
  <r>
    <x v="42"/>
    <n v="1"/>
    <s v="GPT-4o.txt"/>
    <x v="0"/>
    <n v="6"/>
    <n v="2527"/>
    <n v="2372"/>
    <n v="155"/>
    <n v="7.4799999999999997E-3"/>
    <n v="8.9499999999999993"/>
    <n v="1"/>
    <n v="3"/>
    <n v="1"/>
    <n v="1"/>
    <n v="0"/>
    <n v="0"/>
    <n v="0"/>
  </r>
  <r>
    <x v="42"/>
    <n v="2"/>
    <s v="GPT-4o.txt"/>
    <x v="0"/>
    <n v="6"/>
    <n v="2696"/>
    <n v="2488"/>
    <n v="208"/>
    <n v="8.3000000000000001E-3"/>
    <n v="8.7200000000000006"/>
    <n v="1"/>
    <n v="3"/>
    <n v="1"/>
    <n v="1"/>
    <n v="0"/>
    <n v="0"/>
    <n v="0"/>
  </r>
  <r>
    <x v="42"/>
    <n v="3"/>
    <s v="GPT-4o.txt"/>
    <x v="0"/>
    <n v="6"/>
    <n v="2541"/>
    <n v="2378"/>
    <n v="163"/>
    <n v="7.5750000000000001E-3"/>
    <n v="8.9600000000000009"/>
    <n v="1"/>
    <n v="3"/>
    <n v="1"/>
    <n v="1"/>
    <n v="0"/>
    <n v="0"/>
    <n v="0"/>
  </r>
  <r>
    <x v="43"/>
    <n v="1"/>
    <s v="GPT-4o.txt"/>
    <x v="0"/>
    <n v="6"/>
    <n v="3367"/>
    <n v="3157"/>
    <n v="210"/>
    <n v="8.5524999999999993E-3"/>
    <n v="11.32"/>
    <n v="1"/>
    <n v="3"/>
    <n v="1"/>
    <n v="1"/>
    <n v="0"/>
    <n v="0"/>
    <n v="0"/>
  </r>
  <r>
    <x v="43"/>
    <n v="2"/>
    <s v="GPT-4o.txt"/>
    <x v="0"/>
    <n v="6"/>
    <n v="3304"/>
    <n v="3107"/>
    <n v="197"/>
    <n v="8.2974999999999993E-3"/>
    <n v="9.26"/>
    <n v="1"/>
    <n v="3"/>
    <n v="1"/>
    <n v="1"/>
    <n v="0"/>
    <n v="0"/>
    <n v="0"/>
  </r>
  <r>
    <x v="43"/>
    <n v="3"/>
    <s v="GPT-4o.txt"/>
    <x v="0"/>
    <n v="6"/>
    <n v="3828"/>
    <n v="3368"/>
    <n v="460"/>
    <n v="1.174E-2"/>
    <n v="18.41"/>
    <n v="1"/>
    <n v="3"/>
    <n v="1"/>
    <n v="1"/>
    <n v="0"/>
    <n v="0"/>
    <n v="0"/>
  </r>
  <r>
    <x v="44"/>
    <n v="1"/>
    <s v="GPT-4o.txt"/>
    <x v="0"/>
    <n v="6"/>
    <n v="5466"/>
    <n v="5094"/>
    <n v="372"/>
    <n v="1.3894999999999999E-2"/>
    <n v="16.62"/>
    <n v="1"/>
    <n v="3"/>
    <n v="1"/>
    <n v="1"/>
    <n v="0"/>
    <n v="0"/>
    <n v="0"/>
  </r>
  <r>
    <x v="44"/>
    <n v="2"/>
    <s v="GPT-4o.txt"/>
    <x v="0"/>
    <n v="6"/>
    <n v="2905"/>
    <n v="2623"/>
    <n v="282"/>
    <n v="9.3775000000000004E-3"/>
    <n v="8.6"/>
    <n v="1"/>
    <n v="3"/>
    <n v="1"/>
    <n v="1"/>
    <n v="0"/>
    <n v="0"/>
    <n v="0"/>
  </r>
  <r>
    <x v="44"/>
    <n v="3"/>
    <s v="GPT-4o.txt"/>
    <x v="0"/>
    <n v="8"/>
    <n v="4299"/>
    <n v="4045"/>
    <n v="254"/>
    <n v="1.12125E-2"/>
    <n v="11.2"/>
    <n v="1"/>
    <n v="4"/>
    <n v="1"/>
    <n v="2"/>
    <n v="0"/>
    <n v="0"/>
    <n v="0"/>
  </r>
  <r>
    <x v="45"/>
    <n v="1"/>
    <s v="GPT-4o.txt"/>
    <x v="0"/>
    <n v="6"/>
    <n v="2462"/>
    <n v="2317"/>
    <n v="145"/>
    <n v="7.2424999999999998E-3"/>
    <n v="8.33"/>
    <n v="1"/>
    <n v="3"/>
    <n v="1"/>
    <n v="1"/>
    <n v="0"/>
    <n v="0"/>
    <n v="0"/>
  </r>
  <r>
    <x v="45"/>
    <n v="2"/>
    <s v="GPT-4o.txt"/>
    <x v="0"/>
    <n v="6"/>
    <n v="2390"/>
    <n v="2266"/>
    <n v="124"/>
    <n v="6.9049999999999997E-3"/>
    <n v="8.39"/>
    <n v="1"/>
    <n v="3"/>
    <n v="1"/>
    <n v="1"/>
    <n v="0"/>
    <n v="0"/>
    <n v="0"/>
  </r>
  <r>
    <x v="45"/>
    <n v="3"/>
    <s v="GPT-4o.txt"/>
    <x v="0"/>
    <n v="6"/>
    <n v="2426"/>
    <n v="2284"/>
    <n v="142"/>
    <n v="7.1300000000000001E-3"/>
    <n v="8.39"/>
    <n v="1"/>
    <n v="3"/>
    <n v="1"/>
    <n v="1"/>
    <n v="0"/>
    <n v="0"/>
    <n v="0"/>
  </r>
  <r>
    <x v="46"/>
    <n v="1"/>
    <s v="GPT-4o.txt"/>
    <x v="1"/>
    <n v="6"/>
    <n v="4280"/>
    <n v="4008"/>
    <n v="272"/>
    <n v="1.1299999999999999E-2"/>
    <n v="7.16"/>
    <n v="1"/>
    <n v="0"/>
    <n v="0"/>
    <n v="0"/>
    <n v="3"/>
    <n v="2"/>
    <n v="0"/>
  </r>
  <r>
    <x v="46"/>
    <n v="2"/>
    <s v="GPT-4o.txt"/>
    <x v="1"/>
    <n v="8"/>
    <n v="5772"/>
    <n v="5458"/>
    <n v="314"/>
    <n v="1.37449999999999E-2"/>
    <n v="12.26"/>
    <n v="1"/>
    <n v="0"/>
    <n v="0"/>
    <n v="0"/>
    <n v="4"/>
    <n v="3"/>
    <n v="0"/>
  </r>
  <r>
    <x v="46"/>
    <n v="3"/>
    <s v="GPT-4o.txt"/>
    <x v="1"/>
    <n v="21"/>
    <n v="24213"/>
    <n v="22183"/>
    <n v="2030"/>
    <n v="6.2637499999999999E-2"/>
    <n v="49.9"/>
    <n v="1"/>
    <n v="3"/>
    <n v="2"/>
    <n v="0"/>
    <n v="8"/>
    <n v="7"/>
    <n v="0"/>
  </r>
  <r>
    <x v="47"/>
    <n v="1"/>
    <s v="GPT-4o.txt"/>
    <x v="5"/>
    <n v="6"/>
    <n v="4151"/>
    <n v="3945"/>
    <n v="206"/>
    <n v="1.04825E-2"/>
    <n v="6.24"/>
    <n v="1"/>
    <n v="0"/>
    <n v="0"/>
    <n v="0"/>
    <n v="3"/>
    <n v="2"/>
    <n v="0"/>
  </r>
  <r>
    <x v="47"/>
    <n v="2"/>
    <s v="GPT-4o.txt"/>
    <x v="5"/>
    <n v="14"/>
    <n v="13340"/>
    <n v="11914"/>
    <n v="1426"/>
    <n v="3.6844999999999899E-2"/>
    <n v="29.14"/>
    <n v="1"/>
    <n v="0"/>
    <n v="0"/>
    <n v="0"/>
    <n v="7"/>
    <n v="6"/>
    <n v="0"/>
  </r>
  <r>
    <x v="47"/>
    <n v="3"/>
    <s v="GPT-4o.txt"/>
    <x v="5"/>
    <n v="8"/>
    <n v="6058"/>
    <n v="5651"/>
    <n v="407"/>
    <n v="1.6757500000000002E-2"/>
    <n v="12.72"/>
    <n v="1"/>
    <n v="0"/>
    <n v="0"/>
    <n v="0"/>
    <n v="4"/>
    <n v="3"/>
    <n v="0"/>
  </r>
  <r>
    <x v="48"/>
    <n v="1"/>
    <s v="GPT-4o.txt"/>
    <x v="2"/>
    <n v="8"/>
    <n v="4969"/>
    <n v="4403"/>
    <n v="566"/>
    <n v="1.52275E-2"/>
    <n v="18.13"/>
    <n v="1"/>
    <n v="0"/>
    <n v="0"/>
    <n v="0"/>
    <n v="4"/>
    <n v="3"/>
    <n v="0"/>
  </r>
  <r>
    <x v="48"/>
    <n v="2"/>
    <s v="GPT-4o.txt"/>
    <x v="2"/>
    <n v="18"/>
    <n v="18573"/>
    <n v="17142"/>
    <n v="1431"/>
    <n v="4.1485000000000001E-2"/>
    <n v="39.69"/>
    <n v="1"/>
    <n v="0"/>
    <n v="0"/>
    <n v="0"/>
    <n v="9"/>
    <n v="8"/>
    <n v="0"/>
  </r>
  <r>
    <x v="48"/>
    <n v="3"/>
    <s v="GPT-4o.txt"/>
    <x v="2"/>
    <n v="11"/>
    <n v="9164"/>
    <n v="8532"/>
    <n v="632"/>
    <n v="2.2689999999999998E-2"/>
    <n v="18.829999999999998"/>
    <n v="1"/>
    <n v="1"/>
    <n v="0"/>
    <n v="0"/>
    <n v="5"/>
    <n v="4"/>
    <n v="0"/>
  </r>
  <r>
    <x v="49"/>
    <n v="1"/>
    <s v="GPT-4o.txt"/>
    <x v="1"/>
    <n v="8"/>
    <n v="5163"/>
    <n v="4641"/>
    <n v="522"/>
    <n v="1.5542500000000001E-2"/>
    <n v="11.78"/>
    <n v="1"/>
    <n v="0"/>
    <n v="0"/>
    <n v="0"/>
    <n v="4"/>
    <n v="3"/>
    <n v="0"/>
  </r>
  <r>
    <x v="49"/>
    <n v="2"/>
    <s v="GPT-4o.txt"/>
    <x v="1"/>
    <n v="6"/>
    <n v="4277"/>
    <n v="3695"/>
    <n v="582"/>
    <n v="1.5057499999999901E-2"/>
    <n v="12.6"/>
    <n v="1"/>
    <n v="0"/>
    <n v="0"/>
    <n v="0"/>
    <n v="3"/>
    <n v="2"/>
    <n v="0"/>
  </r>
  <r>
    <x v="49"/>
    <n v="3"/>
    <s v="GPT-4o.txt"/>
    <x v="1"/>
    <n v="14"/>
    <n v="11069"/>
    <n v="10148"/>
    <n v="921"/>
    <n v="2.8979999999999999E-2"/>
    <n v="23.57"/>
    <n v="1"/>
    <n v="0"/>
    <n v="0"/>
    <n v="0"/>
    <n v="7"/>
    <n v="6"/>
    <n v="0"/>
  </r>
  <r>
    <x v="50"/>
    <n v="1"/>
    <s v="GPT-4o.txt"/>
    <x v="4"/>
    <n v="6"/>
    <n v="3937"/>
    <n v="3832"/>
    <n v="105"/>
    <n v="9.1900000000000003E-3"/>
    <n v="4.88"/>
    <n v="1"/>
    <n v="0"/>
    <n v="0"/>
    <n v="0"/>
    <n v="3"/>
    <n v="2"/>
    <n v="0"/>
  </r>
  <r>
    <x v="50"/>
    <n v="2"/>
    <s v="GPT-4o.txt"/>
    <x v="4"/>
    <n v="8"/>
    <n v="5830"/>
    <n v="5486"/>
    <n v="344"/>
    <n v="1.4115000000000001E-2"/>
    <n v="11.67"/>
    <n v="1"/>
    <n v="0"/>
    <n v="0"/>
    <n v="0"/>
    <n v="4"/>
    <n v="3"/>
    <n v="0"/>
  </r>
  <r>
    <x v="50"/>
    <n v="3"/>
    <s v="GPT-4o.txt"/>
    <x v="4"/>
    <n v="11"/>
    <n v="11193"/>
    <n v="10131"/>
    <n v="1062"/>
    <n v="2.9867500000000002E-2"/>
    <n v="22.18"/>
    <n v="1"/>
    <n v="3"/>
    <n v="2"/>
    <n v="0"/>
    <n v="3"/>
    <n v="2"/>
    <n v="0"/>
  </r>
  <r>
    <x v="51"/>
    <n v="1"/>
    <s v="GPT-4o.txt"/>
    <x v="0"/>
    <n v="4"/>
    <n v="2187"/>
    <n v="2128"/>
    <n v="59"/>
    <n v="5.9099999999999899E-3"/>
    <n v="3.36"/>
    <n v="1"/>
    <n v="0"/>
    <n v="0"/>
    <n v="0"/>
    <n v="2"/>
    <n v="1"/>
    <n v="0"/>
  </r>
  <r>
    <x v="51"/>
    <n v="2"/>
    <s v="GPT-4o.txt"/>
    <x v="0"/>
    <n v="4"/>
    <n v="2185"/>
    <n v="2128"/>
    <n v="57"/>
    <n v="4.4499999999999904E-3"/>
    <n v="3.78"/>
    <n v="1"/>
    <n v="0"/>
    <n v="0"/>
    <n v="0"/>
    <n v="2"/>
    <n v="1"/>
    <n v="0"/>
  </r>
  <r>
    <x v="51"/>
    <n v="3"/>
    <s v="GPT-4o.txt"/>
    <x v="0"/>
    <n v="4"/>
    <n v="2184"/>
    <n v="2128"/>
    <n v="56"/>
    <n v="4.43999999999999E-3"/>
    <n v="6.57"/>
    <n v="1"/>
    <n v="0"/>
    <n v="0"/>
    <n v="0"/>
    <n v="2"/>
    <n v="1"/>
    <n v="0"/>
  </r>
  <r>
    <x v="52"/>
    <n v="1"/>
    <s v="GPT-4o.txt"/>
    <x v="4"/>
    <n v="8"/>
    <n v="5453"/>
    <n v="5157"/>
    <n v="296"/>
    <n v="1.42525E-2"/>
    <n v="9.25"/>
    <n v="1"/>
    <n v="0"/>
    <n v="0"/>
    <n v="0"/>
    <n v="4"/>
    <n v="3"/>
    <n v="0"/>
  </r>
  <r>
    <x v="52"/>
    <n v="2"/>
    <s v="GPT-4o.txt"/>
    <x v="4"/>
    <n v="10"/>
    <n v="8261"/>
    <n v="7638"/>
    <n v="623"/>
    <n v="2.0045E-2"/>
    <n v="14.3"/>
    <n v="1"/>
    <n v="0"/>
    <n v="0"/>
    <n v="0"/>
    <n v="5"/>
    <n v="4"/>
    <n v="0"/>
  </r>
  <r>
    <x v="52"/>
    <n v="3"/>
    <s v="GPT-4o.txt"/>
    <x v="4"/>
    <n v="9"/>
    <n v="4872"/>
    <n v="4470"/>
    <n v="402"/>
    <n v="1.5195E-2"/>
    <n v="16.11"/>
    <n v="1"/>
    <n v="3"/>
    <n v="0"/>
    <n v="2"/>
    <n v="2"/>
    <n v="1"/>
    <n v="0"/>
  </r>
  <r>
    <x v="53"/>
    <n v="1"/>
    <s v="GPT-4o.txt"/>
    <x v="6"/>
    <n v="4"/>
    <n v="2386"/>
    <n v="2257"/>
    <n v="129"/>
    <n v="6.9324999999999899E-3"/>
    <n v="4.41"/>
    <n v="1"/>
    <n v="0"/>
    <n v="0"/>
    <n v="0"/>
    <n v="2"/>
    <n v="1"/>
    <n v="0"/>
  </r>
  <r>
    <x v="53"/>
    <n v="2"/>
    <s v="GPT-4o.txt"/>
    <x v="6"/>
    <n v="20"/>
    <n v="24256"/>
    <n v="22663"/>
    <n v="1593"/>
    <n v="5.8347499999999997E-2"/>
    <n v="43.81"/>
    <n v="1"/>
    <n v="5"/>
    <n v="0"/>
    <n v="3"/>
    <n v="7"/>
    <n v="4"/>
    <n v="0"/>
  </r>
  <r>
    <x v="53"/>
    <n v="3"/>
    <s v="GPT-4o.txt"/>
    <x v="6"/>
    <n v="6"/>
    <n v="4419"/>
    <n v="4099"/>
    <n v="320"/>
    <n v="1.2007500000000001E-2"/>
    <n v="8.07"/>
    <n v="1"/>
    <n v="0"/>
    <n v="0"/>
    <n v="0"/>
    <n v="3"/>
    <n v="2"/>
    <n v="0"/>
  </r>
  <r>
    <x v="54"/>
    <n v="1"/>
    <s v="GPT-4o.txt"/>
    <x v="4"/>
    <n v="4"/>
    <n v="1980"/>
    <n v="1831"/>
    <n v="149"/>
    <n v="6.0675E-3"/>
    <n v="5.77"/>
    <n v="1"/>
    <n v="0"/>
    <n v="0"/>
    <n v="0"/>
    <n v="2"/>
    <n v="1"/>
    <n v="0"/>
  </r>
  <r>
    <x v="54"/>
    <n v="2"/>
    <s v="GPT-4o.txt"/>
    <x v="4"/>
    <n v="6"/>
    <n v="3764"/>
    <n v="3559"/>
    <n v="205"/>
    <n v="9.5075000000000003E-3"/>
    <n v="7.64"/>
    <n v="1"/>
    <n v="0"/>
    <n v="0"/>
    <n v="0"/>
    <n v="3"/>
    <n v="2"/>
    <n v="0"/>
  </r>
  <r>
    <x v="54"/>
    <n v="3"/>
    <s v="GPT-4o.txt"/>
    <x v="4"/>
    <n v="8"/>
    <n v="6025"/>
    <n v="5640"/>
    <n v="385"/>
    <n v="1.4749999999999999E-2"/>
    <n v="10.41"/>
    <n v="1"/>
    <n v="0"/>
    <n v="0"/>
    <n v="0"/>
    <n v="4"/>
    <n v="3"/>
    <n v="0"/>
  </r>
  <r>
    <x v="55"/>
    <n v="1"/>
    <s v="GPT-4o.txt"/>
    <x v="1"/>
    <n v="17"/>
    <n v="17738"/>
    <n v="16635"/>
    <n v="1103"/>
    <n v="4.3657500000000002E-2"/>
    <n v="58.08"/>
    <n v="1"/>
    <n v="7"/>
    <n v="3"/>
    <n v="3"/>
    <n v="2"/>
    <n v="1"/>
    <n v="0"/>
  </r>
  <r>
    <x v="55"/>
    <n v="2"/>
    <s v="GPT-4o.txt"/>
    <x v="1"/>
    <n v="12"/>
    <n v="11723"/>
    <n v="11131"/>
    <n v="592"/>
    <n v="2.6227500000000001E-2"/>
    <n v="21.75"/>
    <n v="1"/>
    <n v="6"/>
    <n v="2"/>
    <n v="2"/>
    <n v="1"/>
    <n v="0"/>
    <n v="0"/>
  </r>
  <r>
    <x v="55"/>
    <n v="3"/>
    <s v="GPT-4o.txt"/>
    <x v="1"/>
    <n v="22"/>
    <n v="24052"/>
    <n v="22462"/>
    <n v="1590"/>
    <n v="5.3495000000000001E-2"/>
    <n v="65.88"/>
    <n v="1"/>
    <n v="9"/>
    <n v="5"/>
    <n v="2"/>
    <n v="3"/>
    <n v="2"/>
    <n v="0"/>
  </r>
  <r>
    <x v="56"/>
    <n v="1"/>
    <s v="GPT-4o.txt"/>
    <x v="1"/>
    <n v="6"/>
    <n v="4337"/>
    <n v="3525"/>
    <n v="812"/>
    <n v="1.5492499999999999E-2"/>
    <n v="20.260000000000002"/>
    <n v="1"/>
    <n v="3"/>
    <n v="1"/>
    <n v="1"/>
    <n v="0"/>
    <n v="0"/>
    <n v="0"/>
  </r>
  <r>
    <x v="56"/>
    <n v="2"/>
    <s v="GPT-4o.txt"/>
    <x v="1"/>
    <n v="10"/>
    <n v="8320"/>
    <n v="7408"/>
    <n v="912"/>
    <n v="2.4119999999999999E-2"/>
    <n v="190.81"/>
    <n v="1"/>
    <n v="5"/>
    <n v="3"/>
    <n v="1"/>
    <n v="0"/>
    <n v="0"/>
    <n v="0"/>
  </r>
  <r>
    <x v="56"/>
    <n v="3"/>
    <s v="GPT-4o.txt"/>
    <x v="1"/>
    <n v="10"/>
    <n v="8320"/>
    <n v="7408"/>
    <n v="912"/>
    <n v="2.4119999999999999E-2"/>
    <n v="190.81"/>
    <n v="1"/>
    <n v="5"/>
    <n v="3"/>
    <n v="1"/>
    <n v="0"/>
    <n v="0"/>
    <n v="0"/>
  </r>
  <r>
    <x v="57"/>
    <n v="1"/>
    <s v="GPT-4o.txt"/>
    <x v="4"/>
    <n v="17"/>
    <n v="21697"/>
    <n v="20628"/>
    <n v="1069"/>
    <n v="5.1700000000000003E-2"/>
    <n v="41.67"/>
    <n v="1"/>
    <n v="6"/>
    <n v="2"/>
    <n v="3"/>
    <n v="3"/>
    <n v="2"/>
    <n v="0"/>
  </r>
  <r>
    <x v="57"/>
    <n v="2"/>
    <s v="GPT-4o.txt"/>
    <x v="4"/>
    <n v="11"/>
    <n v="11899"/>
    <n v="11194"/>
    <n v="705"/>
    <n v="2.8795000000000001E-2"/>
    <n v="53.14"/>
    <n v="1"/>
    <n v="4"/>
    <n v="1"/>
    <n v="2"/>
    <n v="2"/>
    <n v="1"/>
    <n v="0"/>
  </r>
  <r>
    <x v="57"/>
    <n v="3"/>
    <s v="GPT-4o.txt"/>
    <x v="4"/>
    <n v="20"/>
    <n v="25225"/>
    <n v="22914"/>
    <n v="2311"/>
    <n v="6.0554999999999998E-2"/>
    <n v="183.33"/>
    <n v="1"/>
    <n v="10"/>
    <n v="3"/>
    <n v="6"/>
    <n v="0"/>
    <n v="0"/>
    <n v="0"/>
  </r>
  <r>
    <x v="58"/>
    <n v="1"/>
    <s v="GPT-4o.txt"/>
    <x v="4"/>
    <n v="19"/>
    <n v="17948"/>
    <n v="17350"/>
    <n v="598"/>
    <n v="4.1035000000000002E-2"/>
    <n v="54.93"/>
    <n v="1"/>
    <n v="8"/>
    <n v="2"/>
    <n v="5"/>
    <n v="2"/>
    <n v="1"/>
    <n v="0"/>
  </r>
  <r>
    <x v="58"/>
    <n v="2"/>
    <s v="GPT-4o.txt"/>
    <x v="4"/>
    <n v="16"/>
    <n v="14654"/>
    <n v="13424"/>
    <n v="1230"/>
    <n v="4.122E-2"/>
    <n v="90.65"/>
    <n v="1"/>
    <n v="8"/>
    <n v="2"/>
    <n v="5"/>
    <n v="0"/>
    <n v="0"/>
    <n v="0"/>
  </r>
  <r>
    <x v="58"/>
    <n v="3"/>
    <s v="GPT-4o.txt"/>
    <x v="4"/>
    <n v="14"/>
    <n v="15989"/>
    <n v="15104"/>
    <n v="885"/>
    <n v="3.4930000000000003E-2"/>
    <n v="27.52"/>
    <n v="1"/>
    <n v="5"/>
    <n v="1"/>
    <n v="2"/>
    <n v="3"/>
    <n v="2"/>
    <n v="0"/>
  </r>
  <r>
    <x v="59"/>
    <n v="1"/>
    <s v="GPT-4o.txt"/>
    <x v="3"/>
    <n v="18"/>
    <n v="24916"/>
    <n v="23638"/>
    <n v="1278"/>
    <n v="5.5875000000000001E-2"/>
    <n v="40.659999999999997"/>
    <n v="1"/>
    <n v="7"/>
    <n v="2"/>
    <n v="3"/>
    <n v="3"/>
    <n v="2"/>
    <n v="0"/>
  </r>
  <r>
    <x v="59"/>
    <n v="2"/>
    <s v="GPT-4o.txt"/>
    <x v="3"/>
    <n v="10"/>
    <n v="9063"/>
    <n v="8542"/>
    <n v="521"/>
    <n v="2.2405000000000001E-2"/>
    <n v="19.690000000000001"/>
    <n v="1"/>
    <n v="5"/>
    <n v="0"/>
    <n v="4"/>
    <n v="0"/>
    <n v="0"/>
    <n v="0"/>
  </r>
  <r>
    <x v="59"/>
    <n v="3"/>
    <s v="GPT-4o.txt"/>
    <x v="3"/>
    <n v="22"/>
    <n v="33599"/>
    <n v="32116"/>
    <n v="1483"/>
    <n v="6.8080000000000002E-2"/>
    <n v="107.36"/>
    <n v="1"/>
    <n v="9"/>
    <n v="4"/>
    <n v="3"/>
    <n v="3"/>
    <n v="2"/>
    <n v="0"/>
  </r>
  <r>
    <x v="60"/>
    <n v="1"/>
    <s v="GPT-4o.txt"/>
    <x v="1"/>
    <n v="16"/>
    <n v="11075"/>
    <n v="10210"/>
    <n v="865"/>
    <n v="2.8254999999999902E-2"/>
    <n v="86.75"/>
    <n v="1"/>
    <n v="8"/>
    <n v="3"/>
    <n v="4"/>
    <n v="0"/>
    <n v="0"/>
    <n v="0"/>
  </r>
  <r>
    <x v="60"/>
    <n v="2"/>
    <s v="GPT-4o.txt"/>
    <x v="1"/>
    <n v="10"/>
    <n v="6744"/>
    <n v="6159"/>
    <n v="585"/>
    <n v="1.8207500000000001E-2"/>
    <n v="95.53"/>
    <n v="1"/>
    <n v="5"/>
    <n v="1"/>
    <n v="3"/>
    <n v="0"/>
    <n v="0"/>
    <n v="0"/>
  </r>
  <r>
    <x v="60"/>
    <n v="3"/>
    <s v="GPT-4o.txt"/>
    <x v="1"/>
    <n v="16"/>
    <n v="12348"/>
    <n v="11634"/>
    <n v="714"/>
    <n v="3.0145000000000002E-2"/>
    <n v="84.77"/>
    <n v="1"/>
    <n v="8"/>
    <n v="4"/>
    <n v="3"/>
    <n v="0"/>
    <n v="0"/>
    <n v="0"/>
  </r>
  <r>
    <x v="61"/>
    <n v="1"/>
    <s v="GPT-4o.txt"/>
    <x v="3"/>
    <n v="12"/>
    <n v="13726"/>
    <n v="12445"/>
    <n v="1281"/>
    <n v="3.4482499999999999E-2"/>
    <n v="243.89"/>
    <n v="1"/>
    <n v="6"/>
    <n v="3"/>
    <n v="2"/>
    <n v="0"/>
    <n v="0"/>
    <n v="0"/>
  </r>
  <r>
    <x v="61"/>
    <n v="2"/>
    <s v="GPT-4o.txt"/>
    <x v="3"/>
    <n v="14"/>
    <n v="16533"/>
    <n v="15624"/>
    <n v="909"/>
    <n v="3.6470000000000002E-2"/>
    <n v="32.76"/>
    <n v="1"/>
    <n v="5"/>
    <n v="1"/>
    <n v="2"/>
    <n v="3"/>
    <n v="2"/>
    <n v="0"/>
  </r>
  <r>
    <x v="61"/>
    <n v="3"/>
    <s v="GPT-4o.txt"/>
    <x v="3"/>
    <n v="14"/>
    <n v="15446"/>
    <n v="14192"/>
    <n v="1254"/>
    <n v="3.7620000000000001E-2"/>
    <n v="72.02"/>
    <n v="1"/>
    <n v="7"/>
    <n v="3"/>
    <n v="3"/>
    <n v="0"/>
    <n v="0"/>
    <n v="0"/>
  </r>
  <r>
    <x v="62"/>
    <n v="1"/>
    <s v="GPT-4o.txt"/>
    <x v="2"/>
    <n v="7"/>
    <n v="5725"/>
    <n v="5452"/>
    <n v="273"/>
    <n v="1.508E-2"/>
    <n v="11"/>
    <n v="1"/>
    <n v="1"/>
    <n v="0"/>
    <n v="0"/>
    <n v="3"/>
    <n v="2"/>
    <n v="0"/>
  </r>
  <r>
    <x v="62"/>
    <n v="2"/>
    <s v="GPT-4o.txt"/>
    <x v="2"/>
    <n v="11"/>
    <n v="12235"/>
    <n v="10722"/>
    <n v="1513"/>
    <n v="3.6014999999999998E-2"/>
    <n v="29.31"/>
    <n v="1"/>
    <n v="3"/>
    <n v="2"/>
    <n v="0"/>
    <n v="3"/>
    <n v="2"/>
    <n v="0"/>
  </r>
  <r>
    <x v="62"/>
    <n v="3"/>
    <s v="GPT-4o.txt"/>
    <x v="2"/>
    <n v="17"/>
    <n v="23126"/>
    <n v="20601"/>
    <n v="2525"/>
    <n v="5.9792499999999998E-2"/>
    <n v="43.5"/>
    <n v="1"/>
    <n v="6"/>
    <n v="5"/>
    <n v="0"/>
    <n v="3"/>
    <n v="2"/>
    <n v="0"/>
  </r>
  <r>
    <x v="63"/>
    <n v="1"/>
    <s v="GPT-4o.txt"/>
    <x v="0"/>
    <n v="4"/>
    <n v="2232"/>
    <n v="2138"/>
    <n v="94"/>
    <n v="6.2849999999999998E-3"/>
    <n v="3.25"/>
    <n v="1"/>
    <n v="0"/>
    <n v="0"/>
    <n v="0"/>
    <n v="2"/>
    <n v="1"/>
    <n v="0"/>
  </r>
  <r>
    <x v="63"/>
    <n v="2"/>
    <s v="GPT-4o.txt"/>
    <x v="0"/>
    <n v="4"/>
    <n v="2233"/>
    <n v="2138"/>
    <n v="95"/>
    <n v="6.2950000000000002E-3"/>
    <n v="3.53"/>
    <n v="1"/>
    <n v="0"/>
    <n v="0"/>
    <n v="0"/>
    <n v="2"/>
    <n v="1"/>
    <n v="0"/>
  </r>
  <r>
    <x v="63"/>
    <n v="3"/>
    <s v="GPT-4o.txt"/>
    <x v="0"/>
    <n v="4"/>
    <n v="2248"/>
    <n v="2138"/>
    <n v="110"/>
    <n v="5.0049999999999999E-3"/>
    <n v="5.21"/>
    <n v="1"/>
    <n v="0"/>
    <n v="0"/>
    <n v="0"/>
    <n v="2"/>
    <n v="1"/>
    <n v="0"/>
  </r>
  <r>
    <x v="64"/>
    <n v="1"/>
    <s v="GPT-4o.txt"/>
    <x v="0"/>
    <n v="4"/>
    <n v="2149"/>
    <n v="2097"/>
    <n v="52"/>
    <n v="5.7625000000000003E-3"/>
    <n v="3.24"/>
    <n v="1"/>
    <n v="0"/>
    <n v="0"/>
    <n v="0"/>
    <n v="2"/>
    <n v="1"/>
    <n v="0"/>
  </r>
  <r>
    <x v="64"/>
    <n v="2"/>
    <s v="GPT-4o.txt"/>
    <x v="0"/>
    <n v="4"/>
    <n v="2151"/>
    <n v="2097"/>
    <n v="54"/>
    <n v="4.3425E-3"/>
    <n v="3.32"/>
    <n v="1"/>
    <n v="0"/>
    <n v="0"/>
    <n v="0"/>
    <n v="2"/>
    <n v="1"/>
    <n v="0"/>
  </r>
  <r>
    <x v="64"/>
    <n v="3"/>
    <s v="GPT-4o.txt"/>
    <x v="0"/>
    <n v="4"/>
    <n v="2150"/>
    <n v="2097"/>
    <n v="53"/>
    <n v="4.33249999999999E-3"/>
    <n v="2.83"/>
    <n v="1"/>
    <n v="0"/>
    <n v="0"/>
    <n v="0"/>
    <n v="2"/>
    <n v="1"/>
    <n v="0"/>
  </r>
  <r>
    <x v="65"/>
    <n v="1"/>
    <s v="GPT-4o.txt"/>
    <x v="2"/>
    <n v="4"/>
    <n v="2211"/>
    <n v="2085"/>
    <n v="126"/>
    <n v="6.4725E-3"/>
    <n v="4.7699999999999996"/>
    <n v="1"/>
    <n v="0"/>
    <n v="0"/>
    <n v="0"/>
    <n v="2"/>
    <n v="1"/>
    <n v="0"/>
  </r>
  <r>
    <x v="65"/>
    <n v="2"/>
    <s v="GPT-4o.txt"/>
    <x v="2"/>
    <n v="4"/>
    <n v="2169"/>
    <n v="2085"/>
    <n v="84"/>
    <n v="4.7724999999999998E-3"/>
    <n v="3.56"/>
    <n v="1"/>
    <n v="0"/>
    <n v="0"/>
    <n v="0"/>
    <n v="2"/>
    <n v="1"/>
    <n v="0"/>
  </r>
  <r>
    <x v="65"/>
    <n v="3"/>
    <s v="GPT-4o.txt"/>
    <x v="2"/>
    <n v="4"/>
    <n v="2173"/>
    <n v="2085"/>
    <n v="88"/>
    <n v="4.8124999999999999E-3"/>
    <n v="5.01"/>
    <n v="1"/>
    <n v="0"/>
    <n v="0"/>
    <n v="0"/>
    <n v="2"/>
    <n v="1"/>
    <n v="0"/>
  </r>
  <r>
    <x v="66"/>
    <n v="1"/>
    <s v="GPT-4o.txt"/>
    <x v="1"/>
    <n v="4"/>
    <n v="2357"/>
    <n v="2200"/>
    <n v="157"/>
    <n v="7.0699999999999999E-3"/>
    <n v="5.74"/>
    <n v="1"/>
    <n v="0"/>
    <n v="0"/>
    <n v="0"/>
    <n v="2"/>
    <n v="1"/>
    <n v="0"/>
  </r>
  <r>
    <x v="66"/>
    <n v="2"/>
    <s v="GPT-4o.txt"/>
    <x v="1"/>
    <n v="8"/>
    <n v="5823"/>
    <n v="5118"/>
    <n v="705"/>
    <n v="1.9845000000000002E-2"/>
    <n v="18.07"/>
    <n v="1"/>
    <n v="1"/>
    <n v="0"/>
    <n v="0"/>
    <n v="4"/>
    <n v="2"/>
    <n v="0"/>
  </r>
  <r>
    <x v="66"/>
    <n v="3"/>
    <s v="GPT-4o.txt"/>
    <x v="1"/>
    <n v="4"/>
    <n v="2382"/>
    <n v="2215"/>
    <n v="167"/>
    <n v="7.2075000000000004E-3"/>
    <n v="5.36"/>
    <n v="1"/>
    <n v="0"/>
    <n v="0"/>
    <n v="0"/>
    <n v="2"/>
    <n v="1"/>
    <n v="0"/>
  </r>
  <r>
    <x v="67"/>
    <n v="1"/>
    <s v="GPT-4o.txt"/>
    <x v="2"/>
    <n v="4"/>
    <n v="2249"/>
    <n v="2109"/>
    <n v="140"/>
    <n v="6.6724999999999996E-3"/>
    <n v="4.93"/>
    <n v="1"/>
    <n v="0"/>
    <n v="0"/>
    <n v="0"/>
    <n v="2"/>
    <n v="1"/>
    <n v="0"/>
  </r>
  <r>
    <x v="67"/>
    <n v="2"/>
    <s v="GPT-4o.txt"/>
    <x v="2"/>
    <n v="8"/>
    <n v="6475"/>
    <n v="6090"/>
    <n v="385"/>
    <n v="1.61949999999999E-2"/>
    <n v="12.31"/>
    <n v="1"/>
    <n v="0"/>
    <n v="0"/>
    <n v="0"/>
    <n v="4"/>
    <n v="3"/>
    <n v="0"/>
  </r>
  <r>
    <x v="67"/>
    <n v="3"/>
    <s v="GPT-4o.txt"/>
    <x v="2"/>
    <n v="4"/>
    <n v="2210"/>
    <n v="2109"/>
    <n v="101"/>
    <n v="4.8424999999999996E-3"/>
    <n v="4.21"/>
    <n v="1"/>
    <n v="0"/>
    <n v="0"/>
    <n v="0"/>
    <n v="2"/>
    <n v="1"/>
    <n v="0"/>
  </r>
  <r>
    <x v="68"/>
    <n v="1"/>
    <s v="GPT-4o.txt"/>
    <x v="1"/>
    <n v="6"/>
    <n v="3971"/>
    <n v="3812"/>
    <n v="159"/>
    <n v="1.112E-2"/>
    <n v="5.69"/>
    <n v="1"/>
    <n v="0"/>
    <n v="0"/>
    <n v="0"/>
    <n v="3"/>
    <n v="2"/>
    <n v="0"/>
  </r>
  <r>
    <x v="68"/>
    <n v="2"/>
    <s v="GPT-4o.txt"/>
    <x v="1"/>
    <n v="8"/>
    <n v="4794"/>
    <n v="4475"/>
    <n v="319"/>
    <n v="1.2777500000000001E-2"/>
    <n v="9.91"/>
    <n v="1"/>
    <n v="0"/>
    <n v="0"/>
    <n v="0"/>
    <n v="4"/>
    <n v="3"/>
    <n v="0"/>
  </r>
  <r>
    <x v="68"/>
    <n v="3"/>
    <s v="GPT-4o.txt"/>
    <x v="1"/>
    <n v="8"/>
    <n v="5101"/>
    <n v="4583"/>
    <n v="518"/>
    <n v="1.53575E-2"/>
    <n v="17.34"/>
    <n v="1"/>
    <n v="0"/>
    <n v="0"/>
    <n v="0"/>
    <n v="4"/>
    <n v="3"/>
    <n v="0"/>
  </r>
  <r>
    <x v="69"/>
    <n v="1"/>
    <s v="GPT-4o.txt"/>
    <x v="0"/>
    <n v="4"/>
    <n v="2188"/>
    <n v="2129"/>
    <n v="59"/>
    <n v="5.9124999999999898E-3"/>
    <n v="5.91"/>
    <n v="1"/>
    <n v="0"/>
    <n v="0"/>
    <n v="0"/>
    <n v="2"/>
    <n v="1"/>
    <n v="0"/>
  </r>
  <r>
    <x v="69"/>
    <n v="2"/>
    <s v="GPT-4o.txt"/>
    <x v="0"/>
    <n v="4"/>
    <n v="2181"/>
    <n v="2125"/>
    <n v="56"/>
    <n v="5.8724999999999897E-3"/>
    <n v="3.22"/>
    <n v="1"/>
    <n v="0"/>
    <n v="0"/>
    <n v="0"/>
    <n v="2"/>
    <n v="1"/>
    <n v="0"/>
  </r>
  <r>
    <x v="69"/>
    <n v="3"/>
    <s v="GPT-4o.txt"/>
    <x v="0"/>
    <n v="4"/>
    <n v="2188"/>
    <n v="2129"/>
    <n v="59"/>
    <n v="4.4724999999999999E-3"/>
    <n v="2.74"/>
    <n v="1"/>
    <n v="0"/>
    <n v="0"/>
    <n v="0"/>
    <n v="2"/>
    <n v="1"/>
    <n v="0"/>
  </r>
  <r>
    <x v="70"/>
    <n v="1"/>
    <s v="GPT-4o.txt"/>
    <x v="0"/>
    <n v="4"/>
    <n v="2274"/>
    <n v="2161"/>
    <n v="113"/>
    <n v="6.5325000000000001E-3"/>
    <n v="4.2699999999999996"/>
    <n v="1"/>
    <n v="0"/>
    <n v="0"/>
    <n v="0"/>
    <n v="2"/>
    <n v="1"/>
    <n v="0"/>
  </r>
  <r>
    <x v="70"/>
    <n v="2"/>
    <s v="GPT-4o.txt"/>
    <x v="0"/>
    <n v="4"/>
    <n v="2262"/>
    <n v="2165"/>
    <n v="97"/>
    <n v="6.3825000000000002E-3"/>
    <n v="8.39"/>
    <n v="1"/>
    <n v="0"/>
    <n v="0"/>
    <n v="0"/>
    <n v="2"/>
    <n v="1"/>
    <n v="0"/>
  </r>
  <r>
    <x v="70"/>
    <n v="3"/>
    <s v="GPT-4o.txt"/>
    <x v="0"/>
    <n v="4"/>
    <n v="2264"/>
    <n v="2161"/>
    <n v="103"/>
    <n v="4.9925000000000004E-3"/>
    <n v="4.1100000000000003"/>
    <n v="1"/>
    <n v="0"/>
    <n v="0"/>
    <n v="0"/>
    <n v="2"/>
    <n v="1"/>
    <n v="0"/>
  </r>
  <r>
    <x v="71"/>
    <n v="1"/>
    <s v="GPT-4o.txt"/>
    <x v="0"/>
    <n v="4"/>
    <n v="2333"/>
    <n v="2191"/>
    <n v="142"/>
    <n v="6.8975E-3"/>
    <n v="6.34"/>
    <n v="1"/>
    <n v="0"/>
    <n v="0"/>
    <n v="0"/>
    <n v="2"/>
    <n v="1"/>
    <n v="0"/>
  </r>
  <r>
    <x v="71"/>
    <n v="2"/>
    <s v="GPT-4o.txt"/>
    <x v="0"/>
    <n v="4"/>
    <n v="2333"/>
    <n v="2191"/>
    <n v="142"/>
    <n v="5.4574999999999997E-3"/>
    <n v="5.85"/>
    <n v="1"/>
    <n v="0"/>
    <n v="0"/>
    <n v="0"/>
    <n v="2"/>
    <n v="1"/>
    <n v="0"/>
  </r>
  <r>
    <x v="71"/>
    <n v="3"/>
    <s v="GPT-4o.txt"/>
    <x v="0"/>
    <n v="4"/>
    <n v="2310"/>
    <n v="2191"/>
    <n v="119"/>
    <n v="5.22749999999999E-3"/>
    <n v="3.42"/>
    <n v="1"/>
    <n v="0"/>
    <n v="0"/>
    <n v="0"/>
    <n v="2"/>
    <n v="1"/>
    <n v="0"/>
  </r>
  <r>
    <x v="72"/>
    <n v="1"/>
    <s v="GPT-4o.txt"/>
    <x v="4"/>
    <n v="13"/>
    <n v="22986"/>
    <n v="22115"/>
    <n v="871"/>
    <n v="4.7197500000000003E-2"/>
    <n v="30.87"/>
    <n v="1"/>
    <n v="4"/>
    <n v="2"/>
    <n v="1"/>
    <n v="3"/>
    <n v="2"/>
    <n v="0"/>
  </r>
  <r>
    <x v="72"/>
    <n v="2"/>
    <s v="GPT-4o.txt"/>
    <x v="4"/>
    <n v="12"/>
    <n v="23765"/>
    <n v="22479"/>
    <n v="1286"/>
    <n v="5.6097500000000002E-2"/>
    <n v="36.07"/>
    <n v="1"/>
    <n v="6"/>
    <n v="2"/>
    <n v="2"/>
    <n v="1"/>
    <n v="0"/>
    <n v="0"/>
  </r>
  <r>
    <x v="72"/>
    <n v="3"/>
    <s v="GPT-4o.txt"/>
    <x v="4"/>
    <n v="20"/>
    <n v="29927"/>
    <n v="28944"/>
    <n v="983"/>
    <n v="5.6749999999999898E-2"/>
    <n v="65.27"/>
    <n v="1"/>
    <n v="10"/>
    <n v="3"/>
    <n v="6"/>
    <n v="0"/>
    <n v="0"/>
    <n v="0"/>
  </r>
  <r>
    <x v="73"/>
    <n v="1"/>
    <s v="GPT-4o.txt"/>
    <x v="3"/>
    <n v="10"/>
    <n v="9690"/>
    <n v="8858"/>
    <n v="832"/>
    <n v="2.3744999999999999E-2"/>
    <n v="48.37"/>
    <n v="1"/>
    <n v="5"/>
    <n v="2"/>
    <n v="2"/>
    <n v="0"/>
    <n v="0"/>
    <n v="0"/>
  </r>
  <r>
    <x v="73"/>
    <n v="2"/>
    <s v="GPT-4o.txt"/>
    <x v="3"/>
    <n v="12"/>
    <n v="13902"/>
    <n v="12563"/>
    <n v="1339"/>
    <n v="3.4237499999999997E-2"/>
    <n v="134.26"/>
    <n v="1"/>
    <n v="6"/>
    <n v="3"/>
    <n v="2"/>
    <n v="0"/>
    <n v="0"/>
    <n v="0"/>
  </r>
  <r>
    <x v="73"/>
    <n v="3"/>
    <s v="GPT-4o.txt"/>
    <x v="3"/>
    <n v="10"/>
    <n v="18121"/>
    <n v="16601"/>
    <n v="1520"/>
    <n v="4.3582500000000003E-2"/>
    <n v="70.63"/>
    <n v="1"/>
    <n v="5"/>
    <n v="2"/>
    <n v="2"/>
    <n v="0"/>
    <n v="0"/>
    <n v="0"/>
  </r>
  <r>
    <x v="74"/>
    <n v="1"/>
    <s v="GPT-4o.txt"/>
    <x v="3"/>
    <n v="20"/>
    <n v="26873"/>
    <n v="25679"/>
    <n v="1194"/>
    <n v="5.7257499999999899E-2"/>
    <n v="44.62"/>
    <n v="1"/>
    <n v="7"/>
    <n v="3"/>
    <n v="2"/>
    <n v="4"/>
    <n v="3"/>
    <n v="0"/>
  </r>
  <r>
    <x v="74"/>
    <n v="2"/>
    <s v="GPT-4o.txt"/>
    <x v="3"/>
    <n v="19"/>
    <n v="33508"/>
    <n v="29899"/>
    <n v="3609"/>
    <n v="8.8757500000000003E-2"/>
    <n v="88.66"/>
    <n v="1"/>
    <n v="7"/>
    <n v="3"/>
    <n v="3"/>
    <n v="3"/>
    <n v="2"/>
    <n v="0"/>
  </r>
  <r>
    <x v="74"/>
    <n v="3"/>
    <s v="GPT-4o.txt"/>
    <x v="3"/>
    <n v="12"/>
    <n v="11237"/>
    <n v="10211"/>
    <n v="1026"/>
    <n v="2.7627499999999999E-2"/>
    <n v="77.790000000000006"/>
    <n v="1"/>
    <n v="6"/>
    <n v="2"/>
    <n v="3"/>
    <n v="0"/>
    <n v="0"/>
    <n v="0"/>
  </r>
  <r>
    <x v="75"/>
    <n v="1"/>
    <s v="GPT-4o.txt"/>
    <x v="3"/>
    <n v="19"/>
    <n v="37377"/>
    <n v="35859"/>
    <n v="1518"/>
    <n v="8.1787499999999999E-2"/>
    <n v="65.05"/>
    <n v="1"/>
    <n v="6"/>
    <n v="2"/>
    <n v="3"/>
    <n v="4"/>
    <n v="3"/>
    <n v="0"/>
  </r>
  <r>
    <x v="75"/>
    <n v="2"/>
    <s v="GPT-4o.txt"/>
    <x v="3"/>
    <n v="6"/>
    <n v="5549"/>
    <n v="4836"/>
    <n v="713"/>
    <n v="1.7139999999999999E-2"/>
    <n v="21.09"/>
    <n v="1"/>
    <n v="3"/>
    <n v="1"/>
    <n v="1"/>
    <n v="0"/>
    <n v="0"/>
    <n v="0"/>
  </r>
  <r>
    <x v="75"/>
    <n v="3"/>
    <s v="GPT-4o.txt"/>
    <x v="3"/>
    <n v="10"/>
    <n v="8254"/>
    <n v="7419"/>
    <n v="835"/>
    <n v="2.1617499999999901E-2"/>
    <n v="20.93"/>
    <n v="1"/>
    <n v="5"/>
    <n v="2"/>
    <n v="2"/>
    <n v="0"/>
    <n v="0"/>
    <n v="0"/>
  </r>
  <r>
    <x v="76"/>
    <n v="1"/>
    <s v="GPT-4o.txt"/>
    <x v="5"/>
    <n v="16"/>
    <n v="14591"/>
    <n v="13774"/>
    <n v="817"/>
    <n v="3.2044999999999997E-2"/>
    <n v="26.06"/>
    <n v="1"/>
    <n v="8"/>
    <n v="3"/>
    <n v="4"/>
    <n v="0"/>
    <n v="0"/>
    <n v="0"/>
  </r>
  <r>
    <x v="76"/>
    <n v="2"/>
    <s v="GPT-4o.txt"/>
    <x v="5"/>
    <n v="19"/>
    <n v="18952"/>
    <n v="18114"/>
    <n v="838"/>
    <n v="4.4385000000000001E-2"/>
    <n v="55.44"/>
    <n v="1"/>
    <n v="8"/>
    <n v="2"/>
    <n v="5"/>
    <n v="2"/>
    <n v="1"/>
    <n v="0"/>
  </r>
  <r>
    <x v="76"/>
    <n v="3"/>
    <s v="GPT-4o.txt"/>
    <x v="5"/>
    <n v="23"/>
    <n v="34715"/>
    <n v="33480"/>
    <n v="1235"/>
    <n v="6.7729999999999999E-2"/>
    <n v="66.180000000000007"/>
    <n v="1"/>
    <n v="9"/>
    <n v="3"/>
    <n v="5"/>
    <n v="3"/>
    <n v="2"/>
    <n v="0"/>
  </r>
  <r>
    <x v="77"/>
    <n v="1"/>
    <s v="GPT-4o.txt"/>
    <x v="1"/>
    <n v="14"/>
    <n v="14026"/>
    <n v="12735"/>
    <n v="1291"/>
    <n v="3.8027499999999999E-2"/>
    <n v="27.06"/>
    <n v="1"/>
    <n v="7"/>
    <n v="4"/>
    <n v="2"/>
    <n v="0"/>
    <n v="0"/>
    <n v="0"/>
  </r>
  <r>
    <x v="77"/>
    <n v="2"/>
    <s v="GPT-4o.txt"/>
    <x v="1"/>
    <n v="16"/>
    <n v="17514"/>
    <n v="16483"/>
    <n v="1031"/>
    <n v="3.9517499999999997E-2"/>
    <n v="28.48"/>
    <n v="1"/>
    <n v="8"/>
    <n v="4"/>
    <n v="3"/>
    <n v="0"/>
    <n v="0"/>
    <n v="0"/>
  </r>
  <r>
    <x v="77"/>
    <n v="3"/>
    <s v="GPT-4o.txt"/>
    <x v="1"/>
    <n v="8"/>
    <n v="8387"/>
    <n v="7822"/>
    <n v="565"/>
    <n v="1.9765000000000001E-2"/>
    <n v="41.27"/>
    <n v="1"/>
    <n v="4"/>
    <n v="1"/>
    <n v="2"/>
    <n v="0"/>
    <n v="0"/>
    <n v="0"/>
  </r>
  <r>
    <x v="78"/>
    <n v="1"/>
    <s v="GPT-4o.txt"/>
    <x v="2"/>
    <n v="11"/>
    <n v="10638"/>
    <n v="9481"/>
    <n v="1157"/>
    <n v="3.06325E-2"/>
    <n v="22.26"/>
    <n v="1"/>
    <n v="3"/>
    <n v="0"/>
    <n v="2"/>
    <n v="3"/>
    <n v="1"/>
    <n v="1"/>
  </r>
  <r>
    <x v="78"/>
    <n v="2"/>
    <s v="GPT-4o.txt"/>
    <x v="2"/>
    <n v="10"/>
    <n v="9675"/>
    <n v="8421"/>
    <n v="1254"/>
    <n v="2.8952499999999999E-2"/>
    <n v="24.53"/>
    <n v="1"/>
    <n v="5"/>
    <n v="3"/>
    <n v="1"/>
    <n v="0"/>
    <n v="0"/>
    <n v="0"/>
  </r>
  <r>
    <x v="78"/>
    <n v="3"/>
    <s v="GPT-4o.txt"/>
    <x v="2"/>
    <n v="19"/>
    <n v="19033"/>
    <n v="18236"/>
    <n v="797"/>
    <n v="4.0599999999999997E-2"/>
    <n v="33.33"/>
    <n v="1"/>
    <n v="6"/>
    <n v="1"/>
    <n v="4"/>
    <n v="4"/>
    <n v="3"/>
    <n v="0"/>
  </r>
  <r>
    <x v="79"/>
    <n v="1"/>
    <s v="GPT-4o"/>
    <x v="3"/>
    <n v="4"/>
    <n v="2040"/>
    <n v="1848"/>
    <n v="192"/>
    <n v="6.5399999999999998E-3"/>
    <n v="33.4"/>
    <n v="1"/>
    <n v="0"/>
    <n v="0"/>
    <n v="0"/>
    <n v="2"/>
    <n v="0"/>
    <n v="1"/>
  </r>
  <r>
    <x v="79"/>
    <n v="2"/>
    <s v="GPT-4o"/>
    <x v="3"/>
    <n v="4"/>
    <n v="3214"/>
    <n v="2486"/>
    <n v="728"/>
    <n v="1.3495E-2"/>
    <n v="18.59"/>
    <n v="1"/>
    <n v="2"/>
    <n v="0"/>
    <n v="1"/>
    <n v="0"/>
    <n v="0"/>
    <n v="0"/>
  </r>
  <r>
    <x v="79"/>
    <n v="3"/>
    <s v="GPT-4o"/>
    <x v="3"/>
    <n v="8"/>
    <n v="4909"/>
    <n v="4461"/>
    <n v="448"/>
    <n v="1.41925E-2"/>
    <n v="31.3"/>
    <n v="1"/>
    <n v="4"/>
    <n v="0"/>
    <n v="3"/>
    <n v="0"/>
    <n v="0"/>
    <n v="0"/>
  </r>
  <r>
    <x v="80"/>
    <n v="1"/>
    <s v="GPT-4o"/>
    <x v="1"/>
    <n v="6"/>
    <n v="3123"/>
    <n v="2643"/>
    <n v="480"/>
    <n v="1.1407499999999999E-2"/>
    <n v="15.32"/>
    <n v="1"/>
    <n v="3"/>
    <n v="0"/>
    <n v="2"/>
    <n v="0"/>
    <n v="0"/>
    <n v="0"/>
  </r>
  <r>
    <x v="80"/>
    <n v="2"/>
    <s v="GPT-4o"/>
    <x v="1"/>
    <n v="4"/>
    <n v="2067"/>
    <n v="1856"/>
    <n v="211"/>
    <n v="6.7499999999999999E-3"/>
    <n v="33.369999999999997"/>
    <n v="1"/>
    <n v="0"/>
    <n v="0"/>
    <n v="0"/>
    <n v="2"/>
    <n v="0"/>
    <n v="1"/>
  </r>
  <r>
    <x v="80"/>
    <n v="3"/>
    <s v="GPT-4o"/>
    <x v="1"/>
    <n v="4"/>
    <n v="1908"/>
    <n v="1758"/>
    <n v="150"/>
    <n v="5.8950000000000001E-3"/>
    <n v="32.15"/>
    <n v="1"/>
    <n v="0"/>
    <n v="0"/>
    <n v="0"/>
    <n v="2"/>
    <n v="0"/>
    <n v="1"/>
  </r>
  <r>
    <x v="81"/>
    <n v="1"/>
    <s v="GPT-4o.txt"/>
    <x v="0"/>
    <n v="10"/>
    <n v="9779"/>
    <n v="9148"/>
    <n v="631"/>
    <n v="2.7740000000000001E-2"/>
    <n v="16.82"/>
    <n v="1"/>
    <n v="1"/>
    <n v="0"/>
    <n v="0"/>
    <n v="5"/>
    <n v="3"/>
    <n v="0"/>
  </r>
  <r>
    <x v="81"/>
    <n v="2"/>
    <s v="GPT-4o.txt"/>
    <x v="0"/>
    <n v="6"/>
    <n v="3981"/>
    <n v="3847"/>
    <n v="134"/>
    <n v="1.09574999999999E-2"/>
    <n v="3.67"/>
    <n v="1"/>
    <n v="0"/>
    <n v="0"/>
    <n v="0"/>
    <n v="3"/>
    <n v="2"/>
    <n v="0"/>
  </r>
  <r>
    <x v="81"/>
    <n v="3"/>
    <s v="GPT-4o.txt"/>
    <x v="0"/>
    <n v="6"/>
    <n v="4315"/>
    <n v="4015"/>
    <n v="300"/>
    <n v="1.01575E-2"/>
    <n v="8.75"/>
    <n v="1"/>
    <n v="0"/>
    <n v="0"/>
    <n v="0"/>
    <n v="3"/>
    <n v="2"/>
    <n v="0"/>
  </r>
  <r>
    <x v="82"/>
    <n v="1"/>
    <s v="GPT-4o.txt"/>
    <x v="2"/>
    <n v="4"/>
    <n v="2152"/>
    <n v="1910"/>
    <n v="242"/>
    <n v="7.195E-3"/>
    <n v="4.5599999999999996"/>
    <n v="1"/>
    <n v="0"/>
    <n v="0"/>
    <n v="0"/>
    <n v="2"/>
    <n v="1"/>
    <n v="0"/>
  </r>
  <r>
    <x v="82"/>
    <n v="2"/>
    <s v="GPT-4o.txt"/>
    <x v="2"/>
    <n v="6"/>
    <n v="4244"/>
    <n v="3977"/>
    <n v="267"/>
    <n v="1.11725E-2"/>
    <n v="5.72"/>
    <n v="1"/>
    <n v="0"/>
    <n v="0"/>
    <n v="0"/>
    <n v="3"/>
    <n v="2"/>
    <n v="0"/>
  </r>
  <r>
    <x v="82"/>
    <n v="3"/>
    <s v="GPT-4o.txt"/>
    <x v="2"/>
    <n v="10"/>
    <n v="13099"/>
    <n v="10770"/>
    <n v="2329"/>
    <n v="4.4615000000000002E-2"/>
    <n v="25.97"/>
    <n v="1"/>
    <n v="0"/>
    <n v="0"/>
    <n v="0"/>
    <n v="5"/>
    <n v="4"/>
    <n v="0"/>
  </r>
  <r>
    <x v="83"/>
    <n v="1"/>
    <s v="GPT-4o.txt"/>
    <x v="2"/>
    <n v="6"/>
    <n v="4213"/>
    <n v="3962"/>
    <n v="251"/>
    <n v="1.24149999999999E-2"/>
    <n v="5.3"/>
    <n v="1"/>
    <n v="0"/>
    <n v="0"/>
    <n v="0"/>
    <n v="3"/>
    <n v="2"/>
    <n v="0"/>
  </r>
  <r>
    <x v="83"/>
    <n v="2"/>
    <s v="GPT-4o.txt"/>
    <x v="2"/>
    <n v="6"/>
    <n v="4062"/>
    <n v="3891"/>
    <n v="171"/>
    <n v="9.9974999999999994E-3"/>
    <n v="7.42"/>
    <n v="1"/>
    <n v="0"/>
    <n v="0"/>
    <n v="0"/>
    <n v="3"/>
    <n v="2"/>
    <n v="0"/>
  </r>
  <r>
    <x v="83"/>
    <n v="3"/>
    <s v="GPT-4o.txt"/>
    <x v="2"/>
    <n v="8"/>
    <n v="6371"/>
    <n v="5823"/>
    <n v="548"/>
    <n v="1.8277499999999999E-2"/>
    <n v="9.16"/>
    <n v="1"/>
    <n v="0"/>
    <n v="0"/>
    <n v="0"/>
    <n v="4"/>
    <n v="3"/>
    <n v="0"/>
  </r>
  <r>
    <x v="84"/>
    <n v="1"/>
    <s v="GPT-4o.txt"/>
    <x v="2"/>
    <n v="6"/>
    <n v="4022"/>
    <n v="3863"/>
    <n v="159"/>
    <n v="9.8075000000000002E-3"/>
    <n v="5.48"/>
    <n v="1"/>
    <n v="0"/>
    <n v="0"/>
    <n v="0"/>
    <n v="3"/>
    <n v="2"/>
    <n v="0"/>
  </r>
  <r>
    <x v="84"/>
    <n v="2"/>
    <s v="GPT-4o.txt"/>
    <x v="2"/>
    <n v="10"/>
    <n v="6780"/>
    <n v="6350"/>
    <n v="430"/>
    <n v="1.8415000000000001E-2"/>
    <n v="11.02"/>
    <n v="1"/>
    <n v="0"/>
    <n v="0"/>
    <n v="0"/>
    <n v="5"/>
    <n v="4"/>
    <n v="0"/>
  </r>
  <r>
    <x v="84"/>
    <n v="3"/>
    <s v="GPT-4o.txt"/>
    <x v="2"/>
    <n v="11"/>
    <n v="10711"/>
    <n v="9850"/>
    <n v="861"/>
    <n v="2.7955000000000001E-2"/>
    <n v="18.190000000000001"/>
    <n v="1"/>
    <n v="2"/>
    <n v="1"/>
    <n v="0"/>
    <n v="4"/>
    <n v="3"/>
    <n v="0"/>
  </r>
  <r>
    <x v="85"/>
    <n v="1"/>
    <s v="GPT-4o.txt"/>
    <x v="2"/>
    <n v="10"/>
    <n v="6682"/>
    <n v="6122"/>
    <n v="560"/>
    <n v="2.0905E-2"/>
    <n v="23.89"/>
    <n v="1"/>
    <n v="3"/>
    <n v="0"/>
    <n v="2"/>
    <n v="3"/>
    <n v="1"/>
    <n v="0"/>
  </r>
  <r>
    <x v="85"/>
    <n v="2"/>
    <s v="GPT-4o.txt"/>
    <x v="2"/>
    <n v="17"/>
    <n v="18539"/>
    <n v="16589"/>
    <n v="1950"/>
    <n v="5.0572499999999999E-2"/>
    <n v="37.81"/>
    <n v="1"/>
    <n v="6"/>
    <n v="4"/>
    <n v="1"/>
    <n v="3"/>
    <n v="2"/>
    <n v="0"/>
  </r>
  <r>
    <x v="85"/>
    <n v="3"/>
    <s v="GPT-4o.txt"/>
    <x v="2"/>
    <n v="13"/>
    <n v="15085"/>
    <n v="13778"/>
    <n v="1307"/>
    <n v="3.8394999999999999E-2"/>
    <n v="20.170000000000002"/>
    <n v="1"/>
    <n v="3"/>
    <n v="2"/>
    <n v="0"/>
    <n v="4"/>
    <n v="3"/>
    <n v="0"/>
  </r>
  <r>
    <x v="86"/>
    <n v="1"/>
    <s v="GPT-4o.txt"/>
    <x v="2"/>
    <n v="8"/>
    <n v="6359"/>
    <n v="5801"/>
    <n v="558"/>
    <n v="1.6882500000000002E-2"/>
    <n v="9.19"/>
    <n v="1"/>
    <n v="0"/>
    <n v="0"/>
    <n v="0"/>
    <n v="4"/>
    <n v="3"/>
    <n v="0"/>
  </r>
  <r>
    <x v="86"/>
    <n v="2"/>
    <s v="GPT-4o.txt"/>
    <x v="2"/>
    <n v="6"/>
    <n v="4315"/>
    <n v="4022"/>
    <n v="293"/>
    <n v="1.1544999999999901E-2"/>
    <n v="5.73"/>
    <n v="1"/>
    <n v="0"/>
    <n v="0"/>
    <n v="0"/>
    <n v="3"/>
    <n v="2"/>
    <n v="0"/>
  </r>
  <r>
    <x v="86"/>
    <n v="3"/>
    <s v="GPT-4o.txt"/>
    <x v="2"/>
    <n v="14"/>
    <n v="23269"/>
    <n v="19703"/>
    <n v="3566"/>
    <n v="7.3717499999999894E-2"/>
    <n v="47.18"/>
    <n v="1"/>
    <n v="0"/>
    <n v="0"/>
    <n v="0"/>
    <n v="7"/>
    <n v="6"/>
    <n v="0"/>
  </r>
  <r>
    <x v="87"/>
    <n v="1"/>
    <s v="GPT-4o.txt"/>
    <x v="2"/>
    <n v="15"/>
    <n v="20591"/>
    <n v="17925"/>
    <n v="2666"/>
    <n v="5.8512500000000002E-2"/>
    <n v="37.39"/>
    <n v="1"/>
    <n v="3"/>
    <n v="2"/>
    <n v="0"/>
    <n v="5"/>
    <n v="4"/>
    <n v="0"/>
  </r>
  <r>
    <x v="87"/>
    <n v="2"/>
    <s v="GPT-4o.txt"/>
    <x v="2"/>
    <n v="8"/>
    <n v="6411"/>
    <n v="5814"/>
    <n v="597"/>
    <n v="1.73049999999999E-2"/>
    <n v="11.81"/>
    <n v="1"/>
    <n v="0"/>
    <n v="0"/>
    <n v="0"/>
    <n v="4"/>
    <n v="3"/>
    <n v="0"/>
  </r>
  <r>
    <x v="87"/>
    <n v="3"/>
    <s v="GPT-4o.txt"/>
    <x v="2"/>
    <n v="8"/>
    <n v="6957"/>
    <n v="5923"/>
    <n v="1034"/>
    <n v="2.1947500000000002E-2"/>
    <n v="13.59"/>
    <n v="1"/>
    <n v="0"/>
    <n v="0"/>
    <n v="0"/>
    <n v="4"/>
    <n v="3"/>
    <n v="0"/>
  </r>
  <r>
    <x v="88"/>
    <n v="1"/>
    <s v="GPT-4o.txt"/>
    <x v="0"/>
    <n v="6"/>
    <n v="2402"/>
    <n v="2275"/>
    <n v="127"/>
    <n v="6.9575000000000001E-3"/>
    <n v="9.1"/>
    <n v="1"/>
    <n v="3"/>
    <n v="1"/>
    <n v="1"/>
    <n v="0"/>
    <n v="0"/>
    <n v="0"/>
  </r>
  <r>
    <x v="88"/>
    <n v="2"/>
    <s v="GPT-4o.txt"/>
    <x v="0"/>
    <n v="6"/>
    <n v="2543"/>
    <n v="2362"/>
    <n v="181"/>
    <n v="7.7149999999999996E-3"/>
    <n v="8.31"/>
    <n v="1"/>
    <n v="3"/>
    <n v="1"/>
    <n v="1"/>
    <n v="0"/>
    <n v="0"/>
    <n v="0"/>
  </r>
  <r>
    <x v="88"/>
    <n v="3"/>
    <s v="GPT-4o.txt"/>
    <x v="0"/>
    <n v="6"/>
    <n v="2503"/>
    <n v="2344"/>
    <n v="159"/>
    <n v="7.45E-3"/>
    <n v="8.24"/>
    <n v="1"/>
    <n v="3"/>
    <n v="1"/>
    <n v="1"/>
    <n v="0"/>
    <n v="0"/>
    <n v="0"/>
  </r>
  <r>
    <x v="89"/>
    <n v="1"/>
    <s v="GPT-4o.txt"/>
    <x v="0"/>
    <n v="6"/>
    <n v="2523"/>
    <n v="2352"/>
    <n v="171"/>
    <n v="7.5900000000000004E-3"/>
    <n v="8.09"/>
    <n v="1"/>
    <n v="3"/>
    <n v="1"/>
    <n v="1"/>
    <n v="0"/>
    <n v="0"/>
    <n v="0"/>
  </r>
  <r>
    <x v="89"/>
    <n v="2"/>
    <s v="GPT-4o.txt"/>
    <x v="0"/>
    <n v="6"/>
    <n v="2442"/>
    <n v="2295"/>
    <n v="147"/>
    <n v="7.2075000000000004E-3"/>
    <n v="8.2100000000000009"/>
    <n v="1"/>
    <n v="3"/>
    <n v="1"/>
    <n v="1"/>
    <n v="0"/>
    <n v="0"/>
    <n v="0"/>
  </r>
  <r>
    <x v="89"/>
    <n v="3"/>
    <s v="GPT-4o.txt"/>
    <x v="0"/>
    <n v="6"/>
    <n v="2484"/>
    <n v="2319"/>
    <n v="165"/>
    <n v="7.4475000000000001E-3"/>
    <n v="8.74"/>
    <n v="1"/>
    <n v="3"/>
    <n v="1"/>
    <n v="1"/>
    <n v="0"/>
    <n v="0"/>
    <n v="0"/>
  </r>
  <r>
    <x v="90"/>
    <n v="1"/>
    <s v="GPT-4o.txt"/>
    <x v="0"/>
    <n v="6"/>
    <n v="2389"/>
    <n v="2264"/>
    <n v="125"/>
    <n v="6.9099999999999899E-3"/>
    <n v="8.49"/>
    <n v="1"/>
    <n v="3"/>
    <n v="1"/>
    <n v="1"/>
    <n v="0"/>
    <n v="0"/>
    <n v="0"/>
  </r>
  <r>
    <x v="90"/>
    <n v="2"/>
    <s v="GPT-4o.txt"/>
    <x v="0"/>
    <n v="6"/>
    <n v="2389"/>
    <n v="2263"/>
    <n v="126"/>
    <n v="6.9175E-3"/>
    <n v="8.25"/>
    <n v="1"/>
    <n v="3"/>
    <n v="1"/>
    <n v="1"/>
    <n v="0"/>
    <n v="0"/>
    <n v="0"/>
  </r>
  <r>
    <x v="90"/>
    <n v="3"/>
    <s v="GPT-4o.txt"/>
    <x v="0"/>
    <n v="6"/>
    <n v="2426"/>
    <n v="2283"/>
    <n v="143"/>
    <n v="7.1374999999999997E-3"/>
    <n v="8.3800000000000008"/>
    <n v="1"/>
    <n v="3"/>
    <n v="1"/>
    <n v="1"/>
    <n v="0"/>
    <n v="0"/>
    <n v="0"/>
  </r>
  <r>
    <x v="91"/>
    <n v="1"/>
    <s v="GPT-4o.txt"/>
    <x v="0"/>
    <n v="6"/>
    <n v="2417"/>
    <n v="2275"/>
    <n v="142"/>
    <n v="7.1075000000000001E-3"/>
    <n v="7.86"/>
    <n v="1"/>
    <n v="3"/>
    <n v="1"/>
    <n v="1"/>
    <n v="0"/>
    <n v="0"/>
    <n v="0"/>
  </r>
  <r>
    <x v="91"/>
    <n v="2"/>
    <s v="GPT-4o.txt"/>
    <x v="0"/>
    <n v="6"/>
    <n v="2433"/>
    <n v="2287"/>
    <n v="146"/>
    <n v="7.1774999999999999E-3"/>
    <n v="8.5500000000000007"/>
    <n v="1"/>
    <n v="3"/>
    <n v="1"/>
    <n v="1"/>
    <n v="0"/>
    <n v="0"/>
    <n v="0"/>
  </r>
  <r>
    <x v="91"/>
    <n v="3"/>
    <s v="GPT-4o.txt"/>
    <x v="0"/>
    <n v="6"/>
    <n v="2417"/>
    <n v="2273"/>
    <n v="144"/>
    <n v="7.1225000000000004E-3"/>
    <n v="10.11"/>
    <n v="1"/>
    <n v="3"/>
    <n v="1"/>
    <n v="1"/>
    <n v="0"/>
    <n v="0"/>
    <n v="0"/>
  </r>
  <r>
    <x v="92"/>
    <n v="1"/>
    <s v="GPT-4o.txt"/>
    <x v="0"/>
    <n v="6"/>
    <n v="2419"/>
    <n v="2278"/>
    <n v="141"/>
    <n v="7.1050000000000002E-3"/>
    <n v="9.2200000000000006"/>
    <n v="1"/>
    <n v="3"/>
    <n v="1"/>
    <n v="1"/>
    <n v="0"/>
    <n v="0"/>
    <n v="0"/>
  </r>
  <r>
    <x v="92"/>
    <n v="2"/>
    <s v="GPT-4o.txt"/>
    <x v="0"/>
    <n v="6"/>
    <n v="2678"/>
    <n v="2412"/>
    <n v="266"/>
    <n v="8.6899999999999998E-3"/>
    <n v="11.9"/>
    <n v="1"/>
    <n v="3"/>
    <n v="1"/>
    <n v="1"/>
    <n v="0"/>
    <n v="0"/>
    <n v="0"/>
  </r>
  <r>
    <x v="92"/>
    <n v="3"/>
    <s v="GPT-4o.txt"/>
    <x v="0"/>
    <n v="6"/>
    <n v="2489"/>
    <n v="2340"/>
    <n v="149"/>
    <n v="7.3400000000000002E-3"/>
    <n v="8.2799999999999994"/>
    <n v="1"/>
    <n v="3"/>
    <n v="1"/>
    <n v="1"/>
    <n v="0"/>
    <n v="0"/>
    <n v="0"/>
  </r>
  <r>
    <x v="93"/>
    <n v="1"/>
    <s v="GPT-4o.txt"/>
    <x v="0"/>
    <n v="6"/>
    <n v="2427"/>
    <n v="2286"/>
    <n v="141"/>
    <n v="7.1249999999999898E-3"/>
    <n v="7.97"/>
    <n v="1"/>
    <n v="3"/>
    <n v="1"/>
    <n v="1"/>
    <n v="0"/>
    <n v="0"/>
    <n v="0"/>
  </r>
  <r>
    <x v="93"/>
    <n v="2"/>
    <s v="GPT-4o.txt"/>
    <x v="0"/>
    <n v="6"/>
    <n v="2487"/>
    <n v="2329"/>
    <n v="158"/>
    <n v="7.4025000000000002E-3"/>
    <n v="8.57"/>
    <n v="1"/>
    <n v="3"/>
    <n v="1"/>
    <n v="1"/>
    <n v="0"/>
    <n v="0"/>
    <n v="0"/>
  </r>
  <r>
    <x v="93"/>
    <n v="3"/>
    <s v="GPT-4o.txt"/>
    <x v="0"/>
    <n v="6"/>
    <n v="2479"/>
    <n v="2326"/>
    <n v="153"/>
    <n v="7.345E-3"/>
    <n v="8.35"/>
    <n v="1"/>
    <n v="3"/>
    <n v="1"/>
    <n v="1"/>
    <n v="0"/>
    <n v="0"/>
    <n v="0"/>
  </r>
  <r>
    <x v="94"/>
    <n v="1"/>
    <s v="GPT-4o.txt"/>
    <x v="0"/>
    <n v="6"/>
    <n v="3494"/>
    <n v="3254"/>
    <n v="240"/>
    <n v="9.0950000000000007E-3"/>
    <n v="10.82"/>
    <n v="1"/>
    <n v="3"/>
    <n v="1"/>
    <n v="1"/>
    <n v="0"/>
    <n v="0"/>
    <n v="0"/>
  </r>
  <r>
    <x v="94"/>
    <n v="2"/>
    <s v="GPT-4o.txt"/>
    <x v="0"/>
    <n v="6"/>
    <n v="3401"/>
    <n v="3184"/>
    <n v="217"/>
    <n v="8.6899999999999998E-3"/>
    <n v="9.8800000000000008"/>
    <n v="1"/>
    <n v="3"/>
    <n v="1"/>
    <n v="1"/>
    <n v="0"/>
    <n v="0"/>
    <n v="0"/>
  </r>
  <r>
    <x v="94"/>
    <n v="3"/>
    <s v="GPT-4o.txt"/>
    <x v="0"/>
    <n v="6"/>
    <n v="3327"/>
    <n v="3121"/>
    <n v="206"/>
    <n v="9.8624999999999997E-3"/>
    <n v="8.7899999999999991"/>
    <n v="1"/>
    <n v="3"/>
    <n v="1"/>
    <n v="1"/>
    <n v="0"/>
    <n v="0"/>
    <n v="0"/>
  </r>
  <r>
    <x v="95"/>
    <n v="1"/>
    <s v="GPT-4o.txt"/>
    <x v="0"/>
    <n v="6"/>
    <n v="3813"/>
    <n v="3366"/>
    <n v="447"/>
    <n v="1.2885000000000001E-2"/>
    <n v="13.82"/>
    <n v="1"/>
    <n v="3"/>
    <n v="1"/>
    <n v="1"/>
    <n v="0"/>
    <n v="0"/>
    <n v="0"/>
  </r>
  <r>
    <x v="95"/>
    <n v="2"/>
    <s v="GPT-4o.txt"/>
    <x v="0"/>
    <n v="6"/>
    <n v="3733"/>
    <n v="3327"/>
    <n v="406"/>
    <n v="1.0937499999999999E-2"/>
    <n v="10.82"/>
    <n v="1"/>
    <n v="3"/>
    <n v="1"/>
    <n v="1"/>
    <n v="0"/>
    <n v="0"/>
    <n v="0"/>
  </r>
  <r>
    <x v="95"/>
    <n v="3"/>
    <s v="GPT-4o.txt"/>
    <x v="0"/>
    <n v="6"/>
    <n v="3379"/>
    <n v="3144"/>
    <n v="235"/>
    <n v="8.77E-3"/>
    <n v="9.4600000000000009"/>
    <n v="1"/>
    <n v="3"/>
    <n v="1"/>
    <n v="1"/>
    <n v="0"/>
    <n v="0"/>
    <n v="0"/>
  </r>
  <r>
    <x v="96"/>
    <n v="1"/>
    <s v="GPT-4o.txt"/>
    <x v="0"/>
    <n v="6"/>
    <n v="3310"/>
    <n v="3111"/>
    <n v="199"/>
    <n v="8.3274999999999998E-3"/>
    <n v="8.66"/>
    <n v="1"/>
    <n v="3"/>
    <n v="1"/>
    <n v="1"/>
    <n v="0"/>
    <n v="0"/>
    <n v="0"/>
  </r>
  <r>
    <x v="96"/>
    <n v="2"/>
    <s v="GPT-4o.txt"/>
    <x v="0"/>
    <n v="6"/>
    <n v="3304"/>
    <n v="3105"/>
    <n v="199"/>
    <n v="8.4725000000000009E-3"/>
    <n v="8.7100000000000009"/>
    <n v="1"/>
    <n v="3"/>
    <n v="1"/>
    <n v="1"/>
    <n v="0"/>
    <n v="0"/>
    <n v="0"/>
  </r>
  <r>
    <x v="96"/>
    <n v="3"/>
    <s v="GPT-4o.txt"/>
    <x v="0"/>
    <n v="6"/>
    <n v="3948"/>
    <n v="3452"/>
    <n v="496"/>
    <n v="1.2149999999999999E-2"/>
    <n v="13.48"/>
    <n v="1"/>
    <n v="3"/>
    <n v="1"/>
    <n v="1"/>
    <n v="0"/>
    <n v="0"/>
    <n v="0"/>
  </r>
  <r>
    <x v="97"/>
    <n v="1"/>
    <s v="GPT-4o.txt"/>
    <x v="0"/>
    <n v="6"/>
    <n v="4145"/>
    <n v="3871"/>
    <n v="274"/>
    <n v="1.06575E-2"/>
    <n v="9.65"/>
    <n v="1"/>
    <n v="3"/>
    <n v="1"/>
    <n v="1"/>
    <n v="0"/>
    <n v="0"/>
    <n v="0"/>
  </r>
  <r>
    <x v="97"/>
    <n v="2"/>
    <s v="GPT-4o.txt"/>
    <x v="0"/>
    <n v="6"/>
    <n v="4650"/>
    <n v="4131"/>
    <n v="519"/>
    <n v="1.3757500000000001E-2"/>
    <n v="15.02"/>
    <n v="1"/>
    <n v="3"/>
    <n v="1"/>
    <n v="1"/>
    <n v="0"/>
    <n v="0"/>
    <n v="0"/>
  </r>
  <r>
    <x v="97"/>
    <n v="3"/>
    <s v="GPT-4o.txt"/>
    <x v="0"/>
    <n v="6"/>
    <n v="4301"/>
    <n v="3973"/>
    <n v="328"/>
    <n v="1.1452499999999999E-2"/>
    <n v="12.03"/>
    <n v="1"/>
    <n v="3"/>
    <n v="1"/>
    <n v="1"/>
    <n v="0"/>
    <n v="0"/>
    <n v="0"/>
  </r>
  <r>
    <x v="98"/>
    <n v="1"/>
    <s v="GPT-4o.txt"/>
    <x v="0"/>
    <n v="6"/>
    <n v="4131"/>
    <n v="3861"/>
    <n v="270"/>
    <n v="1.0592499999999999E-2"/>
    <n v="13.3"/>
    <n v="1"/>
    <n v="3"/>
    <n v="1"/>
    <n v="1"/>
    <n v="0"/>
    <n v="0"/>
    <n v="0"/>
  </r>
  <r>
    <x v="98"/>
    <n v="2"/>
    <s v="GPT-4o.txt"/>
    <x v="0"/>
    <n v="6"/>
    <n v="4539"/>
    <n v="4067"/>
    <n v="472"/>
    <n v="1.31275E-2"/>
    <n v="16.05"/>
    <n v="1"/>
    <n v="3"/>
    <n v="1"/>
    <n v="1"/>
    <n v="0"/>
    <n v="0"/>
    <n v="0"/>
  </r>
  <r>
    <x v="98"/>
    <n v="3"/>
    <s v="GPT-4o.txt"/>
    <x v="0"/>
    <n v="6"/>
    <n v="4651"/>
    <n v="4129"/>
    <n v="522"/>
    <n v="1.37825E-2"/>
    <n v="15.56"/>
    <n v="1"/>
    <n v="3"/>
    <n v="1"/>
    <n v="1"/>
    <n v="0"/>
    <n v="0"/>
    <n v="0"/>
  </r>
  <r>
    <x v="99"/>
    <n v="1"/>
    <s v="GPT-4o.txt"/>
    <x v="0"/>
    <n v="6"/>
    <n v="3555"/>
    <n v="3237"/>
    <n v="318"/>
    <n v="9.9924999999999996E-3"/>
    <n v="12.98"/>
    <n v="1"/>
    <n v="3"/>
    <n v="1"/>
    <n v="1"/>
    <n v="0"/>
    <n v="0"/>
    <n v="0"/>
  </r>
  <r>
    <x v="99"/>
    <n v="2"/>
    <s v="GPT-4o.txt"/>
    <x v="0"/>
    <n v="6"/>
    <n v="3693"/>
    <n v="3317"/>
    <n v="376"/>
    <n v="1.0772500000000001E-2"/>
    <n v="10.81"/>
    <n v="1"/>
    <n v="3"/>
    <n v="1"/>
    <n v="1"/>
    <n v="0"/>
    <n v="0"/>
    <n v="0"/>
  </r>
  <r>
    <x v="99"/>
    <n v="3"/>
    <s v="GPT-4o.txt"/>
    <x v="0"/>
    <n v="6"/>
    <n v="3545"/>
    <n v="3230"/>
    <n v="315"/>
    <n v="1.12249999999999E-2"/>
    <n v="8.18"/>
    <n v="1"/>
    <n v="3"/>
    <n v="1"/>
    <n v="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n v="1"/>
    <s v="GPT-35.txt"/>
    <x v="0"/>
    <n v="8"/>
    <n v="3630"/>
    <n v="3359"/>
    <n v="271"/>
    <n v="2.0860000000000002E-3"/>
    <n v="8.42"/>
    <n v="1"/>
    <n v="4"/>
    <n v="2"/>
    <n v="1"/>
    <n v="0"/>
    <n v="0"/>
    <n v="0"/>
  </r>
  <r>
    <x v="0"/>
    <n v="2"/>
    <s v="GPT-35.txt"/>
    <x v="0"/>
    <n v="14"/>
    <n v="8405"/>
    <n v="7930"/>
    <n v="475"/>
    <n v="4.6775000000000002E-3"/>
    <n v="13.93"/>
    <n v="1"/>
    <n v="7"/>
    <n v="4"/>
    <n v="2"/>
    <n v="0"/>
    <n v="0"/>
    <n v="0"/>
  </r>
  <r>
    <x v="0"/>
    <n v="3"/>
    <s v="GPT-35.txt"/>
    <x v="0"/>
    <n v="6"/>
    <n v="2464"/>
    <n v="2336"/>
    <n v="128"/>
    <n v="1.3600000000000001E-3"/>
    <n v="5.79"/>
    <n v="1"/>
    <n v="3"/>
    <n v="1"/>
    <n v="1"/>
    <n v="0"/>
    <n v="0"/>
    <n v="0"/>
  </r>
  <r>
    <x v="1"/>
    <n v="1"/>
    <s v="GPT-35.txt"/>
    <x v="1"/>
    <n v="22"/>
    <n v="16490"/>
    <n v="16022"/>
    <n v="468"/>
    <n v="8.7130000000000003E-3"/>
    <n v="17.11"/>
    <n v="1"/>
    <n v="11"/>
    <n v="6"/>
    <n v="4"/>
    <n v="0"/>
    <n v="0"/>
    <n v="0"/>
  </r>
  <r>
    <x v="1"/>
    <n v="2"/>
    <s v="GPT-35.txt"/>
    <x v="1"/>
    <n v="8"/>
    <n v="3317"/>
    <n v="3169"/>
    <n v="148"/>
    <n v="1.8064999999999999E-3"/>
    <n v="7.3"/>
    <n v="1"/>
    <n v="4"/>
    <n v="2"/>
    <n v="1"/>
    <n v="0"/>
    <n v="0"/>
    <n v="0"/>
  </r>
  <r>
    <x v="1"/>
    <n v="3"/>
    <s v="GPT-35.txt"/>
    <x v="1"/>
    <n v="22"/>
    <n v="16120"/>
    <n v="15605"/>
    <n v="515"/>
    <n v="8.5749999999999993E-3"/>
    <n v="20.420000000000002"/>
    <n v="1"/>
    <n v="11"/>
    <n v="6"/>
    <n v="4"/>
    <n v="0"/>
    <n v="0"/>
    <n v="0"/>
  </r>
  <r>
    <x v="2"/>
    <n v="1"/>
    <s v="GPT-35.txt"/>
    <x v="0"/>
    <n v="10"/>
    <n v="4601"/>
    <n v="4335"/>
    <n v="266"/>
    <n v="2.5665000000000002E-3"/>
    <n v="8.85"/>
    <n v="1"/>
    <n v="5"/>
    <n v="3"/>
    <n v="1"/>
    <n v="0"/>
    <n v="0"/>
    <n v="0"/>
  </r>
  <r>
    <x v="2"/>
    <n v="2"/>
    <s v="GPT-35.txt"/>
    <x v="0"/>
    <n v="26"/>
    <n v="21114"/>
    <n v="20445"/>
    <n v="669"/>
    <n v="1.1226E-2"/>
    <n v="22.24"/>
    <n v="1"/>
    <n v="13"/>
    <n v="8"/>
    <n v="4"/>
    <n v="0"/>
    <n v="0"/>
    <n v="0"/>
  </r>
  <r>
    <x v="2"/>
    <n v="3"/>
    <s v="GPT-35.txt"/>
    <x v="0"/>
    <n v="6"/>
    <n v="2493"/>
    <n v="2361"/>
    <n v="132"/>
    <n v="1.3785E-3"/>
    <n v="6.02"/>
    <n v="1"/>
    <n v="3"/>
    <n v="1"/>
    <n v="1"/>
    <n v="0"/>
    <n v="0"/>
    <n v="0"/>
  </r>
  <r>
    <x v="3"/>
    <n v="1"/>
    <s v="GPT-35.txt"/>
    <x v="0"/>
    <n v="8"/>
    <n v="3383"/>
    <n v="3218"/>
    <n v="165"/>
    <n v="1.8565000000000001E-3"/>
    <n v="8.07"/>
    <n v="1"/>
    <n v="4"/>
    <n v="2"/>
    <n v="1"/>
    <n v="0"/>
    <n v="0"/>
    <n v="0"/>
  </r>
  <r>
    <x v="3"/>
    <n v="2"/>
    <s v="GPT-35.txt"/>
    <x v="0"/>
    <n v="6"/>
    <n v="2387"/>
    <n v="2287"/>
    <n v="100"/>
    <n v="1.2934999999999999E-3"/>
    <n v="6.47"/>
    <n v="1"/>
    <n v="3"/>
    <n v="1"/>
    <n v="1"/>
    <n v="0"/>
    <n v="0"/>
    <n v="0"/>
  </r>
  <r>
    <x v="3"/>
    <n v="3"/>
    <s v="GPT-35.txt"/>
    <x v="0"/>
    <n v="6"/>
    <n v="2379"/>
    <n v="2282"/>
    <n v="97"/>
    <n v="1.2865000000000001E-3"/>
    <n v="6.37"/>
    <n v="1"/>
    <n v="3"/>
    <n v="1"/>
    <n v="1"/>
    <n v="0"/>
    <n v="0"/>
    <n v="0"/>
  </r>
  <r>
    <x v="4"/>
    <n v="1"/>
    <s v="GPT-35.txt"/>
    <x v="2"/>
    <n v="20"/>
    <n v="10853"/>
    <n v="10275"/>
    <n v="578"/>
    <n v="6.0045000000000003E-3"/>
    <n v="22.58"/>
    <n v="1"/>
    <n v="10"/>
    <n v="6"/>
    <n v="3"/>
    <n v="0"/>
    <n v="0"/>
    <n v="0"/>
  </r>
  <r>
    <x v="4"/>
    <n v="2"/>
    <s v="GPT-35.txt"/>
    <x v="2"/>
    <n v="8"/>
    <n v="2910"/>
    <n v="2795"/>
    <n v="115"/>
    <n v="1.57E-3"/>
    <n v="5.64"/>
    <n v="1"/>
    <n v="4"/>
    <n v="2"/>
    <n v="1"/>
    <n v="0"/>
    <n v="0"/>
    <n v="0"/>
  </r>
  <r>
    <x v="4"/>
    <n v="3"/>
    <s v="GPT-35.txt"/>
    <x v="2"/>
    <n v="8"/>
    <n v="3513"/>
    <n v="3317"/>
    <n v="196"/>
    <n v="1.9525E-3"/>
    <n v="8.7899999999999991"/>
    <n v="1"/>
    <n v="4"/>
    <n v="2"/>
    <n v="1"/>
    <n v="0"/>
    <n v="0"/>
    <n v="0"/>
  </r>
  <r>
    <x v="5"/>
    <n v="1"/>
    <s v="GPT-35.txt"/>
    <x v="0"/>
    <n v="26"/>
    <n v="22668"/>
    <n v="22003"/>
    <n v="665"/>
    <n v="1.1998999999999999E-2"/>
    <n v="23.28"/>
    <n v="1"/>
    <n v="13"/>
    <n v="7"/>
    <n v="5"/>
    <n v="0"/>
    <n v="0"/>
    <n v="0"/>
  </r>
  <r>
    <x v="5"/>
    <n v="2"/>
    <s v="GPT-35.txt"/>
    <x v="0"/>
    <n v="12"/>
    <n v="6268"/>
    <n v="5980"/>
    <n v="288"/>
    <n v="3.4220000000000001E-3"/>
    <n v="11.32"/>
    <n v="1"/>
    <n v="6"/>
    <n v="3"/>
    <n v="2"/>
    <n v="0"/>
    <n v="0"/>
    <n v="0"/>
  </r>
  <r>
    <x v="5"/>
    <n v="3"/>
    <s v="GPT-35.txt"/>
    <x v="0"/>
    <n v="12"/>
    <n v="5472"/>
    <n v="5215"/>
    <n v="257"/>
    <n v="2.993E-3"/>
    <n v="11.05"/>
    <n v="1"/>
    <n v="6"/>
    <n v="4"/>
    <n v="1"/>
    <n v="0"/>
    <n v="0"/>
    <n v="0"/>
  </r>
  <r>
    <x v="6"/>
    <n v="1"/>
    <s v="GPT-35.txt"/>
    <x v="1"/>
    <n v="6"/>
    <n v="2505"/>
    <n v="2374"/>
    <n v="131"/>
    <n v="1.3835E-3"/>
    <n v="6.6"/>
    <n v="1"/>
    <n v="3"/>
    <n v="1"/>
    <n v="1"/>
    <n v="0"/>
    <n v="0"/>
    <n v="0"/>
  </r>
  <r>
    <x v="6"/>
    <n v="2"/>
    <s v="GPT-35.txt"/>
    <x v="1"/>
    <n v="14"/>
    <n v="7240"/>
    <n v="6950"/>
    <n v="290"/>
    <n v="3.9100000000000003E-3"/>
    <n v="11.49"/>
    <n v="1"/>
    <n v="7"/>
    <n v="4"/>
    <n v="2"/>
    <n v="0"/>
    <n v="0"/>
    <n v="0"/>
  </r>
  <r>
    <x v="6"/>
    <n v="3"/>
    <s v="GPT-35.txt"/>
    <x v="1"/>
    <n v="6"/>
    <n v="2449"/>
    <n v="2324"/>
    <n v="125"/>
    <n v="1.3495E-3"/>
    <n v="6.79"/>
    <n v="1"/>
    <n v="3"/>
    <n v="1"/>
    <n v="1"/>
    <n v="0"/>
    <n v="0"/>
    <n v="0"/>
  </r>
  <r>
    <x v="7"/>
    <n v="1"/>
    <s v="GPT-35.txt"/>
    <x v="0"/>
    <n v="8"/>
    <n v="3447"/>
    <n v="3243"/>
    <n v="204"/>
    <n v="1.9275E-3"/>
    <n v="7.26"/>
    <n v="1"/>
    <n v="4"/>
    <n v="2"/>
    <n v="1"/>
    <n v="0"/>
    <n v="0"/>
    <n v="0"/>
  </r>
  <r>
    <x v="7"/>
    <n v="2"/>
    <s v="GPT-35.txt"/>
    <x v="0"/>
    <n v="6"/>
    <n v="2418"/>
    <n v="2309"/>
    <n v="109"/>
    <n v="1.3179999999999999E-3"/>
    <n v="5.47"/>
    <n v="1"/>
    <n v="3"/>
    <n v="1"/>
    <n v="1"/>
    <n v="0"/>
    <n v="0"/>
    <n v="0"/>
  </r>
  <r>
    <x v="7"/>
    <n v="3"/>
    <s v="GPT-35.txt"/>
    <x v="0"/>
    <n v="6"/>
    <n v="2393"/>
    <n v="2296"/>
    <n v="97"/>
    <n v="1.2934999999999999E-3"/>
    <n v="6.31"/>
    <n v="1"/>
    <n v="3"/>
    <n v="1"/>
    <n v="1"/>
    <n v="0"/>
    <n v="0"/>
    <n v="0"/>
  </r>
  <r>
    <x v="8"/>
    <n v="1"/>
    <s v="GPT-35.txt"/>
    <x v="0"/>
    <n v="16"/>
    <n v="8995"/>
    <n v="8702"/>
    <n v="293"/>
    <n v="4.7904999999999996E-3"/>
    <n v="15.87"/>
    <n v="1"/>
    <n v="8"/>
    <n v="3"/>
    <n v="4"/>
    <n v="0"/>
    <n v="0"/>
    <n v="0"/>
  </r>
  <r>
    <x v="8"/>
    <n v="2"/>
    <s v="GPT-35.txt"/>
    <x v="0"/>
    <n v="10"/>
    <n v="4490"/>
    <n v="4249"/>
    <n v="241"/>
    <n v="2.4859999999999999E-3"/>
    <n v="9.57"/>
    <n v="1"/>
    <n v="5"/>
    <n v="3"/>
    <n v="1"/>
    <n v="0"/>
    <n v="0"/>
    <n v="0"/>
  </r>
  <r>
    <x v="8"/>
    <n v="3"/>
    <s v="GPT-35.txt"/>
    <x v="0"/>
    <n v="12"/>
    <n v="5376"/>
    <n v="5148"/>
    <n v="228"/>
    <n v="2.9160000000000002E-3"/>
    <n v="12.95"/>
    <n v="1"/>
    <n v="6"/>
    <n v="4"/>
    <n v="1"/>
    <n v="0"/>
    <n v="0"/>
    <n v="0"/>
  </r>
  <r>
    <x v="9"/>
    <n v="1"/>
    <s v="GPT-35.txt"/>
    <x v="0"/>
    <n v="22"/>
    <n v="18488"/>
    <n v="17766"/>
    <n v="722"/>
    <n v="9.9659999999999992E-3"/>
    <n v="33.35"/>
    <n v="1"/>
    <n v="11"/>
    <n v="6"/>
    <n v="4"/>
    <n v="0"/>
    <n v="0"/>
    <n v="0"/>
  </r>
  <r>
    <x v="9"/>
    <n v="2"/>
    <s v="GPT-35.txt"/>
    <x v="0"/>
    <n v="12"/>
    <n v="5514"/>
    <n v="5232"/>
    <n v="282"/>
    <n v="3.039E-3"/>
    <n v="11.29"/>
    <n v="1"/>
    <n v="6"/>
    <n v="4"/>
    <n v="1"/>
    <n v="0"/>
    <n v="0"/>
    <n v="0"/>
  </r>
  <r>
    <x v="9"/>
    <n v="3"/>
    <s v="GPT-35.txt"/>
    <x v="0"/>
    <n v="8"/>
    <n v="3427"/>
    <n v="3259"/>
    <n v="168"/>
    <n v="1.8814999999999999E-3"/>
    <n v="10.19"/>
    <n v="1"/>
    <n v="4"/>
    <n v="2"/>
    <n v="1"/>
    <n v="0"/>
    <n v="0"/>
    <n v="0"/>
  </r>
  <r>
    <x v="10"/>
    <n v="1"/>
    <s v="GPT-35.txt"/>
    <x v="1"/>
    <n v="6"/>
    <n v="2183"/>
    <n v="2018"/>
    <n v="165"/>
    <n v="1.2565E-3"/>
    <n v="9.08"/>
    <n v="1"/>
    <n v="3"/>
    <n v="1"/>
    <n v="1"/>
    <n v="0"/>
    <n v="0"/>
    <n v="0"/>
  </r>
  <r>
    <x v="10"/>
    <n v="2"/>
    <s v="GPT-35.txt"/>
    <x v="1"/>
    <n v="6"/>
    <n v="2312"/>
    <n v="2118"/>
    <n v="194"/>
    <n v="1.3500000000000001E-3"/>
    <n v="9.35"/>
    <n v="1"/>
    <n v="3"/>
    <n v="1"/>
    <n v="1"/>
    <n v="0"/>
    <n v="0"/>
    <n v="0"/>
  </r>
  <r>
    <x v="10"/>
    <n v="3"/>
    <s v="GPT-35.txt"/>
    <x v="1"/>
    <n v="6"/>
    <n v="2352"/>
    <n v="2122"/>
    <n v="230"/>
    <n v="1.4059999999999999E-3"/>
    <n v="7.77"/>
    <n v="1"/>
    <n v="3"/>
    <n v="1"/>
    <n v="1"/>
    <n v="0"/>
    <n v="0"/>
    <n v="0"/>
  </r>
  <r>
    <x v="11"/>
    <n v="1"/>
    <s v="GPT-35.txt"/>
    <x v="2"/>
    <n v="10"/>
    <n v="3571"/>
    <n v="3357"/>
    <n v="214"/>
    <n v="1.9995E-3"/>
    <n v="8.7200000000000006"/>
    <n v="1"/>
    <n v="5"/>
    <n v="3"/>
    <n v="1"/>
    <n v="0"/>
    <n v="0"/>
    <n v="0"/>
  </r>
  <r>
    <x v="11"/>
    <n v="2"/>
    <s v="GPT-35.txt"/>
    <x v="2"/>
    <n v="6"/>
    <n v="2213"/>
    <n v="2051"/>
    <n v="162"/>
    <n v="1.2685000000000001E-3"/>
    <n v="7.03"/>
    <n v="1"/>
    <n v="3"/>
    <n v="1"/>
    <n v="1"/>
    <n v="0"/>
    <n v="0"/>
    <n v="0"/>
  </r>
  <r>
    <x v="11"/>
    <n v="3"/>
    <s v="GPT-35.txt"/>
    <x v="2"/>
    <n v="10"/>
    <n v="4676"/>
    <n v="4164"/>
    <n v="512"/>
    <n v="2.8499999999999901E-3"/>
    <n v="14.71"/>
    <n v="1"/>
    <n v="5"/>
    <n v="3"/>
    <n v="1"/>
    <n v="0"/>
    <n v="0"/>
    <n v="0"/>
  </r>
  <r>
    <x v="12"/>
    <n v="1"/>
    <s v="GPT-35.txt"/>
    <x v="0"/>
    <n v="8"/>
    <n v="3147"/>
    <n v="2928"/>
    <n v="219"/>
    <n v="1.7925E-3"/>
    <n v="7.77"/>
    <n v="1"/>
    <n v="4"/>
    <n v="2"/>
    <n v="1"/>
    <n v="0"/>
    <n v="0"/>
    <n v="0"/>
  </r>
  <r>
    <x v="12"/>
    <n v="2"/>
    <s v="GPT-35.txt"/>
    <x v="0"/>
    <n v="18"/>
    <n v="10297"/>
    <n v="9803"/>
    <n v="494"/>
    <n v="5.6424999999999999E-3"/>
    <n v="43.18"/>
    <n v="1"/>
    <n v="9"/>
    <n v="4"/>
    <n v="4"/>
    <n v="0"/>
    <n v="0"/>
    <n v="0"/>
  </r>
  <r>
    <x v="12"/>
    <n v="3"/>
    <s v="GPT-35.txt"/>
    <x v="0"/>
    <n v="16"/>
    <n v="8637"/>
    <n v="8151"/>
    <n v="486"/>
    <n v="4.8044999999999997E-3"/>
    <n v="42.2"/>
    <n v="1"/>
    <n v="8"/>
    <n v="4"/>
    <n v="3"/>
    <n v="0"/>
    <n v="0"/>
    <n v="0"/>
  </r>
  <r>
    <x v="13"/>
    <n v="1"/>
    <s v="GPT-35.txt"/>
    <x v="3"/>
    <n v="20"/>
    <n v="11947"/>
    <n v="11576"/>
    <n v="371"/>
    <n v="6.3445000000000003E-3"/>
    <n v="16.05"/>
    <n v="1"/>
    <n v="10"/>
    <n v="6"/>
    <n v="3"/>
    <n v="0"/>
    <n v="0"/>
    <n v="0"/>
  </r>
  <r>
    <x v="13"/>
    <n v="2"/>
    <s v="GPT-35.txt"/>
    <x v="3"/>
    <n v="4"/>
    <n v="1204"/>
    <n v="1142"/>
    <n v="62"/>
    <n v="6.6399999999999999E-4"/>
    <n v="2.69"/>
    <n v="1"/>
    <n v="2"/>
    <n v="1"/>
    <n v="0"/>
    <n v="0"/>
    <n v="0"/>
    <n v="0"/>
  </r>
  <r>
    <x v="13"/>
    <n v="3"/>
    <s v="GPT-35.txt"/>
    <x v="3"/>
    <n v="22"/>
    <n v="12596"/>
    <n v="12117"/>
    <n v="479"/>
    <n v="6.777E-3"/>
    <n v="17.399999999999999"/>
    <n v="1"/>
    <n v="11"/>
    <n v="8"/>
    <n v="2"/>
    <n v="0"/>
    <n v="0"/>
    <n v="0"/>
  </r>
  <r>
    <x v="14"/>
    <n v="1"/>
    <s v="GPT-35.txt"/>
    <x v="0"/>
    <n v="12"/>
    <n v="6301"/>
    <n v="5976"/>
    <n v="325"/>
    <n v="3.4754999999999999E-3"/>
    <n v="12.9"/>
    <n v="1"/>
    <n v="6"/>
    <n v="3"/>
    <n v="2"/>
    <n v="0"/>
    <n v="0"/>
    <n v="0"/>
  </r>
  <r>
    <x v="14"/>
    <n v="2"/>
    <s v="GPT-35.txt"/>
    <x v="0"/>
    <n v="6"/>
    <n v="2426"/>
    <n v="2300"/>
    <n v="126"/>
    <n v="1.3389999999999999E-3"/>
    <n v="7.17"/>
    <n v="1"/>
    <n v="3"/>
    <n v="1"/>
    <n v="1"/>
    <n v="0"/>
    <n v="0"/>
    <n v="0"/>
  </r>
  <r>
    <x v="14"/>
    <n v="3"/>
    <s v="GPT-35.txt"/>
    <x v="0"/>
    <n v="8"/>
    <n v="3656"/>
    <n v="3386"/>
    <n v="270"/>
    <n v="2.098E-3"/>
    <n v="9.82"/>
    <n v="1"/>
    <n v="4"/>
    <n v="2"/>
    <n v="1"/>
    <n v="0"/>
    <n v="0"/>
    <n v="0"/>
  </r>
  <r>
    <x v="15"/>
    <n v="1"/>
    <s v="GPT-35.txt"/>
    <x v="1"/>
    <n v="8"/>
    <n v="3452"/>
    <n v="3238"/>
    <n v="214"/>
    <n v="1.9400000000000001E-3"/>
    <n v="7.78"/>
    <n v="1"/>
    <n v="4"/>
    <n v="2"/>
    <n v="1"/>
    <n v="0"/>
    <n v="0"/>
    <n v="0"/>
  </r>
  <r>
    <x v="15"/>
    <n v="2"/>
    <s v="GPT-35.txt"/>
    <x v="1"/>
    <n v="12"/>
    <n v="6752"/>
    <n v="6320"/>
    <n v="432"/>
    <n v="3.8079999999999902E-3"/>
    <n v="13.94"/>
    <n v="1"/>
    <n v="6"/>
    <n v="3"/>
    <n v="2"/>
    <n v="0"/>
    <n v="0"/>
    <n v="0"/>
  </r>
  <r>
    <x v="15"/>
    <n v="3"/>
    <s v="GPT-35.txt"/>
    <x v="1"/>
    <n v="6"/>
    <n v="2313"/>
    <n v="2241"/>
    <n v="72"/>
    <n v="1.2285E-3"/>
    <n v="4.67"/>
    <n v="1"/>
    <n v="3"/>
    <n v="1"/>
    <n v="1"/>
    <n v="0"/>
    <n v="0"/>
    <n v="0"/>
  </r>
  <r>
    <x v="16"/>
    <n v="1"/>
    <s v="GPT-35.txt"/>
    <x v="2"/>
    <n v="8"/>
    <n v="3512"/>
    <n v="3280"/>
    <n v="232"/>
    <n v="1.9879999999999902E-3"/>
    <n v="8.5500000000000007"/>
    <n v="1"/>
    <n v="4"/>
    <n v="2"/>
    <n v="1"/>
    <n v="0"/>
    <n v="0"/>
    <n v="0"/>
  </r>
  <r>
    <x v="16"/>
    <n v="2"/>
    <s v="GPT-35.txt"/>
    <x v="2"/>
    <n v="8"/>
    <n v="3326"/>
    <n v="3160"/>
    <n v="166"/>
    <n v="1.8289999999999999E-3"/>
    <n v="9.7899999999999991"/>
    <n v="1"/>
    <n v="4"/>
    <n v="2"/>
    <n v="1"/>
    <n v="0"/>
    <n v="0"/>
    <n v="0"/>
  </r>
  <r>
    <x v="16"/>
    <n v="3"/>
    <s v="GPT-35.txt"/>
    <x v="2"/>
    <n v="17"/>
    <n v="10292"/>
    <n v="9953"/>
    <n v="339"/>
    <n v="5.4850000000000003E-3"/>
    <n v="14.02"/>
    <n v="1"/>
    <n v="4"/>
    <n v="2"/>
    <n v="1"/>
    <n v="5"/>
    <n v="3"/>
    <n v="0"/>
  </r>
  <r>
    <x v="17"/>
    <n v="1"/>
    <s v="GPT-35.txt"/>
    <x v="2"/>
    <n v="6"/>
    <n v="2344"/>
    <n v="2242"/>
    <n v="102"/>
    <n v="1.274E-3"/>
    <n v="5.31"/>
    <n v="1"/>
    <n v="3"/>
    <n v="1"/>
    <n v="1"/>
    <n v="0"/>
    <n v="0"/>
    <n v="0"/>
  </r>
  <r>
    <x v="17"/>
    <n v="2"/>
    <s v="GPT-35.txt"/>
    <x v="2"/>
    <n v="8"/>
    <n v="3427"/>
    <n v="3224"/>
    <n v="203"/>
    <n v="1.9165E-3"/>
    <n v="7.88"/>
    <n v="1"/>
    <n v="4"/>
    <n v="2"/>
    <n v="1"/>
    <n v="0"/>
    <n v="0"/>
    <n v="0"/>
  </r>
  <r>
    <x v="17"/>
    <n v="3"/>
    <s v="GPT-35.txt"/>
    <x v="2"/>
    <n v="8"/>
    <n v="3338"/>
    <n v="3164"/>
    <n v="174"/>
    <n v="1.843E-3"/>
    <n v="8.27"/>
    <n v="1"/>
    <n v="4"/>
    <n v="2"/>
    <n v="1"/>
    <n v="0"/>
    <n v="0"/>
    <n v="0"/>
  </r>
  <r>
    <x v="18"/>
    <n v="1"/>
    <s v="GPT-35.txt"/>
    <x v="0"/>
    <n v="8"/>
    <n v="3492"/>
    <n v="3280"/>
    <n v="212"/>
    <n v="1.9580000000000001E-3"/>
    <n v="8.4600000000000009"/>
    <n v="1"/>
    <n v="4"/>
    <n v="2"/>
    <n v="1"/>
    <n v="0"/>
    <n v="0"/>
    <n v="0"/>
  </r>
  <r>
    <x v="18"/>
    <n v="2"/>
    <s v="GPT-35.txt"/>
    <x v="0"/>
    <n v="8"/>
    <n v="3500"/>
    <n v="3284"/>
    <n v="216"/>
    <n v="1.9659999999999999E-3"/>
    <n v="8.51"/>
    <n v="1"/>
    <n v="4"/>
    <n v="2"/>
    <n v="1"/>
    <n v="0"/>
    <n v="0"/>
    <n v="0"/>
  </r>
  <r>
    <x v="18"/>
    <n v="3"/>
    <s v="GPT-35.txt"/>
    <x v="0"/>
    <n v="12"/>
    <n v="6970"/>
    <n v="6571"/>
    <n v="399"/>
    <n v="3.8839999999999999E-3"/>
    <n v="15.21"/>
    <n v="1"/>
    <n v="6"/>
    <n v="3"/>
    <n v="2"/>
    <n v="0"/>
    <n v="0"/>
    <n v="0"/>
  </r>
  <r>
    <x v="19"/>
    <n v="1"/>
    <s v="GPT-35.txt"/>
    <x v="2"/>
    <n v="8"/>
    <n v="3343"/>
    <n v="3174"/>
    <n v="169"/>
    <n v="1.8404999999999999E-3"/>
    <n v="7.92"/>
    <n v="1"/>
    <n v="4"/>
    <n v="2"/>
    <n v="1"/>
    <n v="0"/>
    <n v="0"/>
    <n v="0"/>
  </r>
  <r>
    <x v="19"/>
    <n v="2"/>
    <s v="GPT-35.txt"/>
    <x v="2"/>
    <n v="28"/>
    <n v="26352"/>
    <n v="25595"/>
    <n v="757"/>
    <n v="1.3932999999999999E-2"/>
    <n v="25.37"/>
    <n v="1"/>
    <n v="14"/>
    <n v="7"/>
    <n v="6"/>
    <n v="0"/>
    <n v="0"/>
    <n v="0"/>
  </r>
  <r>
    <x v="19"/>
    <n v="3"/>
    <s v="GPT-35.txt"/>
    <x v="2"/>
    <n v="6"/>
    <n v="2357"/>
    <n v="2252"/>
    <n v="105"/>
    <n v="1.2834999999999999E-3"/>
    <n v="5.69"/>
    <n v="1"/>
    <n v="3"/>
    <n v="1"/>
    <n v="1"/>
    <n v="0"/>
    <n v="0"/>
    <n v="0"/>
  </r>
  <r>
    <x v="20"/>
    <n v="1"/>
    <s v="GPT-35.txt"/>
    <x v="1"/>
    <n v="8"/>
    <n v="3385"/>
    <n v="3192"/>
    <n v="193"/>
    <n v="1.88549999999999E-3"/>
    <n v="7.67"/>
    <n v="1"/>
    <n v="4"/>
    <n v="2"/>
    <n v="1"/>
    <n v="0"/>
    <n v="0"/>
    <n v="0"/>
  </r>
  <r>
    <x v="20"/>
    <n v="2"/>
    <s v="GPT-35.txt"/>
    <x v="1"/>
    <n v="20"/>
    <n v="13975"/>
    <n v="13369"/>
    <n v="606"/>
    <n v="7.5935000000000004E-3"/>
    <n v="20.5"/>
    <n v="1"/>
    <n v="10"/>
    <n v="6"/>
    <n v="3"/>
    <n v="0"/>
    <n v="0"/>
    <n v="0"/>
  </r>
  <r>
    <x v="20"/>
    <n v="3"/>
    <s v="GPT-35.txt"/>
    <x v="1"/>
    <n v="14"/>
    <n v="6691"/>
    <n v="6331"/>
    <n v="360"/>
    <n v="3.7055E-3"/>
    <n v="15.68"/>
    <n v="1"/>
    <n v="7"/>
    <n v="4"/>
    <n v="2"/>
    <n v="0"/>
    <n v="0"/>
    <n v="0"/>
  </r>
  <r>
    <x v="21"/>
    <n v="1"/>
    <s v="GPT-35.txt"/>
    <x v="3"/>
    <n v="18"/>
    <n v="24342"/>
    <n v="23935"/>
    <n v="407"/>
    <n v="1.2578000000000001E-2"/>
    <n v="11.97"/>
    <n v="1"/>
    <n v="0"/>
    <n v="0"/>
    <n v="0"/>
    <n v="9"/>
    <n v="7"/>
    <n v="1"/>
  </r>
  <r>
    <x v="21"/>
    <n v="2"/>
    <s v="GPT-35.txt"/>
    <x v="3"/>
    <n v="38"/>
    <n v="71970"/>
    <n v="70584"/>
    <n v="1386"/>
    <n v="3.7371000000000001E-2"/>
    <n v="30.13"/>
    <n v="1"/>
    <n v="0"/>
    <n v="0"/>
    <n v="0"/>
    <n v="19"/>
    <n v="13"/>
    <n v="5"/>
  </r>
  <r>
    <x v="21"/>
    <n v="3"/>
    <s v="GPT-35.txt"/>
    <x v="3"/>
    <n v="16"/>
    <n v="8244"/>
    <n v="7877"/>
    <n v="367"/>
    <n v="4.4889999999999999E-3"/>
    <n v="18.440000000000001"/>
    <n v="1"/>
    <n v="8"/>
    <n v="4"/>
    <n v="3"/>
    <n v="0"/>
    <n v="0"/>
    <n v="0"/>
  </r>
  <r>
    <x v="22"/>
    <n v="1"/>
    <s v="GPT-35.txt"/>
    <x v="3"/>
    <n v="8"/>
    <n v="7520"/>
    <n v="7027"/>
    <n v="493"/>
    <n v="4.2529999999999998E-3"/>
    <n v="8.1"/>
    <n v="1"/>
    <n v="0"/>
    <n v="0"/>
    <n v="0"/>
    <n v="4"/>
    <n v="1"/>
    <n v="1"/>
  </r>
  <r>
    <x v="22"/>
    <n v="2"/>
    <s v="GPT-35.txt"/>
    <x v="3"/>
    <m/>
    <m/>
    <m/>
    <m/>
    <m/>
    <m/>
    <n v="1"/>
    <n v="25"/>
    <n v="12"/>
    <n v="12"/>
    <n v="0"/>
    <n v="0"/>
    <n v="0"/>
  </r>
  <r>
    <x v="22"/>
    <n v="3"/>
    <s v="GPT-35.txt"/>
    <x v="3"/>
    <m/>
    <m/>
    <m/>
    <m/>
    <m/>
    <m/>
    <n v="1"/>
    <n v="25"/>
    <n v="16"/>
    <n v="8"/>
    <n v="0"/>
    <n v="0"/>
    <n v="0"/>
  </r>
  <r>
    <x v="23"/>
    <n v="1"/>
    <s v="GPT-35.txt"/>
    <x v="4"/>
    <n v="32"/>
    <n v="28348"/>
    <n v="27652"/>
    <n v="696"/>
    <n v="1.487E-2"/>
    <n v="21.05"/>
    <n v="1"/>
    <n v="16"/>
    <n v="9"/>
    <n v="6"/>
    <n v="0"/>
    <n v="0"/>
    <n v="0"/>
  </r>
  <r>
    <x v="23"/>
    <n v="2"/>
    <s v="GPT-35.txt"/>
    <x v="4"/>
    <n v="10"/>
    <n v="5189"/>
    <n v="4922"/>
    <n v="267"/>
    <n v="2.8614999999999999E-3"/>
    <n v="9.7899999999999991"/>
    <n v="1"/>
    <n v="5"/>
    <n v="2"/>
    <n v="2"/>
    <n v="0"/>
    <n v="0"/>
    <n v="0"/>
  </r>
  <r>
    <x v="23"/>
    <n v="3"/>
    <s v="GPT-35.txt"/>
    <x v="4"/>
    <n v="10"/>
    <n v="4780"/>
    <n v="4546"/>
    <n v="234"/>
    <n v="2.624E-3"/>
    <n v="29.04"/>
    <n v="1"/>
    <n v="5"/>
    <n v="2"/>
    <n v="2"/>
    <n v="0"/>
    <n v="0"/>
    <n v="0"/>
  </r>
  <r>
    <x v="24"/>
    <n v="1"/>
    <s v="GPT-35.txt"/>
    <x v="3"/>
    <n v="12"/>
    <n v="6031"/>
    <n v="5735"/>
    <n v="296"/>
    <n v="3.3115000000000002E-3"/>
    <n v="12.08"/>
    <n v="1"/>
    <n v="6"/>
    <n v="3"/>
    <n v="2"/>
    <n v="0"/>
    <n v="0"/>
    <n v="0"/>
  </r>
  <r>
    <x v="24"/>
    <n v="2"/>
    <s v="GPT-35.txt"/>
    <x v="3"/>
    <n v="10"/>
    <n v="4906"/>
    <n v="4609"/>
    <n v="297"/>
    <n v="2.7499999999999998E-3"/>
    <n v="10.48"/>
    <n v="1"/>
    <n v="5"/>
    <n v="3"/>
    <n v="1"/>
    <n v="0"/>
    <n v="0"/>
    <n v="0"/>
  </r>
  <r>
    <x v="24"/>
    <n v="3"/>
    <s v="GPT-35.txt"/>
    <x v="3"/>
    <n v="12"/>
    <n v="6750"/>
    <n v="6304"/>
    <n v="446"/>
    <n v="3.8210000000000002E-3"/>
    <n v="13.57"/>
    <n v="1"/>
    <n v="6"/>
    <n v="3"/>
    <n v="2"/>
    <n v="0"/>
    <n v="0"/>
    <n v="0"/>
  </r>
  <r>
    <x v="25"/>
    <n v="1"/>
    <s v="GPT-35.txt"/>
    <x v="3"/>
    <m/>
    <m/>
    <m/>
    <m/>
    <m/>
    <m/>
    <n v="1"/>
    <n v="20"/>
    <n v="10"/>
    <n v="9"/>
    <n v="0"/>
    <n v="0"/>
    <n v="0"/>
  </r>
  <r>
    <x v="25"/>
    <n v="2"/>
    <s v="GPT-35.txt"/>
    <x v="3"/>
    <m/>
    <m/>
    <m/>
    <m/>
    <m/>
    <m/>
    <n v="1"/>
    <n v="21"/>
    <n v="9"/>
    <n v="9"/>
    <n v="0"/>
    <n v="0"/>
    <n v="0"/>
  </r>
  <r>
    <x v="25"/>
    <n v="3"/>
    <s v="GPT-35.txt"/>
    <x v="3"/>
    <n v="30"/>
    <n v="29976"/>
    <n v="29092"/>
    <n v="884"/>
    <n v="1.5872000000000001E-2"/>
    <n v="29.08"/>
    <n v="1"/>
    <n v="15"/>
    <n v="8"/>
    <n v="6"/>
    <n v="0"/>
    <n v="0"/>
    <n v="0"/>
  </r>
  <r>
    <x v="26"/>
    <n v="1"/>
    <s v="GPT-35.txt"/>
    <x v="3"/>
    <n v="10"/>
    <n v="4329"/>
    <n v="4144"/>
    <n v="185"/>
    <n v="2.3495E-3"/>
    <n v="7.61"/>
    <n v="1"/>
    <n v="5"/>
    <n v="2"/>
    <n v="2"/>
    <n v="0"/>
    <n v="0"/>
    <n v="0"/>
  </r>
  <r>
    <x v="26"/>
    <n v="2"/>
    <s v="GPT-35.txt"/>
    <x v="3"/>
    <n v="14"/>
    <n v="7692"/>
    <n v="7288"/>
    <n v="404"/>
    <n v="4.2500000000000003E-3"/>
    <n v="15.04"/>
    <n v="1"/>
    <n v="7"/>
    <n v="4"/>
    <n v="2"/>
    <n v="0"/>
    <n v="0"/>
    <n v="0"/>
  </r>
  <r>
    <x v="26"/>
    <n v="3"/>
    <s v="GPT-35.txt"/>
    <x v="3"/>
    <n v="20"/>
    <n v="12752"/>
    <n v="12216"/>
    <n v="536"/>
    <n v="6.9119999999999997E-3"/>
    <n v="21.25"/>
    <n v="1"/>
    <n v="10"/>
    <n v="5"/>
    <n v="4"/>
    <n v="0"/>
    <n v="0"/>
    <n v="0"/>
  </r>
  <r>
    <x v="27"/>
    <n v="1"/>
    <s v="GPT-35.txt"/>
    <x v="3"/>
    <n v="18"/>
    <n v="13503"/>
    <n v="12772"/>
    <n v="731"/>
    <n v="7.4824999999999996E-3"/>
    <n v="33.28"/>
    <n v="1"/>
    <n v="9"/>
    <n v="5"/>
    <n v="3"/>
    <n v="0"/>
    <n v="0"/>
    <n v="0"/>
  </r>
  <r>
    <x v="27"/>
    <n v="2"/>
    <s v="GPT-35.txt"/>
    <x v="3"/>
    <m/>
    <m/>
    <m/>
    <m/>
    <m/>
    <m/>
    <n v="1"/>
    <n v="0"/>
    <n v="0"/>
    <n v="0"/>
    <n v="25"/>
    <n v="17"/>
    <n v="7"/>
  </r>
  <r>
    <x v="27"/>
    <n v="3"/>
    <s v="GPT-35.txt"/>
    <x v="3"/>
    <n v="12"/>
    <n v="7984"/>
    <n v="7337"/>
    <n v="647"/>
    <n v="4.6389999999999999E-3"/>
    <n v="15.76"/>
    <n v="1"/>
    <n v="6"/>
    <n v="2"/>
    <n v="3"/>
    <n v="0"/>
    <n v="0"/>
    <n v="0"/>
  </r>
  <r>
    <x v="28"/>
    <n v="1"/>
    <s v="GPT-35.txt"/>
    <x v="3"/>
    <n v="6"/>
    <n v="2548"/>
    <n v="2386"/>
    <n v="162"/>
    <n v="1.436E-3"/>
    <n v="7.42"/>
    <n v="1"/>
    <n v="3"/>
    <n v="1"/>
    <n v="1"/>
    <n v="0"/>
    <n v="0"/>
    <n v="0"/>
  </r>
  <r>
    <x v="28"/>
    <n v="2"/>
    <s v="GPT-35.txt"/>
    <x v="3"/>
    <m/>
    <m/>
    <m/>
    <m/>
    <m/>
    <m/>
    <n v="1"/>
    <n v="20"/>
    <n v="12"/>
    <n v="7"/>
    <n v="0"/>
    <n v="0"/>
    <n v="0"/>
  </r>
  <r>
    <x v="28"/>
    <n v="3"/>
    <s v="GPT-35.txt"/>
    <x v="3"/>
    <n v="24"/>
    <n v="17047"/>
    <n v="16327"/>
    <n v="720"/>
    <n v="9.2435E-3"/>
    <n v="26.03"/>
    <n v="1"/>
    <n v="12"/>
    <n v="6"/>
    <n v="5"/>
    <n v="0"/>
    <n v="0"/>
    <n v="0"/>
  </r>
  <r>
    <x v="29"/>
    <n v="1"/>
    <s v="GPT-35.txt"/>
    <x v="3"/>
    <n v="6"/>
    <n v="2719"/>
    <n v="2492"/>
    <n v="227"/>
    <n v="1.58649999999999E-3"/>
    <n v="7.26"/>
    <n v="1"/>
    <n v="3"/>
    <n v="1"/>
    <n v="1"/>
    <n v="0"/>
    <n v="0"/>
    <n v="0"/>
  </r>
  <r>
    <x v="29"/>
    <n v="2"/>
    <s v="GPT-35.txt"/>
    <x v="3"/>
    <n v="8"/>
    <n v="3616"/>
    <n v="3367"/>
    <n v="249"/>
    <n v="2.0569999999999998E-3"/>
    <n v="6.76"/>
    <n v="1"/>
    <n v="4"/>
    <n v="2"/>
    <n v="1"/>
    <n v="0"/>
    <n v="0"/>
    <n v="0"/>
  </r>
  <r>
    <x v="29"/>
    <n v="3"/>
    <s v="GPT-35.txt"/>
    <x v="3"/>
    <n v="8"/>
    <n v="3665"/>
    <n v="3408"/>
    <n v="257"/>
    <n v="2.0895000000000002E-3"/>
    <n v="9.25"/>
    <n v="1"/>
    <n v="4"/>
    <n v="2"/>
    <n v="1"/>
    <n v="0"/>
    <n v="0"/>
    <n v="0"/>
  </r>
  <r>
    <x v="30"/>
    <n v="1"/>
    <s v="GPT-35.txt"/>
    <x v="3"/>
    <n v="6"/>
    <n v="2441"/>
    <n v="2332"/>
    <n v="109"/>
    <n v="1.3295E-3"/>
    <n v="6.84"/>
    <n v="1"/>
    <n v="3"/>
    <n v="1"/>
    <n v="1"/>
    <n v="0"/>
    <n v="0"/>
    <n v="0"/>
  </r>
  <r>
    <x v="30"/>
    <n v="2"/>
    <s v="GPT-35.txt"/>
    <x v="3"/>
    <n v="6"/>
    <n v="2560"/>
    <n v="2411"/>
    <n v="149"/>
    <n v="1.4289999999999999E-3"/>
    <n v="6.83"/>
    <n v="1"/>
    <n v="3"/>
    <n v="1"/>
    <n v="1"/>
    <n v="0"/>
    <n v="0"/>
    <n v="0"/>
  </r>
  <r>
    <x v="30"/>
    <n v="3"/>
    <s v="GPT-35.txt"/>
    <x v="3"/>
    <n v="10"/>
    <n v="5243"/>
    <n v="5001"/>
    <n v="242"/>
    <n v="2.8635000000000002E-3"/>
    <n v="13.96"/>
    <n v="1"/>
    <n v="5"/>
    <n v="2"/>
    <n v="2"/>
    <n v="0"/>
    <n v="0"/>
    <n v="0"/>
  </r>
  <r>
    <x v="31"/>
    <n v="1"/>
    <s v="GPT-35.txt"/>
    <x v="0"/>
    <n v="24"/>
    <n v="16754"/>
    <n v="16199"/>
    <n v="555"/>
    <n v="8.9320000000000007E-3"/>
    <n v="20.63"/>
    <n v="1"/>
    <n v="12"/>
    <n v="7"/>
    <n v="4"/>
    <n v="0"/>
    <n v="0"/>
    <n v="0"/>
  </r>
  <r>
    <x v="31"/>
    <n v="2"/>
    <s v="GPT-35.txt"/>
    <x v="0"/>
    <n v="12"/>
    <n v="5486"/>
    <n v="5199"/>
    <n v="287"/>
    <n v="3.0300000000000001E-3"/>
    <n v="11.75"/>
    <n v="1"/>
    <n v="6"/>
    <n v="4"/>
    <n v="1"/>
    <n v="0"/>
    <n v="0"/>
    <n v="0"/>
  </r>
  <r>
    <x v="31"/>
    <n v="3"/>
    <s v="GPT-35.txt"/>
    <x v="0"/>
    <n v="6"/>
    <n v="2431"/>
    <n v="2305"/>
    <n v="126"/>
    <n v="1.3415E-3"/>
    <n v="6.06"/>
    <n v="1"/>
    <n v="3"/>
    <n v="1"/>
    <n v="1"/>
    <n v="0"/>
    <n v="0"/>
    <n v="0"/>
  </r>
  <r>
    <x v="32"/>
    <n v="1"/>
    <s v="GPT-35.txt"/>
    <x v="3"/>
    <m/>
    <m/>
    <m/>
    <m/>
    <m/>
    <m/>
    <n v="1"/>
    <n v="25"/>
    <n v="13"/>
    <n v="11"/>
    <n v="0"/>
    <n v="0"/>
    <n v="0"/>
  </r>
  <r>
    <x v="32"/>
    <n v="2"/>
    <s v="GPT-35.txt"/>
    <x v="3"/>
    <n v="6"/>
    <n v="2664"/>
    <n v="2469"/>
    <n v="195"/>
    <n v="1.5269999999999999E-3"/>
    <n v="5.58"/>
    <n v="1"/>
    <n v="3"/>
    <n v="1"/>
    <n v="1"/>
    <n v="0"/>
    <n v="0"/>
    <n v="0"/>
  </r>
  <r>
    <x v="32"/>
    <n v="3"/>
    <s v="GPT-35.txt"/>
    <x v="3"/>
    <n v="4"/>
    <n v="2508"/>
    <n v="2338"/>
    <n v="170"/>
    <n v="1.4239999999999999E-3"/>
    <n v="4.24"/>
    <n v="1"/>
    <n v="0"/>
    <n v="0"/>
    <n v="0"/>
    <n v="2"/>
    <n v="1"/>
    <n v="0"/>
  </r>
  <r>
    <x v="33"/>
    <n v="1"/>
    <s v="GPT-35.txt"/>
    <x v="3"/>
    <m/>
    <m/>
    <m/>
    <m/>
    <m/>
    <m/>
    <n v="1"/>
    <n v="25"/>
    <n v="12"/>
    <n v="12"/>
    <n v="0"/>
    <n v="0"/>
    <n v="0"/>
  </r>
  <r>
    <x v="33"/>
    <n v="2"/>
    <s v="GPT-35.txt"/>
    <x v="3"/>
    <n v="26"/>
    <n v="28497"/>
    <n v="27363"/>
    <n v="1134"/>
    <n v="1.53825E-2"/>
    <n v="30.45"/>
    <n v="1"/>
    <n v="13"/>
    <n v="6"/>
    <n v="6"/>
    <n v="0"/>
    <n v="0"/>
    <n v="0"/>
  </r>
  <r>
    <x v="33"/>
    <n v="3"/>
    <s v="GPT-35.txt"/>
    <x v="3"/>
    <n v="6"/>
    <n v="2610"/>
    <n v="2445"/>
    <n v="165"/>
    <n v="1.47E-3"/>
    <n v="9.31"/>
    <n v="1"/>
    <n v="3"/>
    <n v="1"/>
    <n v="1"/>
    <n v="0"/>
    <n v="0"/>
    <n v="0"/>
  </r>
  <r>
    <x v="34"/>
    <n v="1"/>
    <s v="GPT-35"/>
    <x v="3"/>
    <n v="8"/>
    <n v="3715"/>
    <n v="3406"/>
    <n v="309"/>
    <n v="2.1665E-3"/>
    <n v="6.58"/>
    <n v="1"/>
    <n v="4"/>
    <n v="2"/>
    <n v="1"/>
    <n v="0"/>
    <n v="0"/>
    <n v="0"/>
  </r>
  <r>
    <x v="34"/>
    <n v="2"/>
    <s v="GPT-35"/>
    <x v="3"/>
    <n v="8"/>
    <n v="3678"/>
    <n v="3399"/>
    <n v="279"/>
    <n v="2.1180000000000001E-3"/>
    <n v="8.1199999999999992"/>
    <n v="1"/>
    <n v="4"/>
    <n v="2"/>
    <n v="1"/>
    <n v="0"/>
    <n v="0"/>
    <n v="0"/>
  </r>
  <r>
    <x v="34"/>
    <n v="3"/>
    <s v="GPT-35"/>
    <x v="3"/>
    <m/>
    <m/>
    <m/>
    <m/>
    <m/>
    <m/>
    <n v="1"/>
    <n v="10"/>
    <n v="7"/>
    <n v="2"/>
    <n v="0"/>
    <n v="0"/>
    <n v="0"/>
  </r>
  <r>
    <x v="35"/>
    <n v="1"/>
    <s v="GPT-35"/>
    <x v="3"/>
    <m/>
    <m/>
    <m/>
    <m/>
    <m/>
    <m/>
    <n v="1"/>
    <n v="10"/>
    <n v="5"/>
    <n v="4"/>
    <n v="0"/>
    <n v="0"/>
    <n v="0"/>
  </r>
  <r>
    <x v="35"/>
    <n v="2"/>
    <s v="GPT-35"/>
    <x v="3"/>
    <n v="14"/>
    <n v="8564"/>
    <n v="8064"/>
    <n v="500"/>
    <n v="4.7819999999999998E-3"/>
    <n v="16.48"/>
    <n v="1"/>
    <n v="7"/>
    <n v="4"/>
    <n v="2"/>
    <n v="0"/>
    <n v="0"/>
    <n v="0"/>
  </r>
  <r>
    <x v="35"/>
    <n v="3"/>
    <s v="GPT-35"/>
    <x v="3"/>
    <n v="14"/>
    <n v="9351"/>
    <n v="8604"/>
    <n v="747"/>
    <n v="5.4225000000000002E-3"/>
    <n v="19.91"/>
    <n v="1"/>
    <n v="7"/>
    <n v="4"/>
    <n v="2"/>
    <n v="0"/>
    <n v="0"/>
    <n v="0"/>
  </r>
  <r>
    <x v="36"/>
    <n v="1"/>
    <s v="GPT-35.txt"/>
    <x v="0"/>
    <n v="14"/>
    <n v="6663"/>
    <n v="6352"/>
    <n v="311"/>
    <n v="3.6424999999999999E-3"/>
    <n v="14.82"/>
    <n v="1"/>
    <n v="7"/>
    <n v="5"/>
    <n v="1"/>
    <n v="0"/>
    <n v="0"/>
    <n v="0"/>
  </r>
  <r>
    <x v="36"/>
    <n v="2"/>
    <s v="GPT-35.txt"/>
    <x v="0"/>
    <n v="8"/>
    <n v="3646"/>
    <n v="3376"/>
    <n v="270"/>
    <n v="2.0929999999999998E-3"/>
    <n v="10.039999999999999"/>
    <n v="1"/>
    <n v="4"/>
    <n v="2"/>
    <n v="1"/>
    <n v="0"/>
    <n v="0"/>
    <n v="0"/>
  </r>
  <r>
    <x v="36"/>
    <n v="3"/>
    <s v="GPT-35.txt"/>
    <x v="0"/>
    <n v="8"/>
    <n v="3500"/>
    <n v="3271"/>
    <n v="229"/>
    <n v="1.9789999999999999E-3"/>
    <n v="8.26"/>
    <n v="1"/>
    <n v="4"/>
    <n v="2"/>
    <n v="1"/>
    <n v="0"/>
    <n v="0"/>
    <n v="0"/>
  </r>
  <r>
    <x v="37"/>
    <n v="1"/>
    <s v="GPT-35.txt"/>
    <x v="0"/>
    <n v="6"/>
    <n v="2422"/>
    <n v="2294"/>
    <n v="128"/>
    <n v="1.3389999999999999E-3"/>
    <n v="6.29"/>
    <n v="1"/>
    <n v="3"/>
    <n v="1"/>
    <n v="1"/>
    <n v="0"/>
    <n v="0"/>
    <n v="0"/>
  </r>
  <r>
    <x v="37"/>
    <n v="2"/>
    <s v="GPT-35.txt"/>
    <x v="0"/>
    <n v="6"/>
    <n v="2427"/>
    <n v="2298"/>
    <n v="129"/>
    <n v="1.3424999999999999E-3"/>
    <n v="6.45"/>
    <n v="1"/>
    <n v="3"/>
    <n v="1"/>
    <n v="1"/>
    <n v="0"/>
    <n v="0"/>
    <n v="0"/>
  </r>
  <r>
    <x v="37"/>
    <n v="3"/>
    <s v="GPT-35.txt"/>
    <x v="0"/>
    <n v="12"/>
    <n v="6586"/>
    <n v="6177"/>
    <n v="409"/>
    <n v="3.702E-3"/>
    <n v="14.66"/>
    <n v="1"/>
    <n v="6"/>
    <n v="3"/>
    <n v="2"/>
    <n v="0"/>
    <n v="0"/>
    <n v="0"/>
  </r>
  <r>
    <x v="38"/>
    <n v="1"/>
    <s v="GPT-35.txt"/>
    <x v="0"/>
    <n v="8"/>
    <n v="3274"/>
    <n v="2952"/>
    <n v="322"/>
    <n v="1.9589999999999998E-3"/>
    <n v="8.91"/>
    <n v="1"/>
    <n v="4"/>
    <n v="2"/>
    <n v="1"/>
    <n v="0"/>
    <n v="0"/>
    <n v="0"/>
  </r>
  <r>
    <x v="38"/>
    <n v="2"/>
    <s v="GPT-35.txt"/>
    <x v="0"/>
    <n v="10"/>
    <n v="3706"/>
    <n v="3494"/>
    <n v="212"/>
    <n v="2.065E-3"/>
    <n v="9.1300000000000008"/>
    <n v="1"/>
    <n v="5"/>
    <n v="3"/>
    <n v="1"/>
    <n v="0"/>
    <n v="0"/>
    <n v="0"/>
  </r>
  <r>
    <x v="38"/>
    <n v="3"/>
    <s v="GPT-35.txt"/>
    <x v="0"/>
    <n v="6"/>
    <n v="2125"/>
    <n v="1987"/>
    <n v="138"/>
    <n v="1.2005E-3"/>
    <n v="7.7"/>
    <n v="1"/>
    <n v="3"/>
    <n v="1"/>
    <n v="1"/>
    <n v="0"/>
    <n v="0"/>
    <n v="0"/>
  </r>
  <r>
    <x v="39"/>
    <n v="1"/>
    <s v="GPT-35.txt"/>
    <x v="3"/>
    <m/>
    <m/>
    <m/>
    <m/>
    <m/>
    <m/>
    <n v="1"/>
    <n v="25"/>
    <n v="12"/>
    <n v="12"/>
    <n v="0"/>
    <n v="0"/>
    <n v="0"/>
  </r>
  <r>
    <x v="39"/>
    <n v="2"/>
    <s v="GPT-35.txt"/>
    <x v="3"/>
    <m/>
    <m/>
    <m/>
    <m/>
    <m/>
    <m/>
    <n v="1"/>
    <n v="25"/>
    <n v="17"/>
    <n v="7"/>
    <n v="0"/>
    <n v="0"/>
    <n v="0"/>
  </r>
  <r>
    <x v="39"/>
    <n v="3"/>
    <s v="GPT-35.txt"/>
    <x v="3"/>
    <n v="10"/>
    <n v="5622"/>
    <n v="5120"/>
    <n v="502"/>
    <n v="3.313E-3"/>
    <n v="11.54"/>
    <n v="1"/>
    <n v="5"/>
    <n v="2"/>
    <n v="2"/>
    <n v="0"/>
    <n v="0"/>
    <n v="0"/>
  </r>
  <r>
    <x v="40"/>
    <n v="1"/>
    <s v="GPT-35.txt"/>
    <x v="3"/>
    <n v="6"/>
    <n v="2359"/>
    <n v="2132"/>
    <n v="227"/>
    <n v="1.4065E-3"/>
    <n v="34.630000000000003"/>
    <n v="1"/>
    <n v="3"/>
    <n v="1"/>
    <n v="1"/>
    <n v="0"/>
    <n v="0"/>
    <n v="0"/>
  </r>
  <r>
    <x v="40"/>
    <n v="2"/>
    <s v="GPT-35.txt"/>
    <x v="3"/>
    <n v="6"/>
    <n v="2421"/>
    <n v="2182"/>
    <n v="239"/>
    <n v="1.4495000000000001E-3"/>
    <n v="33.72"/>
    <n v="1"/>
    <n v="3"/>
    <n v="1"/>
    <n v="1"/>
    <n v="0"/>
    <n v="0"/>
    <n v="0"/>
  </r>
  <r>
    <x v="40"/>
    <n v="3"/>
    <s v="GPT-35.txt"/>
    <x v="3"/>
    <n v="6"/>
    <n v="2199"/>
    <n v="2069"/>
    <n v="130"/>
    <n v="1.2294999999999999E-3"/>
    <n v="7.31"/>
    <n v="1"/>
    <n v="3"/>
    <n v="1"/>
    <n v="1"/>
    <n v="0"/>
    <n v="0"/>
    <n v="0"/>
  </r>
  <r>
    <x v="41"/>
    <n v="1"/>
    <s v="GPT-35.txt"/>
    <x v="2"/>
    <n v="10"/>
    <n v="4800"/>
    <n v="4441"/>
    <n v="359"/>
    <n v="2.7590000000000002E-3"/>
    <n v="10.29"/>
    <n v="1"/>
    <n v="5"/>
    <n v="3"/>
    <n v="1"/>
    <n v="0"/>
    <n v="0"/>
    <n v="0"/>
  </r>
  <r>
    <x v="41"/>
    <n v="2"/>
    <s v="GPT-35.txt"/>
    <x v="2"/>
    <n v="6"/>
    <n v="2441"/>
    <n v="2193"/>
    <n v="248"/>
    <n v="1.4685E-3"/>
    <n v="35.75"/>
    <n v="1"/>
    <n v="3"/>
    <n v="1"/>
    <n v="1"/>
    <n v="0"/>
    <n v="0"/>
    <n v="0"/>
  </r>
  <r>
    <x v="41"/>
    <n v="3"/>
    <s v="GPT-35.txt"/>
    <x v="2"/>
    <n v="8"/>
    <n v="3176"/>
    <n v="2925"/>
    <n v="251"/>
    <n v="1.8389999999999999E-3"/>
    <n v="36.369999999999997"/>
    <n v="1"/>
    <n v="4"/>
    <n v="2"/>
    <n v="1"/>
    <n v="0"/>
    <n v="0"/>
    <n v="0"/>
  </r>
  <r>
    <x v="42"/>
    <n v="1"/>
    <s v="GPT-35.txt"/>
    <x v="0"/>
    <n v="6"/>
    <n v="2558"/>
    <n v="2394"/>
    <n v="164"/>
    <n v="1.4430000000000001E-3"/>
    <n v="7.46"/>
    <n v="1"/>
    <n v="3"/>
    <n v="1"/>
    <n v="1"/>
    <n v="0"/>
    <n v="0"/>
    <n v="0"/>
  </r>
  <r>
    <x v="42"/>
    <n v="2"/>
    <s v="GPT-35.txt"/>
    <x v="0"/>
    <n v="8"/>
    <n v="3555"/>
    <n v="3330"/>
    <n v="225"/>
    <n v="2.0024999999999999E-3"/>
    <n v="11.81"/>
    <n v="1"/>
    <n v="4"/>
    <n v="2"/>
    <n v="1"/>
    <n v="0"/>
    <n v="0"/>
    <n v="0"/>
  </r>
  <r>
    <x v="42"/>
    <n v="3"/>
    <s v="GPT-35.txt"/>
    <x v="0"/>
    <n v="6"/>
    <n v="2505"/>
    <n v="2368"/>
    <n v="137"/>
    <n v="1.3894999999999999E-3"/>
    <n v="6.27"/>
    <n v="1"/>
    <n v="3"/>
    <n v="1"/>
    <n v="1"/>
    <n v="0"/>
    <n v="0"/>
    <n v="0"/>
  </r>
  <r>
    <x v="43"/>
    <n v="1"/>
    <s v="GPT-35.txt"/>
    <x v="0"/>
    <n v="6"/>
    <n v="2476"/>
    <n v="2344"/>
    <n v="132"/>
    <n v="1.3699999999999999E-3"/>
    <n v="6.79"/>
    <n v="1"/>
    <n v="3"/>
    <n v="1"/>
    <n v="1"/>
    <n v="0"/>
    <n v="0"/>
    <n v="0"/>
  </r>
  <r>
    <x v="43"/>
    <n v="2"/>
    <s v="GPT-35.txt"/>
    <x v="0"/>
    <n v="6"/>
    <n v="2644"/>
    <n v="2434"/>
    <n v="210"/>
    <n v="1.5319999999999999E-3"/>
    <n v="7.61"/>
    <n v="1"/>
    <n v="3"/>
    <n v="1"/>
    <n v="1"/>
    <n v="0"/>
    <n v="0"/>
    <n v="0"/>
  </r>
  <r>
    <x v="43"/>
    <n v="3"/>
    <s v="GPT-35.txt"/>
    <x v="0"/>
    <n v="8"/>
    <n v="3552"/>
    <n v="3327"/>
    <n v="225"/>
    <n v="2.0010000000000002E-3"/>
    <n v="8.89"/>
    <n v="1"/>
    <n v="4"/>
    <n v="2"/>
    <n v="1"/>
    <n v="0"/>
    <n v="0"/>
    <n v="0"/>
  </r>
  <r>
    <x v="44"/>
    <n v="1"/>
    <s v="GPT-35.txt"/>
    <x v="2"/>
    <n v="6"/>
    <n v="2963"/>
    <n v="2639"/>
    <n v="324"/>
    <n v="1.8055E-3"/>
    <n v="7.84"/>
    <n v="1"/>
    <n v="3"/>
    <n v="1"/>
    <n v="1"/>
    <n v="0"/>
    <n v="0"/>
    <n v="0"/>
  </r>
  <r>
    <x v="44"/>
    <n v="2"/>
    <s v="GPT-35.txt"/>
    <x v="2"/>
    <n v="8"/>
    <n v="4008"/>
    <n v="3667"/>
    <n v="341"/>
    <n v="2.3449999999999999E-3"/>
    <n v="11.5"/>
    <n v="1"/>
    <n v="4"/>
    <n v="2"/>
    <n v="1"/>
    <n v="0"/>
    <n v="0"/>
    <n v="0"/>
  </r>
  <r>
    <x v="44"/>
    <n v="3"/>
    <s v="GPT-35.txt"/>
    <x v="2"/>
    <n v="6"/>
    <n v="2851"/>
    <n v="2587"/>
    <n v="264"/>
    <n v="1.6894999999999901E-3"/>
    <n v="7.48"/>
    <n v="1"/>
    <n v="3"/>
    <n v="1"/>
    <n v="1"/>
    <n v="0"/>
    <n v="0"/>
    <n v="0"/>
  </r>
  <r>
    <x v="45"/>
    <n v="1"/>
    <s v="GPT-35.txt"/>
    <x v="0"/>
    <n v="8"/>
    <n v="3346"/>
    <n v="3172"/>
    <n v="174"/>
    <n v="1.8469999999999999E-3"/>
    <n v="8.34"/>
    <n v="1"/>
    <n v="4"/>
    <n v="2"/>
    <n v="1"/>
    <n v="0"/>
    <n v="0"/>
    <n v="0"/>
  </r>
  <r>
    <x v="45"/>
    <n v="2"/>
    <s v="GPT-35.txt"/>
    <x v="0"/>
    <n v="8"/>
    <n v="3336"/>
    <n v="3167"/>
    <n v="169"/>
    <n v="1.8370000000000001E-3"/>
    <n v="9.1"/>
    <n v="1"/>
    <n v="4"/>
    <n v="2"/>
    <n v="1"/>
    <n v="0"/>
    <n v="0"/>
    <n v="0"/>
  </r>
  <r>
    <x v="45"/>
    <n v="3"/>
    <s v="GPT-35.txt"/>
    <x v="0"/>
    <n v="10"/>
    <n v="4638"/>
    <n v="4347"/>
    <n v="291"/>
    <n v="2.6099999999999999E-3"/>
    <n v="9.35"/>
    <n v="1"/>
    <n v="5"/>
    <n v="3"/>
    <n v="1"/>
    <n v="0"/>
    <n v="0"/>
    <n v="0"/>
  </r>
  <r>
    <x v="46"/>
    <n v="1"/>
    <s v="GPT-35.txt"/>
    <x v="3"/>
    <n v="22"/>
    <n v="19060"/>
    <n v="17869"/>
    <n v="1191"/>
    <n v="1.0721E-2"/>
    <n v="58.68"/>
    <n v="1"/>
    <n v="11"/>
    <n v="7"/>
    <n v="3"/>
    <n v="0"/>
    <n v="0"/>
    <n v="0"/>
  </r>
  <r>
    <x v="46"/>
    <n v="2"/>
    <s v="GPT-35.txt"/>
    <x v="3"/>
    <n v="18"/>
    <n v="12470"/>
    <n v="11831"/>
    <n v="639"/>
    <n v="6.8739999999999999E-3"/>
    <n v="17.54"/>
    <n v="1"/>
    <n v="9"/>
    <n v="5"/>
    <n v="3"/>
    <n v="0"/>
    <n v="0"/>
    <n v="0"/>
  </r>
  <r>
    <x v="46"/>
    <n v="3"/>
    <s v="GPT-35.txt"/>
    <x v="3"/>
    <n v="8"/>
    <n v="3475"/>
    <n v="3264"/>
    <n v="211"/>
    <n v="1.9484999999999999E-3"/>
    <n v="6.55"/>
    <n v="1"/>
    <n v="4"/>
    <n v="1"/>
    <n v="2"/>
    <n v="0"/>
    <n v="0"/>
    <n v="0"/>
  </r>
  <r>
    <x v="47"/>
    <n v="1"/>
    <s v="GPT-35.txt"/>
    <x v="3"/>
    <n v="14"/>
    <n v="9444"/>
    <n v="8667"/>
    <n v="777"/>
    <n v="5.49899999999999E-3"/>
    <n v="15.85"/>
    <n v="1"/>
    <n v="7"/>
    <n v="4"/>
    <n v="2"/>
    <n v="0"/>
    <n v="0"/>
    <n v="0"/>
  </r>
  <r>
    <x v="47"/>
    <n v="2"/>
    <s v="GPT-35.txt"/>
    <x v="3"/>
    <m/>
    <m/>
    <m/>
    <m/>
    <m/>
    <m/>
    <n v="1"/>
    <n v="25"/>
    <n v="13"/>
    <n v="11"/>
    <n v="0"/>
    <n v="0"/>
    <n v="0"/>
  </r>
  <r>
    <x v="47"/>
    <n v="3"/>
    <s v="GPT-35.txt"/>
    <x v="3"/>
    <n v="26"/>
    <n v="22683"/>
    <n v="21500"/>
    <n v="1183"/>
    <n v="1.2524499999999999E-2"/>
    <n v="69.03"/>
    <n v="1"/>
    <n v="13"/>
    <n v="8"/>
    <n v="4"/>
    <n v="0"/>
    <n v="0"/>
    <n v="0"/>
  </r>
  <r>
    <x v="48"/>
    <n v="1"/>
    <s v="GPT-35.txt"/>
    <x v="3"/>
    <m/>
    <m/>
    <m/>
    <m/>
    <m/>
    <m/>
    <n v="1"/>
    <n v="25"/>
    <n v="14"/>
    <n v="10"/>
    <n v="0"/>
    <n v="0"/>
    <n v="0"/>
  </r>
  <r>
    <x v="48"/>
    <n v="2"/>
    <s v="GPT-35.txt"/>
    <x v="3"/>
    <m/>
    <m/>
    <m/>
    <m/>
    <m/>
    <m/>
    <n v="1"/>
    <n v="25"/>
    <n v="15"/>
    <n v="9"/>
    <n v="0"/>
    <n v="0"/>
    <n v="0"/>
  </r>
  <r>
    <x v="48"/>
    <n v="3"/>
    <s v="GPT-35.txt"/>
    <x v="3"/>
    <n v="45"/>
    <n v="80093"/>
    <n v="78863"/>
    <n v="1230"/>
    <n v="4.1276499999999897E-2"/>
    <n v="38.6"/>
    <n v="1"/>
    <n v="5"/>
    <n v="2"/>
    <n v="2"/>
    <n v="18"/>
    <n v="15"/>
    <n v="2"/>
  </r>
  <r>
    <x v="49"/>
    <n v="1"/>
    <s v="GPT-35.txt"/>
    <x v="3"/>
    <n v="14"/>
    <n v="11558"/>
    <n v="10490"/>
    <n v="1068"/>
    <n v="6.8469999999999998E-3"/>
    <n v="22.25"/>
    <n v="1"/>
    <n v="7"/>
    <n v="3"/>
    <n v="3"/>
    <n v="0"/>
    <n v="0"/>
    <n v="0"/>
  </r>
  <r>
    <x v="49"/>
    <n v="2"/>
    <s v="GPT-35.txt"/>
    <x v="3"/>
    <n v="18"/>
    <n v="11030"/>
    <n v="10742"/>
    <n v="288"/>
    <n v="5.803E-3"/>
    <n v="15.4"/>
    <n v="1"/>
    <n v="9"/>
    <n v="5"/>
    <n v="3"/>
    <n v="0"/>
    <n v="0"/>
    <n v="0"/>
  </r>
  <r>
    <x v="49"/>
    <n v="3"/>
    <s v="GPT-35.txt"/>
    <x v="3"/>
    <n v="46"/>
    <n v="74258"/>
    <n v="72077"/>
    <n v="2181"/>
    <n v="3.9309999999999998E-2"/>
    <n v="59.94"/>
    <n v="1"/>
    <n v="23"/>
    <n v="14"/>
    <n v="8"/>
    <n v="0"/>
    <n v="0"/>
    <n v="0"/>
  </r>
  <r>
    <x v="50"/>
    <n v="1"/>
    <s v="GPT-35.txt"/>
    <x v="3"/>
    <n v="26"/>
    <n v="18106"/>
    <n v="17443"/>
    <n v="663"/>
    <n v="9.7160000000000007E-3"/>
    <n v="35.89"/>
    <n v="1"/>
    <n v="13"/>
    <n v="9"/>
    <n v="3"/>
    <n v="0"/>
    <n v="0"/>
    <n v="0"/>
  </r>
  <r>
    <x v="50"/>
    <n v="2"/>
    <s v="GPT-35.txt"/>
    <x v="3"/>
    <m/>
    <m/>
    <m/>
    <m/>
    <m/>
    <m/>
    <n v="1"/>
    <n v="25"/>
    <n v="12"/>
    <n v="12"/>
    <n v="0"/>
    <n v="0"/>
    <n v="0"/>
  </r>
  <r>
    <x v="50"/>
    <n v="3"/>
    <s v="GPT-35.txt"/>
    <x v="3"/>
    <m/>
    <m/>
    <m/>
    <m/>
    <m/>
    <m/>
    <n v="1"/>
    <n v="25"/>
    <n v="12"/>
    <n v="12"/>
    <n v="0"/>
    <n v="0"/>
    <n v="0"/>
  </r>
  <r>
    <x v="51"/>
    <n v="1"/>
    <s v="GPT-35.txt"/>
    <x v="1"/>
    <n v="40"/>
    <n v="35342"/>
    <n v="34267"/>
    <n v="1075"/>
    <n v="1.8745999999999999E-2"/>
    <n v="43.96"/>
    <n v="1"/>
    <n v="20"/>
    <n v="14"/>
    <n v="5"/>
    <n v="0"/>
    <n v="0"/>
    <n v="0"/>
  </r>
  <r>
    <x v="51"/>
    <n v="2"/>
    <s v="GPT-35.txt"/>
    <x v="1"/>
    <n v="4"/>
    <n v="2288"/>
    <n v="2206"/>
    <n v="82"/>
    <n v="1.2260000000000001E-3"/>
    <n v="2.73"/>
    <n v="1"/>
    <n v="0"/>
    <n v="0"/>
    <n v="0"/>
    <n v="2"/>
    <n v="1"/>
    <n v="0"/>
  </r>
  <r>
    <x v="51"/>
    <n v="3"/>
    <s v="GPT-35.txt"/>
    <x v="1"/>
    <n v="4"/>
    <n v="2294"/>
    <n v="2210"/>
    <n v="84"/>
    <n v="1.2309999999999899E-3"/>
    <n v="3.47"/>
    <n v="1"/>
    <n v="0"/>
    <n v="0"/>
    <n v="0"/>
    <n v="2"/>
    <n v="1"/>
    <n v="0"/>
  </r>
  <r>
    <x v="52"/>
    <n v="1"/>
    <s v="GPT-35.txt"/>
    <x v="3"/>
    <n v="36"/>
    <n v="56413"/>
    <n v="54767"/>
    <n v="1646"/>
    <n v="2.9852500000000001E-2"/>
    <n v="46.31"/>
    <n v="1"/>
    <n v="18"/>
    <n v="8"/>
    <n v="9"/>
    <n v="0"/>
    <n v="0"/>
    <n v="0"/>
  </r>
  <r>
    <x v="52"/>
    <n v="2"/>
    <s v="GPT-35.txt"/>
    <x v="3"/>
    <m/>
    <m/>
    <m/>
    <m/>
    <m/>
    <m/>
    <n v="1"/>
    <n v="25"/>
    <n v="19"/>
    <n v="5"/>
    <n v="0"/>
    <n v="0"/>
    <n v="0"/>
  </r>
  <r>
    <x v="52"/>
    <n v="3"/>
    <s v="GPT-35.txt"/>
    <x v="3"/>
    <m/>
    <m/>
    <m/>
    <m/>
    <m/>
    <m/>
    <n v="1"/>
    <n v="25"/>
    <n v="13"/>
    <n v="11"/>
    <n v="0"/>
    <n v="0"/>
    <n v="0"/>
  </r>
  <r>
    <x v="53"/>
    <n v="1"/>
    <s v="GPT-35.txt"/>
    <x v="3"/>
    <m/>
    <m/>
    <m/>
    <m/>
    <m/>
    <m/>
    <n v="1"/>
    <n v="25"/>
    <n v="14"/>
    <n v="10"/>
    <n v="0"/>
    <n v="0"/>
    <n v="0"/>
  </r>
  <r>
    <x v="53"/>
    <n v="2"/>
    <s v="GPT-35.txt"/>
    <x v="3"/>
    <m/>
    <m/>
    <m/>
    <m/>
    <m/>
    <m/>
    <n v="1"/>
    <n v="10"/>
    <n v="6"/>
    <n v="3"/>
    <n v="0"/>
    <n v="0"/>
    <n v="0"/>
  </r>
  <r>
    <x v="53"/>
    <n v="3"/>
    <s v="GPT-35.txt"/>
    <x v="3"/>
    <n v="6"/>
    <n v="2799"/>
    <n v="2559"/>
    <n v="240"/>
    <n v="1.6394999999999999E-3"/>
    <n v="6.86"/>
    <n v="1"/>
    <n v="3"/>
    <n v="1"/>
    <n v="1"/>
    <n v="0"/>
    <n v="0"/>
    <n v="0"/>
  </r>
  <r>
    <x v="54"/>
    <n v="1"/>
    <s v="GPT-35.txt"/>
    <x v="3"/>
    <m/>
    <m/>
    <m/>
    <m/>
    <m/>
    <m/>
    <n v="1"/>
    <n v="10"/>
    <n v="4"/>
    <n v="5"/>
    <n v="0"/>
    <n v="0"/>
    <n v="0"/>
  </r>
  <r>
    <x v="54"/>
    <n v="2"/>
    <s v="GPT-35.txt"/>
    <x v="3"/>
    <m/>
    <m/>
    <m/>
    <m/>
    <m/>
    <m/>
    <n v="1"/>
    <n v="10"/>
    <n v="4"/>
    <n v="5"/>
    <n v="0"/>
    <n v="0"/>
    <n v="0"/>
  </r>
  <r>
    <x v="54"/>
    <n v="3"/>
    <s v="GPT-35.txt"/>
    <x v="3"/>
    <n v="10"/>
    <n v="5932"/>
    <n v="5456"/>
    <n v="476"/>
    <n v="3.4419999999999902E-3"/>
    <n v="12.87"/>
    <n v="1"/>
    <n v="5"/>
    <n v="2"/>
    <n v="2"/>
    <n v="0"/>
    <n v="0"/>
    <n v="0"/>
  </r>
  <r>
    <x v="55"/>
    <n v="1"/>
    <s v="GPT-35.txt"/>
    <x v="3"/>
    <m/>
    <m/>
    <m/>
    <m/>
    <m/>
    <m/>
    <n v="1"/>
    <n v="9"/>
    <n v="3"/>
    <n v="4"/>
    <n v="2"/>
    <n v="1"/>
    <n v="0"/>
  </r>
  <r>
    <x v="55"/>
    <n v="2"/>
    <s v="GPT-35.txt"/>
    <x v="3"/>
    <m/>
    <m/>
    <m/>
    <m/>
    <m/>
    <m/>
    <n v="1"/>
    <n v="10"/>
    <n v="5"/>
    <n v="4"/>
    <n v="0"/>
    <n v="0"/>
    <n v="0"/>
  </r>
  <r>
    <x v="55"/>
    <n v="3"/>
    <s v="GPT-35.txt"/>
    <x v="3"/>
    <m/>
    <m/>
    <m/>
    <m/>
    <m/>
    <m/>
    <n v="1"/>
    <n v="10"/>
    <n v="6"/>
    <n v="3"/>
    <n v="0"/>
    <n v="0"/>
    <n v="0"/>
  </r>
  <r>
    <x v="56"/>
    <n v="1"/>
    <s v="GPT-35.txt"/>
    <x v="3"/>
    <m/>
    <m/>
    <m/>
    <m/>
    <m/>
    <m/>
    <n v="1"/>
    <n v="10"/>
    <n v="5"/>
    <n v="4"/>
    <n v="0"/>
    <n v="0"/>
    <n v="0"/>
  </r>
  <r>
    <x v="56"/>
    <n v="2"/>
    <s v="GPT-35.txt"/>
    <x v="3"/>
    <n v="16"/>
    <n v="11778"/>
    <n v="11019"/>
    <n v="759"/>
    <n v="6.6479999999999899E-3"/>
    <n v="45.01"/>
    <n v="1"/>
    <n v="8"/>
    <n v="4"/>
    <n v="3"/>
    <n v="0"/>
    <n v="0"/>
    <n v="0"/>
  </r>
  <r>
    <x v="56"/>
    <n v="3"/>
    <s v="GPT-35.txt"/>
    <x v="3"/>
    <m/>
    <m/>
    <m/>
    <m/>
    <m/>
    <m/>
    <n v="1"/>
    <n v="10"/>
    <n v="5"/>
    <n v="4"/>
    <n v="0"/>
    <n v="0"/>
    <n v="0"/>
  </r>
  <r>
    <x v="57"/>
    <n v="1"/>
    <s v="GPT-35.txt"/>
    <x v="3"/>
    <n v="8"/>
    <n v="4742"/>
    <n v="4029"/>
    <n v="713"/>
    <n v="3.0839999999999999E-3"/>
    <n v="13.18"/>
    <n v="1"/>
    <n v="4"/>
    <n v="2"/>
    <n v="1"/>
    <n v="0"/>
    <n v="0"/>
    <n v="0"/>
  </r>
  <r>
    <x v="57"/>
    <n v="2"/>
    <s v="GPT-35.txt"/>
    <x v="3"/>
    <m/>
    <m/>
    <m/>
    <m/>
    <m/>
    <m/>
    <n v="1"/>
    <n v="10"/>
    <n v="5"/>
    <n v="4"/>
    <n v="0"/>
    <n v="0"/>
    <n v="0"/>
  </r>
  <r>
    <x v="57"/>
    <n v="3"/>
    <s v="GPT-35.txt"/>
    <x v="3"/>
    <m/>
    <m/>
    <m/>
    <m/>
    <m/>
    <m/>
    <n v="1"/>
    <n v="10"/>
    <n v="6"/>
    <n v="3"/>
    <n v="0"/>
    <n v="0"/>
    <n v="0"/>
  </r>
  <r>
    <x v="58"/>
    <n v="1"/>
    <s v="GPT-35.txt"/>
    <x v="3"/>
    <m/>
    <m/>
    <m/>
    <m/>
    <m/>
    <m/>
    <n v="1"/>
    <n v="5"/>
    <n v="2"/>
    <n v="2"/>
    <n v="5"/>
    <n v="5"/>
    <n v="0"/>
  </r>
  <r>
    <x v="58"/>
    <n v="2"/>
    <s v="GPT-35.txt"/>
    <x v="3"/>
    <m/>
    <m/>
    <m/>
    <m/>
    <m/>
    <m/>
    <n v="1"/>
    <n v="10"/>
    <n v="5"/>
    <n v="4"/>
    <n v="0"/>
    <n v="0"/>
    <n v="0"/>
  </r>
  <r>
    <x v="58"/>
    <n v="3"/>
    <s v="GPT-35.txt"/>
    <x v="3"/>
    <n v="14"/>
    <n v="9184"/>
    <n v="8558"/>
    <n v="626"/>
    <n v="5.21799999999999E-3"/>
    <n v="16.07"/>
    <n v="1"/>
    <n v="7"/>
    <n v="4"/>
    <n v="2"/>
    <n v="0"/>
    <n v="0"/>
    <n v="0"/>
  </r>
  <r>
    <x v="59"/>
    <n v="1"/>
    <s v="GPT-35.txt"/>
    <x v="3"/>
    <n v="16"/>
    <n v="12993"/>
    <n v="12424"/>
    <n v="569"/>
    <n v="7.0654999999999997E-3"/>
    <n v="18.59"/>
    <n v="1"/>
    <n v="8"/>
    <n v="3"/>
    <n v="4"/>
    <n v="0"/>
    <n v="0"/>
    <n v="0"/>
  </r>
  <r>
    <x v="59"/>
    <n v="2"/>
    <s v="GPT-35.txt"/>
    <x v="3"/>
    <m/>
    <m/>
    <m/>
    <m/>
    <m/>
    <m/>
    <n v="1"/>
    <n v="10"/>
    <n v="6"/>
    <n v="3"/>
    <n v="0"/>
    <n v="0"/>
    <n v="0"/>
  </r>
  <r>
    <x v="59"/>
    <n v="3"/>
    <s v="GPT-35.txt"/>
    <x v="3"/>
    <m/>
    <m/>
    <m/>
    <m/>
    <m/>
    <m/>
    <n v="1"/>
    <n v="10"/>
    <n v="4"/>
    <n v="5"/>
    <n v="0"/>
    <n v="0"/>
    <n v="0"/>
  </r>
  <r>
    <x v="60"/>
    <n v="1"/>
    <s v="GPT-35.txt"/>
    <x v="3"/>
    <n v="10"/>
    <n v="5061"/>
    <n v="4680"/>
    <n v="381"/>
    <n v="2.9115E-3"/>
    <n v="10.27"/>
    <n v="1"/>
    <n v="5"/>
    <n v="3"/>
    <n v="1"/>
    <n v="0"/>
    <n v="0"/>
    <n v="0"/>
  </r>
  <r>
    <x v="60"/>
    <n v="2"/>
    <s v="GPT-35.txt"/>
    <x v="3"/>
    <m/>
    <m/>
    <m/>
    <m/>
    <m/>
    <m/>
    <n v="1"/>
    <n v="10"/>
    <n v="6"/>
    <n v="3"/>
    <n v="0"/>
    <n v="0"/>
    <n v="0"/>
  </r>
  <r>
    <x v="60"/>
    <n v="3"/>
    <s v="GPT-35.txt"/>
    <x v="3"/>
    <m/>
    <m/>
    <m/>
    <m/>
    <m/>
    <m/>
    <n v="1"/>
    <n v="10"/>
    <n v="5"/>
    <n v="4"/>
    <n v="0"/>
    <n v="0"/>
    <n v="0"/>
  </r>
  <r>
    <x v="61"/>
    <n v="1"/>
    <s v="GPT-35.txt"/>
    <x v="3"/>
    <n v="10"/>
    <n v="5540"/>
    <n v="4981"/>
    <n v="559"/>
    <n v="3.3289999999999999E-3"/>
    <n v="12.94"/>
    <n v="1"/>
    <n v="5"/>
    <n v="3"/>
    <n v="1"/>
    <n v="0"/>
    <n v="0"/>
    <n v="0"/>
  </r>
  <r>
    <x v="61"/>
    <n v="2"/>
    <s v="GPT-35.txt"/>
    <x v="3"/>
    <m/>
    <m/>
    <m/>
    <m/>
    <m/>
    <m/>
    <n v="1"/>
    <n v="9"/>
    <n v="4"/>
    <n v="4"/>
    <n v="1"/>
    <n v="0"/>
    <n v="1"/>
  </r>
  <r>
    <x v="61"/>
    <n v="3"/>
    <s v="GPT-35.txt"/>
    <x v="3"/>
    <n v="8"/>
    <n v="3536"/>
    <n v="3310"/>
    <n v="226"/>
    <n v="1.9940000000000001E-3"/>
    <n v="10.220000000000001"/>
    <n v="1"/>
    <n v="4"/>
    <n v="2"/>
    <n v="1"/>
    <n v="0"/>
    <n v="0"/>
    <n v="0"/>
  </r>
  <r>
    <x v="62"/>
    <n v="1"/>
    <s v="GPT-35.txt"/>
    <x v="3"/>
    <m/>
    <m/>
    <m/>
    <m/>
    <m/>
    <m/>
    <n v="1"/>
    <n v="10"/>
    <n v="6"/>
    <n v="3"/>
    <n v="0"/>
    <n v="0"/>
    <n v="0"/>
  </r>
  <r>
    <x v="62"/>
    <n v="2"/>
    <s v="GPT-35.txt"/>
    <x v="3"/>
    <m/>
    <m/>
    <m/>
    <m/>
    <m/>
    <m/>
    <n v="1"/>
    <n v="10"/>
    <n v="5"/>
    <n v="4"/>
    <n v="0"/>
    <n v="0"/>
    <n v="0"/>
  </r>
  <r>
    <x v="62"/>
    <n v="3"/>
    <s v="GPT-35.txt"/>
    <x v="3"/>
    <m/>
    <m/>
    <m/>
    <m/>
    <m/>
    <m/>
    <n v="1"/>
    <n v="10"/>
    <n v="7"/>
    <n v="2"/>
    <n v="0"/>
    <n v="0"/>
    <n v="0"/>
  </r>
  <r>
    <x v="63"/>
    <n v="1"/>
    <s v="GPT-35.txt"/>
    <x v="3"/>
    <n v="10"/>
    <n v="4032"/>
    <n v="3817"/>
    <n v="215"/>
    <n v="2.2309999999999999E-3"/>
    <n v="9.67"/>
    <n v="1"/>
    <n v="5"/>
    <n v="2"/>
    <n v="2"/>
    <n v="0"/>
    <n v="0"/>
    <n v="0"/>
  </r>
  <r>
    <x v="63"/>
    <n v="2"/>
    <s v="GPT-35.txt"/>
    <x v="3"/>
    <n v="8"/>
    <n v="3323"/>
    <n v="2957"/>
    <n v="366"/>
    <n v="2.0274999999999998E-3"/>
    <n v="8.91"/>
    <n v="1"/>
    <n v="4"/>
    <n v="2"/>
    <n v="1"/>
    <n v="0"/>
    <n v="0"/>
    <n v="0"/>
  </r>
  <r>
    <x v="63"/>
    <n v="3"/>
    <s v="GPT-35.txt"/>
    <x v="3"/>
    <n v="8"/>
    <n v="3370"/>
    <n v="3224"/>
    <n v="146"/>
    <n v="1.8309999999999999E-3"/>
    <n v="7.51"/>
    <n v="1"/>
    <n v="4"/>
    <n v="1"/>
    <n v="2"/>
    <n v="0"/>
    <n v="0"/>
    <n v="0"/>
  </r>
  <r>
    <x v="64"/>
    <n v="1"/>
    <s v="GPT-35.txt"/>
    <x v="3"/>
    <n v="18"/>
    <n v="11536"/>
    <n v="10870"/>
    <n v="666"/>
    <n v="6.4339999999999996E-3"/>
    <n v="17.989999999999998"/>
    <n v="1"/>
    <n v="9"/>
    <n v="6"/>
    <n v="2"/>
    <n v="0"/>
    <n v="0"/>
    <n v="0"/>
  </r>
  <r>
    <x v="64"/>
    <n v="2"/>
    <s v="GPT-35.txt"/>
    <x v="3"/>
    <n v="18"/>
    <n v="11536"/>
    <n v="10870"/>
    <n v="666"/>
    <n v="6.4339999999999996E-3"/>
    <n v="17.989999999999998"/>
    <n v="1"/>
    <n v="9"/>
    <n v="6"/>
    <n v="2"/>
    <n v="0"/>
    <n v="0"/>
    <n v="0"/>
  </r>
  <r>
    <x v="64"/>
    <n v="3"/>
    <s v="GPT-35.txt"/>
    <x v="3"/>
    <n v="8"/>
    <n v="3970"/>
    <n v="3777"/>
    <n v="193"/>
    <n v="2.1779999999999998E-3"/>
    <n v="9.15"/>
    <n v="1"/>
    <n v="4"/>
    <n v="1"/>
    <n v="2"/>
    <n v="0"/>
    <n v="0"/>
    <n v="0"/>
  </r>
  <r>
    <x v="65"/>
    <n v="1"/>
    <s v="GPT-35.txt"/>
    <x v="3"/>
    <m/>
    <m/>
    <m/>
    <m/>
    <m/>
    <m/>
    <n v="1"/>
    <n v="10"/>
    <n v="6"/>
    <n v="3"/>
    <n v="0"/>
    <n v="0"/>
    <n v="0"/>
  </r>
  <r>
    <x v="65"/>
    <n v="2"/>
    <s v="GPT-35.txt"/>
    <x v="3"/>
    <n v="8"/>
    <n v="4090"/>
    <n v="3849"/>
    <n v="241"/>
    <n v="2.2859999999999998E-3"/>
    <n v="8.8699999999999992"/>
    <n v="1"/>
    <n v="4"/>
    <n v="1"/>
    <n v="2"/>
    <n v="0"/>
    <n v="0"/>
    <n v="0"/>
  </r>
  <r>
    <x v="65"/>
    <n v="3"/>
    <s v="GPT-35.txt"/>
    <x v="3"/>
    <n v="12"/>
    <n v="6586"/>
    <n v="6245"/>
    <n v="341"/>
    <n v="3.6339999999999901E-3"/>
    <n v="10.27"/>
    <n v="1"/>
    <n v="6"/>
    <n v="3"/>
    <n v="2"/>
    <n v="0"/>
    <n v="0"/>
    <n v="0"/>
  </r>
  <r>
    <x v="66"/>
    <n v="1"/>
    <s v="GPT-35.txt"/>
    <x v="3"/>
    <n v="10"/>
    <n v="4890"/>
    <n v="4635"/>
    <n v="255"/>
    <n v="2.7000000000000001E-3"/>
    <n v="10.36"/>
    <n v="1"/>
    <n v="5"/>
    <n v="2"/>
    <n v="2"/>
    <n v="0"/>
    <n v="0"/>
    <n v="0"/>
  </r>
  <r>
    <x v="66"/>
    <n v="2"/>
    <s v="GPT-35.txt"/>
    <x v="3"/>
    <n v="10"/>
    <n v="5093"/>
    <n v="4758"/>
    <n v="335"/>
    <n v="2.8814999999999999E-3"/>
    <n v="9.25"/>
    <n v="1"/>
    <n v="5"/>
    <n v="1"/>
    <n v="3"/>
    <n v="0"/>
    <n v="0"/>
    <n v="0"/>
  </r>
  <r>
    <x v="66"/>
    <n v="3"/>
    <s v="GPT-35.txt"/>
    <x v="3"/>
    <n v="10"/>
    <n v="5551"/>
    <n v="5034"/>
    <n v="517"/>
    <n v="3.2924999999999999E-3"/>
    <n v="12.59"/>
    <n v="1"/>
    <n v="5"/>
    <n v="2"/>
    <n v="2"/>
    <n v="0"/>
    <n v="0"/>
    <n v="0"/>
  </r>
  <r>
    <x v="67"/>
    <n v="1"/>
    <s v="GPT-35.txt"/>
    <x v="3"/>
    <n v="8"/>
    <n v="4246"/>
    <n v="3937"/>
    <n v="309"/>
    <n v="2.4320000000000001E-3"/>
    <n v="9.08"/>
    <n v="1"/>
    <n v="4"/>
    <n v="1"/>
    <n v="2"/>
    <n v="0"/>
    <n v="0"/>
    <n v="0"/>
  </r>
  <r>
    <x v="67"/>
    <n v="2"/>
    <s v="GPT-35.txt"/>
    <x v="3"/>
    <m/>
    <m/>
    <m/>
    <m/>
    <m/>
    <m/>
    <n v="1"/>
    <n v="10"/>
    <n v="5"/>
    <n v="4"/>
    <n v="0"/>
    <n v="0"/>
    <n v="0"/>
  </r>
  <r>
    <x v="67"/>
    <n v="3"/>
    <s v="GPT-35.txt"/>
    <x v="3"/>
    <n v="14"/>
    <n v="7961"/>
    <n v="7554"/>
    <n v="407"/>
    <n v="4.3874999999999999E-3"/>
    <n v="15.52"/>
    <n v="1"/>
    <n v="7"/>
    <n v="4"/>
    <n v="2"/>
    <n v="0"/>
    <n v="0"/>
    <n v="0"/>
  </r>
  <r>
    <x v="68"/>
    <n v="1"/>
    <s v="GPT-35.txt"/>
    <x v="3"/>
    <m/>
    <m/>
    <m/>
    <m/>
    <m/>
    <m/>
    <n v="1"/>
    <n v="10"/>
    <n v="5"/>
    <n v="4"/>
    <n v="0"/>
    <n v="0"/>
    <n v="0"/>
  </r>
  <r>
    <x v="68"/>
    <n v="2"/>
    <s v="GPT-35.txt"/>
    <x v="3"/>
    <n v="15"/>
    <n v="11232"/>
    <n v="10684"/>
    <n v="548"/>
    <n v="6.1640000000000002E-3"/>
    <n v="47.89"/>
    <n v="1"/>
    <n v="6"/>
    <n v="2"/>
    <n v="3"/>
    <n v="2"/>
    <n v="1"/>
    <n v="0"/>
  </r>
  <r>
    <x v="68"/>
    <n v="3"/>
    <s v="GPT-35.txt"/>
    <x v="3"/>
    <m/>
    <m/>
    <m/>
    <m/>
    <m/>
    <m/>
    <n v="1"/>
    <n v="10"/>
    <n v="5"/>
    <n v="4"/>
    <n v="0"/>
    <n v="0"/>
    <n v="0"/>
  </r>
  <r>
    <x v="69"/>
    <n v="1"/>
    <s v="GPT-35.txt"/>
    <x v="3"/>
    <m/>
    <m/>
    <m/>
    <m/>
    <m/>
    <m/>
    <n v="1"/>
    <n v="10"/>
    <n v="5"/>
    <n v="4"/>
    <n v="0"/>
    <n v="0"/>
    <n v="0"/>
  </r>
  <r>
    <x v="69"/>
    <n v="2"/>
    <s v="GPT-35.txt"/>
    <x v="3"/>
    <m/>
    <m/>
    <m/>
    <m/>
    <m/>
    <m/>
    <n v="1"/>
    <n v="10"/>
    <n v="5"/>
    <n v="4"/>
    <n v="0"/>
    <n v="0"/>
    <n v="0"/>
  </r>
  <r>
    <x v="69"/>
    <n v="3"/>
    <s v="GPT-35.txt"/>
    <x v="3"/>
    <m/>
    <m/>
    <m/>
    <m/>
    <m/>
    <m/>
    <n v="1"/>
    <n v="10"/>
    <n v="6"/>
    <n v="3"/>
    <n v="0"/>
    <n v="0"/>
    <n v="0"/>
  </r>
  <r>
    <x v="70"/>
    <n v="1"/>
    <s v="GPT-35.txt"/>
    <x v="2"/>
    <n v="17"/>
    <n v="11361"/>
    <n v="11144"/>
    <n v="217"/>
    <n v="5.8975E-3"/>
    <n v="10.67"/>
    <n v="1"/>
    <n v="7"/>
    <n v="3"/>
    <n v="3"/>
    <n v="2"/>
    <n v="1"/>
    <n v="0"/>
  </r>
  <r>
    <x v="70"/>
    <n v="2"/>
    <s v="GPT-35.txt"/>
    <x v="2"/>
    <m/>
    <m/>
    <m/>
    <m/>
    <m/>
    <m/>
    <n v="1"/>
    <n v="10"/>
    <n v="6"/>
    <n v="3"/>
    <n v="0"/>
    <n v="0"/>
    <n v="0"/>
  </r>
  <r>
    <x v="70"/>
    <n v="3"/>
    <s v="GPT-35.txt"/>
    <x v="2"/>
    <m/>
    <m/>
    <m/>
    <m/>
    <m/>
    <m/>
    <n v="1"/>
    <n v="10"/>
    <n v="5"/>
    <n v="4"/>
    <n v="0"/>
    <n v="0"/>
    <n v="0"/>
  </r>
  <r>
    <x v="71"/>
    <n v="1"/>
    <s v="GPT-35.txt"/>
    <x v="3"/>
    <n v="12"/>
    <n v="7576"/>
    <n v="7115"/>
    <n v="461"/>
    <n v="4.2490000000000002E-3"/>
    <n v="14.71"/>
    <n v="1"/>
    <n v="6"/>
    <n v="3"/>
    <n v="2"/>
    <n v="0"/>
    <n v="0"/>
    <n v="0"/>
  </r>
  <r>
    <x v="71"/>
    <n v="2"/>
    <s v="GPT-35.txt"/>
    <x v="3"/>
    <n v="10"/>
    <n v="6491"/>
    <n v="6010"/>
    <n v="481"/>
    <n v="3.7264999999999898E-3"/>
    <n v="13.98"/>
    <n v="1"/>
    <n v="5"/>
    <n v="2"/>
    <n v="2"/>
    <n v="0"/>
    <n v="0"/>
    <n v="0"/>
  </r>
  <r>
    <x v="71"/>
    <n v="3"/>
    <s v="GPT-35.txt"/>
    <x v="3"/>
    <n v="18"/>
    <n v="14528"/>
    <n v="13781"/>
    <n v="747"/>
    <n v="8.0110000000000008E-3"/>
    <n v="21.33"/>
    <n v="1"/>
    <n v="9"/>
    <n v="4"/>
    <n v="4"/>
    <n v="0"/>
    <n v="0"/>
    <n v="0"/>
  </r>
  <r>
    <x v="72"/>
    <n v="1"/>
    <s v="GPT-35.txt"/>
    <x v="3"/>
    <m/>
    <m/>
    <m/>
    <m/>
    <m/>
    <m/>
    <n v="1"/>
    <n v="10"/>
    <n v="5"/>
    <n v="4"/>
    <n v="0"/>
    <n v="0"/>
    <n v="0"/>
  </r>
  <r>
    <x v="72"/>
    <n v="2"/>
    <s v="GPT-35.txt"/>
    <x v="3"/>
    <n v="10"/>
    <n v="6519"/>
    <n v="5965"/>
    <n v="554"/>
    <n v="3.8135E-3"/>
    <n v="12.66"/>
    <n v="1"/>
    <n v="5"/>
    <n v="2"/>
    <n v="2"/>
    <n v="0"/>
    <n v="0"/>
    <n v="0"/>
  </r>
  <r>
    <x v="72"/>
    <n v="3"/>
    <s v="GPT-35.txt"/>
    <x v="3"/>
    <n v="14"/>
    <n v="12684"/>
    <n v="11555"/>
    <n v="1129"/>
    <n v="7.4709999999999898E-3"/>
    <n v="20.11"/>
    <n v="1"/>
    <n v="7"/>
    <n v="3"/>
    <n v="3"/>
    <n v="0"/>
    <n v="0"/>
    <n v="0"/>
  </r>
  <r>
    <x v="73"/>
    <n v="1"/>
    <s v="GPT-35.txt"/>
    <x v="3"/>
    <n v="8"/>
    <n v="4241"/>
    <n v="3923"/>
    <n v="318"/>
    <n v="2.4385000000000001E-3"/>
    <n v="8.81"/>
    <n v="1"/>
    <n v="4"/>
    <n v="2"/>
    <n v="1"/>
    <n v="0"/>
    <n v="0"/>
    <n v="0"/>
  </r>
  <r>
    <x v="73"/>
    <n v="2"/>
    <s v="GPT-35.txt"/>
    <x v="3"/>
    <m/>
    <m/>
    <m/>
    <m/>
    <m/>
    <m/>
    <n v="1"/>
    <n v="10"/>
    <n v="4"/>
    <n v="5"/>
    <n v="0"/>
    <n v="0"/>
    <n v="0"/>
  </r>
  <r>
    <x v="73"/>
    <n v="3"/>
    <s v="GPT-35.txt"/>
    <x v="3"/>
    <n v="10"/>
    <n v="6603"/>
    <n v="6050"/>
    <n v="553"/>
    <n v="3.8544999999999999E-3"/>
    <n v="12.32"/>
    <n v="1"/>
    <n v="5"/>
    <n v="2"/>
    <n v="2"/>
    <n v="0"/>
    <n v="0"/>
    <n v="0"/>
  </r>
  <r>
    <x v="74"/>
    <n v="1"/>
    <s v="GPT-35.txt"/>
    <x v="3"/>
    <m/>
    <m/>
    <m/>
    <m/>
    <m/>
    <m/>
    <n v="1"/>
    <n v="10"/>
    <n v="4"/>
    <n v="5"/>
    <n v="0"/>
    <n v="0"/>
    <n v="0"/>
  </r>
  <r>
    <x v="74"/>
    <n v="2"/>
    <s v="GPT-35.txt"/>
    <x v="3"/>
    <m/>
    <m/>
    <m/>
    <m/>
    <m/>
    <m/>
    <n v="1"/>
    <n v="10"/>
    <n v="5"/>
    <n v="4"/>
    <n v="0"/>
    <n v="0"/>
    <n v="0"/>
  </r>
  <r>
    <x v="74"/>
    <n v="3"/>
    <s v="GPT-35.txt"/>
    <x v="3"/>
    <m/>
    <m/>
    <m/>
    <m/>
    <m/>
    <m/>
    <n v="1"/>
    <n v="10"/>
    <n v="6"/>
    <n v="3"/>
    <n v="0"/>
    <n v="0"/>
    <n v="0"/>
  </r>
  <r>
    <x v="75"/>
    <n v="1"/>
    <s v="GPT-35.txt"/>
    <x v="3"/>
    <m/>
    <m/>
    <m/>
    <m/>
    <m/>
    <m/>
    <n v="1"/>
    <n v="10"/>
    <n v="4"/>
    <n v="5"/>
    <n v="0"/>
    <n v="0"/>
    <n v="0"/>
  </r>
  <r>
    <x v="75"/>
    <n v="2"/>
    <s v="GPT-35.txt"/>
    <x v="3"/>
    <m/>
    <m/>
    <m/>
    <m/>
    <m/>
    <m/>
    <n v="1"/>
    <n v="11"/>
    <n v="4"/>
    <n v="4"/>
    <n v="0"/>
    <n v="0"/>
    <n v="0"/>
  </r>
  <r>
    <x v="75"/>
    <n v="3"/>
    <s v="GPT-35.txt"/>
    <x v="3"/>
    <m/>
    <m/>
    <m/>
    <m/>
    <m/>
    <m/>
    <n v="1"/>
    <n v="10"/>
    <n v="5"/>
    <n v="4"/>
    <n v="0"/>
    <n v="0"/>
    <n v="0"/>
  </r>
  <r>
    <x v="76"/>
    <n v="1"/>
    <s v="GPT-35.txt"/>
    <x v="3"/>
    <m/>
    <m/>
    <m/>
    <m/>
    <m/>
    <m/>
    <n v="1"/>
    <n v="10"/>
    <n v="3"/>
    <n v="6"/>
    <n v="0"/>
    <n v="0"/>
    <n v="0"/>
  </r>
  <r>
    <x v="76"/>
    <n v="2"/>
    <s v="GPT-35.txt"/>
    <x v="3"/>
    <m/>
    <m/>
    <m/>
    <m/>
    <m/>
    <m/>
    <n v="1"/>
    <n v="8"/>
    <n v="4"/>
    <n v="2"/>
    <n v="0"/>
    <n v="0"/>
    <n v="0"/>
  </r>
  <r>
    <x v="76"/>
    <n v="3"/>
    <s v="GPT-35.txt"/>
    <x v="3"/>
    <m/>
    <m/>
    <m/>
    <m/>
    <m/>
    <m/>
    <n v="1"/>
    <n v="10"/>
    <n v="4"/>
    <n v="5"/>
    <n v="0"/>
    <n v="0"/>
    <n v="0"/>
  </r>
  <r>
    <x v="77"/>
    <n v="1"/>
    <s v="GPT-35.txt"/>
    <x v="3"/>
    <m/>
    <m/>
    <m/>
    <m/>
    <m/>
    <m/>
    <n v="1"/>
    <n v="10"/>
    <n v="5"/>
    <n v="4"/>
    <n v="0"/>
    <n v="0"/>
    <n v="0"/>
  </r>
  <r>
    <x v="77"/>
    <n v="2"/>
    <s v="GPT-35.txt"/>
    <x v="3"/>
    <m/>
    <m/>
    <m/>
    <m/>
    <m/>
    <m/>
    <n v="1"/>
    <n v="10"/>
    <n v="6"/>
    <n v="3"/>
    <n v="0"/>
    <n v="0"/>
    <n v="0"/>
  </r>
  <r>
    <x v="77"/>
    <n v="3"/>
    <s v="GPT-35.txt"/>
    <x v="3"/>
    <m/>
    <m/>
    <m/>
    <m/>
    <m/>
    <m/>
    <n v="1"/>
    <n v="10"/>
    <n v="5"/>
    <n v="4"/>
    <n v="0"/>
    <n v="0"/>
    <n v="0"/>
  </r>
  <r>
    <x v="78"/>
    <n v="1"/>
    <s v="GPT-35"/>
    <x v="3"/>
    <m/>
    <m/>
    <m/>
    <m/>
    <m/>
    <m/>
    <n v="1"/>
    <n v="10"/>
    <n v="4"/>
    <n v="5"/>
    <n v="0"/>
    <n v="0"/>
    <n v="0"/>
  </r>
  <r>
    <x v="78"/>
    <n v="2"/>
    <s v="GPT-35"/>
    <x v="3"/>
    <m/>
    <m/>
    <m/>
    <m/>
    <m/>
    <m/>
    <n v="1"/>
    <n v="10"/>
    <n v="4"/>
    <n v="5"/>
    <n v="0"/>
    <n v="0"/>
    <n v="0"/>
  </r>
  <r>
    <x v="78"/>
    <n v="3"/>
    <s v="GPT-35"/>
    <x v="3"/>
    <n v="8"/>
    <n v="4047"/>
    <n v="3686"/>
    <n v="361"/>
    <n v="2.3844999999999999E-3"/>
    <n v="8.74"/>
    <n v="1"/>
    <n v="4"/>
    <n v="2"/>
    <n v="1"/>
    <n v="0"/>
    <n v="0"/>
    <n v="0"/>
  </r>
  <r>
    <x v="79"/>
    <n v="1"/>
    <s v="GPT-35"/>
    <x v="3"/>
    <m/>
    <m/>
    <m/>
    <m/>
    <m/>
    <m/>
    <n v="1"/>
    <n v="10"/>
    <n v="4"/>
    <n v="5"/>
    <n v="0"/>
    <n v="0"/>
    <n v="0"/>
  </r>
  <r>
    <x v="79"/>
    <n v="2"/>
    <s v="GPT-35"/>
    <x v="3"/>
    <n v="8"/>
    <n v="3901"/>
    <n v="3555"/>
    <n v="346"/>
    <n v="2.2964999999999999E-3"/>
    <n v="8.4"/>
    <n v="1"/>
    <n v="4"/>
    <n v="2"/>
    <n v="1"/>
    <n v="0"/>
    <n v="0"/>
    <n v="0"/>
  </r>
  <r>
    <x v="79"/>
    <n v="3"/>
    <s v="GPT-35"/>
    <x v="3"/>
    <n v="18"/>
    <n v="18222"/>
    <n v="16853"/>
    <n v="1369"/>
    <n v="1.048E-2"/>
    <n v="19.809999999999999"/>
    <n v="1"/>
    <n v="9"/>
    <n v="5"/>
    <n v="3"/>
    <n v="0"/>
    <n v="0"/>
    <n v="0"/>
  </r>
  <r>
    <x v="80"/>
    <n v="1"/>
    <s v="GPT-35.txt"/>
    <x v="3"/>
    <n v="6"/>
    <n v="2734"/>
    <n v="2505"/>
    <n v="229"/>
    <n v="1.596E-3"/>
    <n v="5.61"/>
    <n v="1"/>
    <n v="3"/>
    <n v="1"/>
    <n v="1"/>
    <n v="0"/>
    <n v="0"/>
    <n v="0"/>
  </r>
  <r>
    <x v="80"/>
    <n v="2"/>
    <s v="GPT-35.txt"/>
    <x v="3"/>
    <n v="8"/>
    <n v="4027"/>
    <n v="3645"/>
    <n v="382"/>
    <n v="2.3955000000000001E-3"/>
    <n v="9.9499999999999993"/>
    <n v="1"/>
    <n v="4"/>
    <n v="2"/>
    <n v="1"/>
    <n v="0"/>
    <n v="0"/>
    <n v="0"/>
  </r>
  <r>
    <x v="80"/>
    <n v="3"/>
    <s v="GPT-35.txt"/>
    <x v="3"/>
    <n v="8"/>
    <n v="4359"/>
    <n v="4007"/>
    <n v="352"/>
    <n v="2.5314999999999999E-3"/>
    <n v="7.17"/>
    <n v="1"/>
    <n v="0"/>
    <n v="0"/>
    <n v="0"/>
    <n v="4"/>
    <n v="3"/>
    <n v="0"/>
  </r>
  <r>
    <x v="81"/>
    <n v="1"/>
    <s v="GPT-35.txt"/>
    <x v="3"/>
    <m/>
    <m/>
    <m/>
    <m/>
    <m/>
    <m/>
    <n v="1"/>
    <n v="10"/>
    <n v="6"/>
    <n v="3"/>
    <n v="0"/>
    <n v="0"/>
    <n v="0"/>
  </r>
  <r>
    <x v="81"/>
    <n v="2"/>
    <s v="GPT-35.txt"/>
    <x v="3"/>
    <m/>
    <m/>
    <m/>
    <m/>
    <m/>
    <m/>
    <n v="1"/>
    <n v="10"/>
    <n v="5"/>
    <n v="4"/>
    <n v="0"/>
    <n v="0"/>
    <n v="0"/>
  </r>
  <r>
    <x v="81"/>
    <n v="3"/>
    <s v="GPT-35.txt"/>
    <x v="3"/>
    <n v="14"/>
    <n v="13349"/>
    <n v="13004"/>
    <n v="345"/>
    <n v="7.0194999999999997E-3"/>
    <n v="8.9"/>
    <n v="1"/>
    <n v="0"/>
    <n v="0"/>
    <n v="0"/>
    <n v="7"/>
    <n v="5"/>
    <n v="1"/>
  </r>
  <r>
    <x v="82"/>
    <n v="1"/>
    <s v="GPT-35.txt"/>
    <x v="3"/>
    <n v="16"/>
    <n v="10187"/>
    <n v="9610"/>
    <n v="577"/>
    <n v="5.6704999999999898E-3"/>
    <n v="21.57"/>
    <n v="1"/>
    <n v="8"/>
    <n v="4"/>
    <n v="3"/>
    <n v="0"/>
    <n v="0"/>
    <n v="0"/>
  </r>
  <r>
    <x v="82"/>
    <n v="2"/>
    <s v="GPT-35.txt"/>
    <x v="3"/>
    <m/>
    <m/>
    <m/>
    <m/>
    <m/>
    <m/>
    <n v="1"/>
    <n v="10"/>
    <n v="4"/>
    <n v="5"/>
    <n v="0"/>
    <n v="0"/>
    <n v="0"/>
  </r>
  <r>
    <x v="82"/>
    <n v="3"/>
    <s v="GPT-35.txt"/>
    <x v="3"/>
    <m/>
    <m/>
    <m/>
    <m/>
    <m/>
    <m/>
    <n v="1"/>
    <n v="10"/>
    <n v="4"/>
    <n v="5"/>
    <n v="0"/>
    <n v="0"/>
    <n v="0"/>
  </r>
  <r>
    <x v="83"/>
    <n v="1"/>
    <s v="GPT-35.txt"/>
    <x v="3"/>
    <m/>
    <m/>
    <m/>
    <m/>
    <m/>
    <m/>
    <n v="1"/>
    <n v="10"/>
    <n v="5"/>
    <n v="4"/>
    <n v="0"/>
    <n v="0"/>
    <n v="0"/>
  </r>
  <r>
    <x v="83"/>
    <n v="2"/>
    <s v="GPT-35.txt"/>
    <x v="3"/>
    <m/>
    <m/>
    <m/>
    <m/>
    <m/>
    <m/>
    <n v="1"/>
    <n v="0"/>
    <n v="0"/>
    <n v="0"/>
    <n v="10"/>
    <n v="9"/>
    <n v="0"/>
  </r>
  <r>
    <x v="83"/>
    <n v="3"/>
    <s v="GPT-35.txt"/>
    <x v="3"/>
    <n v="16"/>
    <n v="17314"/>
    <n v="16443"/>
    <n v="871"/>
    <n v="9.528E-3"/>
    <n v="15.04"/>
    <n v="1"/>
    <n v="0"/>
    <n v="0"/>
    <n v="0"/>
    <n v="8"/>
    <n v="7"/>
    <n v="0"/>
  </r>
  <r>
    <x v="84"/>
    <n v="1"/>
    <s v="GPT-35.txt"/>
    <x v="3"/>
    <m/>
    <m/>
    <m/>
    <m/>
    <m/>
    <m/>
    <n v="1"/>
    <n v="10"/>
    <n v="4"/>
    <n v="5"/>
    <n v="0"/>
    <n v="0"/>
    <n v="0"/>
  </r>
  <r>
    <x v="84"/>
    <n v="2"/>
    <s v="GPT-35.txt"/>
    <x v="3"/>
    <n v="18"/>
    <n v="17312"/>
    <n v="16607"/>
    <n v="705"/>
    <n v="9.3609999999999995E-3"/>
    <n v="20.7"/>
    <n v="1"/>
    <n v="9"/>
    <n v="2"/>
    <n v="6"/>
    <n v="0"/>
    <n v="0"/>
    <n v="0"/>
  </r>
  <r>
    <x v="84"/>
    <n v="3"/>
    <s v="GPT-35.txt"/>
    <x v="3"/>
    <m/>
    <m/>
    <m/>
    <m/>
    <m/>
    <m/>
    <n v="1"/>
    <n v="10"/>
    <n v="5"/>
    <n v="4"/>
    <n v="0"/>
    <n v="0"/>
    <n v="0"/>
  </r>
  <r>
    <x v="85"/>
    <n v="1"/>
    <s v="GPT-35.txt"/>
    <x v="3"/>
    <n v="8"/>
    <n v="4688"/>
    <n v="4055"/>
    <n v="633"/>
    <n v="2.977E-3"/>
    <n v="11.8"/>
    <n v="1"/>
    <n v="4"/>
    <n v="2"/>
    <n v="1"/>
    <n v="0"/>
    <n v="0"/>
    <n v="0"/>
  </r>
  <r>
    <x v="85"/>
    <n v="2"/>
    <s v="GPT-35.txt"/>
    <x v="3"/>
    <m/>
    <m/>
    <m/>
    <m/>
    <m/>
    <m/>
    <n v="1"/>
    <n v="11"/>
    <n v="3"/>
    <n v="5"/>
    <n v="0"/>
    <n v="0"/>
    <n v="0"/>
  </r>
  <r>
    <x v="85"/>
    <n v="3"/>
    <s v="GPT-35.txt"/>
    <x v="3"/>
    <n v="6"/>
    <n v="2953"/>
    <n v="2629"/>
    <n v="324"/>
    <n v="1.8005E-3"/>
    <n v="12.08"/>
    <n v="1"/>
    <n v="3"/>
    <n v="1"/>
    <n v="1"/>
    <n v="0"/>
    <n v="0"/>
    <n v="0"/>
  </r>
  <r>
    <x v="86"/>
    <n v="1"/>
    <s v="GPT-35.txt"/>
    <x v="3"/>
    <n v="10"/>
    <n v="6573"/>
    <n v="5882"/>
    <n v="691"/>
    <n v="3.9775000000000001E-3"/>
    <n v="13.41"/>
    <n v="1"/>
    <n v="5"/>
    <n v="2"/>
    <n v="2"/>
    <n v="0"/>
    <n v="0"/>
    <n v="0"/>
  </r>
  <r>
    <x v="86"/>
    <n v="2"/>
    <s v="GPT-35.txt"/>
    <x v="3"/>
    <n v="14"/>
    <n v="13092"/>
    <n v="11666"/>
    <n v="1426"/>
    <n v="7.9719999999999999E-3"/>
    <n v="22.07"/>
    <n v="1"/>
    <n v="7"/>
    <n v="3"/>
    <n v="3"/>
    <n v="0"/>
    <n v="0"/>
    <n v="0"/>
  </r>
  <r>
    <x v="86"/>
    <n v="3"/>
    <s v="GPT-35.txt"/>
    <x v="3"/>
    <n v="6"/>
    <n v="3054"/>
    <n v="2680"/>
    <n v="374"/>
    <n v="1.9009999999999999E-3"/>
    <n v="8.3800000000000008"/>
    <n v="1"/>
    <n v="3"/>
    <n v="1"/>
    <n v="1"/>
    <n v="0"/>
    <n v="0"/>
    <n v="0"/>
  </r>
  <r>
    <x v="87"/>
    <n v="1"/>
    <s v="GPT-35.txt"/>
    <x v="0"/>
    <n v="16"/>
    <n v="9966"/>
    <n v="9372"/>
    <n v="594"/>
    <n v="5.5770000000000004E-3"/>
    <n v="19.440000000000001"/>
    <n v="1"/>
    <n v="8"/>
    <n v="5"/>
    <n v="2"/>
    <n v="0"/>
    <n v="0"/>
    <n v="0"/>
  </r>
  <r>
    <x v="87"/>
    <n v="2"/>
    <s v="GPT-35.txt"/>
    <x v="0"/>
    <n v="12"/>
    <n v="6398"/>
    <n v="6041"/>
    <n v="357"/>
    <n v="3.5560000000000001E-3"/>
    <n v="12.43"/>
    <n v="1"/>
    <n v="6"/>
    <n v="3"/>
    <n v="2"/>
    <n v="0"/>
    <n v="0"/>
    <n v="0"/>
  </r>
  <r>
    <x v="87"/>
    <n v="3"/>
    <s v="GPT-35.txt"/>
    <x v="0"/>
    <n v="8"/>
    <n v="3525"/>
    <n v="3283"/>
    <n v="242"/>
    <n v="2.0045000000000002E-3"/>
    <n v="9.51"/>
    <n v="1"/>
    <n v="4"/>
    <n v="2"/>
    <n v="1"/>
    <n v="0"/>
    <n v="0"/>
    <n v="0"/>
  </r>
  <r>
    <x v="88"/>
    <n v="1"/>
    <s v="GPT-35.txt"/>
    <x v="0"/>
    <n v="8"/>
    <n v="3999"/>
    <n v="3628"/>
    <n v="371"/>
    <n v="2.3705000000000002E-3"/>
    <n v="10.73"/>
    <n v="1"/>
    <n v="4"/>
    <n v="2"/>
    <n v="1"/>
    <n v="0"/>
    <n v="0"/>
    <n v="0"/>
  </r>
  <r>
    <x v="88"/>
    <n v="2"/>
    <s v="GPT-35.txt"/>
    <x v="0"/>
    <n v="8"/>
    <n v="3466"/>
    <n v="3248"/>
    <n v="218"/>
    <n v="1.951E-3"/>
    <n v="7.75"/>
    <n v="1"/>
    <n v="4"/>
    <n v="2"/>
    <n v="1"/>
    <n v="0"/>
    <n v="0"/>
    <n v="0"/>
  </r>
  <r>
    <x v="88"/>
    <n v="3"/>
    <s v="GPT-35.txt"/>
    <x v="0"/>
    <n v="6"/>
    <n v="2449"/>
    <n v="2311"/>
    <n v="138"/>
    <n v="1.3625E-3"/>
    <n v="6.41"/>
    <n v="1"/>
    <n v="3"/>
    <n v="1"/>
    <n v="1"/>
    <n v="0"/>
    <n v="0"/>
    <n v="0"/>
  </r>
  <r>
    <x v="89"/>
    <n v="1"/>
    <s v="GPT-35.txt"/>
    <x v="0"/>
    <n v="6"/>
    <n v="2487"/>
    <n v="2346"/>
    <n v="141"/>
    <n v="1.3845000000000001E-3"/>
    <n v="7.11"/>
    <n v="1"/>
    <n v="3"/>
    <n v="1"/>
    <n v="1"/>
    <n v="0"/>
    <n v="0"/>
    <n v="0"/>
  </r>
  <r>
    <x v="89"/>
    <n v="2"/>
    <s v="GPT-35.txt"/>
    <x v="0"/>
    <n v="8"/>
    <n v="3930"/>
    <n v="3564"/>
    <n v="366"/>
    <n v="2.3310000000000002E-3"/>
    <n v="9.73"/>
    <n v="1"/>
    <n v="4"/>
    <n v="2"/>
    <n v="1"/>
    <n v="0"/>
    <n v="0"/>
    <n v="0"/>
  </r>
  <r>
    <x v="89"/>
    <n v="3"/>
    <s v="GPT-35.txt"/>
    <x v="0"/>
    <n v="6"/>
    <n v="2513"/>
    <n v="2352"/>
    <n v="161"/>
    <n v="1.4174999999999999E-3"/>
    <n v="7.13"/>
    <n v="1"/>
    <n v="3"/>
    <n v="1"/>
    <n v="1"/>
    <n v="0"/>
    <n v="0"/>
    <n v="0"/>
  </r>
  <r>
    <x v="90"/>
    <n v="1"/>
    <s v="GPT-35.txt"/>
    <x v="2"/>
    <n v="6"/>
    <n v="2511"/>
    <n v="2338"/>
    <n v="173"/>
    <n v="1.4285000000000001E-3"/>
    <n v="7.35"/>
    <n v="1"/>
    <n v="3"/>
    <n v="1"/>
    <n v="1"/>
    <n v="0"/>
    <n v="0"/>
    <n v="0"/>
  </r>
  <r>
    <x v="90"/>
    <n v="2"/>
    <s v="GPT-35.txt"/>
    <x v="2"/>
    <n v="6"/>
    <n v="2481"/>
    <n v="2276"/>
    <n v="205"/>
    <n v="1.4455E-3"/>
    <n v="5.34"/>
    <n v="1"/>
    <n v="3"/>
    <n v="1"/>
    <n v="1"/>
    <n v="0"/>
    <n v="0"/>
    <n v="0"/>
  </r>
  <r>
    <x v="90"/>
    <n v="3"/>
    <s v="GPT-35.txt"/>
    <x v="2"/>
    <n v="6"/>
    <n v="2433"/>
    <n v="2286"/>
    <n v="147"/>
    <n v="1.3634999999999999E-3"/>
    <n v="5.57"/>
    <n v="1"/>
    <n v="3"/>
    <n v="1"/>
    <n v="1"/>
    <n v="0"/>
    <n v="0"/>
    <n v="0"/>
  </r>
  <r>
    <x v="91"/>
    <n v="1"/>
    <s v="GPT-35.txt"/>
    <x v="0"/>
    <n v="8"/>
    <n v="3857"/>
    <n v="3508"/>
    <n v="349"/>
    <n v="2.2775E-3"/>
    <n v="10.53"/>
    <n v="1"/>
    <n v="4"/>
    <n v="2"/>
    <n v="1"/>
    <n v="0"/>
    <n v="0"/>
    <n v="0"/>
  </r>
  <r>
    <x v="91"/>
    <n v="2"/>
    <s v="GPT-35.txt"/>
    <x v="0"/>
    <n v="12"/>
    <n v="6972"/>
    <n v="6471"/>
    <n v="501"/>
    <n v="3.9870000000000001E-3"/>
    <n v="13.62"/>
    <n v="1"/>
    <n v="6"/>
    <n v="3"/>
    <n v="2"/>
    <n v="0"/>
    <n v="0"/>
    <n v="0"/>
  </r>
  <r>
    <x v="91"/>
    <n v="3"/>
    <s v="GPT-35.txt"/>
    <x v="0"/>
    <n v="10"/>
    <n v="4996"/>
    <n v="4584"/>
    <n v="412"/>
    <n v="2.9099999999999998E-3"/>
    <n v="11.71"/>
    <n v="1"/>
    <n v="5"/>
    <n v="3"/>
    <n v="1"/>
    <n v="0"/>
    <n v="0"/>
    <n v="0"/>
  </r>
  <r>
    <x v="92"/>
    <n v="1"/>
    <s v="GPT-35.txt"/>
    <x v="1"/>
    <n v="6"/>
    <n v="2369"/>
    <n v="2250"/>
    <n v="119"/>
    <n v="1.3035E-3"/>
    <n v="5.45"/>
    <n v="1"/>
    <n v="3"/>
    <n v="1"/>
    <n v="1"/>
    <n v="0"/>
    <n v="0"/>
    <n v="0"/>
  </r>
  <r>
    <x v="92"/>
    <n v="2"/>
    <s v="GPT-35.txt"/>
    <x v="1"/>
    <n v="8"/>
    <n v="3621"/>
    <n v="3370"/>
    <n v="251"/>
    <n v="2.0615E-3"/>
    <n v="9.56"/>
    <n v="1"/>
    <n v="4"/>
    <n v="2"/>
    <n v="1"/>
    <n v="0"/>
    <n v="0"/>
    <n v="0"/>
  </r>
  <r>
    <x v="92"/>
    <n v="3"/>
    <s v="GPT-35.txt"/>
    <x v="1"/>
    <n v="8"/>
    <n v="4269"/>
    <n v="3779"/>
    <n v="490"/>
    <n v="2.6244999999999901E-3"/>
    <n v="9.8699999999999992"/>
    <n v="1"/>
    <n v="4"/>
    <n v="2"/>
    <n v="1"/>
    <n v="0"/>
    <n v="0"/>
    <n v="0"/>
  </r>
  <r>
    <x v="93"/>
    <n v="1"/>
    <s v="GPT-35.txt"/>
    <x v="1"/>
    <n v="12"/>
    <n v="7783"/>
    <n v="7490"/>
    <n v="293"/>
    <n v="4.1844999999999999E-3"/>
    <n v="12.94"/>
    <n v="1"/>
    <n v="6"/>
    <n v="2"/>
    <n v="3"/>
    <n v="0"/>
    <n v="0"/>
    <n v="0"/>
  </r>
  <r>
    <x v="93"/>
    <n v="2"/>
    <s v="GPT-35.txt"/>
    <x v="1"/>
    <n v="8"/>
    <n v="3546"/>
    <n v="3325"/>
    <n v="221"/>
    <n v="1.9940000000000001E-3"/>
    <n v="8.4"/>
    <n v="1"/>
    <n v="4"/>
    <n v="2"/>
    <n v="1"/>
    <n v="0"/>
    <n v="0"/>
    <n v="0"/>
  </r>
  <r>
    <x v="93"/>
    <n v="3"/>
    <s v="GPT-35.txt"/>
    <x v="1"/>
    <n v="8"/>
    <n v="3744"/>
    <n v="3450"/>
    <n v="294"/>
    <n v="2.166E-3"/>
    <n v="10.94"/>
    <n v="1"/>
    <n v="4"/>
    <n v="2"/>
    <n v="1"/>
    <n v="0"/>
    <n v="0"/>
    <n v="0"/>
  </r>
  <r>
    <x v="94"/>
    <n v="1"/>
    <s v="GPT-35.txt"/>
    <x v="0"/>
    <n v="12"/>
    <n v="6429"/>
    <n v="6131"/>
    <n v="298"/>
    <n v="3.5125E-3"/>
    <n v="15.97"/>
    <n v="1"/>
    <n v="6"/>
    <n v="3"/>
    <n v="2"/>
    <n v="0"/>
    <n v="0"/>
    <n v="0"/>
  </r>
  <r>
    <x v="94"/>
    <n v="2"/>
    <s v="GPT-35.txt"/>
    <x v="0"/>
    <n v="16"/>
    <n v="10453"/>
    <n v="10048"/>
    <n v="405"/>
    <n v="5.6314999999999898E-3"/>
    <n v="14.3"/>
    <n v="1"/>
    <n v="8"/>
    <n v="4"/>
    <n v="3"/>
    <n v="0"/>
    <n v="0"/>
    <n v="0"/>
  </r>
  <r>
    <x v="94"/>
    <n v="3"/>
    <s v="GPT-35.txt"/>
    <x v="0"/>
    <n v="6"/>
    <n v="2488"/>
    <n v="2350"/>
    <n v="138"/>
    <n v="1.382E-3"/>
    <n v="6.42"/>
    <n v="1"/>
    <n v="3"/>
    <n v="1"/>
    <n v="1"/>
    <n v="0"/>
    <n v="0"/>
    <n v="0"/>
  </r>
  <r>
    <x v="95"/>
    <n v="1"/>
    <s v="GPT-35.txt"/>
    <x v="0"/>
    <n v="6"/>
    <n v="2471"/>
    <n v="2343"/>
    <n v="128"/>
    <n v="1.3634999999999999E-3"/>
    <n v="5.9"/>
    <n v="1"/>
    <n v="3"/>
    <n v="1"/>
    <n v="1"/>
    <n v="0"/>
    <n v="0"/>
    <n v="0"/>
  </r>
  <r>
    <x v="95"/>
    <n v="2"/>
    <s v="GPT-35.txt"/>
    <x v="0"/>
    <n v="6"/>
    <n v="2510"/>
    <n v="2363"/>
    <n v="147"/>
    <n v="1.402E-3"/>
    <n v="6.36"/>
    <n v="1"/>
    <n v="3"/>
    <n v="1"/>
    <n v="1"/>
    <n v="0"/>
    <n v="0"/>
    <n v="0"/>
  </r>
  <r>
    <x v="95"/>
    <n v="3"/>
    <s v="GPT-35.txt"/>
    <x v="0"/>
    <n v="6"/>
    <n v="2612"/>
    <n v="2414"/>
    <n v="198"/>
    <n v="1.5039999999999999E-3"/>
    <n v="7.21"/>
    <n v="1"/>
    <n v="3"/>
    <n v="1"/>
    <n v="1"/>
    <n v="0"/>
    <n v="0"/>
    <n v="0"/>
  </r>
  <r>
    <x v="96"/>
    <n v="1"/>
    <s v="GPT-35.txt"/>
    <x v="0"/>
    <n v="6"/>
    <n v="2613"/>
    <n v="2425"/>
    <n v="188"/>
    <n v="1.4945E-3"/>
    <n v="7.55"/>
    <n v="1"/>
    <n v="3"/>
    <n v="1"/>
    <n v="1"/>
    <n v="0"/>
    <n v="0"/>
    <n v="0"/>
  </r>
  <r>
    <x v="96"/>
    <n v="2"/>
    <s v="GPT-35.txt"/>
    <x v="0"/>
    <n v="6"/>
    <n v="2531"/>
    <n v="2385"/>
    <n v="146"/>
    <n v="1.4115E-3"/>
    <n v="5.96"/>
    <n v="1"/>
    <n v="3"/>
    <n v="1"/>
    <n v="1"/>
    <n v="0"/>
    <n v="0"/>
    <n v="0"/>
  </r>
  <r>
    <x v="96"/>
    <n v="3"/>
    <s v="GPT-35.txt"/>
    <x v="0"/>
    <n v="12"/>
    <n v="5862"/>
    <n v="5502"/>
    <n v="360"/>
    <n v="3.2909999999999901E-3"/>
    <n v="11.08"/>
    <n v="1"/>
    <n v="6"/>
    <n v="4"/>
    <n v="1"/>
    <n v="0"/>
    <n v="0"/>
    <n v="0"/>
  </r>
  <r>
    <x v="97"/>
    <n v="1"/>
    <s v="GPT-35.txt"/>
    <x v="2"/>
    <n v="24"/>
    <n v="23269"/>
    <n v="21769"/>
    <n v="1500"/>
    <n v="1.31345E-2"/>
    <n v="35.78"/>
    <n v="1"/>
    <n v="12"/>
    <n v="8"/>
    <n v="3"/>
    <n v="0"/>
    <n v="0"/>
    <n v="0"/>
  </r>
  <r>
    <x v="97"/>
    <n v="2"/>
    <s v="GPT-35.txt"/>
    <x v="2"/>
    <n v="12"/>
    <n v="6764"/>
    <n v="6283"/>
    <n v="481"/>
    <n v="3.8630000000000001E-3"/>
    <n v="14.12"/>
    <n v="1"/>
    <n v="6"/>
    <n v="3"/>
    <n v="2"/>
    <n v="0"/>
    <n v="0"/>
    <n v="0"/>
  </r>
  <r>
    <x v="97"/>
    <n v="3"/>
    <s v="GPT-35.txt"/>
    <x v="2"/>
    <n v="8"/>
    <n v="3622"/>
    <n v="3379"/>
    <n v="243"/>
    <n v="2.0539999999999998E-3"/>
    <n v="8.6"/>
    <n v="1"/>
    <n v="4"/>
    <n v="2"/>
    <n v="1"/>
    <n v="0"/>
    <n v="0"/>
    <n v="0"/>
  </r>
  <r>
    <x v="98"/>
    <n v="1"/>
    <s v="GPT-35.txt"/>
    <x v="3"/>
    <m/>
    <m/>
    <m/>
    <m/>
    <m/>
    <m/>
    <n v="1"/>
    <n v="10"/>
    <n v="6"/>
    <n v="3"/>
    <n v="0"/>
    <n v="0"/>
    <n v="0"/>
  </r>
  <r>
    <x v="98"/>
    <n v="2"/>
    <s v="GPT-35.txt"/>
    <x v="3"/>
    <m/>
    <m/>
    <m/>
    <m/>
    <m/>
    <m/>
    <n v="1"/>
    <n v="10"/>
    <n v="5"/>
    <n v="4"/>
    <n v="0"/>
    <n v="0"/>
    <n v="0"/>
  </r>
  <r>
    <x v="98"/>
    <n v="3"/>
    <s v="GPT-35.txt"/>
    <x v="3"/>
    <n v="8"/>
    <n v="3593"/>
    <n v="3352"/>
    <n v="241"/>
    <n v="2.0374999999999998E-3"/>
    <n v="8.6999999999999993"/>
    <n v="1"/>
    <n v="4"/>
    <n v="2"/>
    <n v="1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n v="1"/>
    <s v="Llama-33-70b.txt"/>
    <x v="0"/>
    <n v="12"/>
    <n v="7224"/>
    <n v="7006"/>
    <n v="218"/>
    <n v="0"/>
    <n v="11.61"/>
    <n v="1"/>
    <n v="6"/>
    <n v="3"/>
    <n v="2"/>
    <n v="0"/>
    <n v="0"/>
    <n v="0"/>
  </r>
  <r>
    <x v="0"/>
    <n v="2"/>
    <s v="Llama-33-70b.txt"/>
    <x v="0"/>
    <n v="12"/>
    <n v="7242"/>
    <n v="7018"/>
    <n v="224"/>
    <n v="0"/>
    <n v="6.84"/>
    <n v="1"/>
    <n v="6"/>
    <n v="3"/>
    <n v="2"/>
    <n v="0"/>
    <n v="0"/>
    <n v="0"/>
  </r>
  <r>
    <x v="0"/>
    <n v="3"/>
    <s v="Llama-33-70b.txt"/>
    <x v="0"/>
    <n v="12"/>
    <n v="11256"/>
    <n v="10937"/>
    <n v="319"/>
    <n v="0"/>
    <n v="14.25"/>
    <n v="1"/>
    <n v="6"/>
    <n v="4"/>
    <n v="1"/>
    <n v="0"/>
    <n v="0"/>
    <n v="0"/>
  </r>
  <r>
    <x v="1"/>
    <n v="1"/>
    <s v="Llama-33-70b.txt"/>
    <x v="0"/>
    <n v="12"/>
    <n v="8638"/>
    <n v="8379"/>
    <n v="259"/>
    <n v="0"/>
    <n v="7.83"/>
    <n v="1"/>
    <n v="6"/>
    <n v="5"/>
    <n v="0"/>
    <n v="0"/>
    <n v="0"/>
    <n v="0"/>
  </r>
  <r>
    <x v="1"/>
    <n v="2"/>
    <s v="Llama-33-70b.txt"/>
    <x v="0"/>
    <n v="10"/>
    <n v="5950"/>
    <n v="5775"/>
    <n v="175"/>
    <n v="0"/>
    <n v="6.42"/>
    <n v="1"/>
    <n v="5"/>
    <n v="3"/>
    <n v="1"/>
    <n v="0"/>
    <n v="0"/>
    <n v="0"/>
  </r>
  <r>
    <x v="1"/>
    <n v="3"/>
    <s v="Llama-33-70b.txt"/>
    <x v="0"/>
    <n v="10"/>
    <n v="5950"/>
    <n v="5775"/>
    <n v="175"/>
    <n v="0"/>
    <n v="5.53"/>
    <n v="1"/>
    <n v="5"/>
    <n v="3"/>
    <n v="1"/>
    <n v="0"/>
    <n v="0"/>
    <n v="0"/>
  </r>
  <r>
    <x v="2"/>
    <n v="1"/>
    <s v="Llama-33-70b.txt"/>
    <x v="0"/>
    <n v="14"/>
    <n v="9697"/>
    <n v="9467"/>
    <n v="230"/>
    <n v="0"/>
    <n v="6.83"/>
    <n v="1"/>
    <n v="7"/>
    <n v="4"/>
    <n v="2"/>
    <n v="0"/>
    <n v="0"/>
    <n v="0"/>
  </r>
  <r>
    <x v="2"/>
    <n v="2"/>
    <s v="Llama-33-70b.txt"/>
    <x v="0"/>
    <n v="14"/>
    <n v="9694"/>
    <n v="9465"/>
    <n v="229"/>
    <n v="0"/>
    <n v="7.76"/>
    <n v="1"/>
    <n v="7"/>
    <n v="4"/>
    <n v="2"/>
    <n v="0"/>
    <n v="0"/>
    <n v="0"/>
  </r>
  <r>
    <x v="2"/>
    <n v="3"/>
    <s v="Llama-33-70b.txt"/>
    <x v="0"/>
    <n v="14"/>
    <n v="9694"/>
    <n v="9465"/>
    <n v="229"/>
    <n v="0"/>
    <n v="7.93"/>
    <n v="1"/>
    <n v="7"/>
    <n v="4"/>
    <n v="2"/>
    <n v="0"/>
    <n v="0"/>
    <n v="0"/>
  </r>
  <r>
    <x v="3"/>
    <n v="1"/>
    <s v="Llama-33-70b.txt"/>
    <x v="0"/>
    <n v="12"/>
    <n v="10271"/>
    <n v="9962"/>
    <n v="309"/>
    <n v="0"/>
    <n v="7.87"/>
    <n v="1"/>
    <n v="6"/>
    <n v="4"/>
    <n v="1"/>
    <n v="0"/>
    <n v="0"/>
    <n v="0"/>
  </r>
  <r>
    <x v="3"/>
    <n v="2"/>
    <s v="Llama-33-70b.txt"/>
    <x v="0"/>
    <n v="8"/>
    <n v="5522"/>
    <n v="5284"/>
    <n v="238"/>
    <n v="0"/>
    <n v="6.18"/>
    <n v="1"/>
    <n v="4"/>
    <n v="3"/>
    <n v="0"/>
    <n v="0"/>
    <n v="0"/>
    <n v="0"/>
  </r>
  <r>
    <x v="3"/>
    <n v="3"/>
    <s v="Llama-33-70b.txt"/>
    <x v="0"/>
    <n v="12"/>
    <n v="10271"/>
    <n v="9962"/>
    <n v="309"/>
    <n v="0"/>
    <n v="7.02"/>
    <n v="1"/>
    <n v="6"/>
    <n v="4"/>
    <n v="1"/>
    <n v="0"/>
    <n v="0"/>
    <n v="0"/>
  </r>
  <r>
    <x v="4"/>
    <n v="1"/>
    <s v="Llama-33-70b.txt"/>
    <x v="1"/>
    <n v="8"/>
    <n v="5544"/>
    <n v="5348"/>
    <n v="196"/>
    <n v="0"/>
    <n v="5.1100000000000003"/>
    <n v="1"/>
    <n v="4"/>
    <n v="3"/>
    <n v="0"/>
    <n v="0"/>
    <n v="0"/>
    <n v="0"/>
  </r>
  <r>
    <x v="4"/>
    <n v="2"/>
    <s v="Llama-33-70b.txt"/>
    <x v="1"/>
    <n v="16"/>
    <n v="18435"/>
    <n v="17666"/>
    <n v="769"/>
    <n v="0"/>
    <n v="12.48"/>
    <n v="1"/>
    <n v="8"/>
    <n v="7"/>
    <n v="0"/>
    <n v="0"/>
    <n v="0"/>
    <n v="0"/>
  </r>
  <r>
    <x v="4"/>
    <n v="3"/>
    <s v="Llama-33-70b.txt"/>
    <x v="1"/>
    <n v="12"/>
    <n v="9997"/>
    <n v="9732"/>
    <n v="265"/>
    <n v="0"/>
    <n v="7.17"/>
    <n v="1"/>
    <n v="6"/>
    <n v="4"/>
    <n v="1"/>
    <n v="0"/>
    <n v="0"/>
    <n v="0"/>
  </r>
  <r>
    <x v="5"/>
    <n v="1"/>
    <s v="Llama-33-70b.txt"/>
    <x v="0"/>
    <n v="10"/>
    <n v="6376"/>
    <n v="6168"/>
    <n v="208"/>
    <n v="0"/>
    <n v="5.51"/>
    <n v="1"/>
    <n v="5"/>
    <n v="4"/>
    <n v="0"/>
    <n v="0"/>
    <n v="0"/>
    <n v="0"/>
  </r>
  <r>
    <x v="5"/>
    <n v="2"/>
    <s v="Llama-33-70b.txt"/>
    <x v="0"/>
    <n v="8"/>
    <n v="4502"/>
    <n v="4331"/>
    <n v="171"/>
    <n v="0"/>
    <n v="4.0599999999999996"/>
    <n v="1"/>
    <n v="4"/>
    <n v="3"/>
    <n v="0"/>
    <n v="0"/>
    <n v="0"/>
    <n v="0"/>
  </r>
  <r>
    <x v="5"/>
    <n v="3"/>
    <s v="Llama-33-70b.txt"/>
    <x v="0"/>
    <n v="8"/>
    <n v="4502"/>
    <n v="4331"/>
    <n v="171"/>
    <n v="0"/>
    <n v="3.84"/>
    <n v="1"/>
    <n v="4"/>
    <n v="3"/>
    <n v="0"/>
    <n v="0"/>
    <n v="0"/>
    <n v="0"/>
  </r>
  <r>
    <x v="6"/>
    <n v="1"/>
    <s v="Llama-33-70b.txt"/>
    <x v="0"/>
    <n v="10"/>
    <n v="6296"/>
    <n v="6059"/>
    <n v="237"/>
    <n v="0"/>
    <n v="5.31"/>
    <n v="1"/>
    <n v="5"/>
    <n v="4"/>
    <n v="0"/>
    <n v="0"/>
    <n v="0"/>
    <n v="0"/>
  </r>
  <r>
    <x v="6"/>
    <n v="2"/>
    <s v="Llama-33-70b.txt"/>
    <x v="0"/>
    <n v="10"/>
    <n v="5733"/>
    <n v="5519"/>
    <n v="214"/>
    <n v="0"/>
    <n v="18.309999999999999"/>
    <n v="1"/>
    <n v="5"/>
    <n v="4"/>
    <n v="0"/>
    <n v="0"/>
    <n v="0"/>
    <n v="0"/>
  </r>
  <r>
    <x v="6"/>
    <n v="3"/>
    <s v="Llama-33-70b.txt"/>
    <x v="0"/>
    <n v="8"/>
    <n v="4517"/>
    <n v="4336"/>
    <n v="181"/>
    <n v="0"/>
    <n v="4.0199999999999996"/>
    <n v="1"/>
    <n v="4"/>
    <n v="3"/>
    <n v="0"/>
    <n v="0"/>
    <n v="0"/>
    <n v="0"/>
  </r>
  <r>
    <x v="7"/>
    <n v="1"/>
    <s v="Llama-33-70b.txt"/>
    <x v="2"/>
    <n v="10"/>
    <n v="7553"/>
    <n v="7232"/>
    <n v="321"/>
    <n v="0"/>
    <n v="7.21"/>
    <n v="1"/>
    <n v="5"/>
    <n v="4"/>
    <n v="0"/>
    <n v="0"/>
    <n v="0"/>
    <n v="0"/>
  </r>
  <r>
    <x v="7"/>
    <n v="2"/>
    <s v="Llama-33-70b.txt"/>
    <x v="2"/>
    <n v="8"/>
    <n v="5558"/>
    <n v="5333"/>
    <n v="225"/>
    <n v="0"/>
    <n v="4.9400000000000004"/>
    <n v="1"/>
    <n v="4"/>
    <n v="3"/>
    <n v="0"/>
    <n v="0"/>
    <n v="0"/>
    <n v="0"/>
  </r>
  <r>
    <x v="7"/>
    <n v="3"/>
    <s v="Llama-33-70b.txt"/>
    <x v="2"/>
    <n v="2"/>
    <n v="989"/>
    <n v="978"/>
    <n v="11"/>
    <n v="0"/>
    <n v="0.43"/>
    <n v="1"/>
    <n v="1"/>
    <n v="0"/>
    <n v="0"/>
    <n v="0"/>
    <n v="0"/>
    <n v="0"/>
  </r>
  <r>
    <x v="8"/>
    <n v="1"/>
    <s v="Llama-33-70b.txt"/>
    <x v="0"/>
    <n v="14"/>
    <n v="11238"/>
    <n v="10952"/>
    <n v="286"/>
    <n v="0"/>
    <n v="7.71"/>
    <n v="1"/>
    <n v="7"/>
    <n v="5"/>
    <n v="1"/>
    <n v="0"/>
    <n v="0"/>
    <n v="0"/>
  </r>
  <r>
    <x v="8"/>
    <n v="2"/>
    <s v="Llama-33-70b.txt"/>
    <x v="0"/>
    <n v="16"/>
    <n v="11783"/>
    <n v="11473"/>
    <n v="310"/>
    <n v="0"/>
    <n v="7.58"/>
    <n v="1"/>
    <n v="8"/>
    <n v="6"/>
    <n v="1"/>
    <n v="0"/>
    <n v="0"/>
    <n v="0"/>
  </r>
  <r>
    <x v="8"/>
    <n v="3"/>
    <s v="Llama-33-70b.txt"/>
    <x v="0"/>
    <n v="16"/>
    <n v="11783"/>
    <n v="11473"/>
    <n v="310"/>
    <n v="0"/>
    <n v="7.97"/>
    <n v="1"/>
    <n v="8"/>
    <n v="6"/>
    <n v="1"/>
    <n v="0"/>
    <n v="0"/>
    <n v="0"/>
  </r>
  <r>
    <x v="9"/>
    <n v="1"/>
    <s v="Llama-33-70b.txt"/>
    <x v="0"/>
    <n v="12"/>
    <n v="8626"/>
    <n v="8364"/>
    <n v="262"/>
    <n v="0"/>
    <n v="6.56"/>
    <n v="1"/>
    <n v="6"/>
    <n v="5"/>
    <n v="0"/>
    <n v="0"/>
    <n v="0"/>
    <n v="0"/>
  </r>
  <r>
    <x v="9"/>
    <n v="2"/>
    <s v="Llama-33-70b.txt"/>
    <x v="0"/>
    <n v="12"/>
    <n v="8622"/>
    <n v="8362"/>
    <n v="260"/>
    <n v="0"/>
    <n v="7.25"/>
    <n v="1"/>
    <n v="6"/>
    <n v="5"/>
    <n v="0"/>
    <n v="0"/>
    <n v="0"/>
    <n v="0"/>
  </r>
  <r>
    <x v="9"/>
    <n v="3"/>
    <s v="Llama-33-70b.txt"/>
    <x v="0"/>
    <n v="12"/>
    <n v="8626"/>
    <n v="8364"/>
    <n v="262"/>
    <n v="0"/>
    <n v="6.59"/>
    <n v="1"/>
    <n v="6"/>
    <n v="5"/>
    <n v="0"/>
    <n v="0"/>
    <n v="0"/>
    <n v="0"/>
  </r>
  <r>
    <x v="10"/>
    <n v="1"/>
    <s v="Llama-33-70b.txt"/>
    <x v="0"/>
    <n v="8"/>
    <n v="3882"/>
    <n v="3689"/>
    <n v="193"/>
    <n v="0"/>
    <n v="10.23"/>
    <n v="1"/>
    <n v="4"/>
    <n v="3"/>
    <n v="0"/>
    <n v="0"/>
    <n v="0"/>
    <n v="0"/>
  </r>
  <r>
    <x v="10"/>
    <n v="2"/>
    <s v="Llama-33-70b.txt"/>
    <x v="0"/>
    <n v="8"/>
    <n v="3876"/>
    <n v="3686"/>
    <n v="190"/>
    <n v="0"/>
    <n v="5.8"/>
    <n v="1"/>
    <n v="4"/>
    <n v="3"/>
    <n v="0"/>
    <n v="0"/>
    <n v="0"/>
    <n v="0"/>
  </r>
  <r>
    <x v="10"/>
    <n v="3"/>
    <s v="Llama-33-70b.txt"/>
    <x v="0"/>
    <n v="8"/>
    <n v="3876"/>
    <n v="3686"/>
    <n v="190"/>
    <n v="0"/>
    <n v="6.08"/>
    <n v="1"/>
    <n v="4"/>
    <n v="3"/>
    <n v="0"/>
    <n v="0"/>
    <n v="0"/>
    <n v="0"/>
  </r>
  <r>
    <x v="11"/>
    <n v="1"/>
    <s v="Llama-33-70b.txt"/>
    <x v="0"/>
    <n v="6"/>
    <n v="2884"/>
    <n v="2751"/>
    <n v="133"/>
    <n v="0"/>
    <n v="5.86"/>
    <n v="1"/>
    <n v="3"/>
    <n v="1"/>
    <n v="1"/>
    <n v="0"/>
    <n v="0"/>
    <n v="0"/>
  </r>
  <r>
    <x v="11"/>
    <n v="2"/>
    <s v="Llama-33-70b.txt"/>
    <x v="0"/>
    <n v="10"/>
    <n v="4974"/>
    <n v="4799"/>
    <n v="175"/>
    <n v="0"/>
    <n v="4.57"/>
    <n v="1"/>
    <n v="5"/>
    <n v="4"/>
    <n v="0"/>
    <n v="0"/>
    <n v="0"/>
    <n v="0"/>
  </r>
  <r>
    <x v="11"/>
    <n v="3"/>
    <s v="Llama-33-70b.txt"/>
    <x v="0"/>
    <n v="10"/>
    <n v="4974"/>
    <n v="4799"/>
    <n v="175"/>
    <n v="0"/>
    <n v="4.76"/>
    <n v="1"/>
    <n v="5"/>
    <n v="4"/>
    <n v="0"/>
    <n v="0"/>
    <n v="0"/>
    <n v="0"/>
  </r>
  <r>
    <x v="12"/>
    <n v="1"/>
    <s v="Llama-33-70b.txt"/>
    <x v="0"/>
    <n v="8"/>
    <n v="4108"/>
    <n v="3900"/>
    <n v="208"/>
    <n v="0"/>
    <n v="8.1199999999999992"/>
    <n v="1"/>
    <n v="4"/>
    <n v="3"/>
    <n v="0"/>
    <n v="0"/>
    <n v="0"/>
    <n v="0"/>
  </r>
  <r>
    <x v="12"/>
    <n v="2"/>
    <s v="Llama-33-70b.txt"/>
    <x v="0"/>
    <n v="8"/>
    <n v="4108"/>
    <n v="3900"/>
    <n v="208"/>
    <n v="0"/>
    <n v="4.68"/>
    <n v="1"/>
    <n v="4"/>
    <n v="3"/>
    <n v="0"/>
    <n v="0"/>
    <n v="0"/>
    <n v="0"/>
  </r>
  <r>
    <x v="12"/>
    <n v="3"/>
    <s v="Llama-33-70b.txt"/>
    <x v="0"/>
    <n v="8"/>
    <n v="4108"/>
    <n v="3900"/>
    <n v="208"/>
    <n v="0"/>
    <n v="4.42"/>
    <n v="1"/>
    <n v="4"/>
    <n v="3"/>
    <n v="0"/>
    <n v="0"/>
    <n v="0"/>
    <n v="0"/>
  </r>
  <r>
    <x v="13"/>
    <n v="1"/>
    <s v="Llama-33-70b.txt"/>
    <x v="0"/>
    <n v="12"/>
    <n v="9012"/>
    <n v="8768"/>
    <n v="244"/>
    <n v="0"/>
    <n v="9.14"/>
    <n v="1"/>
    <n v="6"/>
    <n v="5"/>
    <n v="0"/>
    <n v="0"/>
    <n v="0"/>
    <n v="0"/>
  </r>
  <r>
    <x v="13"/>
    <n v="2"/>
    <s v="Llama-33-70b.txt"/>
    <x v="0"/>
    <n v="12"/>
    <n v="9012"/>
    <n v="8768"/>
    <n v="244"/>
    <n v="0"/>
    <n v="7.13"/>
    <n v="1"/>
    <n v="6"/>
    <n v="5"/>
    <n v="0"/>
    <n v="0"/>
    <n v="0"/>
    <n v="0"/>
  </r>
  <r>
    <x v="13"/>
    <n v="3"/>
    <s v="Llama-33-70b.txt"/>
    <x v="0"/>
    <n v="12"/>
    <n v="9012"/>
    <n v="8768"/>
    <n v="244"/>
    <n v="0"/>
    <n v="7.89"/>
    <n v="1"/>
    <n v="6"/>
    <n v="5"/>
    <n v="0"/>
    <n v="0"/>
    <n v="0"/>
    <n v="0"/>
  </r>
  <r>
    <x v="14"/>
    <n v="1"/>
    <s v="Llama-33-70b.txt"/>
    <x v="0"/>
    <n v="10"/>
    <n v="6539"/>
    <n v="6249"/>
    <n v="290"/>
    <n v="0"/>
    <n v="5.58"/>
    <n v="1"/>
    <n v="5"/>
    <n v="4"/>
    <n v="0"/>
    <n v="0"/>
    <n v="0"/>
    <n v="0"/>
  </r>
  <r>
    <x v="14"/>
    <n v="2"/>
    <s v="Llama-33-70b.txt"/>
    <x v="0"/>
    <n v="12"/>
    <n v="8508"/>
    <n v="8179"/>
    <n v="329"/>
    <n v="0"/>
    <n v="6.44"/>
    <n v="1"/>
    <n v="6"/>
    <n v="5"/>
    <n v="0"/>
    <n v="0"/>
    <n v="0"/>
    <n v="0"/>
  </r>
  <r>
    <x v="14"/>
    <n v="3"/>
    <s v="Llama-33-70b.txt"/>
    <x v="0"/>
    <n v="10"/>
    <n v="6539"/>
    <n v="6249"/>
    <n v="290"/>
    <n v="0"/>
    <n v="6.14"/>
    <n v="1"/>
    <n v="5"/>
    <n v="4"/>
    <n v="0"/>
    <n v="0"/>
    <n v="0"/>
    <n v="0"/>
  </r>
  <r>
    <x v="15"/>
    <n v="1"/>
    <s v="Llama-33-70b.txt"/>
    <x v="3"/>
    <n v="10"/>
    <n v="7351"/>
    <n v="7032"/>
    <n v="319"/>
    <n v="0"/>
    <n v="8.06"/>
    <n v="1"/>
    <n v="5"/>
    <n v="4"/>
    <n v="0"/>
    <n v="0"/>
    <n v="0"/>
    <n v="0"/>
  </r>
  <r>
    <x v="15"/>
    <n v="2"/>
    <s v="Llama-33-70b.txt"/>
    <x v="3"/>
    <n v="14"/>
    <n v="11333"/>
    <n v="10924"/>
    <n v="409"/>
    <n v="0"/>
    <n v="9.35"/>
    <n v="1"/>
    <n v="7"/>
    <n v="5"/>
    <n v="1"/>
    <n v="0"/>
    <n v="0"/>
    <n v="0"/>
  </r>
  <r>
    <x v="15"/>
    <n v="3"/>
    <s v="Llama-33-70b.txt"/>
    <x v="3"/>
    <n v="14"/>
    <n v="11374"/>
    <n v="10924"/>
    <n v="450"/>
    <n v="0"/>
    <n v="9.26"/>
    <n v="1"/>
    <n v="7"/>
    <n v="5"/>
    <n v="1"/>
    <n v="0"/>
    <n v="0"/>
    <n v="0"/>
  </r>
  <r>
    <x v="16"/>
    <n v="1"/>
    <s v="Llama-33-70b.txt"/>
    <x v="0"/>
    <n v="10"/>
    <n v="6304"/>
    <n v="6085"/>
    <n v="219"/>
    <n v="0"/>
    <n v="5.65"/>
    <n v="1"/>
    <n v="5"/>
    <n v="4"/>
    <n v="0"/>
    <n v="0"/>
    <n v="0"/>
    <n v="0"/>
  </r>
  <r>
    <x v="16"/>
    <n v="2"/>
    <s v="Llama-33-70b.txt"/>
    <x v="0"/>
    <n v="10"/>
    <n v="6304"/>
    <n v="6085"/>
    <n v="219"/>
    <n v="0"/>
    <n v="5.17"/>
    <n v="1"/>
    <n v="5"/>
    <n v="4"/>
    <n v="0"/>
    <n v="0"/>
    <n v="0"/>
    <n v="0"/>
  </r>
  <r>
    <x v="16"/>
    <n v="3"/>
    <s v="Llama-33-70b.txt"/>
    <x v="0"/>
    <n v="10"/>
    <n v="5865"/>
    <n v="5695"/>
    <n v="170"/>
    <n v="0"/>
    <n v="11.47"/>
    <n v="1"/>
    <n v="5"/>
    <n v="3"/>
    <n v="1"/>
    <n v="0"/>
    <n v="0"/>
    <n v="0"/>
  </r>
  <r>
    <x v="17"/>
    <n v="1"/>
    <s v="Llama-33-70b.txt"/>
    <x v="1"/>
    <n v="10"/>
    <n v="5889"/>
    <n v="5712"/>
    <n v="177"/>
    <n v="0"/>
    <n v="5.2"/>
    <n v="1"/>
    <n v="5"/>
    <n v="3"/>
    <n v="1"/>
    <n v="0"/>
    <n v="0"/>
    <n v="0"/>
  </r>
  <r>
    <x v="17"/>
    <n v="2"/>
    <s v="Llama-33-70b.txt"/>
    <x v="1"/>
    <n v="10"/>
    <n v="5889"/>
    <n v="5712"/>
    <n v="177"/>
    <n v="0"/>
    <n v="5.55"/>
    <n v="1"/>
    <n v="5"/>
    <n v="3"/>
    <n v="1"/>
    <n v="0"/>
    <n v="0"/>
    <n v="0"/>
  </r>
  <r>
    <x v="17"/>
    <n v="3"/>
    <s v="Llama-33-70b.txt"/>
    <x v="1"/>
    <m/>
    <m/>
    <m/>
    <m/>
    <m/>
    <m/>
    <n v="1"/>
    <n v="25"/>
    <n v="24"/>
    <n v="0"/>
    <n v="0"/>
    <n v="0"/>
    <n v="0"/>
  </r>
  <r>
    <x v="18"/>
    <n v="1"/>
    <s v="Llama-33-70b.txt"/>
    <x v="0"/>
    <n v="10"/>
    <n v="5898"/>
    <n v="5719"/>
    <n v="179"/>
    <n v="0"/>
    <n v="5.33"/>
    <n v="1"/>
    <n v="5"/>
    <n v="3"/>
    <n v="1"/>
    <n v="0"/>
    <n v="0"/>
    <n v="0"/>
  </r>
  <r>
    <x v="18"/>
    <n v="2"/>
    <s v="Llama-33-70b.txt"/>
    <x v="0"/>
    <n v="10"/>
    <n v="7677"/>
    <n v="7380"/>
    <n v="297"/>
    <n v="0"/>
    <n v="7.46"/>
    <n v="1"/>
    <n v="5"/>
    <n v="3"/>
    <n v="1"/>
    <n v="0"/>
    <n v="0"/>
    <n v="0"/>
  </r>
  <r>
    <x v="18"/>
    <n v="3"/>
    <s v="Llama-33-70b.txt"/>
    <x v="0"/>
    <n v="10"/>
    <n v="7679"/>
    <n v="7380"/>
    <n v="299"/>
    <n v="0"/>
    <n v="7.33"/>
    <n v="1"/>
    <n v="5"/>
    <n v="3"/>
    <n v="1"/>
    <n v="0"/>
    <n v="0"/>
    <n v="0"/>
  </r>
  <r>
    <x v="19"/>
    <n v="1"/>
    <s v="Llama-33-70b.txt"/>
    <x v="0"/>
    <n v="10"/>
    <n v="5922"/>
    <n v="5734"/>
    <n v="188"/>
    <n v="0"/>
    <n v="5.88"/>
    <n v="1"/>
    <n v="5"/>
    <n v="3"/>
    <n v="1"/>
    <n v="0"/>
    <n v="0"/>
    <n v="0"/>
  </r>
  <r>
    <x v="19"/>
    <n v="2"/>
    <s v="Llama-33-70b.txt"/>
    <x v="0"/>
    <n v="10"/>
    <n v="5575"/>
    <n v="5387"/>
    <n v="188"/>
    <n v="0"/>
    <n v="4.58"/>
    <n v="1"/>
    <n v="5"/>
    <n v="3"/>
    <n v="1"/>
    <n v="0"/>
    <n v="0"/>
    <n v="0"/>
  </r>
  <r>
    <x v="19"/>
    <n v="3"/>
    <s v="Llama-33-70b.txt"/>
    <x v="0"/>
    <n v="10"/>
    <n v="5908"/>
    <n v="5726"/>
    <n v="182"/>
    <n v="0"/>
    <n v="15.59"/>
    <n v="1"/>
    <n v="5"/>
    <n v="3"/>
    <n v="1"/>
    <n v="0"/>
    <n v="0"/>
    <n v="0"/>
  </r>
  <r>
    <x v="20"/>
    <n v="1"/>
    <s v="Llama-33-70b.txt"/>
    <x v="1"/>
    <n v="8"/>
    <n v="5527"/>
    <n v="5285"/>
    <n v="242"/>
    <n v="0"/>
    <n v="5.74"/>
    <n v="1"/>
    <n v="4"/>
    <n v="3"/>
    <n v="0"/>
    <n v="0"/>
    <n v="0"/>
    <n v="0"/>
  </r>
  <r>
    <x v="20"/>
    <n v="2"/>
    <s v="Llama-33-70b.txt"/>
    <x v="1"/>
    <n v="6"/>
    <n v="3252"/>
    <n v="3097"/>
    <n v="155"/>
    <n v="0"/>
    <n v="4.33"/>
    <n v="1"/>
    <n v="3"/>
    <n v="1"/>
    <n v="1"/>
    <n v="0"/>
    <n v="0"/>
    <n v="0"/>
  </r>
  <r>
    <x v="20"/>
    <n v="3"/>
    <s v="Llama-33-70b.txt"/>
    <x v="1"/>
    <n v="14"/>
    <n v="12676"/>
    <n v="12323"/>
    <n v="353"/>
    <n v="0"/>
    <n v="10.119999999999999"/>
    <n v="1"/>
    <n v="7"/>
    <n v="4"/>
    <n v="2"/>
    <n v="0"/>
    <n v="0"/>
    <n v="0"/>
  </r>
  <r>
    <x v="21"/>
    <n v="1"/>
    <s v="Llama-33-70b.txt"/>
    <x v="3"/>
    <n v="18"/>
    <n v="18056"/>
    <n v="17304"/>
    <n v="752"/>
    <n v="0"/>
    <n v="12.01"/>
    <n v="1"/>
    <n v="6"/>
    <n v="3"/>
    <n v="2"/>
    <n v="4"/>
    <n v="2"/>
    <n v="0"/>
  </r>
  <r>
    <x v="21"/>
    <n v="2"/>
    <s v="Llama-33-70b.txt"/>
    <x v="3"/>
    <m/>
    <m/>
    <m/>
    <m/>
    <m/>
    <m/>
    <n v="1"/>
    <n v="7"/>
    <n v="4"/>
    <n v="3"/>
    <n v="3"/>
    <n v="2"/>
    <n v="0"/>
  </r>
  <r>
    <x v="21"/>
    <n v="3"/>
    <s v="Llama-33-70b.txt"/>
    <x v="3"/>
    <n v="15"/>
    <n v="14255"/>
    <n v="13602"/>
    <n v="653"/>
    <n v="0"/>
    <n v="8.4499999999999993"/>
    <n v="1"/>
    <n v="5"/>
    <n v="3"/>
    <n v="1"/>
    <n v="3"/>
    <n v="2"/>
    <n v="0"/>
  </r>
  <r>
    <x v="22"/>
    <n v="1"/>
    <s v="Llama-33-70b.txt"/>
    <x v="3"/>
    <n v="18"/>
    <n v="17421"/>
    <n v="16599"/>
    <n v="822"/>
    <n v="0"/>
    <n v="9.8000000000000007"/>
    <n v="1"/>
    <n v="6"/>
    <n v="3"/>
    <n v="2"/>
    <n v="4"/>
    <n v="2"/>
    <n v="0"/>
  </r>
  <r>
    <x v="22"/>
    <n v="2"/>
    <s v="Llama-33-70b.txt"/>
    <x v="3"/>
    <n v="18"/>
    <n v="17110"/>
    <n v="16530"/>
    <n v="580"/>
    <n v="0"/>
    <n v="6.8"/>
    <n v="1"/>
    <n v="4"/>
    <n v="1"/>
    <n v="2"/>
    <n v="6"/>
    <n v="4"/>
    <n v="0"/>
  </r>
  <r>
    <x v="22"/>
    <n v="3"/>
    <s v="Llama-33-70b.txt"/>
    <x v="3"/>
    <m/>
    <m/>
    <m/>
    <m/>
    <m/>
    <m/>
    <n v="1"/>
    <n v="5"/>
    <n v="2"/>
    <n v="2"/>
    <n v="6"/>
    <n v="4"/>
    <n v="0"/>
  </r>
  <r>
    <x v="23"/>
    <n v="1"/>
    <s v="Llama-33-70b.txt"/>
    <x v="3"/>
    <m/>
    <m/>
    <m/>
    <m/>
    <m/>
    <m/>
    <n v="1"/>
    <n v="25"/>
    <n v="24"/>
    <n v="0"/>
    <n v="0"/>
    <n v="0"/>
    <n v="0"/>
  </r>
  <r>
    <x v="23"/>
    <n v="2"/>
    <s v="Llama-33-70b.txt"/>
    <x v="3"/>
    <m/>
    <m/>
    <m/>
    <m/>
    <m/>
    <m/>
    <n v="1"/>
    <n v="25"/>
    <n v="24"/>
    <n v="0"/>
    <n v="0"/>
    <n v="0"/>
    <n v="0"/>
  </r>
  <r>
    <x v="23"/>
    <n v="3"/>
    <s v="Llama-33-70b.txt"/>
    <x v="3"/>
    <n v="12"/>
    <n v="16162"/>
    <n v="15314"/>
    <n v="848"/>
    <n v="0"/>
    <n v="10.57"/>
    <n v="1"/>
    <n v="6"/>
    <n v="5"/>
    <n v="0"/>
    <n v="0"/>
    <n v="0"/>
    <n v="0"/>
  </r>
  <r>
    <x v="24"/>
    <n v="1"/>
    <s v="Llama-33-70b.txt"/>
    <x v="3"/>
    <m/>
    <m/>
    <m/>
    <m/>
    <m/>
    <m/>
    <n v="1"/>
    <n v="10"/>
    <n v="9"/>
    <n v="0"/>
    <n v="0"/>
    <n v="0"/>
    <n v="0"/>
  </r>
  <r>
    <x v="24"/>
    <n v="2"/>
    <s v="Llama-33-70b.txt"/>
    <x v="3"/>
    <m/>
    <m/>
    <m/>
    <m/>
    <m/>
    <m/>
    <n v="1"/>
    <n v="10"/>
    <n v="9"/>
    <n v="0"/>
    <n v="0"/>
    <n v="0"/>
    <n v="0"/>
  </r>
  <r>
    <x v="24"/>
    <n v="3"/>
    <s v="Llama-33-70b.txt"/>
    <x v="3"/>
    <m/>
    <m/>
    <m/>
    <m/>
    <m/>
    <m/>
    <n v="1"/>
    <n v="10"/>
    <n v="9"/>
    <n v="0"/>
    <n v="0"/>
    <n v="0"/>
    <n v="0"/>
  </r>
  <r>
    <x v="25"/>
    <n v="1"/>
    <s v="Llama-33-70b.txt"/>
    <x v="3"/>
    <m/>
    <m/>
    <m/>
    <m/>
    <m/>
    <m/>
    <n v="1"/>
    <n v="10"/>
    <n v="9"/>
    <n v="0"/>
    <n v="0"/>
    <n v="0"/>
    <n v="0"/>
  </r>
  <r>
    <x v="25"/>
    <n v="2"/>
    <s v="Llama-33-70b.txt"/>
    <x v="3"/>
    <m/>
    <m/>
    <m/>
    <m/>
    <m/>
    <m/>
    <n v="1"/>
    <n v="10"/>
    <n v="9"/>
    <n v="0"/>
    <n v="0"/>
    <n v="0"/>
    <n v="0"/>
  </r>
  <r>
    <x v="25"/>
    <n v="3"/>
    <s v="Llama-33-70b.txt"/>
    <x v="3"/>
    <m/>
    <m/>
    <m/>
    <m/>
    <m/>
    <m/>
    <n v="1"/>
    <n v="10"/>
    <n v="9"/>
    <n v="0"/>
    <n v="0"/>
    <n v="0"/>
    <n v="0"/>
  </r>
  <r>
    <x v="26"/>
    <n v="1"/>
    <s v="Llama-33-70b.txt"/>
    <x v="3"/>
    <m/>
    <m/>
    <m/>
    <m/>
    <m/>
    <m/>
    <n v="1"/>
    <n v="10"/>
    <n v="9"/>
    <n v="0"/>
    <n v="0"/>
    <n v="0"/>
    <n v="0"/>
  </r>
  <r>
    <x v="27"/>
    <n v="1"/>
    <s v="Llama-33-70b.txt"/>
    <x v="3"/>
    <m/>
    <m/>
    <m/>
    <m/>
    <m/>
    <m/>
    <n v="1"/>
    <n v="7"/>
    <n v="7"/>
    <n v="0"/>
    <n v="3"/>
    <n v="2"/>
    <n v="0"/>
  </r>
  <r>
    <x v="27"/>
    <n v="2"/>
    <s v="Llama-33-70b.txt"/>
    <x v="3"/>
    <m/>
    <m/>
    <m/>
    <m/>
    <m/>
    <m/>
    <n v="1"/>
    <n v="4"/>
    <n v="4"/>
    <n v="0"/>
    <n v="3"/>
    <n v="2"/>
    <n v="0"/>
  </r>
  <r>
    <x v="27"/>
    <n v="3"/>
    <s v="Llama-33-70b.txt"/>
    <x v="3"/>
    <m/>
    <m/>
    <m/>
    <m/>
    <m/>
    <m/>
    <n v="1"/>
    <n v="7"/>
    <n v="3"/>
    <n v="3"/>
    <n v="4"/>
    <n v="2"/>
    <n v="0"/>
  </r>
  <r>
    <x v="28"/>
    <n v="1"/>
    <s v="Llama-33-70b.txt"/>
    <x v="3"/>
    <m/>
    <m/>
    <m/>
    <m/>
    <m/>
    <m/>
    <n v="1"/>
    <n v="10"/>
    <n v="9"/>
    <n v="0"/>
    <n v="0"/>
    <n v="0"/>
    <n v="0"/>
  </r>
  <r>
    <x v="28"/>
    <n v="2"/>
    <s v="Llama-33-70b.txt"/>
    <x v="3"/>
    <m/>
    <m/>
    <m/>
    <m/>
    <m/>
    <m/>
    <n v="1"/>
    <n v="10"/>
    <n v="9"/>
    <n v="0"/>
    <n v="0"/>
    <n v="0"/>
    <n v="0"/>
  </r>
  <r>
    <x v="28"/>
    <n v="3"/>
    <s v="Llama-33-70b.txt"/>
    <x v="3"/>
    <m/>
    <m/>
    <m/>
    <m/>
    <m/>
    <m/>
    <n v="1"/>
    <n v="10"/>
    <n v="9"/>
    <n v="0"/>
    <n v="0"/>
    <n v="0"/>
    <n v="0"/>
  </r>
  <r>
    <x v="29"/>
    <n v="1"/>
    <s v="Llama-33-70b.txt"/>
    <x v="3"/>
    <n v="12"/>
    <n v="10052"/>
    <n v="9454"/>
    <n v="598"/>
    <n v="0"/>
    <n v="10.32"/>
    <n v="1"/>
    <n v="6"/>
    <n v="4"/>
    <n v="1"/>
    <n v="0"/>
    <n v="0"/>
    <n v="0"/>
  </r>
  <r>
    <x v="29"/>
    <n v="2"/>
    <s v="Llama-33-70b.txt"/>
    <x v="3"/>
    <m/>
    <m/>
    <m/>
    <m/>
    <m/>
    <m/>
    <n v="1"/>
    <n v="10"/>
    <n v="9"/>
    <n v="0"/>
    <n v="0"/>
    <n v="0"/>
    <n v="0"/>
  </r>
  <r>
    <x v="29"/>
    <n v="3"/>
    <s v="Llama-33-70b.txt"/>
    <x v="3"/>
    <n v="8"/>
    <n v="6790"/>
    <n v="6267"/>
    <n v="523"/>
    <n v="0"/>
    <n v="6.75"/>
    <n v="1"/>
    <n v="4"/>
    <n v="3"/>
    <n v="0"/>
    <n v="0"/>
    <n v="0"/>
    <n v="0"/>
  </r>
  <r>
    <x v="30"/>
    <n v="1"/>
    <s v="Llama-33-70b.txt"/>
    <x v="2"/>
    <m/>
    <m/>
    <m/>
    <m/>
    <m/>
    <m/>
    <n v="1"/>
    <n v="10"/>
    <n v="9"/>
    <n v="0"/>
    <n v="0"/>
    <n v="0"/>
    <n v="0"/>
  </r>
  <r>
    <x v="30"/>
    <n v="2"/>
    <s v="Llama-33-70b.txt"/>
    <x v="2"/>
    <m/>
    <m/>
    <m/>
    <m/>
    <m/>
    <m/>
    <n v="1"/>
    <n v="10"/>
    <n v="9"/>
    <n v="0"/>
    <n v="0"/>
    <n v="0"/>
    <n v="0"/>
  </r>
  <r>
    <x v="30"/>
    <n v="3"/>
    <s v="Llama-33-70b.txt"/>
    <x v="2"/>
    <m/>
    <m/>
    <m/>
    <m/>
    <m/>
    <m/>
    <n v="1"/>
    <n v="10"/>
    <n v="9"/>
    <n v="0"/>
    <n v="0"/>
    <n v="0"/>
    <n v="0"/>
  </r>
  <r>
    <x v="31"/>
    <n v="1"/>
    <s v="Llama-33-70b.txt"/>
    <x v="1"/>
    <n v="2"/>
    <n v="1000"/>
    <n v="984"/>
    <n v="16"/>
    <n v="0"/>
    <n v="0.64"/>
    <n v="1"/>
    <n v="1"/>
    <n v="0"/>
    <n v="0"/>
    <n v="0"/>
    <n v="0"/>
    <n v="0"/>
  </r>
  <r>
    <x v="31"/>
    <n v="2"/>
    <s v="Llama-33-70b.txt"/>
    <x v="1"/>
    <n v="10"/>
    <n v="5948"/>
    <n v="5757"/>
    <n v="191"/>
    <n v="0"/>
    <n v="7.02"/>
    <n v="1"/>
    <n v="5"/>
    <n v="3"/>
    <n v="1"/>
    <n v="0"/>
    <n v="0"/>
    <n v="0"/>
  </r>
  <r>
    <x v="31"/>
    <n v="3"/>
    <s v="Llama-33-70b.txt"/>
    <x v="1"/>
    <n v="10"/>
    <n v="5932"/>
    <n v="5747"/>
    <n v="185"/>
    <n v="0"/>
    <n v="4.99"/>
    <n v="1"/>
    <n v="5"/>
    <n v="3"/>
    <n v="1"/>
    <n v="0"/>
    <n v="0"/>
    <n v="0"/>
  </r>
  <r>
    <x v="32"/>
    <n v="1"/>
    <s v="Llama-33-70b.txt"/>
    <x v="3"/>
    <m/>
    <m/>
    <m/>
    <m/>
    <m/>
    <m/>
    <n v="1"/>
    <n v="6"/>
    <n v="3"/>
    <n v="3"/>
    <n v="4"/>
    <n v="3"/>
    <n v="0"/>
  </r>
  <r>
    <x v="32"/>
    <n v="2"/>
    <s v="Llama-33-70b.txt"/>
    <x v="3"/>
    <m/>
    <m/>
    <m/>
    <m/>
    <m/>
    <m/>
    <n v="1"/>
    <n v="0"/>
    <n v="0"/>
    <n v="0"/>
    <n v="10"/>
    <n v="9"/>
    <n v="0"/>
  </r>
  <r>
    <x v="32"/>
    <n v="3"/>
    <s v="Llama-33-70b.txt"/>
    <x v="3"/>
    <m/>
    <m/>
    <m/>
    <m/>
    <m/>
    <m/>
    <n v="1"/>
    <n v="0"/>
    <n v="0"/>
    <n v="0"/>
    <n v="10"/>
    <n v="9"/>
    <n v="0"/>
  </r>
  <r>
    <x v="33"/>
    <n v="1"/>
    <s v="Llama-33-70b.txt"/>
    <x v="3"/>
    <n v="19"/>
    <n v="18786"/>
    <n v="17812"/>
    <n v="974"/>
    <n v="0"/>
    <n v="9.24"/>
    <n v="1"/>
    <n v="4"/>
    <n v="2"/>
    <n v="1"/>
    <n v="6"/>
    <n v="5"/>
    <n v="0"/>
  </r>
  <r>
    <x v="33"/>
    <n v="2"/>
    <s v="Llama-33-70b.txt"/>
    <x v="3"/>
    <m/>
    <m/>
    <m/>
    <m/>
    <m/>
    <m/>
    <n v="1"/>
    <n v="1"/>
    <n v="1"/>
    <n v="0"/>
    <n v="9"/>
    <n v="8"/>
    <n v="0"/>
  </r>
  <r>
    <x v="33"/>
    <n v="3"/>
    <s v="Llama-33-70b.txt"/>
    <x v="3"/>
    <m/>
    <m/>
    <m/>
    <m/>
    <m/>
    <m/>
    <n v="1"/>
    <n v="0"/>
    <n v="0"/>
    <n v="0"/>
    <n v="10"/>
    <n v="9"/>
    <n v="0"/>
  </r>
  <r>
    <x v="34"/>
    <n v="1"/>
    <s v="Llama"/>
    <x v="3"/>
    <n v="2"/>
    <n v="1477"/>
    <n v="1453"/>
    <n v="24"/>
    <n v="0"/>
    <n v="0.61"/>
    <n v="1"/>
    <n v="0"/>
    <n v="0"/>
    <n v="0"/>
    <n v="1"/>
    <n v="0"/>
    <n v="0"/>
  </r>
  <r>
    <x v="34"/>
    <n v="2"/>
    <s v="Llama"/>
    <x v="3"/>
    <n v="2"/>
    <n v="1477"/>
    <n v="1453"/>
    <n v="24"/>
    <n v="0"/>
    <n v="0.86"/>
    <n v="1"/>
    <n v="0"/>
    <n v="0"/>
    <n v="0"/>
    <n v="1"/>
    <n v="0"/>
    <n v="0"/>
  </r>
  <r>
    <x v="34"/>
    <n v="3"/>
    <s v="Llama"/>
    <x v="3"/>
    <n v="2"/>
    <n v="1477"/>
    <n v="1453"/>
    <n v="24"/>
    <n v="0"/>
    <n v="0.56999999999999995"/>
    <n v="1"/>
    <n v="0"/>
    <n v="0"/>
    <n v="0"/>
    <n v="1"/>
    <n v="0"/>
    <n v="0"/>
  </r>
  <r>
    <x v="35"/>
    <n v="1"/>
    <s v="Llama-33-70b"/>
    <x v="3"/>
    <n v="2"/>
    <n v="1473"/>
    <n v="1449"/>
    <n v="24"/>
    <n v="0"/>
    <n v="0.84"/>
    <n v="1"/>
    <n v="0"/>
    <n v="0"/>
    <n v="0"/>
    <n v="1"/>
    <n v="0"/>
    <n v="0"/>
  </r>
  <r>
    <x v="35"/>
    <n v="2"/>
    <s v="Llama-33-70b"/>
    <x v="3"/>
    <n v="2"/>
    <n v="1473"/>
    <n v="1449"/>
    <n v="24"/>
    <n v="0"/>
    <n v="0.62"/>
    <n v="1"/>
    <n v="0"/>
    <n v="0"/>
    <n v="0"/>
    <n v="1"/>
    <n v="0"/>
    <n v="0"/>
  </r>
  <r>
    <x v="35"/>
    <n v="3"/>
    <s v="Llama-33-70b"/>
    <x v="3"/>
    <n v="2"/>
    <n v="1473"/>
    <n v="1449"/>
    <n v="24"/>
    <n v="0"/>
    <n v="0.61"/>
    <n v="1"/>
    <n v="0"/>
    <n v="0"/>
    <n v="0"/>
    <n v="1"/>
    <n v="0"/>
    <n v="0"/>
  </r>
  <r>
    <x v="36"/>
    <n v="1"/>
    <s v="Llama-33-70b.txt"/>
    <x v="0"/>
    <n v="10"/>
    <n v="6379"/>
    <n v="6148"/>
    <n v="231"/>
    <n v="0"/>
    <n v="5.22"/>
    <n v="1"/>
    <n v="5"/>
    <n v="3"/>
    <n v="1"/>
    <n v="0"/>
    <n v="0"/>
    <n v="0"/>
  </r>
  <r>
    <x v="36"/>
    <n v="2"/>
    <s v="Llama-33-70b.txt"/>
    <x v="0"/>
    <n v="10"/>
    <n v="6379"/>
    <n v="6148"/>
    <n v="231"/>
    <n v="0"/>
    <n v="5.32"/>
    <n v="1"/>
    <n v="5"/>
    <n v="3"/>
    <n v="1"/>
    <n v="0"/>
    <n v="0"/>
    <n v="0"/>
  </r>
  <r>
    <x v="36"/>
    <n v="3"/>
    <s v="Llama-33-70b.txt"/>
    <x v="0"/>
    <n v="10"/>
    <n v="6008"/>
    <n v="5795"/>
    <n v="213"/>
    <n v="0"/>
    <n v="5.18"/>
    <n v="1"/>
    <n v="5"/>
    <n v="3"/>
    <n v="1"/>
    <n v="0"/>
    <n v="0"/>
    <n v="0"/>
  </r>
  <r>
    <x v="37"/>
    <n v="1"/>
    <s v="Llama-33-70b.txt"/>
    <x v="1"/>
    <n v="14"/>
    <n v="9803"/>
    <n v="9509"/>
    <n v="294"/>
    <n v="0"/>
    <n v="8.9499999999999993"/>
    <n v="1"/>
    <n v="7"/>
    <n v="4"/>
    <n v="2"/>
    <n v="0"/>
    <n v="0"/>
    <n v="0"/>
  </r>
  <r>
    <x v="37"/>
    <n v="2"/>
    <s v="Llama-33-70b.txt"/>
    <x v="1"/>
    <n v="14"/>
    <n v="10783"/>
    <n v="10467"/>
    <n v="316"/>
    <n v="0"/>
    <n v="9.85"/>
    <n v="1"/>
    <n v="7"/>
    <n v="4"/>
    <n v="2"/>
    <n v="0"/>
    <n v="0"/>
    <n v="0"/>
  </r>
  <r>
    <x v="37"/>
    <n v="3"/>
    <s v="Llama-33-70b.txt"/>
    <x v="1"/>
    <n v="14"/>
    <n v="9837"/>
    <n v="9544"/>
    <n v="293"/>
    <n v="0"/>
    <n v="8.27"/>
    <n v="1"/>
    <n v="7"/>
    <n v="4"/>
    <n v="2"/>
    <n v="0"/>
    <n v="0"/>
    <n v="0"/>
  </r>
  <r>
    <x v="38"/>
    <n v="1"/>
    <s v="Llama-33-70b.txt"/>
    <x v="1"/>
    <n v="2"/>
    <n v="983"/>
    <n v="966"/>
    <n v="17"/>
    <n v="0"/>
    <n v="0.42"/>
    <n v="1"/>
    <n v="1"/>
    <n v="0"/>
    <n v="0"/>
    <n v="0"/>
    <n v="0"/>
    <n v="0"/>
  </r>
  <r>
    <x v="38"/>
    <n v="2"/>
    <s v="Llama-33-70b.txt"/>
    <x v="1"/>
    <n v="8"/>
    <n v="3838"/>
    <n v="3659"/>
    <n v="179"/>
    <n v="0"/>
    <n v="4.68"/>
    <n v="1"/>
    <n v="4"/>
    <n v="3"/>
    <n v="0"/>
    <n v="0"/>
    <n v="0"/>
    <n v="0"/>
  </r>
  <r>
    <x v="38"/>
    <n v="3"/>
    <s v="Llama-33-70b.txt"/>
    <x v="1"/>
    <n v="8"/>
    <n v="3838"/>
    <n v="3659"/>
    <n v="179"/>
    <n v="0"/>
    <n v="4.07"/>
    <n v="1"/>
    <n v="4"/>
    <n v="3"/>
    <n v="0"/>
    <n v="0"/>
    <n v="0"/>
    <n v="0"/>
  </r>
  <r>
    <x v="39"/>
    <n v="1"/>
    <s v="Llama-33-70b.txt"/>
    <x v="3"/>
    <n v="19"/>
    <n v="19300"/>
    <n v="17704"/>
    <n v="1596"/>
    <n v="0"/>
    <n v="11.91"/>
    <n v="1"/>
    <n v="4"/>
    <n v="3"/>
    <n v="0"/>
    <n v="6"/>
    <n v="5"/>
    <n v="0"/>
  </r>
  <r>
    <x v="39"/>
    <n v="2"/>
    <s v="Llama-33-70b.txt"/>
    <x v="3"/>
    <m/>
    <m/>
    <m/>
    <m/>
    <m/>
    <m/>
    <n v="1"/>
    <n v="0"/>
    <n v="0"/>
    <n v="0"/>
    <n v="10"/>
    <n v="9"/>
    <n v="0"/>
  </r>
  <r>
    <x v="39"/>
    <n v="3"/>
    <s v="Llama-33-70b.txt"/>
    <x v="3"/>
    <m/>
    <m/>
    <m/>
    <m/>
    <m/>
    <m/>
    <n v="1"/>
    <n v="6"/>
    <n v="2"/>
    <n v="4"/>
    <n v="4"/>
    <n v="3"/>
    <n v="0"/>
  </r>
  <r>
    <x v="40"/>
    <n v="1"/>
    <s v="Llama-33-70b.txt"/>
    <x v="3"/>
    <m/>
    <m/>
    <m/>
    <m/>
    <m/>
    <m/>
    <n v="1"/>
    <n v="10"/>
    <n v="9"/>
    <n v="0"/>
    <n v="0"/>
    <n v="0"/>
    <n v="0"/>
  </r>
  <r>
    <x v="40"/>
    <n v="2"/>
    <s v="Llama-33-70b.txt"/>
    <x v="3"/>
    <m/>
    <m/>
    <m/>
    <m/>
    <m/>
    <m/>
    <n v="1"/>
    <n v="10"/>
    <n v="9"/>
    <n v="0"/>
    <n v="0"/>
    <n v="0"/>
    <n v="0"/>
  </r>
  <r>
    <x v="40"/>
    <n v="3"/>
    <s v="Llama-33-70b.txt"/>
    <x v="3"/>
    <m/>
    <m/>
    <m/>
    <m/>
    <m/>
    <m/>
    <n v="1"/>
    <n v="10"/>
    <n v="9"/>
    <n v="0"/>
    <n v="0"/>
    <n v="0"/>
    <n v="0"/>
  </r>
  <r>
    <x v="41"/>
    <n v="1"/>
    <s v="Llama-33-70b.txt"/>
    <x v="3"/>
    <m/>
    <m/>
    <m/>
    <m/>
    <m/>
    <m/>
    <n v="1"/>
    <n v="10"/>
    <n v="9"/>
    <n v="0"/>
    <n v="0"/>
    <n v="0"/>
    <n v="0"/>
  </r>
  <r>
    <x v="41"/>
    <n v="2"/>
    <s v="Llama-33-70b.txt"/>
    <x v="3"/>
    <m/>
    <m/>
    <m/>
    <m/>
    <m/>
    <m/>
    <n v="0"/>
    <n v="0"/>
    <n v="0"/>
    <n v="0"/>
    <n v="0"/>
    <n v="0"/>
    <n v="0"/>
  </r>
  <r>
    <x v="41"/>
    <n v="3"/>
    <s v="Llama-33-70b.txt"/>
    <x v="3"/>
    <m/>
    <m/>
    <m/>
    <m/>
    <m/>
    <m/>
    <n v="1"/>
    <n v="10"/>
    <n v="9"/>
    <n v="0"/>
    <n v="0"/>
    <n v="0"/>
    <n v="0"/>
  </r>
  <r>
    <x v="42"/>
    <n v="1"/>
    <s v="Llama-33-70b.txt"/>
    <x v="2"/>
    <n v="20"/>
    <n v="17624"/>
    <n v="17146"/>
    <n v="478"/>
    <n v="0"/>
    <n v="11.59"/>
    <n v="1"/>
    <n v="10"/>
    <n v="7"/>
    <n v="2"/>
    <n v="0"/>
    <n v="0"/>
    <n v="0"/>
  </r>
  <r>
    <x v="42"/>
    <n v="2"/>
    <s v="Llama-33-70b.txt"/>
    <x v="2"/>
    <n v="12"/>
    <n v="8850"/>
    <n v="8464"/>
    <n v="386"/>
    <n v="0"/>
    <n v="6.88"/>
    <n v="1"/>
    <n v="6"/>
    <n v="5"/>
    <n v="0"/>
    <n v="0"/>
    <n v="0"/>
    <n v="0"/>
  </r>
  <r>
    <x v="43"/>
    <n v="1"/>
    <s v="Llama-33-70b.txt"/>
    <x v="0"/>
    <n v="8"/>
    <n v="4204"/>
    <n v="4033"/>
    <n v="171"/>
    <n v="0"/>
    <n v="4.29"/>
    <n v="1"/>
    <n v="4"/>
    <n v="2"/>
    <n v="1"/>
    <n v="0"/>
    <n v="0"/>
    <n v="0"/>
  </r>
  <r>
    <x v="43"/>
    <n v="2"/>
    <s v="Llama-33-70b.txt"/>
    <x v="0"/>
    <n v="8"/>
    <n v="4204"/>
    <n v="4033"/>
    <n v="171"/>
    <n v="0"/>
    <n v="4.0199999999999996"/>
    <n v="1"/>
    <n v="4"/>
    <n v="2"/>
    <n v="1"/>
    <n v="0"/>
    <n v="0"/>
    <n v="0"/>
  </r>
  <r>
    <x v="43"/>
    <n v="3"/>
    <s v="Llama-33-70b.txt"/>
    <x v="0"/>
    <n v="8"/>
    <n v="4204"/>
    <n v="4033"/>
    <n v="171"/>
    <n v="0"/>
    <n v="4.03"/>
    <n v="1"/>
    <n v="4"/>
    <n v="2"/>
    <n v="1"/>
    <n v="0"/>
    <n v="0"/>
    <n v="0"/>
  </r>
  <r>
    <x v="44"/>
    <n v="1"/>
    <s v="Llama-33-70b.txt"/>
    <x v="4"/>
    <m/>
    <m/>
    <m/>
    <m/>
    <m/>
    <m/>
    <n v="1"/>
    <n v="25"/>
    <n v="24"/>
    <n v="0"/>
    <n v="0"/>
    <n v="0"/>
    <n v="0"/>
  </r>
  <r>
    <x v="44"/>
    <n v="2"/>
    <s v="Llama-33-70b.txt"/>
    <x v="4"/>
    <m/>
    <m/>
    <m/>
    <m/>
    <m/>
    <m/>
    <n v="1"/>
    <n v="19"/>
    <n v="18"/>
    <n v="0"/>
    <n v="0"/>
    <n v="0"/>
    <n v="0"/>
  </r>
  <r>
    <x v="44"/>
    <n v="3"/>
    <s v="Llama-33-70b.txt"/>
    <x v="4"/>
    <m/>
    <m/>
    <m/>
    <m/>
    <m/>
    <m/>
    <n v="1"/>
    <n v="11"/>
    <n v="10"/>
    <n v="0"/>
    <n v="0"/>
    <n v="0"/>
    <n v="0"/>
  </r>
  <r>
    <x v="45"/>
    <n v="1"/>
    <s v="Llama-33-70b.txt"/>
    <x v="0"/>
    <n v="10"/>
    <n v="7688"/>
    <n v="7410"/>
    <n v="278"/>
    <n v="0"/>
    <n v="6.48"/>
    <n v="1"/>
    <n v="5"/>
    <n v="3"/>
    <n v="1"/>
    <n v="0"/>
    <n v="0"/>
    <n v="0"/>
  </r>
  <r>
    <x v="45"/>
    <n v="2"/>
    <s v="Llama-33-70b.txt"/>
    <x v="0"/>
    <n v="10"/>
    <n v="7688"/>
    <n v="7410"/>
    <n v="278"/>
    <n v="0"/>
    <n v="6.83"/>
    <n v="1"/>
    <n v="5"/>
    <n v="3"/>
    <n v="1"/>
    <n v="0"/>
    <n v="0"/>
    <n v="0"/>
  </r>
  <r>
    <x v="45"/>
    <n v="3"/>
    <s v="Llama-33-70b.txt"/>
    <x v="0"/>
    <n v="6"/>
    <n v="3242"/>
    <n v="3091"/>
    <n v="151"/>
    <n v="0"/>
    <n v="4.63"/>
    <n v="1"/>
    <n v="3"/>
    <n v="1"/>
    <n v="1"/>
    <n v="0"/>
    <n v="0"/>
    <n v="0"/>
  </r>
  <r>
    <x v="46"/>
    <n v="1"/>
    <s v="Llama-33-70b.txt"/>
    <x v="0"/>
    <n v="6"/>
    <n v="4894"/>
    <n v="4655"/>
    <n v="239"/>
    <n v="0"/>
    <n v="2.0699999999999998"/>
    <n v="1"/>
    <n v="0"/>
    <n v="0"/>
    <n v="0"/>
    <n v="3"/>
    <n v="2"/>
    <n v="0"/>
  </r>
  <r>
    <x v="46"/>
    <n v="2"/>
    <s v="Llama-33-70b.txt"/>
    <x v="0"/>
    <n v="6"/>
    <n v="5121"/>
    <n v="4668"/>
    <n v="453"/>
    <n v="0"/>
    <n v="2.69"/>
    <n v="1"/>
    <n v="0"/>
    <n v="0"/>
    <n v="0"/>
    <n v="3"/>
    <n v="2"/>
    <n v="0"/>
  </r>
  <r>
    <x v="46"/>
    <n v="3"/>
    <s v="Llama-33-70b.txt"/>
    <x v="0"/>
    <m/>
    <m/>
    <m/>
    <m/>
    <m/>
    <m/>
    <n v="1"/>
    <n v="0"/>
    <n v="0"/>
    <n v="0"/>
    <n v="10"/>
    <n v="9"/>
    <n v="0"/>
  </r>
  <r>
    <x v="47"/>
    <n v="1"/>
    <s v="Llama-33-70b.txt"/>
    <x v="2"/>
    <m/>
    <m/>
    <m/>
    <m/>
    <m/>
    <m/>
    <n v="1"/>
    <n v="0"/>
    <n v="0"/>
    <n v="0"/>
    <n v="10"/>
    <n v="9"/>
    <n v="0"/>
  </r>
  <r>
    <x v="47"/>
    <n v="2"/>
    <s v="Llama-33-70b.txt"/>
    <x v="2"/>
    <m/>
    <m/>
    <m/>
    <m/>
    <m/>
    <m/>
    <n v="1"/>
    <n v="0"/>
    <n v="0"/>
    <n v="0"/>
    <n v="10"/>
    <n v="9"/>
    <n v="0"/>
  </r>
  <r>
    <x v="47"/>
    <n v="3"/>
    <s v="Llama-33-70b.txt"/>
    <x v="2"/>
    <n v="16"/>
    <n v="16396"/>
    <n v="16125"/>
    <n v="271"/>
    <n v="0"/>
    <n v="6.92"/>
    <n v="1"/>
    <n v="5"/>
    <n v="2"/>
    <n v="2"/>
    <n v="4"/>
    <n v="1"/>
    <n v="1"/>
  </r>
  <r>
    <x v="48"/>
    <n v="1"/>
    <s v="Llama-33-70b.txt"/>
    <x v="2"/>
    <m/>
    <m/>
    <m/>
    <m/>
    <m/>
    <m/>
    <n v="1"/>
    <n v="7"/>
    <n v="4"/>
    <n v="3"/>
    <n v="3"/>
    <n v="1"/>
    <n v="1"/>
  </r>
  <r>
    <x v="48"/>
    <n v="2"/>
    <s v="Llama-33-70b.txt"/>
    <x v="2"/>
    <n v="13"/>
    <n v="14336"/>
    <n v="13767"/>
    <n v="569"/>
    <n v="0"/>
    <n v="4.42"/>
    <n v="1"/>
    <n v="1"/>
    <n v="0"/>
    <n v="0"/>
    <n v="6"/>
    <n v="3"/>
    <n v="2"/>
  </r>
  <r>
    <x v="48"/>
    <n v="3"/>
    <s v="Llama-33-70b.txt"/>
    <x v="2"/>
    <m/>
    <m/>
    <m/>
    <m/>
    <m/>
    <m/>
    <n v="1"/>
    <n v="0"/>
    <n v="0"/>
    <n v="0"/>
    <n v="10"/>
    <n v="9"/>
    <n v="0"/>
  </r>
  <r>
    <x v="49"/>
    <n v="1"/>
    <s v="Llama-33-70b.txt"/>
    <x v="0"/>
    <m/>
    <m/>
    <m/>
    <m/>
    <m/>
    <m/>
    <n v="1"/>
    <n v="0"/>
    <n v="0"/>
    <n v="0"/>
    <n v="10"/>
    <n v="9"/>
    <n v="0"/>
  </r>
  <r>
    <x v="49"/>
    <n v="2"/>
    <s v="Llama-33-70b.txt"/>
    <x v="0"/>
    <n v="6"/>
    <n v="4924"/>
    <n v="4672"/>
    <n v="252"/>
    <n v="0"/>
    <n v="1.95"/>
    <n v="1"/>
    <n v="0"/>
    <n v="0"/>
    <n v="0"/>
    <n v="3"/>
    <n v="2"/>
    <n v="0"/>
  </r>
  <r>
    <x v="49"/>
    <n v="3"/>
    <s v="Llama-33-70b.txt"/>
    <x v="0"/>
    <n v="6"/>
    <n v="4924"/>
    <n v="4672"/>
    <n v="252"/>
    <n v="0"/>
    <n v="2.2000000000000002"/>
    <n v="1"/>
    <n v="0"/>
    <n v="0"/>
    <n v="0"/>
    <n v="3"/>
    <n v="2"/>
    <n v="0"/>
  </r>
  <r>
    <x v="50"/>
    <n v="1"/>
    <s v="Llama-33-70b.txt"/>
    <x v="3"/>
    <n v="8"/>
    <n v="7538"/>
    <n v="7249"/>
    <n v="289"/>
    <n v="0"/>
    <n v="3.61"/>
    <n v="1"/>
    <n v="0"/>
    <n v="0"/>
    <n v="0"/>
    <n v="4"/>
    <n v="3"/>
    <n v="0"/>
  </r>
  <r>
    <x v="50"/>
    <n v="2"/>
    <s v="Llama-33-70b.txt"/>
    <x v="3"/>
    <n v="8"/>
    <n v="7525"/>
    <n v="7237"/>
    <n v="288"/>
    <n v="0"/>
    <n v="4.6100000000000003"/>
    <n v="1"/>
    <n v="0"/>
    <n v="0"/>
    <n v="0"/>
    <n v="4"/>
    <n v="3"/>
    <n v="0"/>
  </r>
  <r>
    <x v="50"/>
    <n v="3"/>
    <s v="Llama-33-70b.txt"/>
    <x v="3"/>
    <n v="8"/>
    <n v="7532"/>
    <n v="7237"/>
    <n v="295"/>
    <n v="0"/>
    <n v="2.5"/>
    <n v="1"/>
    <n v="0"/>
    <n v="0"/>
    <n v="0"/>
    <n v="4"/>
    <n v="3"/>
    <n v="0"/>
  </r>
  <r>
    <x v="51"/>
    <n v="1"/>
    <s v="Llama-33-70b.txt"/>
    <x v="3"/>
    <n v="2"/>
    <n v="1475"/>
    <n v="1449"/>
    <n v="26"/>
    <n v="0"/>
    <n v="0.54"/>
    <n v="1"/>
    <n v="0"/>
    <n v="0"/>
    <n v="0"/>
    <n v="1"/>
    <n v="0"/>
    <n v="0"/>
  </r>
  <r>
    <x v="51"/>
    <n v="2"/>
    <s v="Llama-33-70b.txt"/>
    <x v="3"/>
    <n v="2"/>
    <n v="1475"/>
    <n v="1449"/>
    <n v="26"/>
    <n v="0"/>
    <n v="0.95"/>
    <n v="1"/>
    <n v="0"/>
    <n v="0"/>
    <n v="0"/>
    <n v="1"/>
    <n v="0"/>
    <n v="0"/>
  </r>
  <r>
    <x v="51"/>
    <n v="3"/>
    <s v="Llama-33-70b.txt"/>
    <x v="3"/>
    <n v="2"/>
    <n v="1475"/>
    <n v="1449"/>
    <n v="26"/>
    <n v="0"/>
    <n v="0.86"/>
    <n v="1"/>
    <n v="0"/>
    <n v="0"/>
    <n v="0"/>
    <n v="1"/>
    <n v="0"/>
    <n v="0"/>
  </r>
  <r>
    <x v="52"/>
    <n v="1"/>
    <s v="Llama-33-70b.txt"/>
    <x v="3"/>
    <n v="2"/>
    <n v="1575"/>
    <n v="1507"/>
    <n v="68"/>
    <n v="0"/>
    <n v="0.65"/>
    <n v="1"/>
    <n v="0"/>
    <n v="0"/>
    <n v="0"/>
    <n v="1"/>
    <n v="0"/>
    <n v="0"/>
  </r>
  <r>
    <x v="52"/>
    <n v="2"/>
    <s v="Llama-33-70b.txt"/>
    <x v="3"/>
    <n v="2"/>
    <n v="1575"/>
    <n v="1507"/>
    <n v="68"/>
    <n v="0"/>
    <n v="0.7"/>
    <n v="1"/>
    <n v="0"/>
    <n v="0"/>
    <n v="0"/>
    <n v="1"/>
    <n v="0"/>
    <n v="0"/>
  </r>
  <r>
    <x v="52"/>
    <n v="3"/>
    <s v="Llama-33-70b.txt"/>
    <x v="3"/>
    <n v="2"/>
    <n v="1575"/>
    <n v="1507"/>
    <n v="68"/>
    <n v="0"/>
    <n v="0.63"/>
    <n v="1"/>
    <n v="0"/>
    <n v="0"/>
    <n v="0"/>
    <n v="1"/>
    <n v="0"/>
    <n v="0"/>
  </r>
  <r>
    <x v="53"/>
    <n v="1"/>
    <s v="Llama-33-70b.txt"/>
    <x v="3"/>
    <m/>
    <m/>
    <m/>
    <m/>
    <m/>
    <m/>
    <n v="1"/>
    <n v="6"/>
    <n v="3"/>
    <n v="3"/>
    <n v="4"/>
    <n v="3"/>
    <n v="0"/>
  </r>
  <r>
    <x v="53"/>
    <n v="2"/>
    <s v="Llama-33-70b.txt"/>
    <x v="3"/>
    <n v="2"/>
    <n v="1567"/>
    <n v="1507"/>
    <n v="60"/>
    <n v="0"/>
    <n v="0.74"/>
    <n v="1"/>
    <n v="0"/>
    <n v="0"/>
    <n v="0"/>
    <n v="1"/>
    <n v="0"/>
    <n v="0"/>
  </r>
  <r>
    <x v="53"/>
    <n v="3"/>
    <s v="Llama-33-70b.txt"/>
    <x v="3"/>
    <n v="2"/>
    <n v="1575"/>
    <n v="1507"/>
    <n v="68"/>
    <n v="0"/>
    <n v="0.93"/>
    <n v="1"/>
    <n v="0"/>
    <n v="0"/>
    <n v="0"/>
    <n v="1"/>
    <n v="0"/>
    <n v="0"/>
  </r>
  <r>
    <x v="54"/>
    <n v="1"/>
    <s v="Llama-33-70b.txt"/>
    <x v="4"/>
    <n v="6"/>
    <n v="4737"/>
    <n v="4577"/>
    <n v="160"/>
    <n v="0"/>
    <n v="1.55"/>
    <n v="1"/>
    <n v="0"/>
    <n v="0"/>
    <n v="0"/>
    <n v="3"/>
    <n v="2"/>
    <n v="0"/>
  </r>
  <r>
    <x v="54"/>
    <n v="2"/>
    <s v="Llama-33-70b.txt"/>
    <x v="4"/>
    <m/>
    <m/>
    <m/>
    <m/>
    <m/>
    <m/>
    <n v="1"/>
    <n v="0"/>
    <n v="0"/>
    <n v="0"/>
    <n v="10"/>
    <n v="9"/>
    <n v="0"/>
  </r>
  <r>
    <x v="54"/>
    <n v="3"/>
    <s v="Llama-33-70b.txt"/>
    <x v="4"/>
    <n v="6"/>
    <n v="5574"/>
    <n v="5381"/>
    <n v="193"/>
    <n v="0"/>
    <n v="1.98"/>
    <n v="1"/>
    <n v="0"/>
    <n v="0"/>
    <n v="0"/>
    <n v="3"/>
    <n v="2"/>
    <n v="0"/>
  </r>
  <r>
    <x v="55"/>
    <n v="1"/>
    <s v="Llama-33-70b.txt"/>
    <x v="3"/>
    <m/>
    <m/>
    <m/>
    <m/>
    <m/>
    <m/>
    <n v="1"/>
    <n v="10"/>
    <n v="8"/>
    <n v="1"/>
    <n v="0"/>
    <n v="0"/>
    <n v="0"/>
  </r>
  <r>
    <x v="55"/>
    <n v="2"/>
    <s v="Llama-33-70b.txt"/>
    <x v="3"/>
    <m/>
    <m/>
    <m/>
    <m/>
    <m/>
    <m/>
    <n v="1"/>
    <n v="10"/>
    <n v="8"/>
    <n v="1"/>
    <n v="0"/>
    <n v="0"/>
    <n v="0"/>
  </r>
  <r>
    <x v="55"/>
    <n v="3"/>
    <s v="Llama-33-70b.txt"/>
    <x v="3"/>
    <m/>
    <m/>
    <m/>
    <m/>
    <m/>
    <m/>
    <n v="1"/>
    <n v="3"/>
    <n v="2"/>
    <n v="0"/>
    <n v="7"/>
    <n v="7"/>
    <n v="0"/>
  </r>
  <r>
    <x v="56"/>
    <n v="1"/>
    <s v="Llama-33-70b.txt"/>
    <x v="3"/>
    <m/>
    <m/>
    <m/>
    <m/>
    <m/>
    <m/>
    <n v="1"/>
    <n v="10"/>
    <n v="9"/>
    <n v="0"/>
    <n v="0"/>
    <n v="0"/>
    <n v="0"/>
  </r>
  <r>
    <x v="56"/>
    <n v="2"/>
    <s v="Llama-33-70b.txt"/>
    <x v="3"/>
    <m/>
    <m/>
    <m/>
    <m/>
    <m/>
    <m/>
    <n v="1"/>
    <n v="10"/>
    <n v="9"/>
    <n v="0"/>
    <n v="0"/>
    <n v="0"/>
    <n v="0"/>
  </r>
  <r>
    <x v="56"/>
    <n v="3"/>
    <s v="Llama-33-70b.txt"/>
    <x v="3"/>
    <m/>
    <m/>
    <m/>
    <m/>
    <m/>
    <m/>
    <n v="1"/>
    <n v="10"/>
    <n v="9"/>
    <n v="0"/>
    <n v="0"/>
    <n v="0"/>
    <n v="0"/>
  </r>
  <r>
    <x v="57"/>
    <n v="1"/>
    <s v="Llama-33-70b.txt"/>
    <x v="3"/>
    <m/>
    <m/>
    <m/>
    <m/>
    <m/>
    <m/>
    <n v="1"/>
    <n v="10"/>
    <n v="9"/>
    <n v="0"/>
    <n v="0"/>
    <n v="0"/>
    <n v="0"/>
  </r>
  <r>
    <x v="57"/>
    <n v="2"/>
    <s v="Llama-33-70b.txt"/>
    <x v="3"/>
    <m/>
    <m/>
    <m/>
    <m/>
    <m/>
    <m/>
    <n v="1"/>
    <n v="10"/>
    <n v="9"/>
    <n v="0"/>
    <n v="0"/>
    <n v="0"/>
    <n v="0"/>
  </r>
  <r>
    <x v="57"/>
    <n v="3"/>
    <s v="Llama-33-70b.txt"/>
    <x v="3"/>
    <m/>
    <m/>
    <m/>
    <m/>
    <m/>
    <m/>
    <n v="1"/>
    <n v="10"/>
    <n v="9"/>
    <n v="0"/>
    <n v="0"/>
    <n v="0"/>
    <n v="0"/>
  </r>
  <r>
    <x v="58"/>
    <n v="1"/>
    <s v="Llama-33-70b.txt"/>
    <x v="3"/>
    <n v="7"/>
    <n v="10401"/>
    <n v="9170"/>
    <n v="1231"/>
    <n v="0"/>
    <n v="7.84"/>
    <n v="1"/>
    <n v="3"/>
    <n v="2"/>
    <n v="0"/>
    <n v="1"/>
    <n v="0"/>
    <n v="0"/>
  </r>
  <r>
    <x v="58"/>
    <n v="2"/>
    <s v="Llama-33-70b.txt"/>
    <x v="3"/>
    <n v="10"/>
    <n v="13758"/>
    <n v="12533"/>
    <n v="1225"/>
    <n v="0"/>
    <n v="11.88"/>
    <n v="1"/>
    <n v="5"/>
    <n v="4"/>
    <n v="0"/>
    <n v="0"/>
    <n v="0"/>
    <n v="0"/>
  </r>
  <r>
    <x v="58"/>
    <n v="3"/>
    <s v="Llama-33-70b.txt"/>
    <x v="3"/>
    <n v="13"/>
    <n v="34875"/>
    <n v="24359"/>
    <n v="10516"/>
    <n v="0"/>
    <n v="46.65"/>
    <n v="1"/>
    <n v="6"/>
    <n v="5"/>
    <n v="0"/>
    <n v="1"/>
    <n v="0"/>
    <n v="0"/>
  </r>
  <r>
    <x v="59"/>
    <n v="1"/>
    <s v="Llama-33-70b.txt"/>
    <x v="3"/>
    <m/>
    <m/>
    <m/>
    <m/>
    <m/>
    <m/>
    <n v="1"/>
    <n v="3"/>
    <n v="2"/>
    <n v="0"/>
    <n v="8"/>
    <n v="6"/>
    <n v="0"/>
  </r>
  <r>
    <x v="59"/>
    <n v="2"/>
    <s v="Llama-33-70b.txt"/>
    <x v="3"/>
    <n v="10"/>
    <n v="9880"/>
    <n v="9055"/>
    <n v="825"/>
    <n v="0"/>
    <n v="6.2"/>
    <n v="1"/>
    <n v="2"/>
    <n v="1"/>
    <n v="0"/>
    <n v="4"/>
    <n v="2"/>
    <n v="0"/>
  </r>
  <r>
    <x v="59"/>
    <n v="3"/>
    <s v="Llama-33-70b.txt"/>
    <x v="3"/>
    <m/>
    <m/>
    <m/>
    <m/>
    <m/>
    <m/>
    <n v="1"/>
    <n v="6"/>
    <n v="3"/>
    <n v="3"/>
    <n v="4"/>
    <n v="3"/>
    <n v="0"/>
  </r>
  <r>
    <x v="60"/>
    <n v="1"/>
    <s v="Llama-33-70b.txt"/>
    <x v="3"/>
    <m/>
    <m/>
    <m/>
    <m/>
    <m/>
    <m/>
    <n v="1"/>
    <n v="10"/>
    <n v="9"/>
    <n v="0"/>
    <n v="0"/>
    <n v="0"/>
    <n v="0"/>
  </r>
  <r>
    <x v="60"/>
    <n v="2"/>
    <s v="Llama-33-70b.txt"/>
    <x v="3"/>
    <m/>
    <m/>
    <m/>
    <m/>
    <m/>
    <m/>
    <n v="1"/>
    <n v="10"/>
    <n v="9"/>
    <n v="0"/>
    <n v="0"/>
    <n v="0"/>
    <n v="0"/>
  </r>
  <r>
    <x v="60"/>
    <n v="3"/>
    <s v="Llama-33-70b.txt"/>
    <x v="3"/>
    <m/>
    <m/>
    <m/>
    <m/>
    <m/>
    <m/>
    <n v="1"/>
    <n v="10"/>
    <n v="9"/>
    <n v="0"/>
    <n v="0"/>
    <n v="0"/>
    <n v="0"/>
  </r>
  <r>
    <x v="61"/>
    <n v="1"/>
    <s v="Llama-33-70b.txt"/>
    <x v="3"/>
    <m/>
    <m/>
    <m/>
    <m/>
    <m/>
    <m/>
    <n v="1"/>
    <n v="3"/>
    <n v="0"/>
    <n v="2"/>
    <n v="0"/>
    <n v="0"/>
    <n v="0"/>
  </r>
  <r>
    <x v="61"/>
    <n v="2"/>
    <s v="Llama-33-70b.txt"/>
    <x v="3"/>
    <n v="10"/>
    <n v="17523"/>
    <n v="15652"/>
    <n v="1871"/>
    <n v="0"/>
    <n v="17.190000000000001"/>
    <n v="1"/>
    <n v="5"/>
    <n v="2"/>
    <n v="2"/>
    <n v="0"/>
    <n v="0"/>
    <n v="0"/>
  </r>
  <r>
    <x v="61"/>
    <n v="3"/>
    <s v="Llama-33-70b.txt"/>
    <x v="3"/>
    <m/>
    <m/>
    <m/>
    <m/>
    <m/>
    <m/>
    <n v="1"/>
    <n v="10"/>
    <n v="7"/>
    <n v="2"/>
    <n v="0"/>
    <n v="0"/>
    <n v="0"/>
  </r>
  <r>
    <x v="62"/>
    <n v="1"/>
    <s v="Llama-33-70b.txt"/>
    <x v="3"/>
    <m/>
    <m/>
    <m/>
    <m/>
    <m/>
    <m/>
    <n v="1"/>
    <n v="2"/>
    <n v="2"/>
    <n v="0"/>
    <n v="8"/>
    <n v="7"/>
    <n v="0"/>
  </r>
  <r>
    <x v="62"/>
    <n v="2"/>
    <s v="Llama-33-70b.txt"/>
    <x v="3"/>
    <m/>
    <m/>
    <m/>
    <m/>
    <m/>
    <m/>
    <n v="1"/>
    <n v="0"/>
    <n v="0"/>
    <n v="0"/>
    <n v="10"/>
    <n v="9"/>
    <n v="0"/>
  </r>
  <r>
    <x v="62"/>
    <n v="3"/>
    <s v="Llama-33-70b.txt"/>
    <x v="3"/>
    <m/>
    <m/>
    <m/>
    <m/>
    <m/>
    <m/>
    <n v="1"/>
    <n v="0"/>
    <n v="0"/>
    <n v="0"/>
    <n v="10"/>
    <n v="9"/>
    <n v="0"/>
  </r>
  <r>
    <x v="63"/>
    <n v="1"/>
    <s v="Llama-33-70b.txt"/>
    <x v="3"/>
    <n v="2"/>
    <n v="1474"/>
    <n v="1435"/>
    <n v="39"/>
    <n v="0"/>
    <n v="0.95"/>
    <n v="1"/>
    <n v="0"/>
    <n v="0"/>
    <n v="0"/>
    <n v="1"/>
    <n v="0"/>
    <n v="0"/>
  </r>
  <r>
    <x v="63"/>
    <n v="2"/>
    <s v="Llama-33-70b.txt"/>
    <x v="3"/>
    <n v="2"/>
    <n v="1474"/>
    <n v="1435"/>
    <n v="39"/>
    <n v="0"/>
    <n v="0.61"/>
    <n v="1"/>
    <n v="0"/>
    <n v="0"/>
    <n v="0"/>
    <n v="1"/>
    <n v="0"/>
    <n v="0"/>
  </r>
  <r>
    <x v="63"/>
    <n v="3"/>
    <s v="Llama-33-70b.txt"/>
    <x v="3"/>
    <n v="2"/>
    <n v="1474"/>
    <n v="1435"/>
    <n v="39"/>
    <n v="0"/>
    <n v="0.56999999999999995"/>
    <n v="1"/>
    <n v="0"/>
    <n v="0"/>
    <n v="0"/>
    <n v="1"/>
    <n v="0"/>
    <n v="0"/>
  </r>
  <r>
    <x v="64"/>
    <n v="1"/>
    <s v="Llama-33-70b.txt"/>
    <x v="3"/>
    <n v="2"/>
    <n v="1458"/>
    <n v="1431"/>
    <n v="27"/>
    <n v="0"/>
    <n v="0.53"/>
    <n v="1"/>
    <n v="0"/>
    <n v="0"/>
    <n v="0"/>
    <n v="1"/>
    <n v="0"/>
    <n v="0"/>
  </r>
  <r>
    <x v="64"/>
    <n v="2"/>
    <s v="Llama-33-70b.txt"/>
    <x v="3"/>
    <n v="2"/>
    <n v="1458"/>
    <n v="1431"/>
    <n v="27"/>
    <n v="0"/>
    <n v="0.52"/>
    <n v="1"/>
    <n v="0"/>
    <n v="0"/>
    <n v="0"/>
    <n v="1"/>
    <n v="0"/>
    <n v="0"/>
  </r>
  <r>
    <x v="64"/>
    <n v="3"/>
    <s v="Llama-33-70b.txt"/>
    <x v="3"/>
    <n v="2"/>
    <n v="1458"/>
    <n v="1431"/>
    <n v="27"/>
    <n v="0"/>
    <n v="0.53"/>
    <n v="1"/>
    <n v="0"/>
    <n v="0"/>
    <n v="0"/>
    <n v="1"/>
    <n v="0"/>
    <n v="0"/>
  </r>
  <r>
    <x v="65"/>
    <n v="1"/>
    <s v="Llama-33-70b.txt"/>
    <x v="3"/>
    <m/>
    <m/>
    <m/>
    <m/>
    <m/>
    <m/>
    <n v="1"/>
    <n v="0"/>
    <n v="0"/>
    <n v="0"/>
    <n v="10"/>
    <n v="9"/>
    <n v="0"/>
  </r>
  <r>
    <x v="65"/>
    <n v="2"/>
    <s v="Llama-33-70b.txt"/>
    <x v="3"/>
    <m/>
    <m/>
    <m/>
    <m/>
    <m/>
    <m/>
    <n v="1"/>
    <n v="3"/>
    <n v="1"/>
    <n v="2"/>
    <n v="7"/>
    <n v="6"/>
    <n v="0"/>
  </r>
  <r>
    <x v="65"/>
    <n v="3"/>
    <s v="Llama-33-70b.txt"/>
    <x v="3"/>
    <m/>
    <m/>
    <m/>
    <m/>
    <m/>
    <m/>
    <n v="1"/>
    <n v="0"/>
    <n v="0"/>
    <n v="0"/>
    <n v="10"/>
    <n v="9"/>
    <n v="0"/>
  </r>
  <r>
    <x v="66"/>
    <n v="1"/>
    <s v="Llama-33-70b.txt"/>
    <x v="3"/>
    <m/>
    <m/>
    <m/>
    <m/>
    <m/>
    <m/>
    <n v="1"/>
    <n v="6"/>
    <n v="5"/>
    <n v="1"/>
    <n v="4"/>
    <n v="3"/>
    <n v="0"/>
  </r>
  <r>
    <x v="66"/>
    <n v="2"/>
    <s v="Llama-33-70b.txt"/>
    <x v="3"/>
    <m/>
    <m/>
    <m/>
    <m/>
    <m/>
    <m/>
    <n v="1"/>
    <n v="0"/>
    <n v="0"/>
    <n v="0"/>
    <n v="10"/>
    <n v="9"/>
    <n v="0"/>
  </r>
  <r>
    <x v="66"/>
    <n v="3"/>
    <s v="Llama-33-70b.txt"/>
    <x v="3"/>
    <m/>
    <m/>
    <m/>
    <m/>
    <m/>
    <m/>
    <n v="1"/>
    <n v="4"/>
    <n v="3"/>
    <n v="1"/>
    <n v="6"/>
    <n v="5"/>
    <n v="0"/>
  </r>
  <r>
    <x v="67"/>
    <n v="1"/>
    <s v="Llama-33-70b.txt"/>
    <x v="3"/>
    <m/>
    <m/>
    <m/>
    <m/>
    <m/>
    <m/>
    <n v="1"/>
    <n v="9"/>
    <n v="5"/>
    <n v="4"/>
    <n v="1"/>
    <n v="0"/>
    <n v="0"/>
  </r>
  <r>
    <x v="67"/>
    <n v="2"/>
    <s v="Llama-33-70b.txt"/>
    <x v="3"/>
    <m/>
    <m/>
    <m/>
    <m/>
    <m/>
    <m/>
    <n v="1"/>
    <n v="9"/>
    <n v="9"/>
    <n v="0"/>
    <n v="1"/>
    <n v="0"/>
    <n v="0"/>
  </r>
  <r>
    <x v="67"/>
    <n v="3"/>
    <s v="Llama-33-70b.txt"/>
    <x v="3"/>
    <m/>
    <m/>
    <m/>
    <m/>
    <m/>
    <m/>
    <n v="1"/>
    <n v="9"/>
    <n v="9"/>
    <n v="0"/>
    <n v="1"/>
    <n v="0"/>
    <n v="0"/>
  </r>
  <r>
    <x v="68"/>
    <n v="1"/>
    <s v="Llama-33-70b.txt"/>
    <x v="3"/>
    <n v="15"/>
    <n v="11403"/>
    <n v="10794"/>
    <n v="609"/>
    <n v="0"/>
    <n v="7.49"/>
    <n v="1"/>
    <n v="5"/>
    <n v="3"/>
    <n v="0"/>
    <n v="3"/>
    <n v="3"/>
    <n v="0"/>
  </r>
  <r>
    <x v="68"/>
    <n v="2"/>
    <s v="Llama-33-70b.txt"/>
    <x v="3"/>
    <m/>
    <m/>
    <m/>
    <m/>
    <m/>
    <m/>
    <n v="1"/>
    <n v="2"/>
    <n v="0"/>
    <n v="2"/>
    <n v="3"/>
    <n v="2"/>
    <n v="0"/>
  </r>
  <r>
    <x v="68"/>
    <n v="3"/>
    <s v="Llama-33-70b.txt"/>
    <x v="3"/>
    <m/>
    <m/>
    <m/>
    <m/>
    <m/>
    <m/>
    <n v="1"/>
    <n v="7"/>
    <n v="7"/>
    <n v="0"/>
    <n v="3"/>
    <n v="2"/>
    <n v="0"/>
  </r>
  <r>
    <x v="69"/>
    <n v="1"/>
    <s v="Llama-33-70b.txt"/>
    <x v="3"/>
    <n v="2"/>
    <n v="1473"/>
    <n v="1447"/>
    <n v="26"/>
    <n v="0"/>
    <n v="0.59"/>
    <n v="1"/>
    <n v="0"/>
    <n v="0"/>
    <n v="0"/>
    <n v="1"/>
    <n v="0"/>
    <n v="0"/>
  </r>
  <r>
    <x v="69"/>
    <n v="2"/>
    <s v="Llama-33-70b.txt"/>
    <x v="3"/>
    <n v="2"/>
    <n v="1473"/>
    <n v="1447"/>
    <n v="26"/>
    <n v="0"/>
    <n v="0.56999999999999995"/>
    <n v="1"/>
    <n v="0"/>
    <n v="0"/>
    <n v="0"/>
    <n v="1"/>
    <n v="0"/>
    <n v="0"/>
  </r>
  <r>
    <x v="69"/>
    <n v="3"/>
    <s v="Llama-33-70b.txt"/>
    <x v="3"/>
    <n v="2"/>
    <n v="1473"/>
    <n v="1447"/>
    <n v="26"/>
    <n v="0"/>
    <n v="0.67"/>
    <n v="1"/>
    <n v="0"/>
    <n v="0"/>
    <n v="0"/>
    <n v="1"/>
    <n v="0"/>
    <n v="0"/>
  </r>
  <r>
    <x v="70"/>
    <n v="1"/>
    <s v="Llama-33-70b.txt"/>
    <x v="2"/>
    <n v="2"/>
    <n v="1503"/>
    <n v="1449"/>
    <n v="54"/>
    <n v="0"/>
    <n v="0.69"/>
    <n v="1"/>
    <n v="0"/>
    <n v="0"/>
    <n v="0"/>
    <n v="1"/>
    <n v="0"/>
    <n v="0"/>
  </r>
  <r>
    <x v="70"/>
    <n v="2"/>
    <s v="Llama-33-70b.txt"/>
    <x v="2"/>
    <n v="6"/>
    <n v="5478"/>
    <n v="5290"/>
    <n v="188"/>
    <n v="0"/>
    <n v="1.97"/>
    <n v="1"/>
    <n v="0"/>
    <n v="0"/>
    <n v="0"/>
    <n v="3"/>
    <n v="2"/>
    <n v="0"/>
  </r>
  <r>
    <x v="70"/>
    <n v="3"/>
    <s v="Llama-33-70b.txt"/>
    <x v="2"/>
    <n v="2"/>
    <n v="1503"/>
    <n v="1449"/>
    <n v="54"/>
    <n v="0"/>
    <n v="0.68"/>
    <n v="1"/>
    <n v="0"/>
    <n v="0"/>
    <n v="0"/>
    <n v="1"/>
    <n v="0"/>
    <n v="0"/>
  </r>
  <r>
    <x v="71"/>
    <n v="1"/>
    <s v="Llama-33-70b.txt"/>
    <x v="2"/>
    <n v="2"/>
    <n v="1508"/>
    <n v="1455"/>
    <n v="53"/>
    <n v="0"/>
    <n v="0.68"/>
    <n v="1"/>
    <n v="0"/>
    <n v="0"/>
    <n v="0"/>
    <n v="1"/>
    <n v="0"/>
    <n v="0"/>
  </r>
  <r>
    <x v="71"/>
    <n v="2"/>
    <s v="Llama-33-70b.txt"/>
    <x v="2"/>
    <n v="4"/>
    <n v="3255"/>
    <n v="3149"/>
    <n v="106"/>
    <n v="0"/>
    <n v="1.19"/>
    <n v="1"/>
    <n v="0"/>
    <n v="0"/>
    <n v="0"/>
    <n v="2"/>
    <n v="1"/>
    <n v="0"/>
  </r>
  <r>
    <x v="71"/>
    <n v="3"/>
    <s v="Llama-33-70b.txt"/>
    <x v="2"/>
    <n v="2"/>
    <n v="1508"/>
    <n v="1455"/>
    <n v="53"/>
    <n v="0"/>
    <n v="0.67"/>
    <n v="1"/>
    <n v="0"/>
    <n v="0"/>
    <n v="0"/>
    <n v="1"/>
    <n v="0"/>
    <n v="0"/>
  </r>
  <r>
    <x v="72"/>
    <n v="1"/>
    <s v="Llama-33-70b.txt"/>
    <x v="3"/>
    <m/>
    <m/>
    <m/>
    <m/>
    <m/>
    <m/>
    <n v="1"/>
    <n v="10"/>
    <n v="9"/>
    <n v="0"/>
    <n v="0"/>
    <n v="0"/>
    <n v="0"/>
  </r>
  <r>
    <x v="72"/>
    <n v="2"/>
    <s v="Llama-33-70b.txt"/>
    <x v="3"/>
    <n v="7"/>
    <n v="6745"/>
    <n v="6167"/>
    <n v="578"/>
    <n v="0"/>
    <n v="3.21"/>
    <n v="1"/>
    <n v="1"/>
    <n v="0"/>
    <n v="0"/>
    <n v="3"/>
    <n v="2"/>
    <n v="0"/>
  </r>
  <r>
    <x v="72"/>
    <n v="3"/>
    <s v="Llama-33-70b.txt"/>
    <x v="3"/>
    <n v="18"/>
    <n v="31415"/>
    <n v="30223"/>
    <n v="1192"/>
    <n v="0"/>
    <n v="17.82"/>
    <n v="1"/>
    <n v="9"/>
    <n v="8"/>
    <n v="0"/>
    <n v="0"/>
    <n v="0"/>
    <n v="0"/>
  </r>
  <r>
    <x v="73"/>
    <n v="1"/>
    <s v="Llama-33-70b.txt"/>
    <x v="3"/>
    <m/>
    <m/>
    <m/>
    <m/>
    <m/>
    <m/>
    <n v="1"/>
    <n v="0"/>
    <n v="0"/>
    <n v="0"/>
    <n v="10"/>
    <n v="9"/>
    <n v="0"/>
  </r>
  <r>
    <x v="73"/>
    <n v="2"/>
    <s v="Llama-33-70b.txt"/>
    <x v="3"/>
    <m/>
    <m/>
    <m/>
    <m/>
    <m/>
    <m/>
    <n v="1"/>
    <n v="0"/>
    <n v="0"/>
    <n v="0"/>
    <n v="10"/>
    <n v="9"/>
    <n v="0"/>
  </r>
  <r>
    <x v="73"/>
    <n v="3"/>
    <s v="Llama-33-70b.txt"/>
    <x v="3"/>
    <m/>
    <m/>
    <m/>
    <m/>
    <m/>
    <m/>
    <n v="1"/>
    <n v="0"/>
    <n v="0"/>
    <n v="0"/>
    <n v="10"/>
    <n v="9"/>
    <n v="0"/>
  </r>
  <r>
    <x v="74"/>
    <n v="1"/>
    <s v="Llama-33-70b.txt"/>
    <x v="3"/>
    <m/>
    <m/>
    <m/>
    <m/>
    <m/>
    <m/>
    <n v="1"/>
    <n v="0"/>
    <n v="0"/>
    <n v="0"/>
    <n v="10"/>
    <n v="9"/>
    <n v="0"/>
  </r>
  <r>
    <x v="74"/>
    <n v="2"/>
    <s v="Llama-33-70b.txt"/>
    <x v="3"/>
    <m/>
    <m/>
    <m/>
    <m/>
    <m/>
    <m/>
    <n v="1"/>
    <n v="0"/>
    <n v="0"/>
    <n v="0"/>
    <n v="10"/>
    <n v="9"/>
    <n v="0"/>
  </r>
  <r>
    <x v="74"/>
    <n v="3"/>
    <s v="Llama-33-70b.txt"/>
    <x v="3"/>
    <m/>
    <m/>
    <m/>
    <m/>
    <m/>
    <m/>
    <n v="1"/>
    <n v="0"/>
    <n v="0"/>
    <n v="0"/>
    <n v="10"/>
    <n v="8"/>
    <n v="1"/>
  </r>
  <r>
    <x v="75"/>
    <n v="1"/>
    <s v="Llama-33-70b.txt"/>
    <x v="3"/>
    <m/>
    <m/>
    <m/>
    <m/>
    <m/>
    <m/>
    <n v="1"/>
    <n v="10"/>
    <n v="9"/>
    <n v="0"/>
    <n v="0"/>
    <n v="0"/>
    <n v="0"/>
  </r>
  <r>
    <x v="75"/>
    <n v="2"/>
    <s v="Llama-33-70b.txt"/>
    <x v="3"/>
    <n v="19"/>
    <n v="39114"/>
    <n v="37588"/>
    <n v="1526"/>
    <n v="0"/>
    <n v="23.55"/>
    <n v="1"/>
    <n v="9"/>
    <n v="4"/>
    <n v="4"/>
    <n v="1"/>
    <n v="0"/>
    <n v="0"/>
  </r>
  <r>
    <x v="75"/>
    <n v="3"/>
    <s v="Llama-33-70b.txt"/>
    <x v="3"/>
    <n v="12"/>
    <n v="17128"/>
    <n v="16114"/>
    <n v="1014"/>
    <n v="0"/>
    <n v="57.52"/>
    <n v="1"/>
    <n v="6"/>
    <n v="3"/>
    <n v="2"/>
    <n v="0"/>
    <n v="0"/>
    <n v="0"/>
  </r>
  <r>
    <x v="76"/>
    <n v="1"/>
    <s v="Llama-33-70b.txt"/>
    <x v="3"/>
    <m/>
    <m/>
    <m/>
    <m/>
    <m/>
    <m/>
    <n v="1"/>
    <n v="5"/>
    <n v="5"/>
    <n v="0"/>
    <n v="5"/>
    <n v="4"/>
    <n v="0"/>
  </r>
  <r>
    <x v="76"/>
    <n v="2"/>
    <s v="Llama-33-70b.txt"/>
    <x v="3"/>
    <m/>
    <m/>
    <m/>
    <m/>
    <m/>
    <m/>
    <n v="1"/>
    <n v="0"/>
    <n v="0"/>
    <n v="0"/>
    <n v="10"/>
    <n v="9"/>
    <n v="0"/>
  </r>
  <r>
    <x v="76"/>
    <n v="3"/>
    <s v="Llama-33-70b.txt"/>
    <x v="3"/>
    <m/>
    <m/>
    <m/>
    <m/>
    <m/>
    <m/>
    <n v="1"/>
    <n v="4"/>
    <n v="1"/>
    <n v="1"/>
    <n v="6"/>
    <n v="7"/>
    <n v="0"/>
  </r>
  <r>
    <x v="77"/>
    <n v="1"/>
    <s v="Llama-33-70b.txt"/>
    <x v="3"/>
    <m/>
    <m/>
    <m/>
    <m/>
    <m/>
    <m/>
    <n v="1"/>
    <n v="10"/>
    <n v="9"/>
    <n v="0"/>
    <n v="0"/>
    <n v="0"/>
    <n v="0"/>
  </r>
  <r>
    <x v="77"/>
    <n v="2"/>
    <s v="Llama-33-70b.txt"/>
    <x v="3"/>
    <m/>
    <m/>
    <m/>
    <m/>
    <m/>
    <m/>
    <n v="1"/>
    <n v="10"/>
    <n v="9"/>
    <n v="0"/>
    <n v="0"/>
    <n v="0"/>
    <n v="0"/>
  </r>
  <r>
    <x v="77"/>
    <n v="3"/>
    <s v="Llama-33-70b.txt"/>
    <x v="3"/>
    <m/>
    <m/>
    <m/>
    <m/>
    <m/>
    <m/>
    <n v="1"/>
    <n v="10"/>
    <n v="9"/>
    <n v="0"/>
    <n v="0"/>
    <n v="0"/>
    <n v="0"/>
  </r>
  <r>
    <x v="78"/>
    <n v="1"/>
    <s v="Llama-33-70b.txt"/>
    <x v="3"/>
    <m/>
    <m/>
    <m/>
    <m/>
    <m/>
    <m/>
    <n v="1"/>
    <n v="4"/>
    <n v="2"/>
    <n v="2"/>
    <n v="6"/>
    <n v="5"/>
    <n v="0"/>
  </r>
  <r>
    <x v="78"/>
    <n v="2"/>
    <s v="Llama-33-70b.txt"/>
    <x v="3"/>
    <m/>
    <m/>
    <m/>
    <m/>
    <m/>
    <m/>
    <n v="1"/>
    <n v="0"/>
    <n v="0"/>
    <n v="0"/>
    <n v="10"/>
    <n v="9"/>
    <n v="0"/>
  </r>
  <r>
    <x v="78"/>
    <n v="3"/>
    <s v="Llama-33-70b.txt"/>
    <x v="3"/>
    <m/>
    <m/>
    <m/>
    <m/>
    <m/>
    <m/>
    <n v="1"/>
    <n v="4"/>
    <n v="1"/>
    <n v="3"/>
    <n v="6"/>
    <n v="5"/>
    <n v="0"/>
  </r>
  <r>
    <x v="79"/>
    <n v="1"/>
    <s v="Llama"/>
    <x v="4"/>
    <m/>
    <m/>
    <m/>
    <m/>
    <m/>
    <m/>
    <n v="1"/>
    <n v="0"/>
    <n v="0"/>
    <n v="0"/>
    <n v="2"/>
    <n v="1"/>
    <n v="1"/>
  </r>
  <r>
    <x v="79"/>
    <n v="2"/>
    <s v="Llama"/>
    <x v="4"/>
    <m/>
    <m/>
    <m/>
    <m/>
    <m/>
    <m/>
    <n v="1"/>
    <n v="0"/>
    <n v="0"/>
    <n v="0"/>
    <n v="2"/>
    <n v="1"/>
    <n v="1"/>
  </r>
  <r>
    <x v="79"/>
    <n v="3"/>
    <s v="Llama"/>
    <x v="4"/>
    <m/>
    <m/>
    <m/>
    <m/>
    <m/>
    <m/>
    <n v="1"/>
    <n v="0"/>
    <n v="0"/>
    <n v="0"/>
    <n v="2"/>
    <n v="1"/>
    <n v="1"/>
  </r>
  <r>
    <x v="80"/>
    <n v="1"/>
    <s v="Llama"/>
    <x v="4"/>
    <n v="9"/>
    <n v="6800"/>
    <n v="6526"/>
    <n v="274"/>
    <n v="0"/>
    <n v="30.76"/>
    <n v="1"/>
    <n v="1"/>
    <n v="0"/>
    <n v="0"/>
    <n v="4"/>
    <n v="2"/>
    <n v="1"/>
  </r>
  <r>
    <x v="80"/>
    <n v="2"/>
    <s v="Llama"/>
    <x v="4"/>
    <n v="9"/>
    <n v="6790"/>
    <n v="6526"/>
    <n v="264"/>
    <n v="0"/>
    <n v="30.36"/>
    <n v="1"/>
    <n v="1"/>
    <n v="0"/>
    <n v="0"/>
    <n v="4"/>
    <n v="2"/>
    <n v="1"/>
  </r>
  <r>
    <x v="80"/>
    <n v="3"/>
    <s v="Llama"/>
    <x v="4"/>
    <n v="9"/>
    <n v="6790"/>
    <n v="6526"/>
    <n v="264"/>
    <n v="0"/>
    <n v="30.28"/>
    <n v="1"/>
    <n v="1"/>
    <n v="0"/>
    <n v="0"/>
    <n v="4"/>
    <n v="2"/>
    <n v="1"/>
  </r>
  <r>
    <x v="81"/>
    <n v="1"/>
    <s v="Llama-33-70b.txt"/>
    <x v="3"/>
    <n v="18"/>
    <n v="16434"/>
    <n v="15698"/>
    <n v="736"/>
    <n v="0"/>
    <n v="9.4499999999999993"/>
    <n v="1"/>
    <n v="6"/>
    <n v="3"/>
    <n v="2"/>
    <n v="4"/>
    <n v="2"/>
    <n v="0"/>
  </r>
  <r>
    <x v="81"/>
    <n v="2"/>
    <s v="Llama-33-70b.txt"/>
    <x v="3"/>
    <m/>
    <m/>
    <m/>
    <m/>
    <m/>
    <m/>
    <n v="1"/>
    <n v="7"/>
    <n v="5"/>
    <n v="2"/>
    <n v="3"/>
    <n v="2"/>
    <n v="0"/>
  </r>
  <r>
    <x v="81"/>
    <n v="3"/>
    <s v="Llama-33-70b.txt"/>
    <x v="3"/>
    <m/>
    <m/>
    <m/>
    <m/>
    <m/>
    <m/>
    <n v="1"/>
    <n v="7"/>
    <n v="4"/>
    <n v="3"/>
    <n v="3"/>
    <n v="2"/>
    <n v="0"/>
  </r>
  <r>
    <x v="82"/>
    <n v="1"/>
    <s v="Llama-33-70b.txt"/>
    <x v="2"/>
    <m/>
    <m/>
    <m/>
    <m/>
    <m/>
    <m/>
    <n v="1"/>
    <n v="0"/>
    <n v="0"/>
    <n v="0"/>
    <n v="10"/>
    <n v="9"/>
    <n v="0"/>
  </r>
  <r>
    <x v="82"/>
    <n v="2"/>
    <s v="Llama-33-70b.txt"/>
    <x v="2"/>
    <n v="18"/>
    <n v="16640"/>
    <n v="16167"/>
    <n v="473"/>
    <n v="0"/>
    <n v="7.3"/>
    <n v="1"/>
    <n v="6"/>
    <n v="2"/>
    <n v="3"/>
    <n v="4"/>
    <n v="2"/>
    <n v="0"/>
  </r>
  <r>
    <x v="82"/>
    <n v="3"/>
    <s v="Llama-33-70b.txt"/>
    <x v="2"/>
    <m/>
    <m/>
    <m/>
    <m/>
    <m/>
    <m/>
    <n v="1"/>
    <n v="0"/>
    <n v="0"/>
    <n v="0"/>
    <n v="10"/>
    <n v="9"/>
    <n v="0"/>
  </r>
  <r>
    <x v="83"/>
    <n v="1"/>
    <s v="Llama-33-70b.txt"/>
    <x v="3"/>
    <m/>
    <m/>
    <m/>
    <m/>
    <m/>
    <m/>
    <n v="1"/>
    <n v="7"/>
    <n v="3"/>
    <n v="4"/>
    <n v="3"/>
    <n v="2"/>
    <n v="0"/>
  </r>
  <r>
    <x v="83"/>
    <n v="2"/>
    <s v="Llama-33-70b.txt"/>
    <x v="3"/>
    <m/>
    <m/>
    <m/>
    <m/>
    <m/>
    <m/>
    <n v="1"/>
    <n v="7"/>
    <n v="5"/>
    <n v="2"/>
    <n v="3"/>
    <n v="2"/>
    <n v="0"/>
  </r>
  <r>
    <x v="83"/>
    <n v="3"/>
    <s v="Llama-33-70b.txt"/>
    <x v="3"/>
    <m/>
    <m/>
    <m/>
    <m/>
    <m/>
    <m/>
    <n v="1"/>
    <n v="7"/>
    <n v="4"/>
    <n v="3"/>
    <n v="3"/>
    <n v="2"/>
    <n v="0"/>
  </r>
  <r>
    <x v="84"/>
    <n v="1"/>
    <s v="Llama-33-70b.txt"/>
    <x v="3"/>
    <m/>
    <m/>
    <m/>
    <m/>
    <m/>
    <m/>
    <n v="1"/>
    <n v="6"/>
    <n v="6"/>
    <n v="0"/>
    <n v="4"/>
    <n v="3"/>
    <n v="0"/>
  </r>
  <r>
    <x v="84"/>
    <n v="2"/>
    <s v="Llama-33-70b.txt"/>
    <x v="3"/>
    <m/>
    <m/>
    <m/>
    <m/>
    <m/>
    <m/>
    <n v="1"/>
    <n v="1"/>
    <n v="0"/>
    <n v="1"/>
    <n v="3"/>
    <n v="2"/>
    <n v="0"/>
  </r>
  <r>
    <x v="84"/>
    <n v="3"/>
    <s v="Llama-33-70b.txt"/>
    <x v="3"/>
    <m/>
    <m/>
    <m/>
    <m/>
    <m/>
    <m/>
    <n v="1"/>
    <n v="4"/>
    <n v="2"/>
    <n v="2"/>
    <n v="6"/>
    <n v="5"/>
    <n v="0"/>
  </r>
  <r>
    <x v="85"/>
    <n v="1"/>
    <s v="Llama-33-70b.txt"/>
    <x v="3"/>
    <n v="16"/>
    <n v="14155"/>
    <n v="13681"/>
    <n v="474"/>
    <n v="0"/>
    <n v="7.19"/>
    <n v="1"/>
    <n v="5"/>
    <n v="2"/>
    <n v="2"/>
    <n v="4"/>
    <n v="2"/>
    <n v="0"/>
  </r>
  <r>
    <x v="85"/>
    <n v="2"/>
    <s v="Llama-33-70b.txt"/>
    <x v="3"/>
    <n v="7"/>
    <n v="5238"/>
    <n v="4994"/>
    <n v="244"/>
    <n v="0"/>
    <n v="1.89"/>
    <n v="1"/>
    <n v="1"/>
    <n v="0"/>
    <n v="0"/>
    <n v="3"/>
    <n v="2"/>
    <n v="0"/>
  </r>
  <r>
    <x v="85"/>
    <n v="3"/>
    <s v="Llama-33-70b.txt"/>
    <x v="3"/>
    <m/>
    <m/>
    <m/>
    <m/>
    <m/>
    <m/>
    <n v="1"/>
    <n v="7"/>
    <n v="3"/>
    <n v="4"/>
    <n v="3"/>
    <n v="2"/>
    <n v="0"/>
  </r>
  <r>
    <x v="86"/>
    <n v="1"/>
    <s v="Llama-33-70b.txt"/>
    <x v="3"/>
    <n v="13"/>
    <n v="10825"/>
    <n v="10156"/>
    <n v="669"/>
    <n v="0"/>
    <n v="9.61"/>
    <n v="1"/>
    <n v="4"/>
    <n v="3"/>
    <n v="0"/>
    <n v="3"/>
    <n v="2"/>
    <n v="0"/>
  </r>
  <r>
    <x v="86"/>
    <n v="2"/>
    <s v="Llama-33-70b.txt"/>
    <x v="3"/>
    <n v="15"/>
    <n v="13121"/>
    <n v="12395"/>
    <n v="726"/>
    <n v="0"/>
    <n v="8.65"/>
    <n v="1"/>
    <n v="5"/>
    <n v="3"/>
    <n v="1"/>
    <n v="3"/>
    <n v="2"/>
    <n v="0"/>
  </r>
  <r>
    <x v="86"/>
    <n v="3"/>
    <s v="Llama-33-70b.txt"/>
    <x v="3"/>
    <m/>
    <m/>
    <m/>
    <m/>
    <m/>
    <m/>
    <n v="1"/>
    <n v="3"/>
    <n v="1"/>
    <n v="1"/>
    <n v="3"/>
    <n v="2"/>
    <n v="0"/>
  </r>
  <r>
    <x v="87"/>
    <n v="1"/>
    <s v="Llama-33-70b.txt"/>
    <x v="3"/>
    <m/>
    <m/>
    <m/>
    <m/>
    <m/>
    <m/>
    <n v="1"/>
    <n v="6"/>
    <n v="3"/>
    <n v="3"/>
    <n v="4"/>
    <n v="3"/>
    <n v="0"/>
  </r>
  <r>
    <x v="87"/>
    <n v="2"/>
    <s v="Llama-33-70b.txt"/>
    <x v="3"/>
    <n v="19"/>
    <n v="17968"/>
    <n v="16965"/>
    <n v="1003"/>
    <n v="0"/>
    <n v="10.06"/>
    <n v="1"/>
    <n v="6"/>
    <n v="2"/>
    <n v="3"/>
    <n v="4"/>
    <n v="3"/>
    <n v="0"/>
  </r>
  <r>
    <x v="87"/>
    <n v="3"/>
    <s v="Llama-33-70b.txt"/>
    <x v="3"/>
    <m/>
    <m/>
    <m/>
    <m/>
    <m/>
    <m/>
    <n v="1"/>
    <n v="6"/>
    <n v="3"/>
    <n v="3"/>
    <n v="4"/>
    <n v="3"/>
    <n v="0"/>
  </r>
  <r>
    <x v="88"/>
    <n v="1"/>
    <s v="Llama-33-70b.txt"/>
    <x v="1"/>
    <n v="8"/>
    <n v="4544"/>
    <n v="4342"/>
    <n v="202"/>
    <n v="0"/>
    <n v="5.52"/>
    <n v="1"/>
    <n v="4"/>
    <n v="3"/>
    <n v="0"/>
    <n v="0"/>
    <n v="0"/>
    <n v="0"/>
  </r>
  <r>
    <x v="88"/>
    <n v="2"/>
    <s v="Llama-33-70b.txt"/>
    <x v="1"/>
    <n v="18"/>
    <n v="16238"/>
    <n v="15763"/>
    <n v="475"/>
    <n v="0"/>
    <n v="10.4"/>
    <n v="1"/>
    <n v="9"/>
    <n v="6"/>
    <n v="2"/>
    <n v="0"/>
    <n v="0"/>
    <n v="0"/>
  </r>
  <r>
    <x v="88"/>
    <n v="3"/>
    <s v="Llama-33-70b.txt"/>
    <x v="1"/>
    <n v="14"/>
    <n v="10924"/>
    <n v="10484"/>
    <n v="440"/>
    <n v="0"/>
    <n v="8.65"/>
    <n v="1"/>
    <n v="7"/>
    <n v="5"/>
    <n v="1"/>
    <n v="0"/>
    <n v="0"/>
    <n v="0"/>
  </r>
  <r>
    <x v="89"/>
    <n v="1"/>
    <s v="Llama-33-70b.txt"/>
    <x v="1"/>
    <n v="8"/>
    <n v="4557"/>
    <n v="4346"/>
    <n v="211"/>
    <n v="0"/>
    <n v="4.3"/>
    <n v="1"/>
    <n v="4"/>
    <n v="3"/>
    <n v="0"/>
    <n v="0"/>
    <n v="0"/>
    <n v="0"/>
  </r>
  <r>
    <x v="89"/>
    <n v="2"/>
    <s v="Llama-33-70b.txt"/>
    <x v="1"/>
    <n v="14"/>
    <n v="10844"/>
    <n v="10484"/>
    <n v="360"/>
    <n v="0"/>
    <n v="8.1999999999999993"/>
    <n v="1"/>
    <n v="7"/>
    <n v="5"/>
    <n v="1"/>
    <n v="0"/>
    <n v="0"/>
    <n v="0"/>
  </r>
  <r>
    <x v="89"/>
    <n v="3"/>
    <s v="Llama-33-70b.txt"/>
    <x v="1"/>
    <n v="8"/>
    <n v="4557"/>
    <n v="4346"/>
    <n v="211"/>
    <n v="0"/>
    <n v="4.28"/>
    <n v="1"/>
    <n v="4"/>
    <n v="3"/>
    <n v="0"/>
    <n v="0"/>
    <n v="0"/>
    <n v="0"/>
  </r>
  <r>
    <x v="90"/>
    <n v="1"/>
    <s v="Llama-33-70b.txt"/>
    <x v="0"/>
    <n v="8"/>
    <n v="4515"/>
    <n v="4316"/>
    <n v="199"/>
    <n v="0"/>
    <n v="4.16"/>
    <n v="1"/>
    <n v="4"/>
    <n v="3"/>
    <n v="0"/>
    <n v="0"/>
    <n v="0"/>
    <n v="0"/>
  </r>
  <r>
    <x v="90"/>
    <n v="2"/>
    <s v="Llama-33-70b.txt"/>
    <x v="0"/>
    <n v="10"/>
    <n v="6347"/>
    <n v="6122"/>
    <n v="225"/>
    <n v="0"/>
    <n v="4.97"/>
    <n v="1"/>
    <n v="5"/>
    <n v="3"/>
    <n v="1"/>
    <n v="0"/>
    <n v="0"/>
    <n v="0"/>
  </r>
  <r>
    <x v="90"/>
    <n v="3"/>
    <s v="Llama-33-70b.txt"/>
    <x v="0"/>
    <n v="8"/>
    <n v="4515"/>
    <n v="4316"/>
    <n v="199"/>
    <n v="0"/>
    <n v="4.13"/>
    <n v="1"/>
    <n v="4"/>
    <n v="3"/>
    <n v="0"/>
    <n v="0"/>
    <n v="0"/>
    <n v="0"/>
  </r>
  <r>
    <x v="91"/>
    <n v="1"/>
    <s v="Llama-33-70b.txt"/>
    <x v="0"/>
    <n v="10"/>
    <n v="5958"/>
    <n v="5759"/>
    <n v="199"/>
    <n v="0"/>
    <n v="7.65"/>
    <n v="1"/>
    <n v="5"/>
    <n v="3"/>
    <n v="1"/>
    <n v="0"/>
    <n v="0"/>
    <n v="0"/>
  </r>
  <r>
    <x v="91"/>
    <n v="2"/>
    <s v="Llama-33-70b.txt"/>
    <x v="0"/>
    <n v="12"/>
    <n v="7815"/>
    <n v="7564"/>
    <n v="251"/>
    <n v="0"/>
    <n v="5.51"/>
    <n v="1"/>
    <n v="6"/>
    <n v="4"/>
    <n v="1"/>
    <n v="0"/>
    <n v="0"/>
    <n v="0"/>
  </r>
  <r>
    <x v="91"/>
    <n v="3"/>
    <s v="Llama-33-70b.txt"/>
    <x v="0"/>
    <n v="10"/>
    <n v="5958"/>
    <n v="5759"/>
    <n v="199"/>
    <n v="0"/>
    <n v="23.59"/>
    <n v="1"/>
    <n v="5"/>
    <n v="3"/>
    <n v="1"/>
    <n v="0"/>
    <n v="0"/>
    <n v="0"/>
  </r>
  <r>
    <x v="92"/>
    <n v="1"/>
    <s v="Llama-33-70b.txt"/>
    <x v="0"/>
    <n v="12"/>
    <n v="10321"/>
    <n v="9974"/>
    <n v="347"/>
    <n v="0"/>
    <n v="7.88"/>
    <n v="1"/>
    <n v="6"/>
    <n v="4"/>
    <n v="1"/>
    <n v="0"/>
    <n v="0"/>
    <n v="0"/>
  </r>
  <r>
    <x v="92"/>
    <n v="2"/>
    <s v="Llama-33-70b.txt"/>
    <x v="0"/>
    <n v="10"/>
    <n v="7781"/>
    <n v="7459"/>
    <n v="322"/>
    <n v="0"/>
    <n v="6.65"/>
    <n v="1"/>
    <n v="5"/>
    <n v="4"/>
    <n v="0"/>
    <n v="0"/>
    <n v="0"/>
    <n v="0"/>
  </r>
  <r>
    <x v="92"/>
    <n v="3"/>
    <s v="Llama-33-70b.txt"/>
    <x v="0"/>
    <n v="12"/>
    <n v="10321"/>
    <n v="9974"/>
    <n v="347"/>
    <n v="0"/>
    <n v="8.33"/>
    <n v="1"/>
    <n v="6"/>
    <n v="4"/>
    <n v="1"/>
    <n v="0"/>
    <n v="0"/>
    <n v="0"/>
  </r>
  <r>
    <x v="93"/>
    <n v="1"/>
    <s v="Llama-33-70b.txt"/>
    <x v="0"/>
    <n v="10"/>
    <n v="5946"/>
    <n v="5751"/>
    <n v="195"/>
    <n v="0"/>
    <n v="9.16"/>
    <n v="1"/>
    <n v="5"/>
    <n v="3"/>
    <n v="1"/>
    <n v="0"/>
    <n v="0"/>
    <n v="0"/>
  </r>
  <r>
    <x v="93"/>
    <n v="2"/>
    <s v="Llama-33-70b.txt"/>
    <x v="0"/>
    <n v="10"/>
    <n v="5946"/>
    <n v="5751"/>
    <n v="195"/>
    <n v="0"/>
    <n v="5.78"/>
    <n v="1"/>
    <n v="5"/>
    <n v="3"/>
    <n v="1"/>
    <n v="0"/>
    <n v="0"/>
    <n v="0"/>
  </r>
  <r>
    <x v="93"/>
    <n v="3"/>
    <s v="Llama-33-70b.txt"/>
    <x v="0"/>
    <n v="10"/>
    <n v="5946"/>
    <n v="5751"/>
    <n v="195"/>
    <n v="0"/>
    <n v="5.05"/>
    <n v="1"/>
    <n v="5"/>
    <n v="3"/>
    <n v="1"/>
    <n v="0"/>
    <n v="0"/>
    <n v="0"/>
  </r>
  <r>
    <x v="94"/>
    <n v="1"/>
    <s v="Llama-33-70b.txt"/>
    <x v="2"/>
    <n v="6"/>
    <n v="3743"/>
    <n v="3563"/>
    <n v="180"/>
    <n v="0"/>
    <n v="4.09"/>
    <n v="1"/>
    <n v="3"/>
    <n v="2"/>
    <n v="0"/>
    <n v="0"/>
    <n v="0"/>
    <n v="0"/>
  </r>
  <r>
    <x v="94"/>
    <n v="2"/>
    <s v="Llama-33-70b.txt"/>
    <x v="2"/>
    <m/>
    <m/>
    <m/>
    <m/>
    <m/>
    <m/>
    <n v="1"/>
    <n v="25"/>
    <n v="24"/>
    <n v="0"/>
    <n v="0"/>
    <n v="0"/>
    <n v="0"/>
  </r>
  <r>
    <x v="94"/>
    <n v="3"/>
    <s v="Llama-33-70b.txt"/>
    <x v="2"/>
    <m/>
    <m/>
    <m/>
    <m/>
    <m/>
    <m/>
    <n v="1"/>
    <n v="25"/>
    <n v="24"/>
    <n v="0"/>
    <n v="0"/>
    <n v="0"/>
    <n v="0"/>
  </r>
  <r>
    <x v="95"/>
    <n v="1"/>
    <s v="Llama-33-70b.txt"/>
    <x v="3"/>
    <n v="14"/>
    <n v="12401"/>
    <n v="11998"/>
    <n v="403"/>
    <n v="0"/>
    <n v="11"/>
    <n v="1"/>
    <n v="7"/>
    <n v="4"/>
    <n v="2"/>
    <n v="0"/>
    <n v="0"/>
    <n v="0"/>
  </r>
  <r>
    <x v="95"/>
    <n v="2"/>
    <s v="Llama-33-70b.txt"/>
    <x v="3"/>
    <n v="10"/>
    <n v="8045"/>
    <n v="7692"/>
    <n v="353"/>
    <n v="0"/>
    <n v="6.86"/>
    <n v="1"/>
    <n v="5"/>
    <n v="4"/>
    <n v="0"/>
    <n v="0"/>
    <n v="0"/>
    <n v="0"/>
  </r>
  <r>
    <x v="95"/>
    <n v="3"/>
    <s v="Llama-33-70b.txt"/>
    <x v="3"/>
    <m/>
    <m/>
    <m/>
    <m/>
    <m/>
    <m/>
    <n v="1"/>
    <n v="21"/>
    <n v="20"/>
    <n v="0"/>
    <n v="0"/>
    <n v="0"/>
    <n v="0"/>
  </r>
  <r>
    <x v="96"/>
    <n v="1"/>
    <s v="Llama-33-70b.txt"/>
    <x v="3"/>
    <n v="19"/>
    <n v="30703"/>
    <n v="21747"/>
    <n v="8956"/>
    <n v="0"/>
    <n v="43.89"/>
    <n v="1"/>
    <n v="9"/>
    <n v="7"/>
    <n v="1"/>
    <n v="1"/>
    <n v="0"/>
    <n v="0"/>
  </r>
  <r>
    <x v="96"/>
    <n v="2"/>
    <s v="Llama-33-70b.txt"/>
    <x v="3"/>
    <n v="19"/>
    <n v="22476"/>
    <n v="21729"/>
    <n v="747"/>
    <n v="0"/>
    <n v="12.47"/>
    <n v="1"/>
    <n v="9"/>
    <n v="7"/>
    <n v="1"/>
    <n v="1"/>
    <n v="0"/>
    <n v="0"/>
  </r>
  <r>
    <x v="96"/>
    <n v="3"/>
    <s v="Llama-33-70b.txt"/>
    <x v="3"/>
    <n v="18"/>
    <n v="15640"/>
    <n v="15177"/>
    <n v="463"/>
    <n v="0"/>
    <n v="15.11"/>
    <n v="1"/>
    <n v="9"/>
    <n v="6"/>
    <n v="2"/>
    <n v="0"/>
    <n v="0"/>
    <n v="0"/>
  </r>
  <r>
    <x v="97"/>
    <n v="1"/>
    <s v="Llama-33-70b.txt"/>
    <x v="2"/>
    <n v="10"/>
    <n v="8540"/>
    <n v="8190"/>
    <n v="350"/>
    <n v="0"/>
    <n v="9.36"/>
    <n v="1"/>
    <n v="5"/>
    <n v="4"/>
    <n v="0"/>
    <n v="0"/>
    <n v="0"/>
    <n v="0"/>
  </r>
  <r>
    <x v="97"/>
    <n v="2"/>
    <s v="Llama-33-70b.txt"/>
    <x v="2"/>
    <n v="10"/>
    <n v="8551"/>
    <n v="8195"/>
    <n v="356"/>
    <n v="0"/>
    <n v="7.24"/>
    <n v="1"/>
    <n v="5"/>
    <n v="4"/>
    <n v="0"/>
    <n v="0"/>
    <n v="0"/>
    <n v="0"/>
  </r>
  <r>
    <x v="97"/>
    <n v="3"/>
    <s v="Llama-33-70b.txt"/>
    <x v="2"/>
    <n v="10"/>
    <n v="8551"/>
    <n v="8195"/>
    <n v="356"/>
    <n v="0"/>
    <n v="7.3"/>
    <n v="1"/>
    <n v="5"/>
    <n v="4"/>
    <n v="0"/>
    <n v="0"/>
    <n v="0"/>
    <n v="0"/>
  </r>
  <r>
    <x v="98"/>
    <n v="1"/>
    <s v="Llama-33-70b.txt"/>
    <x v="1"/>
    <n v="12"/>
    <n v="11148"/>
    <n v="10711"/>
    <n v="437"/>
    <n v="0"/>
    <n v="8.1300000000000008"/>
    <n v="1"/>
    <n v="6"/>
    <n v="4"/>
    <n v="1"/>
    <n v="0"/>
    <n v="0"/>
    <n v="0"/>
  </r>
  <r>
    <x v="98"/>
    <n v="2"/>
    <s v="Llama-33-70b.txt"/>
    <x v="1"/>
    <n v="12"/>
    <n v="10840"/>
    <n v="10385"/>
    <n v="455"/>
    <n v="0"/>
    <n v="9.9600000000000009"/>
    <n v="1"/>
    <n v="6"/>
    <n v="5"/>
    <n v="0"/>
    <n v="0"/>
    <n v="0"/>
    <n v="0"/>
  </r>
  <r>
    <x v="98"/>
    <n v="3"/>
    <s v="Llama-33-70b.txt"/>
    <x v="1"/>
    <n v="12"/>
    <n v="10728"/>
    <n v="10312"/>
    <n v="416"/>
    <n v="0"/>
    <n v="8.4"/>
    <n v="1"/>
    <n v="6"/>
    <n v="4"/>
    <n v="1"/>
    <n v="0"/>
    <n v="0"/>
    <n v="0"/>
  </r>
  <r>
    <x v="99"/>
    <n v="1"/>
    <s v="Llama-33-70b.txt"/>
    <x v="0"/>
    <n v="12"/>
    <n v="11211"/>
    <n v="10735"/>
    <n v="476"/>
    <n v="0"/>
    <n v="9.61"/>
    <n v="1"/>
    <n v="6"/>
    <n v="5"/>
    <n v="0"/>
    <n v="0"/>
    <n v="0"/>
    <n v="0"/>
  </r>
  <r>
    <x v="99"/>
    <n v="2"/>
    <s v="Llama-33-70b.txt"/>
    <x v="0"/>
    <n v="14"/>
    <n v="14601"/>
    <n v="13939"/>
    <n v="662"/>
    <n v="0"/>
    <n v="10.16"/>
    <n v="1"/>
    <n v="7"/>
    <n v="6"/>
    <n v="0"/>
    <n v="0"/>
    <n v="0"/>
    <n v="0"/>
  </r>
  <r>
    <x v="99"/>
    <n v="3"/>
    <s v="Llama-33-70b.txt"/>
    <x v="0"/>
    <n v="14"/>
    <n v="14076"/>
    <n v="13523"/>
    <n v="553"/>
    <n v="0"/>
    <n v="10.06"/>
    <n v="1"/>
    <n v="7"/>
    <n v="6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"/>
    <s v="Claude-35-sonnet.txt"/>
    <x v="0"/>
    <n v="6"/>
    <n v="4411"/>
    <n v="3984"/>
    <n v="427"/>
    <n v="0"/>
    <n v="21.67"/>
    <n v="1"/>
    <n v="3"/>
    <n v="1"/>
    <n v="1"/>
    <n v="0"/>
    <n v="0"/>
    <n v="0"/>
  </r>
  <r>
    <x v="0"/>
    <n v="2"/>
    <s v="Claude-35-sonnet.txt"/>
    <x v="0"/>
    <n v="6"/>
    <n v="4411"/>
    <n v="3984"/>
    <n v="427"/>
    <n v="0"/>
    <n v="13.61"/>
    <n v="1"/>
    <n v="3"/>
    <n v="1"/>
    <n v="1"/>
    <n v="0"/>
    <n v="0"/>
    <n v="0"/>
  </r>
  <r>
    <x v="0"/>
    <n v="3"/>
    <s v="Claude-35-sonnet.txt"/>
    <x v="0"/>
    <n v="6"/>
    <n v="4411"/>
    <n v="3984"/>
    <n v="427"/>
    <n v="0"/>
    <n v="13.83"/>
    <n v="1"/>
    <n v="3"/>
    <n v="1"/>
    <n v="1"/>
    <n v="0"/>
    <n v="0"/>
    <n v="0"/>
  </r>
  <r>
    <x v="1"/>
    <n v="1"/>
    <s v="Claude-35-sonnet.txt"/>
    <x v="0"/>
    <n v="6"/>
    <n v="4188"/>
    <n v="3876"/>
    <n v="312"/>
    <n v="0"/>
    <n v="12.96"/>
    <n v="1"/>
    <n v="3"/>
    <n v="1"/>
    <n v="1"/>
    <n v="0"/>
    <n v="0"/>
    <n v="0"/>
  </r>
  <r>
    <x v="1"/>
    <n v="2"/>
    <s v="Claude-35-sonnet.txt"/>
    <x v="0"/>
    <n v="6"/>
    <n v="4188"/>
    <n v="3876"/>
    <n v="312"/>
    <n v="0"/>
    <n v="12.34"/>
    <n v="1"/>
    <n v="3"/>
    <n v="1"/>
    <n v="1"/>
    <n v="0"/>
    <n v="0"/>
    <n v="0"/>
  </r>
  <r>
    <x v="1"/>
    <n v="3"/>
    <s v="Claude-35-sonnet.txt"/>
    <x v="0"/>
    <n v="6"/>
    <n v="4178"/>
    <n v="3871"/>
    <n v="307"/>
    <n v="0"/>
    <n v="13.9"/>
    <n v="1"/>
    <n v="3"/>
    <n v="1"/>
    <n v="1"/>
    <n v="0"/>
    <n v="0"/>
    <n v="0"/>
  </r>
  <r>
    <x v="2"/>
    <n v="1"/>
    <s v="Claude-35-sonnet.txt"/>
    <x v="0"/>
    <n v="6"/>
    <n v="4226"/>
    <n v="3907"/>
    <n v="319"/>
    <n v="0"/>
    <n v="14.08"/>
    <n v="1"/>
    <n v="3"/>
    <n v="1"/>
    <n v="1"/>
    <n v="0"/>
    <n v="0"/>
    <n v="0"/>
  </r>
  <r>
    <x v="2"/>
    <n v="2"/>
    <s v="Claude-35-sonnet.txt"/>
    <x v="0"/>
    <n v="6"/>
    <n v="4226"/>
    <n v="3907"/>
    <n v="319"/>
    <n v="0"/>
    <n v="11.53"/>
    <n v="1"/>
    <n v="3"/>
    <n v="1"/>
    <n v="1"/>
    <n v="0"/>
    <n v="0"/>
    <n v="0"/>
  </r>
  <r>
    <x v="2"/>
    <n v="3"/>
    <s v="Claude-35-sonnet.txt"/>
    <x v="0"/>
    <n v="6"/>
    <n v="4226"/>
    <n v="3907"/>
    <n v="319"/>
    <n v="0"/>
    <n v="12.05"/>
    <n v="1"/>
    <n v="3"/>
    <n v="1"/>
    <n v="1"/>
    <n v="0"/>
    <n v="0"/>
    <n v="0"/>
  </r>
  <r>
    <x v="3"/>
    <n v="1"/>
    <s v="Claude-35-sonnet.txt"/>
    <x v="0"/>
    <n v="6"/>
    <n v="4216"/>
    <n v="3902"/>
    <n v="314"/>
    <n v="0"/>
    <n v="11.99"/>
    <n v="1"/>
    <n v="3"/>
    <n v="1"/>
    <n v="1"/>
    <n v="0"/>
    <n v="0"/>
    <n v="0"/>
  </r>
  <r>
    <x v="3"/>
    <n v="2"/>
    <s v="Claude-35-sonnet.txt"/>
    <x v="0"/>
    <n v="6"/>
    <n v="4212"/>
    <n v="3888"/>
    <n v="324"/>
    <n v="0"/>
    <n v="12.51"/>
    <n v="1"/>
    <n v="3"/>
    <n v="1"/>
    <n v="1"/>
    <n v="0"/>
    <n v="0"/>
    <n v="0"/>
  </r>
  <r>
    <x v="3"/>
    <n v="3"/>
    <s v="Claude-35-sonnet.txt"/>
    <x v="0"/>
    <n v="6"/>
    <n v="4182"/>
    <n v="3885"/>
    <n v="297"/>
    <n v="0"/>
    <n v="10.78"/>
    <n v="1"/>
    <n v="3"/>
    <n v="1"/>
    <n v="1"/>
    <n v="0"/>
    <n v="0"/>
    <n v="0"/>
  </r>
  <r>
    <x v="4"/>
    <n v="1"/>
    <s v="Claude-35-sonnet.txt"/>
    <x v="0"/>
    <n v="8"/>
    <n v="6014"/>
    <n v="5626"/>
    <n v="388"/>
    <n v="0"/>
    <n v="14.53"/>
    <n v="1"/>
    <n v="4"/>
    <n v="1"/>
    <n v="2"/>
    <n v="0"/>
    <n v="0"/>
    <n v="0"/>
  </r>
  <r>
    <x v="4"/>
    <n v="2"/>
    <s v="Claude-35-sonnet.txt"/>
    <x v="0"/>
    <n v="6"/>
    <n v="4309"/>
    <n v="3971"/>
    <n v="338"/>
    <n v="0"/>
    <n v="11.78"/>
    <n v="1"/>
    <n v="3"/>
    <n v="1"/>
    <n v="1"/>
    <n v="0"/>
    <n v="0"/>
    <n v="0"/>
  </r>
  <r>
    <x v="4"/>
    <n v="3"/>
    <s v="Claude-35-sonnet.txt"/>
    <x v="0"/>
    <n v="8"/>
    <n v="6014"/>
    <n v="5626"/>
    <n v="388"/>
    <n v="0"/>
    <n v="16.05"/>
    <n v="1"/>
    <n v="4"/>
    <n v="1"/>
    <n v="2"/>
    <n v="0"/>
    <n v="0"/>
    <n v="0"/>
  </r>
  <r>
    <x v="5"/>
    <n v="1"/>
    <s v="Claude-35-sonnet.txt"/>
    <x v="0"/>
    <n v="6"/>
    <n v="4246"/>
    <n v="3919"/>
    <n v="327"/>
    <n v="0"/>
    <n v="11.88"/>
    <n v="1"/>
    <n v="3"/>
    <n v="1"/>
    <n v="1"/>
    <n v="0"/>
    <n v="0"/>
    <n v="0"/>
  </r>
  <r>
    <x v="5"/>
    <n v="2"/>
    <s v="Claude-35-sonnet.txt"/>
    <x v="0"/>
    <n v="6"/>
    <n v="4246"/>
    <n v="3919"/>
    <n v="327"/>
    <n v="0"/>
    <n v="12.51"/>
    <n v="1"/>
    <n v="3"/>
    <n v="1"/>
    <n v="1"/>
    <n v="0"/>
    <n v="0"/>
    <n v="0"/>
  </r>
  <r>
    <x v="5"/>
    <n v="3"/>
    <s v="Claude-35-sonnet.txt"/>
    <x v="0"/>
    <n v="6"/>
    <n v="4246"/>
    <n v="3919"/>
    <n v="327"/>
    <n v="0"/>
    <n v="15.16"/>
    <n v="1"/>
    <n v="3"/>
    <n v="1"/>
    <n v="1"/>
    <n v="0"/>
    <n v="0"/>
    <n v="0"/>
  </r>
  <r>
    <x v="6"/>
    <n v="1"/>
    <s v="Claude-35-sonnet.txt"/>
    <x v="0"/>
    <n v="6"/>
    <n v="4206"/>
    <n v="3896"/>
    <n v="310"/>
    <n v="0"/>
    <n v="12.34"/>
    <n v="1"/>
    <n v="3"/>
    <n v="1"/>
    <n v="1"/>
    <n v="0"/>
    <n v="0"/>
    <n v="0"/>
  </r>
  <r>
    <x v="6"/>
    <n v="2"/>
    <s v="Claude-35-sonnet.txt"/>
    <x v="0"/>
    <n v="6"/>
    <n v="4204"/>
    <n v="3896"/>
    <n v="308"/>
    <n v="0"/>
    <n v="11.65"/>
    <n v="1"/>
    <n v="3"/>
    <n v="1"/>
    <n v="1"/>
    <n v="0"/>
    <n v="0"/>
    <n v="0"/>
  </r>
  <r>
    <x v="6"/>
    <n v="3"/>
    <s v="Claude-35-sonnet.txt"/>
    <x v="0"/>
    <n v="6"/>
    <n v="4208"/>
    <n v="3897"/>
    <n v="311"/>
    <n v="0"/>
    <n v="11.91"/>
    <n v="1"/>
    <n v="3"/>
    <n v="1"/>
    <n v="1"/>
    <n v="0"/>
    <n v="0"/>
    <n v="0"/>
  </r>
  <r>
    <x v="7"/>
    <n v="1"/>
    <s v="Claude-35-sonnet.txt"/>
    <x v="0"/>
    <n v="8"/>
    <n v="5969"/>
    <n v="5588"/>
    <n v="381"/>
    <n v="0"/>
    <n v="17.28"/>
    <n v="1"/>
    <n v="4"/>
    <n v="1"/>
    <n v="2"/>
    <n v="0"/>
    <n v="0"/>
    <n v="0"/>
  </r>
  <r>
    <x v="7"/>
    <n v="2"/>
    <s v="Claude-35-sonnet.txt"/>
    <x v="0"/>
    <n v="8"/>
    <n v="5982"/>
    <n v="5588"/>
    <n v="394"/>
    <n v="0"/>
    <n v="15.75"/>
    <n v="1"/>
    <n v="4"/>
    <n v="1"/>
    <n v="2"/>
    <n v="0"/>
    <n v="0"/>
    <n v="0"/>
  </r>
  <r>
    <x v="7"/>
    <n v="3"/>
    <s v="Claude-35-sonnet.txt"/>
    <x v="0"/>
    <n v="6"/>
    <n v="4226"/>
    <n v="3906"/>
    <n v="320"/>
    <n v="0"/>
    <n v="13.79"/>
    <n v="1"/>
    <n v="3"/>
    <n v="1"/>
    <n v="1"/>
    <n v="0"/>
    <n v="0"/>
    <n v="0"/>
  </r>
  <r>
    <x v="8"/>
    <n v="1"/>
    <s v="Claude-35-sonnet.txt"/>
    <x v="0"/>
    <n v="6"/>
    <n v="4217"/>
    <n v="3903"/>
    <n v="314"/>
    <n v="0"/>
    <n v="11.64"/>
    <n v="1"/>
    <n v="3"/>
    <n v="1"/>
    <n v="1"/>
    <n v="0"/>
    <n v="0"/>
    <n v="0"/>
  </r>
  <r>
    <x v="8"/>
    <n v="2"/>
    <s v="Claude-35-sonnet.txt"/>
    <x v="0"/>
    <n v="6"/>
    <n v="4217"/>
    <n v="3903"/>
    <n v="314"/>
    <n v="0"/>
    <n v="11.61"/>
    <n v="1"/>
    <n v="3"/>
    <n v="1"/>
    <n v="1"/>
    <n v="0"/>
    <n v="0"/>
    <n v="0"/>
  </r>
  <r>
    <x v="8"/>
    <n v="3"/>
    <s v="Claude-35-sonnet.txt"/>
    <x v="0"/>
    <n v="6"/>
    <n v="4217"/>
    <n v="3903"/>
    <n v="314"/>
    <n v="0"/>
    <n v="12.28"/>
    <n v="1"/>
    <n v="3"/>
    <n v="1"/>
    <n v="1"/>
    <n v="0"/>
    <n v="0"/>
    <n v="0"/>
  </r>
  <r>
    <x v="9"/>
    <n v="1"/>
    <s v="Claude-35-sonnet.txt"/>
    <x v="0"/>
    <n v="6"/>
    <n v="4240"/>
    <n v="3902"/>
    <n v="338"/>
    <n v="0"/>
    <n v="13.24"/>
    <n v="1"/>
    <n v="3"/>
    <n v="1"/>
    <n v="1"/>
    <n v="0"/>
    <n v="0"/>
    <n v="0"/>
  </r>
  <r>
    <x v="9"/>
    <n v="2"/>
    <s v="Claude-35-sonnet.txt"/>
    <x v="0"/>
    <n v="6"/>
    <n v="4240"/>
    <n v="3902"/>
    <n v="338"/>
    <n v="0"/>
    <n v="12.18"/>
    <n v="1"/>
    <n v="3"/>
    <n v="1"/>
    <n v="1"/>
    <n v="0"/>
    <n v="0"/>
    <n v="0"/>
  </r>
  <r>
    <x v="9"/>
    <n v="3"/>
    <s v="Claude-35-sonnet.txt"/>
    <x v="0"/>
    <n v="6"/>
    <n v="4240"/>
    <n v="3902"/>
    <n v="338"/>
    <n v="0"/>
    <n v="11.41"/>
    <n v="1"/>
    <n v="3"/>
    <n v="1"/>
    <n v="1"/>
    <n v="0"/>
    <n v="0"/>
    <n v="0"/>
  </r>
  <r>
    <x v="10"/>
    <n v="1"/>
    <s v="Claude-35-sonnet.txt"/>
    <x v="0"/>
    <n v="6"/>
    <n v="3857"/>
    <n v="3468"/>
    <n v="389"/>
    <n v="0"/>
    <n v="25.92"/>
    <n v="1"/>
    <n v="3"/>
    <n v="1"/>
    <n v="1"/>
    <n v="0"/>
    <n v="0"/>
    <n v="0"/>
  </r>
  <r>
    <x v="10"/>
    <n v="2"/>
    <s v="Claude-35-sonnet.txt"/>
    <x v="0"/>
    <n v="6"/>
    <n v="3857"/>
    <n v="3468"/>
    <n v="389"/>
    <n v="0"/>
    <n v="24.23"/>
    <n v="1"/>
    <n v="3"/>
    <n v="1"/>
    <n v="1"/>
    <n v="0"/>
    <n v="0"/>
    <n v="0"/>
  </r>
  <r>
    <x v="10"/>
    <n v="3"/>
    <s v="Claude-35-sonnet.txt"/>
    <x v="0"/>
    <n v="6"/>
    <n v="3857"/>
    <n v="3468"/>
    <n v="389"/>
    <n v="0"/>
    <n v="24.07"/>
    <n v="1"/>
    <n v="3"/>
    <n v="1"/>
    <n v="1"/>
    <n v="0"/>
    <n v="0"/>
    <n v="0"/>
  </r>
  <r>
    <x v="11"/>
    <n v="1"/>
    <s v="Claude-35-sonnet.txt"/>
    <x v="0"/>
    <n v="6"/>
    <n v="3771"/>
    <n v="3455"/>
    <n v="316"/>
    <n v="0"/>
    <n v="33.22"/>
    <n v="1"/>
    <n v="3"/>
    <n v="1"/>
    <n v="1"/>
    <n v="0"/>
    <n v="0"/>
    <n v="0"/>
  </r>
  <r>
    <x v="11"/>
    <n v="2"/>
    <s v="Claude-35-sonnet.txt"/>
    <x v="0"/>
    <n v="6"/>
    <n v="3763"/>
    <n v="3451"/>
    <n v="312"/>
    <n v="0"/>
    <n v="26.24"/>
    <n v="1"/>
    <n v="3"/>
    <n v="1"/>
    <n v="1"/>
    <n v="0"/>
    <n v="0"/>
    <n v="0"/>
  </r>
  <r>
    <x v="11"/>
    <n v="3"/>
    <s v="Claude-35-sonnet.txt"/>
    <x v="0"/>
    <n v="6"/>
    <n v="3763"/>
    <n v="3451"/>
    <n v="312"/>
    <n v="0"/>
    <n v="27"/>
    <n v="1"/>
    <n v="3"/>
    <n v="1"/>
    <n v="1"/>
    <n v="0"/>
    <n v="0"/>
    <n v="0"/>
  </r>
  <r>
    <x v="12"/>
    <n v="1"/>
    <s v="Claude-35-sonnet.txt"/>
    <x v="0"/>
    <n v="6"/>
    <n v="3986"/>
    <n v="3562"/>
    <n v="424"/>
    <n v="0"/>
    <n v="34.630000000000003"/>
    <n v="1"/>
    <n v="3"/>
    <n v="1"/>
    <n v="1"/>
    <n v="0"/>
    <n v="0"/>
    <n v="0"/>
  </r>
  <r>
    <x v="12"/>
    <n v="2"/>
    <s v="Claude-35-sonnet.txt"/>
    <x v="0"/>
    <n v="6"/>
    <n v="3988"/>
    <n v="3562"/>
    <n v="426"/>
    <n v="0"/>
    <n v="34.07"/>
    <n v="1"/>
    <n v="3"/>
    <n v="1"/>
    <n v="1"/>
    <n v="0"/>
    <n v="0"/>
    <n v="0"/>
  </r>
  <r>
    <x v="12"/>
    <n v="3"/>
    <s v="Claude-35-sonnet.txt"/>
    <x v="0"/>
    <n v="6"/>
    <n v="4013"/>
    <n v="3578"/>
    <n v="435"/>
    <n v="0"/>
    <n v="31.8"/>
    <n v="1"/>
    <n v="3"/>
    <n v="1"/>
    <n v="1"/>
    <n v="0"/>
    <n v="0"/>
    <n v="0"/>
  </r>
  <r>
    <x v="13"/>
    <n v="1"/>
    <s v="Claude-35-sonnet.txt"/>
    <x v="0"/>
    <n v="6"/>
    <n v="3885"/>
    <n v="3522"/>
    <n v="363"/>
    <n v="0"/>
    <n v="14.09"/>
    <n v="1"/>
    <n v="3"/>
    <n v="1"/>
    <n v="1"/>
    <n v="0"/>
    <n v="0"/>
    <n v="0"/>
  </r>
  <r>
    <x v="13"/>
    <n v="2"/>
    <s v="Claude-35-sonnet.txt"/>
    <x v="0"/>
    <n v="6"/>
    <n v="3883"/>
    <n v="3524"/>
    <n v="359"/>
    <n v="0"/>
    <n v="13.76"/>
    <n v="1"/>
    <n v="3"/>
    <n v="1"/>
    <n v="1"/>
    <n v="0"/>
    <n v="0"/>
    <n v="0"/>
  </r>
  <r>
    <x v="13"/>
    <n v="3"/>
    <s v="Claude-35-sonnet.txt"/>
    <x v="0"/>
    <n v="6"/>
    <n v="3885"/>
    <n v="3522"/>
    <n v="363"/>
    <n v="0"/>
    <n v="14"/>
    <n v="1"/>
    <n v="3"/>
    <n v="1"/>
    <n v="1"/>
    <n v="0"/>
    <n v="0"/>
    <n v="0"/>
  </r>
  <r>
    <x v="14"/>
    <n v="1"/>
    <s v="Claude-35-sonnet.txt"/>
    <x v="0"/>
    <n v="6"/>
    <n v="4292"/>
    <n v="3936"/>
    <n v="356"/>
    <n v="0"/>
    <n v="16.43"/>
    <n v="1"/>
    <n v="3"/>
    <n v="1"/>
    <n v="1"/>
    <n v="0"/>
    <n v="0"/>
    <n v="0"/>
  </r>
  <r>
    <x v="14"/>
    <n v="2"/>
    <s v="Claude-35-sonnet.txt"/>
    <x v="0"/>
    <n v="6"/>
    <n v="4283"/>
    <n v="3935"/>
    <n v="348"/>
    <n v="0"/>
    <n v="15.37"/>
    <n v="1"/>
    <n v="3"/>
    <n v="1"/>
    <n v="1"/>
    <n v="0"/>
    <n v="0"/>
    <n v="0"/>
  </r>
  <r>
    <x v="14"/>
    <n v="3"/>
    <s v="Claude-35-sonnet.txt"/>
    <x v="0"/>
    <n v="6"/>
    <n v="4286"/>
    <n v="3933"/>
    <n v="353"/>
    <n v="0"/>
    <n v="17.75"/>
    <n v="1"/>
    <n v="3"/>
    <n v="1"/>
    <n v="1"/>
    <n v="0"/>
    <n v="0"/>
    <n v="0"/>
  </r>
  <r>
    <x v="15"/>
    <n v="1"/>
    <s v="Claude-35-sonnet.txt"/>
    <x v="0"/>
    <n v="6"/>
    <n v="4261"/>
    <n v="3929"/>
    <n v="332"/>
    <n v="0"/>
    <n v="11.34"/>
    <n v="1"/>
    <n v="3"/>
    <n v="1"/>
    <n v="1"/>
    <n v="0"/>
    <n v="0"/>
    <n v="0"/>
  </r>
  <r>
    <x v="15"/>
    <n v="2"/>
    <s v="Claude-35-sonnet.txt"/>
    <x v="0"/>
    <n v="6"/>
    <n v="4313"/>
    <n v="3936"/>
    <n v="377"/>
    <n v="0"/>
    <n v="18.34"/>
    <n v="1"/>
    <n v="3"/>
    <n v="1"/>
    <n v="1"/>
    <n v="0"/>
    <n v="0"/>
    <n v="0"/>
  </r>
  <r>
    <x v="15"/>
    <n v="3"/>
    <s v="Claude-35-sonnet.txt"/>
    <x v="0"/>
    <n v="6"/>
    <n v="4261"/>
    <n v="3929"/>
    <n v="332"/>
    <n v="0"/>
    <n v="12.49"/>
    <n v="1"/>
    <n v="3"/>
    <n v="1"/>
    <n v="1"/>
    <n v="0"/>
    <n v="0"/>
    <n v="0"/>
  </r>
  <r>
    <x v="16"/>
    <n v="1"/>
    <s v="Claude-35-sonnet.txt"/>
    <x v="1"/>
    <n v="6"/>
    <n v="4249"/>
    <n v="3877"/>
    <n v="372"/>
    <n v="0"/>
    <n v="15.48"/>
    <n v="1"/>
    <n v="3"/>
    <n v="1"/>
    <n v="1"/>
    <n v="0"/>
    <n v="0"/>
    <n v="0"/>
  </r>
  <r>
    <x v="16"/>
    <n v="2"/>
    <s v="Claude-35-sonnet.txt"/>
    <x v="1"/>
    <n v="6"/>
    <n v="4271"/>
    <n v="3885"/>
    <n v="386"/>
    <n v="0"/>
    <n v="16.329999999999998"/>
    <n v="1"/>
    <n v="3"/>
    <n v="1"/>
    <n v="1"/>
    <n v="0"/>
    <n v="0"/>
    <n v="0"/>
  </r>
  <r>
    <x v="16"/>
    <n v="3"/>
    <s v="Claude-35-sonnet.txt"/>
    <x v="1"/>
    <n v="6"/>
    <n v="4208"/>
    <n v="3875"/>
    <n v="333"/>
    <n v="0"/>
    <n v="17.47"/>
    <n v="1"/>
    <n v="3"/>
    <n v="1"/>
    <n v="1"/>
    <n v="0"/>
    <n v="0"/>
    <n v="0"/>
  </r>
  <r>
    <x v="17"/>
    <n v="1"/>
    <s v="Claude-35-sonnet.txt"/>
    <x v="0"/>
    <n v="6"/>
    <n v="4296"/>
    <n v="3909"/>
    <n v="387"/>
    <n v="0"/>
    <n v="18.03"/>
    <n v="1"/>
    <n v="3"/>
    <n v="1"/>
    <n v="1"/>
    <n v="0"/>
    <n v="0"/>
    <n v="0"/>
  </r>
  <r>
    <x v="17"/>
    <n v="2"/>
    <s v="Claude-35-sonnet.txt"/>
    <x v="0"/>
    <n v="6"/>
    <n v="4230"/>
    <n v="3898"/>
    <n v="332"/>
    <n v="0"/>
    <n v="15.05"/>
    <n v="1"/>
    <n v="3"/>
    <n v="1"/>
    <n v="1"/>
    <n v="0"/>
    <n v="0"/>
    <n v="0"/>
  </r>
  <r>
    <x v="17"/>
    <n v="3"/>
    <s v="Claude-35-sonnet.txt"/>
    <x v="0"/>
    <n v="6"/>
    <n v="4294"/>
    <n v="3909"/>
    <n v="385"/>
    <n v="0"/>
    <n v="20.170000000000002"/>
    <n v="1"/>
    <n v="3"/>
    <n v="1"/>
    <n v="1"/>
    <n v="0"/>
    <n v="0"/>
    <n v="0"/>
  </r>
  <r>
    <x v="18"/>
    <n v="1"/>
    <s v="Claude-35-sonnet.txt"/>
    <x v="0"/>
    <n v="6"/>
    <n v="4205"/>
    <n v="3876"/>
    <n v="329"/>
    <n v="0"/>
    <n v="12.71"/>
    <n v="1"/>
    <n v="3"/>
    <n v="1"/>
    <n v="1"/>
    <n v="0"/>
    <n v="0"/>
    <n v="0"/>
  </r>
  <r>
    <x v="18"/>
    <n v="2"/>
    <s v="Claude-35-sonnet.txt"/>
    <x v="0"/>
    <n v="6"/>
    <n v="4209"/>
    <n v="3876"/>
    <n v="333"/>
    <n v="0"/>
    <n v="13.78"/>
    <n v="1"/>
    <n v="3"/>
    <n v="1"/>
    <n v="1"/>
    <n v="0"/>
    <n v="0"/>
    <n v="0"/>
  </r>
  <r>
    <x v="18"/>
    <n v="3"/>
    <s v="Claude-35-sonnet.txt"/>
    <x v="0"/>
    <n v="6"/>
    <n v="4209"/>
    <n v="3876"/>
    <n v="333"/>
    <n v="0"/>
    <n v="16.11"/>
    <n v="1"/>
    <n v="3"/>
    <n v="1"/>
    <n v="1"/>
    <n v="0"/>
    <n v="0"/>
    <n v="0"/>
  </r>
  <r>
    <x v="19"/>
    <n v="1"/>
    <s v="Claude-35-sonnet.txt"/>
    <x v="0"/>
    <n v="6"/>
    <n v="4219"/>
    <n v="3875"/>
    <n v="344"/>
    <n v="0"/>
    <n v="22.39"/>
    <n v="1"/>
    <n v="3"/>
    <n v="1"/>
    <n v="1"/>
    <n v="0"/>
    <n v="0"/>
    <n v="0"/>
  </r>
  <r>
    <x v="19"/>
    <n v="2"/>
    <s v="Claude-35-sonnet.txt"/>
    <x v="0"/>
    <n v="6"/>
    <n v="4223"/>
    <n v="3880"/>
    <n v="343"/>
    <n v="0"/>
    <n v="14.74"/>
    <n v="1"/>
    <n v="3"/>
    <n v="1"/>
    <n v="1"/>
    <n v="0"/>
    <n v="0"/>
    <n v="0"/>
  </r>
  <r>
    <x v="19"/>
    <n v="3"/>
    <s v="Claude-35-sonnet.txt"/>
    <x v="0"/>
    <n v="6"/>
    <n v="4223"/>
    <n v="3880"/>
    <n v="343"/>
    <n v="0"/>
    <n v="13.83"/>
    <n v="1"/>
    <n v="3"/>
    <n v="1"/>
    <n v="1"/>
    <n v="0"/>
    <n v="0"/>
    <n v="0"/>
  </r>
  <r>
    <x v="20"/>
    <n v="1"/>
    <s v="Claude-35-sonnet.txt"/>
    <x v="0"/>
    <n v="6"/>
    <n v="4212"/>
    <n v="3889"/>
    <n v="323"/>
    <n v="0"/>
    <n v="12.46"/>
    <n v="1"/>
    <n v="3"/>
    <n v="1"/>
    <n v="1"/>
    <n v="0"/>
    <n v="0"/>
    <n v="0"/>
  </r>
  <r>
    <x v="20"/>
    <n v="2"/>
    <s v="Claude-35-sonnet.txt"/>
    <x v="0"/>
    <n v="6"/>
    <n v="4251"/>
    <n v="3890"/>
    <n v="361"/>
    <n v="0"/>
    <n v="14.16"/>
    <n v="1"/>
    <n v="3"/>
    <n v="1"/>
    <n v="1"/>
    <n v="0"/>
    <n v="0"/>
    <n v="0"/>
  </r>
  <r>
    <x v="20"/>
    <n v="3"/>
    <s v="Claude-35-sonnet.txt"/>
    <x v="0"/>
    <n v="6"/>
    <n v="4237"/>
    <n v="3884"/>
    <n v="353"/>
    <n v="0"/>
    <n v="13.29"/>
    <n v="1"/>
    <n v="3"/>
    <n v="1"/>
    <n v="1"/>
    <n v="0"/>
    <n v="0"/>
    <n v="0"/>
  </r>
  <r>
    <x v="21"/>
    <n v="1"/>
    <s v="Claude-35-sonnet.txt"/>
    <x v="2"/>
    <n v="9"/>
    <n v="9843"/>
    <n v="9388"/>
    <n v="455"/>
    <n v="0"/>
    <n v="44.5"/>
    <n v="1"/>
    <n v="4"/>
    <n v="0"/>
    <n v="3"/>
    <n v="1"/>
    <n v="0"/>
    <n v="0"/>
  </r>
  <r>
    <x v="21"/>
    <n v="2"/>
    <s v="Claude-35-sonnet.txt"/>
    <x v="2"/>
    <n v="10"/>
    <n v="10582"/>
    <n v="9586"/>
    <n v="996"/>
    <n v="0"/>
    <n v="96"/>
    <n v="1"/>
    <n v="5"/>
    <n v="1"/>
    <n v="3"/>
    <n v="0"/>
    <n v="0"/>
    <n v="0"/>
  </r>
  <r>
    <x v="21"/>
    <n v="3"/>
    <s v="Claude-35-sonnet.txt"/>
    <x v="2"/>
    <n v="9"/>
    <n v="9817"/>
    <n v="9377"/>
    <n v="440"/>
    <n v="0"/>
    <n v="46.67"/>
    <n v="1"/>
    <n v="4"/>
    <n v="0"/>
    <n v="3"/>
    <n v="1"/>
    <n v="0"/>
    <n v="0"/>
  </r>
  <r>
    <x v="22"/>
    <n v="1"/>
    <s v="Claude-35-sonnet.txt"/>
    <x v="2"/>
    <n v="9"/>
    <n v="9840"/>
    <n v="9395"/>
    <n v="445"/>
    <n v="0"/>
    <n v="41.94"/>
    <n v="1"/>
    <n v="4"/>
    <n v="0"/>
    <n v="3"/>
    <n v="1"/>
    <n v="0"/>
    <n v="0"/>
  </r>
  <r>
    <x v="22"/>
    <n v="2"/>
    <s v="Claude-35-sonnet.txt"/>
    <x v="2"/>
    <n v="9"/>
    <n v="9820"/>
    <n v="9385"/>
    <n v="435"/>
    <n v="0"/>
    <n v="71.14"/>
    <n v="1"/>
    <n v="4"/>
    <n v="0"/>
    <n v="3"/>
    <n v="1"/>
    <n v="0"/>
    <n v="0"/>
  </r>
  <r>
    <x v="22"/>
    <n v="3"/>
    <s v="Claude-35-sonnet.txt"/>
    <x v="2"/>
    <n v="9"/>
    <n v="9820"/>
    <n v="9385"/>
    <n v="435"/>
    <n v="0"/>
    <n v="40.25"/>
    <n v="1"/>
    <n v="4"/>
    <n v="0"/>
    <n v="3"/>
    <n v="1"/>
    <n v="0"/>
    <n v="0"/>
  </r>
  <r>
    <x v="23"/>
    <n v="1"/>
    <s v="Claude-35-sonnet.txt"/>
    <x v="3"/>
    <n v="11"/>
    <n v="11481"/>
    <n v="11012"/>
    <n v="469"/>
    <n v="0"/>
    <n v="27.72"/>
    <n v="1"/>
    <n v="5"/>
    <n v="1"/>
    <n v="3"/>
    <n v="1"/>
    <n v="0"/>
    <n v="0"/>
  </r>
  <r>
    <x v="23"/>
    <n v="2"/>
    <s v="Claude-35-sonnet.txt"/>
    <x v="3"/>
    <n v="12"/>
    <n v="11158"/>
    <n v="10469"/>
    <n v="689"/>
    <n v="0"/>
    <n v="63.28"/>
    <n v="1"/>
    <n v="6"/>
    <n v="2"/>
    <n v="3"/>
    <n v="0"/>
    <n v="0"/>
    <n v="0"/>
  </r>
  <r>
    <x v="23"/>
    <n v="3"/>
    <s v="Claude-35-sonnet.txt"/>
    <x v="3"/>
    <n v="11"/>
    <n v="11483"/>
    <n v="11013"/>
    <n v="470"/>
    <n v="0"/>
    <n v="29.47"/>
    <n v="1"/>
    <n v="5"/>
    <n v="1"/>
    <n v="3"/>
    <n v="1"/>
    <n v="0"/>
    <n v="0"/>
  </r>
  <r>
    <x v="24"/>
    <n v="1"/>
    <s v="Claude-35-sonnet.txt"/>
    <x v="4"/>
    <n v="8"/>
    <n v="6745"/>
    <n v="6258"/>
    <n v="487"/>
    <n v="0"/>
    <n v="9.08"/>
    <n v="1"/>
    <n v="4"/>
    <n v="1"/>
    <n v="2"/>
    <n v="0"/>
    <n v="0"/>
    <n v="0"/>
  </r>
  <r>
    <x v="24"/>
    <n v="2"/>
    <s v="Claude-35-sonnet.txt"/>
    <x v="4"/>
    <n v="8"/>
    <n v="6739"/>
    <n v="6248"/>
    <n v="491"/>
    <n v="0"/>
    <n v="6.64"/>
    <n v="1"/>
    <n v="4"/>
    <n v="1"/>
    <n v="2"/>
    <n v="0"/>
    <n v="0"/>
    <n v="0"/>
  </r>
  <r>
    <x v="24"/>
    <n v="3"/>
    <s v="Claude-35-sonnet.txt"/>
    <x v="4"/>
    <n v="8"/>
    <n v="6743"/>
    <n v="6258"/>
    <n v="485"/>
    <n v="0"/>
    <n v="7.64"/>
    <n v="1"/>
    <n v="4"/>
    <n v="1"/>
    <n v="2"/>
    <n v="0"/>
    <n v="0"/>
    <n v="0"/>
  </r>
  <r>
    <x v="25"/>
    <n v="1"/>
    <s v="Claude-35-sonnet.txt"/>
    <x v="2"/>
    <n v="10"/>
    <n v="8701"/>
    <n v="8048"/>
    <n v="653"/>
    <n v="0"/>
    <n v="10.33"/>
    <n v="1"/>
    <n v="5"/>
    <n v="2"/>
    <n v="2"/>
    <n v="0"/>
    <n v="0"/>
    <n v="0"/>
  </r>
  <r>
    <x v="25"/>
    <n v="2"/>
    <s v="Claude-35-sonnet.txt"/>
    <x v="2"/>
    <n v="10"/>
    <n v="8701"/>
    <n v="8048"/>
    <n v="653"/>
    <n v="0"/>
    <n v="15.96"/>
    <n v="1"/>
    <n v="5"/>
    <n v="2"/>
    <n v="2"/>
    <n v="0"/>
    <n v="0"/>
    <n v="0"/>
  </r>
  <r>
    <x v="25"/>
    <n v="3"/>
    <s v="Claude-35-sonnet.txt"/>
    <x v="2"/>
    <n v="10"/>
    <n v="8826"/>
    <n v="8109"/>
    <n v="717"/>
    <n v="0"/>
    <n v="22.76"/>
    <n v="1"/>
    <n v="5"/>
    <n v="2"/>
    <n v="2"/>
    <n v="0"/>
    <n v="0"/>
    <n v="0"/>
  </r>
  <r>
    <x v="26"/>
    <n v="1"/>
    <s v="Claude-35-sonnet.txt"/>
    <x v="5"/>
    <n v="8"/>
    <n v="6718"/>
    <n v="6196"/>
    <n v="522"/>
    <n v="0"/>
    <n v="17.71"/>
    <n v="1"/>
    <n v="4"/>
    <n v="1"/>
    <n v="2"/>
    <n v="0"/>
    <n v="0"/>
    <n v="0"/>
  </r>
  <r>
    <x v="26"/>
    <n v="2"/>
    <s v="Claude-35-sonnet.txt"/>
    <x v="5"/>
    <n v="8"/>
    <n v="6830"/>
    <n v="6251"/>
    <n v="579"/>
    <n v="0"/>
    <n v="15.99"/>
    <n v="1"/>
    <n v="4"/>
    <n v="1"/>
    <n v="2"/>
    <n v="0"/>
    <n v="0"/>
    <n v="0"/>
  </r>
  <r>
    <x v="26"/>
    <n v="3"/>
    <s v="Claude-35-sonnet.txt"/>
    <x v="5"/>
    <n v="8"/>
    <n v="6830"/>
    <n v="6251"/>
    <n v="579"/>
    <n v="0"/>
    <n v="20.18"/>
    <n v="1"/>
    <n v="4"/>
    <n v="1"/>
    <n v="2"/>
    <n v="0"/>
    <n v="0"/>
    <n v="0"/>
  </r>
  <r>
    <x v="27"/>
    <n v="1"/>
    <s v="Claude-35-sonnet.txt"/>
    <x v="2"/>
    <n v="9"/>
    <n v="9791"/>
    <n v="9341"/>
    <n v="450"/>
    <n v="0"/>
    <n v="72.75"/>
    <n v="1"/>
    <n v="4"/>
    <n v="0"/>
    <n v="3"/>
    <n v="1"/>
    <n v="0"/>
    <n v="0"/>
  </r>
  <r>
    <x v="27"/>
    <n v="2"/>
    <s v="Claude-35-sonnet.txt"/>
    <x v="2"/>
    <n v="9"/>
    <n v="9854"/>
    <n v="9382"/>
    <n v="472"/>
    <n v="0"/>
    <n v="59.53"/>
    <n v="1"/>
    <n v="4"/>
    <n v="0"/>
    <n v="3"/>
    <n v="1"/>
    <n v="0"/>
    <n v="0"/>
  </r>
  <r>
    <x v="27"/>
    <n v="3"/>
    <s v="Claude-35-sonnet.txt"/>
    <x v="2"/>
    <n v="9"/>
    <n v="9890"/>
    <n v="9407"/>
    <n v="483"/>
    <n v="0"/>
    <n v="75.06"/>
    <n v="1"/>
    <n v="4"/>
    <n v="0"/>
    <n v="3"/>
    <n v="1"/>
    <n v="0"/>
    <n v="0"/>
  </r>
  <r>
    <x v="28"/>
    <n v="1"/>
    <s v="Claude-35-sonnet.txt"/>
    <x v="2"/>
    <m/>
    <m/>
    <m/>
    <m/>
    <m/>
    <m/>
    <n v="1"/>
    <n v="1"/>
    <n v="0"/>
    <n v="1"/>
    <n v="0"/>
    <n v="0"/>
    <n v="0"/>
  </r>
  <r>
    <x v="28"/>
    <n v="2"/>
    <s v="Claude-35-sonnet.txt"/>
    <x v="2"/>
    <m/>
    <m/>
    <m/>
    <m/>
    <m/>
    <m/>
    <n v="1"/>
    <n v="1"/>
    <n v="0"/>
    <n v="1"/>
    <n v="0"/>
    <n v="0"/>
    <n v="0"/>
  </r>
  <r>
    <x v="28"/>
    <n v="3"/>
    <s v="Claude-35-sonnet.txt"/>
    <x v="2"/>
    <m/>
    <m/>
    <m/>
    <m/>
    <m/>
    <m/>
    <n v="1"/>
    <n v="1"/>
    <n v="0"/>
    <n v="1"/>
    <n v="0"/>
    <n v="0"/>
    <n v="0"/>
  </r>
  <r>
    <x v="29"/>
    <n v="1"/>
    <s v="Claude-35-sonnet.txt"/>
    <x v="2"/>
    <m/>
    <m/>
    <m/>
    <m/>
    <m/>
    <m/>
    <n v="1"/>
    <n v="1"/>
    <n v="0"/>
    <n v="1"/>
    <n v="0"/>
    <n v="0"/>
    <n v="0"/>
  </r>
  <r>
    <x v="29"/>
    <n v="2"/>
    <s v="Claude-35-sonnet.txt"/>
    <x v="2"/>
    <m/>
    <m/>
    <m/>
    <m/>
    <m/>
    <m/>
    <n v="1"/>
    <n v="1"/>
    <n v="0"/>
    <n v="1"/>
    <n v="0"/>
    <n v="0"/>
    <n v="0"/>
  </r>
  <r>
    <x v="29"/>
    <n v="3"/>
    <s v="Claude-35-sonnet.txt"/>
    <x v="2"/>
    <m/>
    <m/>
    <m/>
    <m/>
    <m/>
    <m/>
    <n v="1"/>
    <n v="1"/>
    <n v="0"/>
    <n v="1"/>
    <n v="0"/>
    <n v="0"/>
    <n v="0"/>
  </r>
  <r>
    <x v="30"/>
    <n v="1"/>
    <s v="Claude-35-sonnet.txt"/>
    <x v="4"/>
    <n v="6"/>
    <n v="4300"/>
    <n v="3941"/>
    <n v="359"/>
    <n v="0"/>
    <n v="13.15"/>
    <n v="1"/>
    <n v="3"/>
    <n v="1"/>
    <n v="1"/>
    <n v="0"/>
    <n v="0"/>
    <n v="0"/>
  </r>
  <r>
    <x v="30"/>
    <n v="2"/>
    <s v="Claude-35-sonnet.txt"/>
    <x v="4"/>
    <n v="6"/>
    <n v="4302"/>
    <n v="3941"/>
    <n v="361"/>
    <n v="0"/>
    <n v="13.08"/>
    <n v="1"/>
    <n v="3"/>
    <n v="1"/>
    <n v="1"/>
    <n v="0"/>
    <n v="0"/>
    <n v="0"/>
  </r>
  <r>
    <x v="30"/>
    <n v="3"/>
    <s v="Claude-35-sonnet.txt"/>
    <x v="4"/>
    <n v="6"/>
    <n v="4302"/>
    <n v="3941"/>
    <n v="361"/>
    <n v="0"/>
    <n v="12.33"/>
    <n v="1"/>
    <n v="3"/>
    <n v="1"/>
    <n v="1"/>
    <n v="0"/>
    <n v="0"/>
    <n v="0"/>
  </r>
  <r>
    <x v="31"/>
    <n v="1"/>
    <s v="Claude-35-sonnet.txt"/>
    <x v="0"/>
    <n v="6"/>
    <n v="4261"/>
    <n v="3917"/>
    <n v="344"/>
    <n v="0"/>
    <n v="13.42"/>
    <n v="1"/>
    <n v="3"/>
    <n v="1"/>
    <n v="1"/>
    <n v="0"/>
    <n v="0"/>
    <n v="0"/>
  </r>
  <r>
    <x v="31"/>
    <n v="2"/>
    <s v="Claude-35-sonnet.txt"/>
    <x v="0"/>
    <n v="6"/>
    <n v="4261"/>
    <n v="3917"/>
    <n v="344"/>
    <n v="0"/>
    <n v="12.61"/>
    <n v="1"/>
    <n v="3"/>
    <n v="1"/>
    <n v="1"/>
    <n v="0"/>
    <n v="0"/>
    <n v="0"/>
  </r>
  <r>
    <x v="31"/>
    <n v="3"/>
    <s v="Claude-35-sonnet.txt"/>
    <x v="0"/>
    <n v="6"/>
    <n v="4261"/>
    <n v="3917"/>
    <n v="344"/>
    <n v="0"/>
    <n v="18.309999999999999"/>
    <n v="1"/>
    <n v="3"/>
    <n v="1"/>
    <n v="1"/>
    <n v="0"/>
    <n v="0"/>
    <n v="0"/>
  </r>
  <r>
    <x v="32"/>
    <n v="1"/>
    <s v="Claude-35-sonnet.txt"/>
    <x v="1"/>
    <n v="13"/>
    <n v="17645"/>
    <n v="16706"/>
    <n v="939"/>
    <n v="0"/>
    <n v="111.81"/>
    <n v="1"/>
    <n v="4"/>
    <n v="0"/>
    <n v="3"/>
    <n v="3"/>
    <n v="2"/>
    <n v="0"/>
  </r>
  <r>
    <x v="32"/>
    <n v="2"/>
    <s v="Claude-35-sonnet.txt"/>
    <x v="1"/>
    <n v="9"/>
    <n v="9810"/>
    <n v="9363"/>
    <n v="447"/>
    <n v="0"/>
    <n v="72.459999999999994"/>
    <n v="1"/>
    <n v="4"/>
    <n v="0"/>
    <n v="3"/>
    <n v="1"/>
    <n v="0"/>
    <n v="0"/>
  </r>
  <r>
    <x v="32"/>
    <n v="3"/>
    <s v="Claude-35-sonnet.txt"/>
    <x v="1"/>
    <n v="9"/>
    <n v="9862"/>
    <n v="9389"/>
    <n v="473"/>
    <n v="0"/>
    <n v="110.94"/>
    <n v="1"/>
    <n v="4"/>
    <n v="0"/>
    <n v="3"/>
    <n v="1"/>
    <n v="0"/>
    <n v="0"/>
  </r>
  <r>
    <x v="33"/>
    <n v="1"/>
    <s v="Claude-35-sonnet.txt"/>
    <x v="2"/>
    <n v="9"/>
    <n v="9833"/>
    <n v="9350"/>
    <n v="483"/>
    <n v="0"/>
    <n v="40.380000000000003"/>
    <n v="1"/>
    <n v="4"/>
    <n v="0"/>
    <n v="3"/>
    <n v="1"/>
    <n v="0"/>
    <n v="0"/>
  </r>
  <r>
    <x v="33"/>
    <n v="2"/>
    <s v="Claude-35-sonnet.txt"/>
    <x v="2"/>
    <n v="9"/>
    <n v="9721"/>
    <n v="9294"/>
    <n v="427"/>
    <n v="0"/>
    <n v="53.75"/>
    <n v="1"/>
    <n v="4"/>
    <n v="0"/>
    <n v="3"/>
    <n v="1"/>
    <n v="0"/>
    <n v="0"/>
  </r>
  <r>
    <x v="33"/>
    <n v="3"/>
    <s v="Claude-35-sonnet.txt"/>
    <x v="2"/>
    <n v="9"/>
    <n v="9984"/>
    <n v="9459"/>
    <n v="525"/>
    <n v="0"/>
    <n v="100.99"/>
    <n v="1"/>
    <n v="4"/>
    <n v="0"/>
    <n v="3"/>
    <n v="1"/>
    <n v="0"/>
    <n v="0"/>
  </r>
  <r>
    <x v="34"/>
    <n v="1"/>
    <s v="Claude-35"/>
    <x v="3"/>
    <n v="7"/>
    <n v="6868"/>
    <n v="6488"/>
    <n v="380"/>
    <n v="0"/>
    <n v="15.01"/>
    <n v="1"/>
    <n v="3"/>
    <n v="0"/>
    <n v="2"/>
    <n v="1"/>
    <n v="0"/>
    <n v="0"/>
  </r>
  <r>
    <x v="34"/>
    <n v="2"/>
    <s v="Claude-35"/>
    <x v="3"/>
    <n v="9"/>
    <n v="9519"/>
    <n v="8914"/>
    <n v="605"/>
    <n v="0"/>
    <n v="44.54"/>
    <n v="1"/>
    <n v="3"/>
    <n v="0"/>
    <n v="2"/>
    <n v="2"/>
    <n v="0"/>
    <n v="1"/>
  </r>
  <r>
    <x v="34"/>
    <n v="3"/>
    <s v="Claude-35"/>
    <x v="3"/>
    <n v="9"/>
    <n v="9591"/>
    <n v="8955"/>
    <n v="636"/>
    <n v="0"/>
    <n v="45.98"/>
    <n v="1"/>
    <n v="3"/>
    <n v="0"/>
    <n v="2"/>
    <n v="2"/>
    <n v="0"/>
    <n v="1"/>
  </r>
  <r>
    <x v="35"/>
    <n v="1"/>
    <s v="Claude-35"/>
    <x v="2"/>
    <n v="9"/>
    <n v="11452"/>
    <n v="10143"/>
    <n v="1309"/>
    <n v="0"/>
    <n v="25.98"/>
    <n v="1"/>
    <n v="4"/>
    <n v="1"/>
    <n v="2"/>
    <n v="1"/>
    <n v="0"/>
    <n v="0"/>
  </r>
  <r>
    <x v="35"/>
    <n v="2"/>
    <s v="Claude-35"/>
    <x v="2"/>
    <n v="9"/>
    <n v="11547"/>
    <n v="10205"/>
    <n v="1342"/>
    <n v="0"/>
    <n v="27.12"/>
    <n v="1"/>
    <n v="4"/>
    <n v="1"/>
    <n v="2"/>
    <n v="1"/>
    <n v="0"/>
    <n v="0"/>
  </r>
  <r>
    <x v="35"/>
    <n v="3"/>
    <s v="Claude-35"/>
    <x v="2"/>
    <n v="9"/>
    <n v="11312"/>
    <n v="10052"/>
    <n v="1260"/>
    <n v="0"/>
    <n v="26.53"/>
    <n v="1"/>
    <n v="4"/>
    <n v="1"/>
    <n v="2"/>
    <n v="1"/>
    <n v="0"/>
    <n v="0"/>
  </r>
  <r>
    <x v="36"/>
    <n v="1"/>
    <s v="Claude-35-sonnet.txt"/>
    <x v="0"/>
    <n v="6"/>
    <n v="4318"/>
    <n v="3945"/>
    <n v="373"/>
    <n v="0"/>
    <n v="19.600000000000001"/>
    <n v="1"/>
    <n v="3"/>
    <n v="1"/>
    <n v="1"/>
    <n v="0"/>
    <n v="0"/>
    <n v="0"/>
  </r>
  <r>
    <x v="36"/>
    <n v="2"/>
    <s v="Claude-35-sonnet.txt"/>
    <x v="0"/>
    <n v="6"/>
    <n v="4318"/>
    <n v="3945"/>
    <n v="373"/>
    <n v="0"/>
    <n v="16.54"/>
    <n v="1"/>
    <n v="3"/>
    <n v="1"/>
    <n v="1"/>
    <n v="0"/>
    <n v="0"/>
    <n v="0"/>
  </r>
  <r>
    <x v="36"/>
    <n v="3"/>
    <s v="Claude-35-sonnet.txt"/>
    <x v="0"/>
    <n v="6"/>
    <n v="4318"/>
    <n v="3945"/>
    <n v="373"/>
    <n v="0"/>
    <n v="17.7"/>
    <n v="1"/>
    <n v="3"/>
    <n v="1"/>
    <n v="1"/>
    <n v="0"/>
    <n v="0"/>
    <n v="0"/>
  </r>
  <r>
    <x v="37"/>
    <n v="1"/>
    <s v="Claude-35-sonnet.txt"/>
    <x v="0"/>
    <n v="6"/>
    <n v="4308"/>
    <n v="3946"/>
    <n v="362"/>
    <n v="0"/>
    <n v="15.75"/>
    <n v="1"/>
    <n v="3"/>
    <n v="1"/>
    <n v="1"/>
    <n v="0"/>
    <n v="0"/>
    <n v="0"/>
  </r>
  <r>
    <x v="37"/>
    <n v="2"/>
    <s v="Claude-35-sonnet.txt"/>
    <x v="0"/>
    <n v="6"/>
    <n v="4308"/>
    <n v="3946"/>
    <n v="362"/>
    <n v="0"/>
    <n v="16.079999999999998"/>
    <n v="1"/>
    <n v="3"/>
    <n v="1"/>
    <n v="1"/>
    <n v="0"/>
    <n v="0"/>
    <n v="0"/>
  </r>
  <r>
    <x v="37"/>
    <n v="3"/>
    <s v="Claude-35-sonnet.txt"/>
    <x v="0"/>
    <n v="6"/>
    <n v="4308"/>
    <n v="3946"/>
    <n v="362"/>
    <n v="0"/>
    <n v="16.940000000000001"/>
    <n v="1"/>
    <n v="3"/>
    <n v="1"/>
    <n v="1"/>
    <n v="0"/>
    <n v="0"/>
    <n v="0"/>
  </r>
  <r>
    <x v="38"/>
    <n v="1"/>
    <s v="Claude-35-sonnet.txt"/>
    <x v="0"/>
    <n v="6"/>
    <n v="3750"/>
    <n v="3439"/>
    <n v="311"/>
    <n v="0"/>
    <n v="11.96"/>
    <n v="1"/>
    <n v="3"/>
    <n v="1"/>
    <n v="1"/>
    <n v="0"/>
    <n v="0"/>
    <n v="0"/>
  </r>
  <r>
    <x v="38"/>
    <n v="2"/>
    <s v="Claude-35-sonnet.txt"/>
    <x v="0"/>
    <n v="6"/>
    <n v="3737"/>
    <n v="3439"/>
    <n v="298"/>
    <n v="0"/>
    <n v="13.83"/>
    <n v="1"/>
    <n v="3"/>
    <n v="1"/>
    <n v="1"/>
    <n v="0"/>
    <n v="0"/>
    <n v="0"/>
  </r>
  <r>
    <x v="38"/>
    <n v="3"/>
    <s v="Claude-35-sonnet.txt"/>
    <x v="0"/>
    <n v="6"/>
    <n v="3737"/>
    <n v="3439"/>
    <n v="298"/>
    <n v="0"/>
    <n v="12.84"/>
    <n v="1"/>
    <n v="3"/>
    <n v="1"/>
    <n v="1"/>
    <n v="0"/>
    <n v="0"/>
    <n v="0"/>
  </r>
  <r>
    <x v="39"/>
    <n v="1"/>
    <s v="Claude-35-sonnet.txt"/>
    <x v="2"/>
    <n v="9"/>
    <n v="9259"/>
    <n v="8756"/>
    <n v="503"/>
    <n v="0"/>
    <n v="57.28"/>
    <n v="1"/>
    <n v="4"/>
    <n v="0"/>
    <n v="3"/>
    <n v="1"/>
    <n v="0"/>
    <n v="0"/>
  </r>
  <r>
    <x v="39"/>
    <n v="2"/>
    <s v="Claude-35-sonnet.txt"/>
    <x v="2"/>
    <n v="10"/>
    <n v="10013"/>
    <n v="9213"/>
    <n v="800"/>
    <n v="0"/>
    <n v="49.38"/>
    <n v="1"/>
    <n v="5"/>
    <n v="1"/>
    <n v="3"/>
    <n v="0"/>
    <n v="0"/>
    <n v="0"/>
  </r>
  <r>
    <x v="39"/>
    <n v="3"/>
    <s v="Claude-35-sonnet.txt"/>
    <x v="2"/>
    <n v="9"/>
    <n v="9771"/>
    <n v="9307"/>
    <n v="464"/>
    <n v="0"/>
    <n v="41.28"/>
    <n v="1"/>
    <n v="4"/>
    <n v="0"/>
    <n v="3"/>
    <n v="1"/>
    <n v="0"/>
    <n v="0"/>
  </r>
  <r>
    <x v="40"/>
    <n v="1"/>
    <s v="Claude-35-sonnet.txt"/>
    <x v="2"/>
    <n v="6"/>
    <n v="3945"/>
    <n v="3553"/>
    <n v="392"/>
    <n v="0"/>
    <n v="43.77"/>
    <n v="1"/>
    <n v="3"/>
    <n v="1"/>
    <n v="1"/>
    <n v="0"/>
    <n v="0"/>
    <n v="0"/>
  </r>
  <r>
    <x v="40"/>
    <n v="2"/>
    <s v="Claude-35-sonnet.txt"/>
    <x v="2"/>
    <n v="6"/>
    <n v="3947"/>
    <n v="3554"/>
    <n v="393"/>
    <n v="0"/>
    <n v="39.32"/>
    <n v="1"/>
    <n v="3"/>
    <n v="1"/>
    <n v="1"/>
    <n v="0"/>
    <n v="0"/>
    <n v="0"/>
  </r>
  <r>
    <x v="40"/>
    <n v="3"/>
    <s v="Claude-35-sonnet.txt"/>
    <x v="2"/>
    <n v="8"/>
    <n v="6390"/>
    <n v="5813"/>
    <n v="577"/>
    <n v="0"/>
    <n v="30.11"/>
    <n v="1"/>
    <n v="4"/>
    <n v="1"/>
    <n v="2"/>
    <n v="0"/>
    <n v="0"/>
    <n v="0"/>
  </r>
  <r>
    <x v="41"/>
    <n v="1"/>
    <s v="Claude-35-sonnet.txt"/>
    <x v="2"/>
    <n v="6"/>
    <n v="3985"/>
    <n v="3574"/>
    <n v="411"/>
    <n v="0"/>
    <n v="40.299999999999997"/>
    <n v="1"/>
    <n v="3"/>
    <n v="1"/>
    <n v="1"/>
    <n v="0"/>
    <n v="0"/>
    <n v="0"/>
  </r>
  <r>
    <x v="41"/>
    <n v="2"/>
    <s v="Claude-35-sonnet.txt"/>
    <x v="2"/>
    <n v="6"/>
    <n v="4017"/>
    <n v="3573"/>
    <n v="444"/>
    <n v="0"/>
    <n v="40.369999999999997"/>
    <n v="1"/>
    <n v="3"/>
    <n v="1"/>
    <n v="1"/>
    <n v="0"/>
    <n v="0"/>
    <n v="0"/>
  </r>
  <r>
    <x v="41"/>
    <n v="3"/>
    <s v="Claude-35-sonnet.txt"/>
    <x v="2"/>
    <n v="6"/>
    <n v="3984"/>
    <n v="3573"/>
    <n v="411"/>
    <n v="0"/>
    <n v="59.98"/>
    <n v="1"/>
    <n v="3"/>
    <n v="1"/>
    <n v="1"/>
    <n v="0"/>
    <n v="0"/>
    <n v="0"/>
  </r>
  <r>
    <x v="42"/>
    <n v="1"/>
    <s v="Claude-35-sonnet.txt"/>
    <x v="0"/>
    <n v="6"/>
    <n v="4370"/>
    <n v="3987"/>
    <n v="383"/>
    <n v="0"/>
    <n v="17.73"/>
    <n v="1"/>
    <n v="3"/>
    <n v="1"/>
    <n v="1"/>
    <n v="0"/>
    <n v="0"/>
    <n v="0"/>
  </r>
  <r>
    <x v="42"/>
    <n v="2"/>
    <s v="Claude-35-sonnet.txt"/>
    <x v="0"/>
    <n v="6"/>
    <n v="4391"/>
    <n v="4003"/>
    <n v="388"/>
    <n v="0"/>
    <n v="20.49"/>
    <n v="1"/>
    <n v="3"/>
    <n v="1"/>
    <n v="1"/>
    <n v="0"/>
    <n v="0"/>
    <n v="0"/>
  </r>
  <r>
    <x v="42"/>
    <n v="3"/>
    <s v="Claude-35-sonnet.txt"/>
    <x v="0"/>
    <n v="6"/>
    <n v="4391"/>
    <n v="4003"/>
    <n v="388"/>
    <n v="0"/>
    <n v="22.33"/>
    <n v="1"/>
    <n v="3"/>
    <n v="1"/>
    <n v="1"/>
    <n v="0"/>
    <n v="0"/>
    <n v="0"/>
  </r>
  <r>
    <x v="43"/>
    <n v="1"/>
    <s v="Claude-35-sonnet.txt"/>
    <x v="0"/>
    <n v="6"/>
    <n v="4357"/>
    <n v="3983"/>
    <n v="374"/>
    <n v="0"/>
    <n v="16.57"/>
    <n v="1"/>
    <n v="3"/>
    <n v="1"/>
    <n v="1"/>
    <n v="0"/>
    <n v="0"/>
    <n v="0"/>
  </r>
  <r>
    <x v="43"/>
    <n v="2"/>
    <s v="Claude-35-sonnet.txt"/>
    <x v="0"/>
    <n v="6"/>
    <n v="4330"/>
    <n v="3963"/>
    <n v="367"/>
    <n v="0"/>
    <n v="18.61"/>
    <n v="1"/>
    <n v="3"/>
    <n v="1"/>
    <n v="1"/>
    <n v="0"/>
    <n v="0"/>
    <n v="0"/>
  </r>
  <r>
    <x v="43"/>
    <n v="3"/>
    <s v="Claude-35-sonnet.txt"/>
    <x v="0"/>
    <n v="6"/>
    <n v="4357"/>
    <n v="3983"/>
    <n v="374"/>
    <n v="0"/>
    <n v="17.46"/>
    <n v="1"/>
    <n v="3"/>
    <n v="1"/>
    <n v="1"/>
    <n v="0"/>
    <n v="0"/>
    <n v="0"/>
  </r>
  <r>
    <x v="44"/>
    <n v="1"/>
    <s v="Claude-35-sonnet.txt"/>
    <x v="0"/>
    <n v="6"/>
    <n v="4707"/>
    <n v="4237"/>
    <n v="470"/>
    <n v="0"/>
    <n v="19.84"/>
    <n v="1"/>
    <n v="3"/>
    <n v="1"/>
    <n v="1"/>
    <n v="0"/>
    <n v="0"/>
    <n v="0"/>
  </r>
  <r>
    <x v="44"/>
    <n v="2"/>
    <s v="Claude-35-sonnet.txt"/>
    <x v="0"/>
    <n v="6"/>
    <n v="4707"/>
    <n v="4237"/>
    <n v="470"/>
    <n v="0"/>
    <n v="17.32"/>
    <n v="1"/>
    <n v="3"/>
    <n v="1"/>
    <n v="1"/>
    <n v="0"/>
    <n v="0"/>
    <n v="0"/>
  </r>
  <r>
    <x v="44"/>
    <n v="3"/>
    <s v="Claude-35-sonnet.txt"/>
    <x v="0"/>
    <n v="6"/>
    <n v="4683"/>
    <n v="4225"/>
    <n v="458"/>
    <n v="0"/>
    <n v="17.329999999999998"/>
    <n v="1"/>
    <n v="3"/>
    <n v="1"/>
    <n v="1"/>
    <n v="0"/>
    <n v="0"/>
    <n v="0"/>
  </r>
  <r>
    <x v="45"/>
    <n v="1"/>
    <s v="Claude-35-sonnet.txt"/>
    <x v="0"/>
    <n v="6"/>
    <n v="4243"/>
    <n v="3875"/>
    <n v="368"/>
    <n v="0"/>
    <n v="19.899999999999999"/>
    <n v="1"/>
    <n v="3"/>
    <n v="1"/>
    <n v="1"/>
    <n v="0"/>
    <n v="0"/>
    <n v="0"/>
  </r>
  <r>
    <x v="45"/>
    <n v="2"/>
    <s v="Claude-35-sonnet.txt"/>
    <x v="0"/>
    <n v="6"/>
    <n v="4243"/>
    <n v="3875"/>
    <n v="368"/>
    <n v="0"/>
    <n v="16.96"/>
    <n v="1"/>
    <n v="3"/>
    <n v="1"/>
    <n v="1"/>
    <n v="0"/>
    <n v="0"/>
    <n v="0"/>
  </r>
  <r>
    <x v="45"/>
    <n v="3"/>
    <s v="Claude-35-sonnet.txt"/>
    <x v="0"/>
    <n v="6"/>
    <n v="4233"/>
    <n v="3875"/>
    <n v="358"/>
    <n v="0"/>
    <n v="16.88"/>
    <n v="1"/>
    <n v="3"/>
    <n v="1"/>
    <n v="1"/>
    <n v="0"/>
    <n v="0"/>
    <n v="0"/>
  </r>
  <r>
    <x v="46"/>
    <n v="1"/>
    <s v="Claude-35-sonnet.txt"/>
    <x v="2"/>
    <n v="14"/>
    <n v="16726"/>
    <n v="15309"/>
    <n v="1417"/>
    <n v="0"/>
    <n v="75.67"/>
    <n v="1"/>
    <n v="7"/>
    <n v="3"/>
    <n v="3"/>
    <n v="0"/>
    <n v="0"/>
    <n v="0"/>
  </r>
  <r>
    <x v="46"/>
    <n v="2"/>
    <s v="Claude-35-sonnet.txt"/>
    <x v="2"/>
    <n v="14"/>
    <n v="16599"/>
    <n v="15264"/>
    <n v="1335"/>
    <n v="0"/>
    <n v="93.53"/>
    <n v="1"/>
    <n v="7"/>
    <n v="3"/>
    <n v="3"/>
    <n v="0"/>
    <n v="0"/>
    <n v="0"/>
  </r>
  <r>
    <x v="46"/>
    <n v="3"/>
    <s v="Claude-35-sonnet.txt"/>
    <x v="2"/>
    <n v="14"/>
    <n v="16591"/>
    <n v="15262"/>
    <n v="1329"/>
    <n v="0"/>
    <n v="136.63999999999999"/>
    <n v="1"/>
    <n v="7"/>
    <n v="3"/>
    <n v="3"/>
    <n v="0"/>
    <n v="0"/>
    <n v="0"/>
  </r>
  <r>
    <x v="47"/>
    <n v="1"/>
    <s v="Claude-35-sonnet.txt"/>
    <x v="2"/>
    <n v="10"/>
    <n v="9965"/>
    <n v="9235"/>
    <n v="730"/>
    <n v="0"/>
    <n v="46.05"/>
    <n v="1"/>
    <n v="5"/>
    <n v="1"/>
    <n v="3"/>
    <n v="0"/>
    <n v="0"/>
    <n v="0"/>
  </r>
  <r>
    <x v="47"/>
    <n v="2"/>
    <s v="Claude-35-sonnet.txt"/>
    <x v="2"/>
    <n v="10"/>
    <n v="9963"/>
    <n v="9230"/>
    <n v="733"/>
    <n v="0"/>
    <n v="42.29"/>
    <n v="1"/>
    <n v="5"/>
    <n v="1"/>
    <n v="3"/>
    <n v="0"/>
    <n v="0"/>
    <n v="0"/>
  </r>
  <r>
    <x v="47"/>
    <n v="3"/>
    <s v="Claude-35-sonnet.txt"/>
    <x v="2"/>
    <n v="10"/>
    <n v="9981"/>
    <n v="9230"/>
    <n v="751"/>
    <n v="0"/>
    <n v="34.33"/>
    <n v="1"/>
    <n v="5"/>
    <n v="1"/>
    <n v="3"/>
    <n v="0"/>
    <n v="0"/>
    <n v="0"/>
  </r>
  <r>
    <x v="48"/>
    <n v="1"/>
    <s v="Claude-35-sonnet.txt"/>
    <x v="2"/>
    <n v="10"/>
    <n v="10072"/>
    <n v="9312"/>
    <n v="760"/>
    <n v="0"/>
    <n v="157.15"/>
    <n v="1"/>
    <n v="5"/>
    <n v="1"/>
    <n v="3"/>
    <n v="0"/>
    <n v="0"/>
    <n v="0"/>
  </r>
  <r>
    <x v="48"/>
    <n v="2"/>
    <s v="Claude-35-sonnet.txt"/>
    <x v="2"/>
    <n v="13"/>
    <n v="16716"/>
    <n v="15672"/>
    <n v="1044"/>
    <n v="0"/>
    <n v="53.54"/>
    <n v="1"/>
    <n v="5"/>
    <n v="1"/>
    <n v="3"/>
    <n v="2"/>
    <n v="1"/>
    <n v="0"/>
  </r>
  <r>
    <x v="48"/>
    <n v="3"/>
    <s v="Claude-35-sonnet.txt"/>
    <x v="2"/>
    <n v="10"/>
    <n v="9986"/>
    <n v="9275"/>
    <n v="711"/>
    <n v="0"/>
    <n v="27.59"/>
    <n v="1"/>
    <n v="5"/>
    <n v="1"/>
    <n v="3"/>
    <n v="0"/>
    <n v="0"/>
    <n v="0"/>
  </r>
  <r>
    <x v="49"/>
    <n v="1"/>
    <s v="Claude-35-sonnet.txt"/>
    <x v="2"/>
    <n v="15"/>
    <n v="20318"/>
    <n v="19270"/>
    <n v="1048"/>
    <n v="0"/>
    <n v="60.78"/>
    <n v="1"/>
    <n v="7"/>
    <n v="2"/>
    <n v="4"/>
    <n v="1"/>
    <n v="0"/>
    <n v="0"/>
  </r>
  <r>
    <x v="49"/>
    <n v="2"/>
    <s v="Claude-35-sonnet.txt"/>
    <x v="2"/>
    <n v="10"/>
    <n v="10157"/>
    <n v="9333"/>
    <n v="824"/>
    <n v="0"/>
    <n v="36.020000000000003"/>
    <n v="1"/>
    <n v="5"/>
    <n v="1"/>
    <n v="3"/>
    <n v="0"/>
    <n v="0"/>
    <n v="0"/>
  </r>
  <r>
    <x v="49"/>
    <n v="3"/>
    <s v="Claude-35-sonnet.txt"/>
    <x v="2"/>
    <n v="10"/>
    <n v="9995"/>
    <n v="9252"/>
    <n v="743"/>
    <n v="0"/>
    <n v="37.96"/>
    <n v="1"/>
    <n v="5"/>
    <n v="1"/>
    <n v="3"/>
    <n v="0"/>
    <n v="0"/>
    <n v="0"/>
  </r>
  <r>
    <x v="50"/>
    <n v="1"/>
    <s v="Claude-35-sonnet.txt"/>
    <x v="2"/>
    <n v="10"/>
    <n v="9916"/>
    <n v="9159"/>
    <n v="757"/>
    <n v="0"/>
    <n v="37.56"/>
    <n v="1"/>
    <n v="5"/>
    <n v="1"/>
    <n v="3"/>
    <n v="0"/>
    <n v="0"/>
    <n v="0"/>
  </r>
  <r>
    <x v="50"/>
    <n v="2"/>
    <s v="Claude-35-sonnet.txt"/>
    <x v="2"/>
    <n v="8"/>
    <n v="6963"/>
    <n v="6411"/>
    <n v="552"/>
    <n v="0"/>
    <n v="31.68"/>
    <n v="1"/>
    <n v="4"/>
    <n v="1"/>
    <n v="2"/>
    <n v="0"/>
    <n v="0"/>
    <n v="0"/>
  </r>
  <r>
    <x v="50"/>
    <n v="3"/>
    <s v="Claude-35-sonnet.txt"/>
    <x v="2"/>
    <n v="10"/>
    <n v="10002"/>
    <n v="9232"/>
    <n v="770"/>
    <n v="0"/>
    <n v="44.08"/>
    <n v="1"/>
    <n v="5"/>
    <n v="1"/>
    <n v="3"/>
    <n v="0"/>
    <n v="0"/>
    <n v="0"/>
  </r>
  <r>
    <x v="51"/>
    <n v="1"/>
    <s v="Claude-35-sonnet.txt"/>
    <x v="3"/>
    <n v="13"/>
    <n v="16086"/>
    <n v="15294"/>
    <n v="792"/>
    <n v="0"/>
    <n v="43.21"/>
    <n v="1"/>
    <n v="5"/>
    <n v="1"/>
    <n v="3"/>
    <n v="2"/>
    <n v="1"/>
    <n v="0"/>
  </r>
  <r>
    <x v="51"/>
    <n v="2"/>
    <s v="Claude-35-sonnet.txt"/>
    <x v="3"/>
    <n v="11"/>
    <n v="12466"/>
    <n v="11833"/>
    <n v="633"/>
    <n v="0"/>
    <n v="45.28"/>
    <n v="1"/>
    <n v="5"/>
    <n v="1"/>
    <n v="3"/>
    <n v="1"/>
    <n v="0"/>
    <n v="0"/>
  </r>
  <r>
    <x v="51"/>
    <n v="3"/>
    <s v="Claude-35-sonnet.txt"/>
    <x v="3"/>
    <n v="13"/>
    <n v="16111"/>
    <n v="15296"/>
    <n v="815"/>
    <n v="0"/>
    <n v="54.32"/>
    <n v="1"/>
    <n v="5"/>
    <n v="1"/>
    <n v="3"/>
    <n v="2"/>
    <n v="1"/>
    <n v="0"/>
  </r>
  <r>
    <x v="52"/>
    <n v="1"/>
    <s v="Claude-35-sonnet.txt"/>
    <x v="2"/>
    <n v="8"/>
    <n v="7100"/>
    <n v="6484"/>
    <n v="616"/>
    <n v="0"/>
    <n v="30.79"/>
    <n v="1"/>
    <n v="4"/>
    <n v="1"/>
    <n v="2"/>
    <n v="0"/>
    <n v="0"/>
    <n v="0"/>
  </r>
  <r>
    <x v="52"/>
    <n v="2"/>
    <s v="Claude-35-sonnet.txt"/>
    <x v="2"/>
    <n v="8"/>
    <n v="7230"/>
    <n v="6551"/>
    <n v="679"/>
    <n v="0"/>
    <n v="31.3"/>
    <n v="1"/>
    <n v="4"/>
    <n v="1"/>
    <n v="2"/>
    <n v="0"/>
    <n v="0"/>
    <n v="0"/>
  </r>
  <r>
    <x v="52"/>
    <n v="3"/>
    <s v="Claude-35-sonnet.txt"/>
    <x v="2"/>
    <n v="8"/>
    <n v="7374"/>
    <n v="6615"/>
    <n v="759"/>
    <n v="0"/>
    <n v="24.63"/>
    <n v="1"/>
    <n v="4"/>
    <n v="1"/>
    <n v="2"/>
    <n v="0"/>
    <n v="0"/>
    <n v="0"/>
  </r>
  <r>
    <x v="53"/>
    <n v="1"/>
    <s v="Claude-35-sonnet.txt"/>
    <x v="2"/>
    <n v="8"/>
    <n v="7072"/>
    <n v="6474"/>
    <n v="598"/>
    <n v="0"/>
    <n v="28.19"/>
    <n v="1"/>
    <n v="4"/>
    <n v="1"/>
    <n v="2"/>
    <n v="0"/>
    <n v="0"/>
    <n v="0"/>
  </r>
  <r>
    <x v="53"/>
    <n v="2"/>
    <s v="Claude-35-sonnet.txt"/>
    <x v="2"/>
    <n v="8"/>
    <n v="7265"/>
    <n v="6569"/>
    <n v="696"/>
    <n v="0"/>
    <n v="30.16"/>
    <n v="1"/>
    <n v="4"/>
    <n v="1"/>
    <n v="2"/>
    <n v="0"/>
    <n v="0"/>
    <n v="0"/>
  </r>
  <r>
    <x v="53"/>
    <n v="3"/>
    <s v="Claude-35-sonnet.txt"/>
    <x v="2"/>
    <n v="8"/>
    <n v="7097"/>
    <n v="6491"/>
    <n v="606"/>
    <n v="0"/>
    <n v="28.68"/>
    <n v="1"/>
    <n v="4"/>
    <n v="1"/>
    <n v="2"/>
    <n v="0"/>
    <n v="0"/>
    <n v="0"/>
  </r>
  <r>
    <x v="54"/>
    <n v="1"/>
    <s v="Claude-35-sonnet.txt"/>
    <x v="2"/>
    <n v="10"/>
    <n v="10016"/>
    <n v="9276"/>
    <n v="740"/>
    <n v="0"/>
    <n v="42.76"/>
    <n v="1"/>
    <n v="5"/>
    <n v="1"/>
    <n v="3"/>
    <n v="0"/>
    <n v="0"/>
    <n v="0"/>
  </r>
  <r>
    <x v="54"/>
    <n v="2"/>
    <s v="Claude-35-sonnet.txt"/>
    <x v="2"/>
    <n v="8"/>
    <n v="7331"/>
    <n v="6595"/>
    <n v="736"/>
    <n v="0"/>
    <n v="42.23"/>
    <n v="1"/>
    <n v="4"/>
    <n v="1"/>
    <n v="2"/>
    <n v="0"/>
    <n v="0"/>
    <n v="0"/>
  </r>
  <r>
    <x v="54"/>
    <n v="3"/>
    <s v="Claude-35-sonnet.txt"/>
    <x v="2"/>
    <n v="10"/>
    <n v="9929"/>
    <n v="9262"/>
    <n v="667"/>
    <n v="0"/>
    <n v="40.47"/>
    <n v="1"/>
    <n v="5"/>
    <n v="1"/>
    <n v="3"/>
    <n v="0"/>
    <n v="0"/>
    <n v="0"/>
  </r>
  <r>
    <x v="55"/>
    <n v="1"/>
    <s v="Claude-35-sonnet.txt"/>
    <x v="2"/>
    <n v="8"/>
    <n v="7013"/>
    <n v="6346"/>
    <n v="667"/>
    <n v="0"/>
    <n v="34.4"/>
    <n v="1"/>
    <n v="4"/>
    <n v="1"/>
    <n v="2"/>
    <n v="0"/>
    <n v="0"/>
    <n v="0"/>
  </r>
  <r>
    <x v="55"/>
    <n v="2"/>
    <s v="Claude-35-sonnet.txt"/>
    <x v="2"/>
    <n v="8"/>
    <n v="7266"/>
    <n v="6454"/>
    <n v="812"/>
    <n v="0"/>
    <n v="39.74"/>
    <n v="1"/>
    <n v="4"/>
    <n v="1"/>
    <n v="2"/>
    <n v="0"/>
    <n v="0"/>
    <n v="0"/>
  </r>
  <r>
    <x v="55"/>
    <n v="3"/>
    <s v="Claude-35-sonnet.txt"/>
    <x v="2"/>
    <n v="8"/>
    <n v="7279"/>
    <n v="6461"/>
    <n v="818"/>
    <n v="0"/>
    <n v="34.15"/>
    <n v="1"/>
    <n v="4"/>
    <n v="1"/>
    <n v="2"/>
    <n v="0"/>
    <n v="0"/>
    <n v="0"/>
  </r>
  <r>
    <x v="56"/>
    <n v="1"/>
    <s v="Claude-35-sonnet.txt"/>
    <x v="2"/>
    <n v="13"/>
    <n v="16456"/>
    <n v="15337"/>
    <n v="1119"/>
    <n v="0"/>
    <n v="52.94"/>
    <n v="1"/>
    <n v="6"/>
    <n v="2"/>
    <n v="3"/>
    <n v="1"/>
    <n v="0"/>
    <n v="0"/>
  </r>
  <r>
    <x v="56"/>
    <n v="2"/>
    <s v="Claude-35-sonnet.txt"/>
    <x v="2"/>
    <n v="13"/>
    <n v="16451"/>
    <n v="15321"/>
    <n v="1130"/>
    <n v="0"/>
    <n v="48.09"/>
    <n v="1"/>
    <n v="6"/>
    <n v="2"/>
    <n v="3"/>
    <n v="1"/>
    <n v="0"/>
    <n v="0"/>
  </r>
  <r>
    <x v="56"/>
    <n v="3"/>
    <s v="Claude-35-sonnet.txt"/>
    <x v="2"/>
    <n v="8"/>
    <n v="7225"/>
    <n v="6496"/>
    <n v="729"/>
    <n v="0"/>
    <n v="34.090000000000003"/>
    <n v="1"/>
    <n v="4"/>
    <n v="1"/>
    <n v="2"/>
    <n v="0"/>
    <n v="0"/>
    <n v="0"/>
  </r>
  <r>
    <x v="57"/>
    <n v="1"/>
    <s v="Claude-35-sonnet.txt"/>
    <x v="2"/>
    <n v="13"/>
    <n v="16148"/>
    <n v="15047"/>
    <n v="1101"/>
    <n v="0"/>
    <n v="59.97"/>
    <n v="1"/>
    <n v="6"/>
    <n v="2"/>
    <n v="3"/>
    <n v="1"/>
    <n v="0"/>
    <n v="0"/>
  </r>
  <r>
    <x v="57"/>
    <n v="2"/>
    <s v="Claude-35-sonnet.txt"/>
    <x v="2"/>
    <n v="13"/>
    <n v="16261"/>
    <n v="15105"/>
    <n v="1156"/>
    <n v="0"/>
    <n v="67.930000000000007"/>
    <n v="1"/>
    <n v="6"/>
    <n v="2"/>
    <n v="3"/>
    <n v="1"/>
    <n v="0"/>
    <n v="0"/>
  </r>
  <r>
    <x v="57"/>
    <n v="3"/>
    <s v="Claude-35-sonnet.txt"/>
    <x v="2"/>
    <n v="13"/>
    <n v="16638"/>
    <n v="15492"/>
    <n v="1146"/>
    <n v="0"/>
    <n v="60.63"/>
    <n v="1"/>
    <n v="6"/>
    <n v="2"/>
    <n v="3"/>
    <n v="1"/>
    <n v="0"/>
    <n v="0"/>
  </r>
  <r>
    <x v="58"/>
    <n v="1"/>
    <s v="Claude-35-sonnet.txt"/>
    <x v="2"/>
    <n v="10"/>
    <n v="10208"/>
    <n v="9393"/>
    <n v="815"/>
    <n v="0"/>
    <n v="26.96"/>
    <n v="1"/>
    <n v="5"/>
    <n v="1"/>
    <n v="3"/>
    <n v="0"/>
    <n v="0"/>
    <n v="0"/>
  </r>
  <r>
    <x v="58"/>
    <n v="2"/>
    <s v="Claude-35-sonnet.txt"/>
    <x v="2"/>
    <n v="10"/>
    <n v="10226"/>
    <n v="9393"/>
    <n v="833"/>
    <n v="0"/>
    <n v="28.72"/>
    <n v="1"/>
    <n v="5"/>
    <n v="1"/>
    <n v="3"/>
    <n v="0"/>
    <n v="0"/>
    <n v="0"/>
  </r>
  <r>
    <x v="58"/>
    <n v="3"/>
    <s v="Claude-35-sonnet.txt"/>
    <x v="2"/>
    <n v="10"/>
    <n v="10389"/>
    <n v="9495"/>
    <n v="894"/>
    <n v="0"/>
    <n v="38.5"/>
    <n v="1"/>
    <n v="5"/>
    <n v="1"/>
    <n v="3"/>
    <n v="0"/>
    <n v="0"/>
    <n v="0"/>
  </r>
  <r>
    <x v="59"/>
    <n v="1"/>
    <s v="Claude-35-sonnet.txt"/>
    <x v="2"/>
    <n v="8"/>
    <n v="7520"/>
    <n v="6702"/>
    <n v="818"/>
    <n v="0"/>
    <n v="33.979999999999997"/>
    <n v="1"/>
    <n v="4"/>
    <n v="1"/>
    <n v="2"/>
    <n v="0"/>
    <n v="0"/>
    <n v="0"/>
  </r>
  <r>
    <x v="59"/>
    <n v="2"/>
    <s v="Claude-35-sonnet.txt"/>
    <x v="2"/>
    <n v="12"/>
    <n v="12663"/>
    <n v="11722"/>
    <n v="941"/>
    <n v="0"/>
    <n v="41.2"/>
    <n v="1"/>
    <n v="6"/>
    <n v="1"/>
    <n v="4"/>
    <n v="0"/>
    <n v="0"/>
    <n v="0"/>
  </r>
  <r>
    <x v="59"/>
    <n v="3"/>
    <s v="Claude-35-sonnet.txt"/>
    <x v="2"/>
    <n v="18"/>
    <n v="27448"/>
    <n v="26333"/>
    <n v="1115"/>
    <n v="0"/>
    <n v="42.27"/>
    <n v="1"/>
    <n v="7"/>
    <n v="1"/>
    <n v="4"/>
    <n v="3"/>
    <n v="2"/>
    <n v="0"/>
  </r>
  <r>
    <x v="60"/>
    <n v="1"/>
    <s v="Claude-35-sonnet.txt"/>
    <x v="2"/>
    <n v="8"/>
    <n v="7175"/>
    <n v="6451"/>
    <n v="724"/>
    <n v="0"/>
    <n v="76.02"/>
    <n v="1"/>
    <n v="4"/>
    <n v="1"/>
    <n v="2"/>
    <n v="0"/>
    <n v="0"/>
    <n v="0"/>
  </r>
  <r>
    <x v="60"/>
    <n v="2"/>
    <s v="Claude-35-sonnet.txt"/>
    <x v="2"/>
    <n v="10"/>
    <n v="9488"/>
    <n v="8639"/>
    <n v="849"/>
    <n v="0"/>
    <n v="48.48"/>
    <n v="1"/>
    <n v="5"/>
    <n v="2"/>
    <n v="2"/>
    <n v="0"/>
    <n v="0"/>
    <n v="0"/>
  </r>
  <r>
    <x v="60"/>
    <n v="3"/>
    <s v="Claude-35-sonnet.txt"/>
    <x v="2"/>
    <n v="10"/>
    <n v="9486"/>
    <n v="8659"/>
    <n v="827"/>
    <n v="0"/>
    <n v="38.35"/>
    <n v="1"/>
    <n v="5"/>
    <n v="2"/>
    <n v="2"/>
    <n v="0"/>
    <n v="0"/>
    <n v="0"/>
  </r>
  <r>
    <x v="61"/>
    <n v="1"/>
    <s v="Claude-35-sonnet.txt"/>
    <x v="1"/>
    <n v="11"/>
    <n v="13911"/>
    <n v="12803"/>
    <n v="1108"/>
    <n v="0"/>
    <n v="36.520000000000003"/>
    <n v="1"/>
    <n v="5"/>
    <n v="1"/>
    <n v="3"/>
    <n v="1"/>
    <n v="0"/>
    <n v="0"/>
  </r>
  <r>
    <x v="61"/>
    <n v="2"/>
    <s v="Claude-35-sonnet.txt"/>
    <x v="1"/>
    <n v="11"/>
    <n v="14130"/>
    <n v="12963"/>
    <n v="1167"/>
    <n v="0"/>
    <n v="28.35"/>
    <n v="1"/>
    <n v="4"/>
    <n v="1"/>
    <n v="2"/>
    <n v="2"/>
    <n v="1"/>
    <n v="0"/>
  </r>
  <r>
    <x v="61"/>
    <n v="3"/>
    <s v="Claude-35-sonnet.txt"/>
    <x v="1"/>
    <n v="11"/>
    <n v="14467"/>
    <n v="13334"/>
    <n v="1133"/>
    <n v="0"/>
    <n v="42.75"/>
    <n v="1"/>
    <n v="5"/>
    <n v="1"/>
    <n v="3"/>
    <n v="1"/>
    <n v="0"/>
    <n v="0"/>
  </r>
  <r>
    <x v="62"/>
    <n v="1"/>
    <s v="Claude-35-sonnet.txt"/>
    <x v="2"/>
    <n v="9"/>
    <n v="9756"/>
    <n v="9245"/>
    <n v="511"/>
    <n v="0"/>
    <n v="22.4"/>
    <n v="1"/>
    <n v="4"/>
    <n v="0"/>
    <n v="3"/>
    <n v="1"/>
    <n v="0"/>
    <n v="0"/>
  </r>
  <r>
    <x v="62"/>
    <n v="2"/>
    <s v="Claude-35-sonnet.txt"/>
    <x v="2"/>
    <n v="9"/>
    <n v="10578"/>
    <n v="9570"/>
    <n v="1008"/>
    <n v="0"/>
    <n v="39.24"/>
    <n v="1"/>
    <n v="4"/>
    <n v="1"/>
    <n v="2"/>
    <n v="1"/>
    <n v="0"/>
    <n v="0"/>
  </r>
  <r>
    <x v="62"/>
    <n v="3"/>
    <s v="Claude-35-sonnet.txt"/>
    <x v="2"/>
    <n v="9"/>
    <n v="9672"/>
    <n v="9204"/>
    <n v="468"/>
    <n v="0"/>
    <n v="21.26"/>
    <n v="1"/>
    <n v="4"/>
    <n v="0"/>
    <n v="3"/>
    <n v="1"/>
    <n v="0"/>
    <n v="0"/>
  </r>
  <r>
    <x v="63"/>
    <n v="1"/>
    <s v="Claude-35-sonnet.txt"/>
    <x v="2"/>
    <n v="10"/>
    <n v="9614"/>
    <n v="8929"/>
    <n v="685"/>
    <n v="0"/>
    <n v="22.7"/>
    <n v="1"/>
    <n v="5"/>
    <n v="1"/>
    <n v="3"/>
    <n v="0"/>
    <n v="0"/>
    <n v="0"/>
  </r>
  <r>
    <x v="63"/>
    <n v="2"/>
    <s v="Claude-35-sonnet.txt"/>
    <x v="2"/>
    <n v="10"/>
    <n v="9561"/>
    <n v="8911"/>
    <n v="650"/>
    <n v="0"/>
    <n v="24.06"/>
    <n v="1"/>
    <n v="5"/>
    <n v="1"/>
    <n v="3"/>
    <n v="0"/>
    <n v="0"/>
    <n v="0"/>
  </r>
  <r>
    <x v="63"/>
    <n v="3"/>
    <s v="Claude-35-sonnet.txt"/>
    <x v="2"/>
    <n v="10"/>
    <n v="9806"/>
    <n v="9006"/>
    <n v="800"/>
    <n v="0"/>
    <n v="34.74"/>
    <n v="1"/>
    <n v="5"/>
    <n v="1"/>
    <n v="3"/>
    <n v="0"/>
    <n v="0"/>
    <n v="0"/>
  </r>
  <r>
    <x v="64"/>
    <n v="1"/>
    <s v="Claude-35-sonnet.txt"/>
    <x v="1"/>
    <n v="9"/>
    <n v="9519"/>
    <n v="9093"/>
    <n v="426"/>
    <n v="0"/>
    <n v="17.079999999999998"/>
    <n v="1"/>
    <n v="4"/>
    <n v="0"/>
    <n v="3"/>
    <n v="1"/>
    <n v="0"/>
    <n v="0"/>
  </r>
  <r>
    <x v="64"/>
    <n v="2"/>
    <s v="Claude-35-sonnet.txt"/>
    <x v="1"/>
    <n v="11"/>
    <n v="13024"/>
    <n v="12341"/>
    <n v="683"/>
    <n v="0"/>
    <n v="24.75"/>
    <n v="1"/>
    <n v="4"/>
    <n v="0"/>
    <n v="3"/>
    <n v="2"/>
    <n v="1"/>
    <n v="0"/>
  </r>
  <r>
    <x v="64"/>
    <n v="3"/>
    <s v="Claude-35-sonnet.txt"/>
    <x v="1"/>
    <n v="9"/>
    <n v="9560"/>
    <n v="9097"/>
    <n v="463"/>
    <n v="0"/>
    <n v="20.09"/>
    <n v="1"/>
    <n v="4"/>
    <n v="0"/>
    <n v="3"/>
    <n v="1"/>
    <n v="0"/>
    <n v="0"/>
  </r>
  <r>
    <x v="65"/>
    <n v="1"/>
    <s v="Claude-35-sonnet.txt"/>
    <x v="2"/>
    <n v="9"/>
    <n v="9717"/>
    <n v="9218"/>
    <n v="499"/>
    <n v="0"/>
    <n v="33.770000000000003"/>
    <n v="1"/>
    <n v="4"/>
    <n v="0"/>
    <n v="3"/>
    <n v="1"/>
    <n v="0"/>
    <n v="0"/>
  </r>
  <r>
    <x v="65"/>
    <n v="2"/>
    <s v="Claude-35-sonnet.txt"/>
    <x v="2"/>
    <n v="11"/>
    <n v="11962"/>
    <n v="11447"/>
    <n v="515"/>
    <n v="0"/>
    <n v="38.01"/>
    <n v="1"/>
    <n v="5"/>
    <n v="0"/>
    <n v="4"/>
    <n v="1"/>
    <n v="0"/>
    <n v="0"/>
  </r>
  <r>
    <x v="65"/>
    <n v="3"/>
    <s v="Claude-35-sonnet.txt"/>
    <x v="2"/>
    <m/>
    <m/>
    <m/>
    <m/>
    <m/>
    <m/>
    <n v="1"/>
    <n v="3"/>
    <n v="0"/>
    <n v="3"/>
    <n v="0"/>
    <n v="0"/>
    <n v="0"/>
  </r>
  <r>
    <x v="66"/>
    <n v="1"/>
    <s v="Claude-35-sonnet.txt"/>
    <x v="2"/>
    <n v="8"/>
    <n v="6860"/>
    <n v="6038"/>
    <n v="822"/>
    <n v="0"/>
    <n v="33.74"/>
    <n v="1"/>
    <n v="4"/>
    <n v="1"/>
    <n v="2"/>
    <n v="0"/>
    <n v="0"/>
    <n v="0"/>
  </r>
  <r>
    <x v="66"/>
    <n v="2"/>
    <s v="Claude-35-sonnet.txt"/>
    <x v="2"/>
    <n v="12"/>
    <n v="12230"/>
    <n v="11147"/>
    <n v="1083"/>
    <n v="0"/>
    <n v="36.340000000000003"/>
    <n v="1"/>
    <n v="6"/>
    <n v="2"/>
    <n v="3"/>
    <n v="0"/>
    <n v="0"/>
    <n v="0"/>
  </r>
  <r>
    <x v="66"/>
    <n v="3"/>
    <s v="Claude-35-sonnet.txt"/>
    <x v="2"/>
    <n v="9"/>
    <n v="9293"/>
    <n v="8525"/>
    <n v="768"/>
    <n v="0"/>
    <n v="25.05"/>
    <n v="1"/>
    <n v="4"/>
    <n v="1"/>
    <n v="2"/>
    <n v="1"/>
    <n v="0"/>
    <n v="0"/>
  </r>
  <r>
    <x v="67"/>
    <n v="1"/>
    <s v="Claude-35-sonnet.txt"/>
    <x v="2"/>
    <n v="9"/>
    <n v="9120"/>
    <n v="8637"/>
    <n v="483"/>
    <n v="0"/>
    <n v="21.79"/>
    <n v="1"/>
    <n v="4"/>
    <n v="0"/>
    <n v="3"/>
    <n v="1"/>
    <n v="0"/>
    <n v="0"/>
  </r>
  <r>
    <x v="67"/>
    <n v="2"/>
    <s v="Claude-35-sonnet.txt"/>
    <x v="2"/>
    <n v="9"/>
    <n v="9233"/>
    <n v="8697"/>
    <n v="536"/>
    <n v="0"/>
    <n v="24.99"/>
    <n v="1"/>
    <n v="4"/>
    <n v="0"/>
    <n v="3"/>
    <n v="1"/>
    <n v="0"/>
    <n v="0"/>
  </r>
  <r>
    <x v="67"/>
    <n v="3"/>
    <s v="Claude-35-sonnet.txt"/>
    <x v="2"/>
    <n v="9"/>
    <n v="9212"/>
    <n v="8686"/>
    <n v="526"/>
    <n v="0"/>
    <n v="21.06"/>
    <n v="1"/>
    <n v="4"/>
    <n v="0"/>
    <n v="3"/>
    <n v="1"/>
    <n v="0"/>
    <n v="0"/>
  </r>
  <r>
    <x v="68"/>
    <n v="1"/>
    <s v="Claude-35-sonnet.txt"/>
    <x v="2"/>
    <n v="9"/>
    <n v="9730"/>
    <n v="9277"/>
    <n v="453"/>
    <n v="0"/>
    <n v="18.25"/>
    <n v="1"/>
    <n v="4"/>
    <n v="0"/>
    <n v="3"/>
    <n v="1"/>
    <n v="0"/>
    <n v="0"/>
  </r>
  <r>
    <x v="68"/>
    <n v="2"/>
    <s v="Claude-35-sonnet.txt"/>
    <x v="2"/>
    <n v="9"/>
    <n v="9774"/>
    <n v="9296"/>
    <n v="478"/>
    <n v="0"/>
    <n v="22.07"/>
    <n v="1"/>
    <n v="4"/>
    <n v="0"/>
    <n v="3"/>
    <n v="1"/>
    <n v="0"/>
    <n v="0"/>
  </r>
  <r>
    <x v="68"/>
    <n v="3"/>
    <s v="Claude-35-sonnet.txt"/>
    <x v="2"/>
    <n v="8"/>
    <n v="7062"/>
    <n v="6404"/>
    <n v="658"/>
    <n v="0"/>
    <n v="37.840000000000003"/>
    <n v="1"/>
    <n v="4"/>
    <n v="1"/>
    <n v="2"/>
    <n v="0"/>
    <n v="0"/>
    <n v="0"/>
  </r>
  <r>
    <x v="69"/>
    <n v="1"/>
    <s v="Claude-35-sonnet.txt"/>
    <x v="3"/>
    <n v="13"/>
    <n v="16073"/>
    <n v="15285"/>
    <n v="788"/>
    <n v="0"/>
    <n v="33.69"/>
    <n v="1"/>
    <n v="5"/>
    <n v="1"/>
    <n v="3"/>
    <n v="2"/>
    <n v="1"/>
    <n v="0"/>
  </r>
  <r>
    <x v="69"/>
    <n v="2"/>
    <s v="Claude-35-sonnet.txt"/>
    <x v="3"/>
    <n v="11"/>
    <n v="12442"/>
    <n v="11795"/>
    <n v="647"/>
    <n v="0"/>
    <n v="25.28"/>
    <n v="1"/>
    <n v="5"/>
    <n v="1"/>
    <n v="3"/>
    <n v="1"/>
    <n v="0"/>
    <n v="0"/>
  </r>
  <r>
    <x v="69"/>
    <n v="3"/>
    <s v="Claude-35-sonnet.txt"/>
    <x v="3"/>
    <n v="13"/>
    <n v="16027"/>
    <n v="15249"/>
    <n v="778"/>
    <n v="0"/>
    <n v="28.23"/>
    <n v="1"/>
    <n v="5"/>
    <n v="1"/>
    <n v="3"/>
    <n v="2"/>
    <n v="1"/>
    <n v="0"/>
  </r>
  <r>
    <x v="70"/>
    <n v="1"/>
    <s v="Claude-35-sonnet.txt"/>
    <x v="2"/>
    <n v="10"/>
    <n v="9894"/>
    <n v="9090"/>
    <n v="804"/>
    <n v="0"/>
    <n v="25.88"/>
    <n v="1"/>
    <n v="5"/>
    <n v="1"/>
    <n v="3"/>
    <n v="0"/>
    <n v="0"/>
    <n v="0"/>
  </r>
  <r>
    <x v="70"/>
    <n v="2"/>
    <s v="Claude-35-sonnet.txt"/>
    <x v="2"/>
    <n v="10"/>
    <n v="9898"/>
    <n v="9094"/>
    <n v="804"/>
    <n v="0"/>
    <n v="32.479999999999997"/>
    <n v="1"/>
    <n v="5"/>
    <n v="1"/>
    <n v="3"/>
    <n v="0"/>
    <n v="0"/>
    <n v="0"/>
  </r>
  <r>
    <x v="70"/>
    <n v="3"/>
    <s v="Claude-35-sonnet.txt"/>
    <x v="2"/>
    <n v="10"/>
    <n v="9819"/>
    <n v="9050"/>
    <n v="769"/>
    <n v="0"/>
    <n v="24.12"/>
    <n v="1"/>
    <n v="5"/>
    <n v="1"/>
    <n v="3"/>
    <n v="0"/>
    <n v="0"/>
    <n v="0"/>
  </r>
  <r>
    <x v="71"/>
    <n v="1"/>
    <s v="Claude-35-sonnet.txt"/>
    <x v="2"/>
    <n v="9"/>
    <n v="9710"/>
    <n v="9239"/>
    <n v="471"/>
    <n v="0"/>
    <n v="33.75"/>
    <n v="1"/>
    <n v="4"/>
    <n v="0"/>
    <n v="3"/>
    <n v="1"/>
    <n v="0"/>
    <n v="0"/>
  </r>
  <r>
    <x v="71"/>
    <n v="2"/>
    <s v="Claude-35-sonnet.txt"/>
    <x v="2"/>
    <n v="10"/>
    <n v="9950"/>
    <n v="9117"/>
    <n v="833"/>
    <n v="0"/>
    <n v="37.9"/>
    <n v="1"/>
    <n v="5"/>
    <n v="1"/>
    <n v="3"/>
    <n v="0"/>
    <n v="0"/>
    <n v="0"/>
  </r>
  <r>
    <x v="71"/>
    <n v="3"/>
    <s v="Claude-35-sonnet.txt"/>
    <x v="2"/>
    <n v="13"/>
    <n v="16759"/>
    <n v="15717"/>
    <n v="1042"/>
    <n v="0"/>
    <n v="83.1"/>
    <n v="1"/>
    <n v="5"/>
    <n v="1"/>
    <n v="3"/>
    <n v="2"/>
    <n v="1"/>
    <n v="0"/>
  </r>
  <r>
    <x v="72"/>
    <n v="1"/>
    <s v="Claude-35-sonnet.txt"/>
    <x v="1"/>
    <n v="8"/>
    <n v="8074"/>
    <n v="7137"/>
    <n v="937"/>
    <n v="0"/>
    <n v="58.44"/>
    <n v="1"/>
    <n v="4"/>
    <n v="1"/>
    <n v="2"/>
    <n v="0"/>
    <n v="0"/>
    <n v="0"/>
  </r>
  <r>
    <x v="72"/>
    <n v="2"/>
    <s v="Claude-35-sonnet.txt"/>
    <x v="1"/>
    <n v="8"/>
    <n v="7893"/>
    <n v="7068"/>
    <n v="825"/>
    <n v="0"/>
    <n v="52.38"/>
    <n v="1"/>
    <n v="4"/>
    <n v="1"/>
    <n v="2"/>
    <n v="0"/>
    <n v="0"/>
    <n v="0"/>
  </r>
  <r>
    <x v="72"/>
    <n v="3"/>
    <s v="Claude-35-sonnet.txt"/>
    <x v="1"/>
    <n v="8"/>
    <n v="7893"/>
    <n v="7068"/>
    <n v="825"/>
    <n v="0"/>
    <n v="48.78"/>
    <n v="1"/>
    <n v="4"/>
    <n v="1"/>
    <n v="2"/>
    <n v="0"/>
    <n v="0"/>
    <n v="0"/>
  </r>
  <r>
    <x v="73"/>
    <n v="1"/>
    <s v="Claude-35-sonnet.txt"/>
    <x v="2"/>
    <n v="8"/>
    <n v="7916"/>
    <n v="7064"/>
    <n v="852"/>
    <n v="0"/>
    <n v="50.65"/>
    <n v="1"/>
    <n v="4"/>
    <n v="1"/>
    <n v="2"/>
    <n v="0"/>
    <n v="0"/>
    <n v="0"/>
  </r>
  <r>
    <x v="73"/>
    <n v="2"/>
    <s v="Claude-35-sonnet.txt"/>
    <x v="2"/>
    <n v="8"/>
    <n v="7903"/>
    <n v="7058"/>
    <n v="845"/>
    <n v="0"/>
    <n v="53.08"/>
    <n v="1"/>
    <n v="4"/>
    <n v="1"/>
    <n v="2"/>
    <n v="0"/>
    <n v="0"/>
    <n v="0"/>
  </r>
  <r>
    <x v="73"/>
    <n v="3"/>
    <s v="Claude-35-sonnet.txt"/>
    <x v="2"/>
    <n v="8"/>
    <n v="8007"/>
    <n v="7097"/>
    <n v="910"/>
    <n v="0"/>
    <n v="48.52"/>
    <n v="1"/>
    <n v="4"/>
    <n v="1"/>
    <n v="2"/>
    <n v="0"/>
    <n v="0"/>
    <n v="0"/>
  </r>
  <r>
    <x v="74"/>
    <n v="1"/>
    <s v="Claude-35-sonnet.txt"/>
    <x v="2"/>
    <n v="8"/>
    <n v="8048"/>
    <n v="7145"/>
    <n v="903"/>
    <n v="0"/>
    <n v="48.41"/>
    <n v="1"/>
    <n v="4"/>
    <n v="1"/>
    <n v="2"/>
    <n v="0"/>
    <n v="0"/>
    <n v="0"/>
  </r>
  <r>
    <x v="74"/>
    <n v="2"/>
    <s v="Claude-35-sonnet.txt"/>
    <x v="2"/>
    <n v="8"/>
    <n v="8071"/>
    <n v="7147"/>
    <n v="924"/>
    <n v="0"/>
    <n v="26.12"/>
    <n v="1"/>
    <n v="4"/>
    <n v="1"/>
    <n v="2"/>
    <n v="0"/>
    <n v="0"/>
    <n v="0"/>
  </r>
  <r>
    <x v="74"/>
    <n v="3"/>
    <s v="Claude-35-sonnet.txt"/>
    <x v="2"/>
    <n v="8"/>
    <n v="8101"/>
    <n v="7173"/>
    <n v="928"/>
    <n v="0"/>
    <n v="23.07"/>
    <n v="1"/>
    <n v="4"/>
    <n v="1"/>
    <n v="2"/>
    <n v="0"/>
    <n v="0"/>
    <n v="0"/>
  </r>
  <r>
    <x v="75"/>
    <n v="1"/>
    <s v="Claude-35-sonnet.txt"/>
    <x v="1"/>
    <n v="12"/>
    <n v="14560"/>
    <n v="13165"/>
    <n v="1395"/>
    <n v="0"/>
    <n v="90.54"/>
    <n v="1"/>
    <n v="6"/>
    <n v="2"/>
    <n v="3"/>
    <n v="0"/>
    <n v="0"/>
    <n v="0"/>
  </r>
  <r>
    <x v="75"/>
    <n v="2"/>
    <s v="Claude-35-sonnet.txt"/>
    <x v="1"/>
    <n v="12"/>
    <n v="14451"/>
    <n v="12851"/>
    <n v="1600"/>
    <n v="0"/>
    <n v="112.61"/>
    <n v="1"/>
    <n v="6"/>
    <n v="3"/>
    <n v="2"/>
    <n v="0"/>
    <n v="0"/>
    <n v="0"/>
  </r>
  <r>
    <x v="75"/>
    <n v="3"/>
    <s v="Claude-35-sonnet.txt"/>
    <x v="1"/>
    <n v="10"/>
    <n v="10915"/>
    <n v="9708"/>
    <n v="1207"/>
    <n v="0"/>
    <n v="54.85"/>
    <n v="1"/>
    <n v="5"/>
    <n v="2"/>
    <n v="2"/>
    <n v="0"/>
    <n v="0"/>
    <n v="0"/>
  </r>
  <r>
    <x v="76"/>
    <n v="1"/>
    <s v="Claude-35-sonnet.txt"/>
    <x v="2"/>
    <n v="10"/>
    <n v="11177"/>
    <n v="9781"/>
    <n v="1396"/>
    <n v="0"/>
    <n v="52.2"/>
    <n v="1"/>
    <n v="5"/>
    <n v="2"/>
    <n v="2"/>
    <n v="0"/>
    <n v="0"/>
    <n v="0"/>
  </r>
  <r>
    <x v="76"/>
    <n v="2"/>
    <s v="Claude-35-sonnet.txt"/>
    <x v="2"/>
    <n v="12"/>
    <n v="14938"/>
    <n v="13150"/>
    <n v="1788"/>
    <n v="0"/>
    <n v="53.48"/>
    <n v="1"/>
    <n v="6"/>
    <n v="3"/>
    <n v="2"/>
    <n v="0"/>
    <n v="0"/>
    <n v="0"/>
  </r>
  <r>
    <x v="76"/>
    <n v="3"/>
    <s v="Claude-35-sonnet.txt"/>
    <x v="2"/>
    <n v="14"/>
    <n v="18474"/>
    <n v="16697"/>
    <n v="1777"/>
    <n v="0"/>
    <n v="79.290000000000006"/>
    <n v="1"/>
    <n v="7"/>
    <n v="3"/>
    <n v="3"/>
    <n v="0"/>
    <n v="0"/>
    <n v="0"/>
  </r>
  <r>
    <x v="77"/>
    <n v="1"/>
    <s v="Claude-35-sonnet.txt"/>
    <x v="2"/>
    <n v="13"/>
    <n v="17304"/>
    <n v="16137"/>
    <n v="1167"/>
    <n v="0"/>
    <n v="49.36"/>
    <n v="1"/>
    <n v="6"/>
    <n v="2"/>
    <n v="3"/>
    <n v="1"/>
    <n v="0"/>
    <n v="0"/>
  </r>
  <r>
    <x v="77"/>
    <n v="2"/>
    <s v="Claude-35-sonnet.txt"/>
    <x v="2"/>
    <n v="13"/>
    <n v="17153"/>
    <n v="16055"/>
    <n v="1098"/>
    <n v="0"/>
    <n v="40.409999999999997"/>
    <n v="1"/>
    <n v="6"/>
    <n v="2"/>
    <n v="3"/>
    <n v="1"/>
    <n v="0"/>
    <n v="0"/>
  </r>
  <r>
    <x v="77"/>
    <n v="3"/>
    <s v="Claude-35-sonnet.txt"/>
    <x v="2"/>
    <n v="13"/>
    <n v="17262"/>
    <n v="16106"/>
    <n v="1156"/>
    <n v="0"/>
    <n v="72.599999999999994"/>
    <n v="1"/>
    <n v="6"/>
    <n v="2"/>
    <n v="3"/>
    <n v="1"/>
    <n v="0"/>
    <n v="0"/>
  </r>
  <r>
    <x v="78"/>
    <n v="1"/>
    <s v="Claude-35-sonnet.txt"/>
    <x v="2"/>
    <n v="7"/>
    <n v="7169"/>
    <n v="6840"/>
    <n v="329"/>
    <n v="0"/>
    <n v="37.46"/>
    <n v="1"/>
    <n v="3"/>
    <n v="0"/>
    <n v="2"/>
    <n v="1"/>
    <n v="0"/>
    <n v="0"/>
  </r>
  <r>
    <x v="78"/>
    <n v="2"/>
    <s v="Claude-35-sonnet.txt"/>
    <x v="2"/>
    <n v="7"/>
    <n v="7166"/>
    <n v="6838"/>
    <n v="328"/>
    <n v="0"/>
    <n v="37.97"/>
    <n v="1"/>
    <n v="3"/>
    <n v="0"/>
    <n v="2"/>
    <n v="1"/>
    <n v="0"/>
    <n v="0"/>
  </r>
  <r>
    <x v="78"/>
    <n v="3"/>
    <s v="Claude-35-sonnet.txt"/>
    <x v="2"/>
    <n v="8"/>
    <n v="7335"/>
    <n v="6717"/>
    <n v="618"/>
    <n v="0"/>
    <n v="28.59"/>
    <n v="1"/>
    <n v="4"/>
    <n v="1"/>
    <n v="2"/>
    <n v="0"/>
    <n v="0"/>
    <n v="0"/>
  </r>
  <r>
    <x v="79"/>
    <n v="1"/>
    <s v="Claude-35-sonnet.txt"/>
    <x v="4"/>
    <n v="5"/>
    <n v="4481"/>
    <n v="4144"/>
    <n v="337"/>
    <n v="0"/>
    <n v="16.97"/>
    <n v="1"/>
    <n v="1"/>
    <n v="0"/>
    <n v="0"/>
    <n v="2"/>
    <n v="0"/>
    <n v="1"/>
  </r>
  <r>
    <x v="79"/>
    <n v="2"/>
    <s v="Claude"/>
    <x v="4"/>
    <n v="5"/>
    <n v="4433"/>
    <n v="4147"/>
    <n v="286"/>
    <n v="0"/>
    <n v="36.04"/>
    <n v="1"/>
    <n v="1"/>
    <n v="0"/>
    <n v="0"/>
    <n v="2"/>
    <n v="0"/>
    <n v="1"/>
  </r>
  <r>
    <x v="79"/>
    <n v="3"/>
    <s v="Claude"/>
    <x v="4"/>
    <n v="5"/>
    <n v="4427"/>
    <n v="4144"/>
    <n v="283"/>
    <n v="0"/>
    <n v="37.909999999999997"/>
    <n v="1"/>
    <n v="1"/>
    <n v="0"/>
    <n v="0"/>
    <n v="2"/>
    <n v="0"/>
    <n v="1"/>
  </r>
  <r>
    <x v="80"/>
    <n v="1"/>
    <s v="Claude"/>
    <x v="2"/>
    <n v="12"/>
    <n v="15915"/>
    <n v="13771"/>
    <n v="2144"/>
    <n v="0"/>
    <n v="44"/>
    <n v="1"/>
    <n v="6"/>
    <n v="3"/>
    <n v="2"/>
    <n v="0"/>
    <n v="0"/>
    <n v="0"/>
  </r>
  <r>
    <x v="80"/>
    <n v="2"/>
    <s v="Claude"/>
    <x v="2"/>
    <n v="13"/>
    <n v="22480"/>
    <n v="19635"/>
    <n v="2845"/>
    <n v="0"/>
    <n v="48.75"/>
    <n v="1"/>
    <n v="6"/>
    <n v="3"/>
    <n v="2"/>
    <n v="1"/>
    <n v="0"/>
    <n v="0"/>
  </r>
  <r>
    <x v="80"/>
    <n v="3"/>
    <s v="Claude"/>
    <x v="2"/>
    <m/>
    <m/>
    <m/>
    <m/>
    <m/>
    <m/>
    <n v="1"/>
    <n v="5"/>
    <n v="3"/>
    <n v="2"/>
    <n v="0"/>
    <n v="0"/>
    <n v="0"/>
  </r>
  <r>
    <x v="81"/>
    <n v="1"/>
    <s v="Claude-35-sonnet.txt"/>
    <x v="2"/>
    <n v="9"/>
    <n v="9900"/>
    <n v="9432"/>
    <n v="468"/>
    <n v="0"/>
    <n v="41.09"/>
    <n v="1"/>
    <n v="4"/>
    <n v="0"/>
    <n v="3"/>
    <n v="1"/>
    <n v="0"/>
    <n v="0"/>
  </r>
  <r>
    <x v="81"/>
    <n v="2"/>
    <s v="Claude-35-sonnet.txt"/>
    <x v="2"/>
    <n v="9"/>
    <n v="9800"/>
    <n v="9350"/>
    <n v="450"/>
    <n v="0"/>
    <n v="45.84"/>
    <n v="1"/>
    <n v="4"/>
    <n v="0"/>
    <n v="3"/>
    <n v="1"/>
    <n v="0"/>
    <n v="0"/>
  </r>
  <r>
    <x v="81"/>
    <n v="3"/>
    <s v="Claude-35-sonnet.txt"/>
    <x v="2"/>
    <n v="9"/>
    <n v="9911"/>
    <n v="9422"/>
    <n v="489"/>
    <n v="0"/>
    <n v="43.75"/>
    <n v="1"/>
    <n v="4"/>
    <n v="0"/>
    <n v="3"/>
    <n v="1"/>
    <n v="0"/>
    <n v="0"/>
  </r>
  <r>
    <x v="82"/>
    <n v="1"/>
    <s v="Claude-35-sonnet.txt"/>
    <x v="2"/>
    <n v="9"/>
    <n v="9955"/>
    <n v="9460"/>
    <n v="495"/>
    <n v="0"/>
    <n v="41.77"/>
    <n v="1"/>
    <n v="4"/>
    <n v="0"/>
    <n v="3"/>
    <n v="1"/>
    <n v="0"/>
    <n v="0"/>
  </r>
  <r>
    <x v="82"/>
    <n v="2"/>
    <s v="Claude-35-sonnet.txt"/>
    <x v="2"/>
    <n v="9"/>
    <n v="9902"/>
    <n v="9434"/>
    <n v="468"/>
    <n v="0"/>
    <n v="42.2"/>
    <n v="1"/>
    <n v="4"/>
    <n v="0"/>
    <n v="3"/>
    <n v="1"/>
    <n v="0"/>
    <n v="0"/>
  </r>
  <r>
    <x v="82"/>
    <n v="3"/>
    <s v="Claude-35-sonnet.txt"/>
    <x v="2"/>
    <n v="9"/>
    <n v="9862"/>
    <n v="9405"/>
    <n v="457"/>
    <n v="0"/>
    <n v="55.22"/>
    <n v="1"/>
    <n v="4"/>
    <n v="0"/>
    <n v="3"/>
    <n v="1"/>
    <n v="0"/>
    <n v="0"/>
  </r>
  <r>
    <x v="83"/>
    <n v="1"/>
    <s v="Claude-35-sonnet.txt"/>
    <x v="2"/>
    <n v="10"/>
    <n v="10147"/>
    <n v="9269"/>
    <n v="878"/>
    <n v="0"/>
    <n v="58.08"/>
    <n v="1"/>
    <n v="5"/>
    <n v="1"/>
    <n v="3"/>
    <n v="0"/>
    <n v="0"/>
    <n v="0"/>
  </r>
  <r>
    <x v="83"/>
    <n v="2"/>
    <s v="Claude-35-sonnet.txt"/>
    <x v="2"/>
    <n v="10"/>
    <n v="9676"/>
    <n v="8849"/>
    <n v="827"/>
    <n v="0"/>
    <n v="62.62"/>
    <n v="1"/>
    <n v="5"/>
    <n v="1"/>
    <n v="3"/>
    <n v="0"/>
    <n v="0"/>
    <n v="0"/>
  </r>
  <r>
    <x v="83"/>
    <n v="3"/>
    <s v="Claude-35-sonnet.txt"/>
    <x v="2"/>
    <n v="10"/>
    <n v="9954"/>
    <n v="9196"/>
    <n v="758"/>
    <n v="0"/>
    <n v="44.76"/>
    <n v="1"/>
    <n v="5"/>
    <n v="1"/>
    <n v="3"/>
    <n v="0"/>
    <n v="0"/>
    <n v="0"/>
  </r>
  <r>
    <x v="84"/>
    <n v="1"/>
    <s v="Claude-35-sonnet.txt"/>
    <x v="2"/>
    <n v="10"/>
    <n v="10094"/>
    <n v="9265"/>
    <n v="829"/>
    <n v="0"/>
    <n v="66.959999999999994"/>
    <n v="1"/>
    <n v="5"/>
    <n v="1"/>
    <n v="3"/>
    <n v="0"/>
    <n v="0"/>
    <n v="0"/>
  </r>
  <r>
    <x v="84"/>
    <n v="2"/>
    <s v="Claude-35-sonnet.txt"/>
    <x v="2"/>
    <n v="10"/>
    <n v="10126"/>
    <n v="9264"/>
    <n v="862"/>
    <n v="0"/>
    <n v="52.8"/>
    <n v="1"/>
    <n v="5"/>
    <n v="1"/>
    <n v="3"/>
    <n v="0"/>
    <n v="0"/>
    <n v="0"/>
  </r>
  <r>
    <x v="84"/>
    <n v="3"/>
    <s v="Claude-35-sonnet.txt"/>
    <x v="2"/>
    <n v="10"/>
    <n v="9956"/>
    <n v="9197"/>
    <n v="759"/>
    <n v="0"/>
    <n v="35.29"/>
    <n v="1"/>
    <n v="5"/>
    <n v="1"/>
    <n v="3"/>
    <n v="0"/>
    <n v="0"/>
    <n v="0"/>
  </r>
  <r>
    <x v="85"/>
    <n v="1"/>
    <s v="Claude-35-sonnet.txt"/>
    <x v="2"/>
    <n v="4"/>
    <n v="3687"/>
    <n v="3322"/>
    <n v="365"/>
    <n v="0"/>
    <n v="15.47"/>
    <n v="1"/>
    <n v="0"/>
    <n v="0"/>
    <n v="0"/>
    <n v="2"/>
    <n v="1"/>
    <n v="0"/>
  </r>
  <r>
    <x v="85"/>
    <n v="2"/>
    <s v="Claude-35-sonnet.txt"/>
    <x v="2"/>
    <n v="4"/>
    <n v="3898"/>
    <n v="3412"/>
    <n v="486"/>
    <n v="0"/>
    <n v="20.58"/>
    <n v="1"/>
    <n v="0"/>
    <n v="0"/>
    <n v="0"/>
    <n v="2"/>
    <n v="1"/>
    <n v="0"/>
  </r>
  <r>
    <x v="85"/>
    <n v="3"/>
    <s v="Claude-35-sonnet.txt"/>
    <x v="2"/>
    <n v="8"/>
    <n v="8454"/>
    <n v="7403"/>
    <n v="1051"/>
    <n v="0"/>
    <n v="54.01"/>
    <n v="1"/>
    <n v="0"/>
    <n v="0"/>
    <n v="0"/>
    <n v="4"/>
    <n v="3"/>
    <n v="0"/>
  </r>
  <r>
    <x v="86"/>
    <n v="1"/>
    <s v="Claude-35-sonnet.txt"/>
    <x v="2"/>
    <n v="9"/>
    <n v="9881"/>
    <n v="9425"/>
    <n v="456"/>
    <n v="0"/>
    <n v="37.61"/>
    <n v="1"/>
    <n v="4"/>
    <n v="0"/>
    <n v="3"/>
    <n v="1"/>
    <n v="0"/>
    <n v="0"/>
  </r>
  <r>
    <x v="86"/>
    <n v="2"/>
    <s v="Claude-35-sonnet.txt"/>
    <x v="2"/>
    <n v="9"/>
    <n v="9959"/>
    <n v="9458"/>
    <n v="501"/>
    <n v="0"/>
    <n v="63.3"/>
    <n v="1"/>
    <n v="4"/>
    <n v="0"/>
    <n v="3"/>
    <n v="1"/>
    <n v="0"/>
    <n v="0"/>
  </r>
  <r>
    <x v="86"/>
    <n v="3"/>
    <s v="Claude-35-sonnet.txt"/>
    <x v="2"/>
    <n v="11"/>
    <n v="13986"/>
    <n v="12951"/>
    <n v="1035"/>
    <n v="0"/>
    <n v="77.23"/>
    <n v="1"/>
    <n v="5"/>
    <n v="1"/>
    <n v="3"/>
    <n v="1"/>
    <n v="0"/>
    <n v="0"/>
  </r>
  <r>
    <x v="87"/>
    <n v="1"/>
    <s v="Claude-35-sonnet.txt"/>
    <x v="2"/>
    <n v="9"/>
    <n v="9920"/>
    <n v="9459"/>
    <n v="461"/>
    <n v="0"/>
    <n v="37.06"/>
    <n v="1"/>
    <n v="4"/>
    <n v="0"/>
    <n v="3"/>
    <n v="1"/>
    <n v="0"/>
    <n v="0"/>
  </r>
  <r>
    <x v="87"/>
    <n v="2"/>
    <s v="Claude-35-sonnet.txt"/>
    <x v="2"/>
    <n v="9"/>
    <n v="10061"/>
    <n v="9527"/>
    <n v="534"/>
    <n v="0"/>
    <n v="33.020000000000003"/>
    <n v="1"/>
    <n v="4"/>
    <n v="0"/>
    <n v="3"/>
    <n v="1"/>
    <n v="0"/>
    <n v="0"/>
  </r>
  <r>
    <x v="87"/>
    <n v="3"/>
    <s v="Claude-35-sonnet.txt"/>
    <x v="2"/>
    <n v="9"/>
    <n v="10021"/>
    <n v="9508"/>
    <n v="513"/>
    <n v="0"/>
    <n v="58.22"/>
    <n v="1"/>
    <n v="4"/>
    <n v="0"/>
    <n v="3"/>
    <n v="1"/>
    <n v="0"/>
    <n v="0"/>
  </r>
  <r>
    <x v="88"/>
    <n v="1"/>
    <s v="Claude-35-sonnet.txt"/>
    <x v="0"/>
    <n v="6"/>
    <n v="4294"/>
    <n v="3939"/>
    <n v="355"/>
    <n v="0"/>
    <n v="15.21"/>
    <n v="1"/>
    <n v="3"/>
    <n v="1"/>
    <n v="1"/>
    <n v="0"/>
    <n v="0"/>
    <n v="0"/>
  </r>
  <r>
    <x v="88"/>
    <n v="2"/>
    <s v="Claude-35-sonnet.txt"/>
    <x v="0"/>
    <n v="6"/>
    <n v="4294"/>
    <n v="3939"/>
    <n v="355"/>
    <n v="0"/>
    <n v="16.36"/>
    <n v="1"/>
    <n v="3"/>
    <n v="1"/>
    <n v="1"/>
    <n v="0"/>
    <n v="0"/>
    <n v="0"/>
  </r>
  <r>
    <x v="88"/>
    <n v="3"/>
    <s v="Claude-35-sonnet.txt"/>
    <x v="0"/>
    <n v="6"/>
    <n v="4295"/>
    <n v="3939"/>
    <n v="356"/>
    <n v="0"/>
    <n v="20.21"/>
    <n v="1"/>
    <n v="3"/>
    <n v="1"/>
    <n v="1"/>
    <n v="0"/>
    <n v="0"/>
    <n v="0"/>
  </r>
  <r>
    <x v="89"/>
    <n v="1"/>
    <s v="Claude-35-sonnet.txt"/>
    <x v="0"/>
    <n v="6"/>
    <n v="4306"/>
    <n v="3946"/>
    <n v="360"/>
    <n v="0"/>
    <n v="16.54"/>
    <n v="1"/>
    <n v="3"/>
    <n v="1"/>
    <n v="1"/>
    <n v="0"/>
    <n v="0"/>
    <n v="0"/>
  </r>
  <r>
    <x v="89"/>
    <n v="2"/>
    <s v="Claude-35-sonnet.txt"/>
    <x v="0"/>
    <n v="6"/>
    <n v="4323"/>
    <n v="3948"/>
    <n v="375"/>
    <n v="0"/>
    <n v="16.55"/>
    <n v="1"/>
    <n v="3"/>
    <n v="1"/>
    <n v="1"/>
    <n v="0"/>
    <n v="0"/>
    <n v="0"/>
  </r>
  <r>
    <x v="89"/>
    <n v="3"/>
    <s v="Claude-35-sonnet.txt"/>
    <x v="0"/>
    <n v="6"/>
    <n v="4310"/>
    <n v="3952"/>
    <n v="358"/>
    <n v="0"/>
    <n v="15.43"/>
    <n v="1"/>
    <n v="3"/>
    <n v="1"/>
    <n v="1"/>
    <n v="0"/>
    <n v="0"/>
    <n v="0"/>
  </r>
  <r>
    <x v="90"/>
    <n v="1"/>
    <s v="Claude-35-sonnet.txt"/>
    <x v="0"/>
    <n v="6"/>
    <n v="4283"/>
    <n v="3923"/>
    <n v="360"/>
    <n v="0"/>
    <n v="16.71"/>
    <n v="1"/>
    <n v="3"/>
    <n v="1"/>
    <n v="1"/>
    <n v="0"/>
    <n v="0"/>
    <n v="0"/>
  </r>
  <r>
    <x v="90"/>
    <n v="2"/>
    <s v="Claude-35-sonnet.txt"/>
    <x v="0"/>
    <n v="6"/>
    <n v="4273"/>
    <n v="3925"/>
    <n v="348"/>
    <n v="0"/>
    <n v="16.62"/>
    <n v="1"/>
    <n v="3"/>
    <n v="1"/>
    <n v="1"/>
    <n v="0"/>
    <n v="0"/>
    <n v="0"/>
  </r>
  <r>
    <x v="90"/>
    <n v="3"/>
    <s v="Claude-35-sonnet.txt"/>
    <x v="0"/>
    <n v="6"/>
    <n v="4292"/>
    <n v="3935"/>
    <n v="357"/>
    <n v="0"/>
    <n v="19.010000000000002"/>
    <n v="1"/>
    <n v="3"/>
    <n v="1"/>
    <n v="1"/>
    <n v="0"/>
    <n v="0"/>
    <n v="0"/>
  </r>
  <r>
    <x v="91"/>
    <n v="1"/>
    <s v="Claude-35-sonnet.txt"/>
    <x v="0"/>
    <n v="6"/>
    <n v="4260"/>
    <n v="3919"/>
    <n v="341"/>
    <n v="0"/>
    <n v="16.760000000000002"/>
    <n v="1"/>
    <n v="3"/>
    <n v="1"/>
    <n v="1"/>
    <n v="0"/>
    <n v="0"/>
    <n v="0"/>
  </r>
  <r>
    <x v="91"/>
    <n v="2"/>
    <s v="Claude-35-sonnet.txt"/>
    <x v="0"/>
    <n v="6"/>
    <n v="4260"/>
    <n v="3919"/>
    <n v="341"/>
    <n v="0"/>
    <n v="18.09"/>
    <n v="1"/>
    <n v="3"/>
    <n v="1"/>
    <n v="1"/>
    <n v="0"/>
    <n v="0"/>
    <n v="0"/>
  </r>
  <r>
    <x v="91"/>
    <n v="3"/>
    <s v="Claude-35-sonnet.txt"/>
    <x v="0"/>
    <n v="6"/>
    <n v="4266"/>
    <n v="3919"/>
    <n v="347"/>
    <n v="0"/>
    <n v="17.57"/>
    <n v="1"/>
    <n v="3"/>
    <n v="1"/>
    <n v="1"/>
    <n v="0"/>
    <n v="0"/>
    <n v="0"/>
  </r>
  <r>
    <x v="92"/>
    <n v="1"/>
    <s v="Claude-35-sonnet.txt"/>
    <x v="0"/>
    <n v="6"/>
    <n v="4266"/>
    <n v="3917"/>
    <n v="349"/>
    <n v="0"/>
    <n v="17.05"/>
    <n v="1"/>
    <n v="3"/>
    <n v="1"/>
    <n v="1"/>
    <n v="0"/>
    <n v="0"/>
    <n v="0"/>
  </r>
  <r>
    <x v="92"/>
    <n v="2"/>
    <s v="Claude-35-sonnet.txt"/>
    <x v="0"/>
    <n v="6"/>
    <n v="4251"/>
    <n v="3917"/>
    <n v="334"/>
    <n v="0"/>
    <n v="16.309999999999999"/>
    <n v="1"/>
    <n v="3"/>
    <n v="1"/>
    <n v="1"/>
    <n v="0"/>
    <n v="0"/>
    <n v="0"/>
  </r>
  <r>
    <x v="92"/>
    <n v="3"/>
    <s v="Claude-35-sonnet.txt"/>
    <x v="0"/>
    <n v="6"/>
    <n v="4250"/>
    <n v="3917"/>
    <n v="333"/>
    <n v="0"/>
    <n v="16.149999999999999"/>
    <n v="1"/>
    <n v="3"/>
    <n v="1"/>
    <n v="1"/>
    <n v="0"/>
    <n v="0"/>
    <n v="0"/>
  </r>
  <r>
    <x v="93"/>
    <n v="1"/>
    <s v="Claude-35-sonnet.txt"/>
    <x v="0"/>
    <n v="6"/>
    <n v="4279"/>
    <n v="3930"/>
    <n v="349"/>
    <n v="0"/>
    <n v="18.489999999999998"/>
    <n v="1"/>
    <n v="3"/>
    <n v="1"/>
    <n v="1"/>
    <n v="0"/>
    <n v="0"/>
    <n v="0"/>
  </r>
  <r>
    <x v="93"/>
    <n v="2"/>
    <s v="Claude-35-sonnet.txt"/>
    <x v="0"/>
    <n v="6"/>
    <n v="4274"/>
    <n v="3927"/>
    <n v="347"/>
    <n v="0"/>
    <n v="19.62"/>
    <n v="1"/>
    <n v="3"/>
    <n v="1"/>
    <n v="1"/>
    <n v="0"/>
    <n v="0"/>
    <n v="0"/>
  </r>
  <r>
    <x v="93"/>
    <n v="3"/>
    <s v="Claude-35-sonnet.txt"/>
    <x v="0"/>
    <n v="6"/>
    <n v="4274"/>
    <n v="3927"/>
    <n v="347"/>
    <n v="0"/>
    <n v="17.97"/>
    <n v="1"/>
    <n v="3"/>
    <n v="1"/>
    <n v="1"/>
    <n v="0"/>
    <n v="0"/>
    <n v="0"/>
  </r>
  <r>
    <x v="94"/>
    <n v="1"/>
    <s v="Claude-35-sonnet.txt"/>
    <x v="0"/>
    <n v="6"/>
    <n v="4386"/>
    <n v="3991"/>
    <n v="395"/>
    <n v="0"/>
    <n v="18.03"/>
    <n v="1"/>
    <n v="3"/>
    <n v="1"/>
    <n v="1"/>
    <n v="0"/>
    <n v="0"/>
    <n v="0"/>
  </r>
  <r>
    <x v="94"/>
    <n v="2"/>
    <s v="Claude-35-sonnet.txt"/>
    <x v="0"/>
    <n v="6"/>
    <n v="4386"/>
    <n v="3991"/>
    <n v="395"/>
    <n v="0"/>
    <n v="19.12"/>
    <n v="1"/>
    <n v="3"/>
    <n v="1"/>
    <n v="1"/>
    <n v="0"/>
    <n v="0"/>
    <n v="0"/>
  </r>
  <r>
    <x v="94"/>
    <n v="3"/>
    <s v="Claude-35-sonnet.txt"/>
    <x v="0"/>
    <n v="6"/>
    <n v="4389"/>
    <n v="3991"/>
    <n v="398"/>
    <n v="0"/>
    <n v="18.399999999999999"/>
    <n v="1"/>
    <n v="3"/>
    <n v="1"/>
    <n v="1"/>
    <n v="0"/>
    <n v="0"/>
    <n v="0"/>
  </r>
  <r>
    <x v="95"/>
    <n v="1"/>
    <s v="Claude-35-sonnet.txt"/>
    <x v="0"/>
    <n v="6"/>
    <n v="4409"/>
    <n v="3996"/>
    <n v="413"/>
    <n v="0"/>
    <n v="18.55"/>
    <n v="1"/>
    <n v="3"/>
    <n v="1"/>
    <n v="1"/>
    <n v="0"/>
    <n v="0"/>
    <n v="0"/>
  </r>
  <r>
    <x v="95"/>
    <n v="2"/>
    <s v="Claude-35-sonnet.txt"/>
    <x v="0"/>
    <n v="6"/>
    <n v="4394"/>
    <n v="3996"/>
    <n v="398"/>
    <n v="0"/>
    <n v="21.94"/>
    <n v="1"/>
    <n v="3"/>
    <n v="1"/>
    <n v="1"/>
    <n v="0"/>
    <n v="0"/>
    <n v="0"/>
  </r>
  <r>
    <x v="95"/>
    <n v="3"/>
    <s v="Claude-35-sonnet.txt"/>
    <x v="0"/>
    <n v="6"/>
    <n v="4396"/>
    <n v="3997"/>
    <n v="399"/>
    <n v="0"/>
    <n v="24.47"/>
    <n v="1"/>
    <n v="3"/>
    <n v="1"/>
    <n v="1"/>
    <n v="0"/>
    <n v="0"/>
    <n v="0"/>
  </r>
  <r>
    <x v="96"/>
    <n v="1"/>
    <s v="Claude-35-sonnet.txt"/>
    <x v="0"/>
    <n v="6"/>
    <n v="4378"/>
    <n v="3988"/>
    <n v="390"/>
    <n v="0"/>
    <n v="22.87"/>
    <n v="1"/>
    <n v="3"/>
    <n v="1"/>
    <n v="1"/>
    <n v="0"/>
    <n v="0"/>
    <n v="0"/>
  </r>
  <r>
    <x v="96"/>
    <n v="2"/>
    <s v="Claude-35-sonnet.txt"/>
    <x v="0"/>
    <n v="6"/>
    <n v="4375"/>
    <n v="3988"/>
    <n v="387"/>
    <n v="0"/>
    <n v="22.02"/>
    <n v="1"/>
    <n v="3"/>
    <n v="1"/>
    <n v="1"/>
    <n v="0"/>
    <n v="0"/>
    <n v="0"/>
  </r>
  <r>
    <x v="96"/>
    <n v="3"/>
    <s v="Claude-35-sonnet.txt"/>
    <x v="0"/>
    <n v="6"/>
    <n v="4378"/>
    <n v="3988"/>
    <n v="390"/>
    <n v="0"/>
    <n v="22.79"/>
    <n v="1"/>
    <n v="3"/>
    <n v="1"/>
    <n v="1"/>
    <n v="0"/>
    <n v="0"/>
    <n v="0"/>
  </r>
  <r>
    <x v="97"/>
    <n v="1"/>
    <s v="Claude-35-sonnet.txt"/>
    <x v="0"/>
    <n v="6"/>
    <n v="4424"/>
    <n v="4034"/>
    <n v="390"/>
    <n v="0"/>
    <n v="22.21"/>
    <n v="1"/>
    <n v="3"/>
    <n v="1"/>
    <n v="1"/>
    <n v="0"/>
    <n v="0"/>
    <n v="0"/>
  </r>
  <r>
    <x v="97"/>
    <n v="2"/>
    <s v="Claude-35-sonnet.txt"/>
    <x v="0"/>
    <n v="6"/>
    <n v="4445"/>
    <n v="4043"/>
    <n v="402"/>
    <n v="0"/>
    <n v="21.71"/>
    <n v="1"/>
    <n v="3"/>
    <n v="1"/>
    <n v="1"/>
    <n v="0"/>
    <n v="0"/>
    <n v="0"/>
  </r>
  <r>
    <x v="97"/>
    <n v="3"/>
    <s v="Claude-35-sonnet.txt"/>
    <x v="0"/>
    <n v="6"/>
    <n v="4422"/>
    <n v="4028"/>
    <n v="394"/>
    <n v="0"/>
    <n v="27.67"/>
    <n v="1"/>
    <n v="3"/>
    <n v="1"/>
    <n v="1"/>
    <n v="0"/>
    <n v="0"/>
    <n v="0"/>
  </r>
  <r>
    <x v="98"/>
    <n v="1"/>
    <s v="Claude-35-sonnet.txt"/>
    <x v="0"/>
    <n v="6"/>
    <n v="4472"/>
    <n v="4048"/>
    <n v="424"/>
    <n v="0"/>
    <n v="23.7"/>
    <n v="1"/>
    <n v="3"/>
    <n v="1"/>
    <n v="1"/>
    <n v="0"/>
    <n v="0"/>
    <n v="0"/>
  </r>
  <r>
    <x v="98"/>
    <n v="2"/>
    <s v="Claude-35-sonnet.txt"/>
    <x v="0"/>
    <n v="6"/>
    <n v="4447"/>
    <n v="4044"/>
    <n v="403"/>
    <n v="0"/>
    <n v="21.92"/>
    <n v="1"/>
    <n v="3"/>
    <n v="1"/>
    <n v="1"/>
    <n v="0"/>
    <n v="0"/>
    <n v="0"/>
  </r>
  <r>
    <x v="98"/>
    <n v="3"/>
    <s v="Claude-35-sonnet.txt"/>
    <x v="0"/>
    <n v="6"/>
    <n v="4465"/>
    <n v="4043"/>
    <n v="422"/>
    <n v="0"/>
    <n v="19.940000000000001"/>
    <n v="1"/>
    <n v="3"/>
    <n v="1"/>
    <n v="1"/>
    <n v="0"/>
    <n v="0"/>
    <n v="0"/>
  </r>
  <r>
    <x v="99"/>
    <n v="1"/>
    <s v="Claude-35-sonnet.txt"/>
    <x v="0"/>
    <n v="8"/>
    <n v="6786"/>
    <n v="6300"/>
    <n v="486"/>
    <n v="0"/>
    <n v="18.25"/>
    <n v="1"/>
    <n v="4"/>
    <n v="1"/>
    <n v="2"/>
    <n v="0"/>
    <n v="0"/>
    <n v="0"/>
  </r>
  <r>
    <x v="99"/>
    <n v="2"/>
    <s v="Claude-35-sonnet.txt"/>
    <x v="0"/>
    <n v="8"/>
    <n v="6786"/>
    <n v="6300"/>
    <n v="486"/>
    <n v="0"/>
    <n v="18.309999999999999"/>
    <n v="1"/>
    <n v="4"/>
    <n v="1"/>
    <n v="2"/>
    <n v="0"/>
    <n v="0"/>
    <n v="0"/>
  </r>
  <r>
    <x v="99"/>
    <n v="3"/>
    <s v="Claude-35-sonnet.txt"/>
    <x v="0"/>
    <n v="8"/>
    <n v="6786"/>
    <n v="6300"/>
    <n v="486"/>
    <n v="0"/>
    <n v="18"/>
    <n v="1"/>
    <n v="4"/>
    <n v="1"/>
    <n v="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B46CE-28DD-FE4E-A37C-A6C42C4058E4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3:AF55" firstHeaderRow="0" firstDataRow="1" firstDataCol="1" rowPageCount="1" colPageCount="1"/>
  <pivotFields count="17">
    <pivotField axis="axisRow"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Page" multipleItemSelectionAllowed="1" showAll="0">
      <items count="8">
        <item h="1" x="2"/>
        <item h="1" x="3"/>
        <item h="1" x="1"/>
        <item h="1" x="4"/>
        <item h="1" x="5"/>
        <item h="1" x="6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31"/>
    </i>
    <i>
      <x v="32"/>
    </i>
    <i>
      <x v="34"/>
    </i>
    <i>
      <x v="35"/>
    </i>
    <i>
      <x v="36"/>
    </i>
    <i>
      <x v="37"/>
    </i>
    <i>
      <x v="38"/>
    </i>
    <i>
      <x v="42"/>
    </i>
    <i>
      <x v="43"/>
    </i>
    <i>
      <x v="44"/>
    </i>
    <i>
      <x v="45"/>
    </i>
    <i>
      <x v="51"/>
    </i>
    <i>
      <x v="63"/>
    </i>
    <i>
      <x v="64"/>
    </i>
    <i>
      <x v="69"/>
    </i>
    <i>
      <x v="70"/>
    </i>
    <i>
      <x v="71"/>
    </i>
    <i>
      <x v="81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3" hier="-1"/>
  </pageFields>
  <dataFields count="13">
    <dataField name="Count of File Name" fld="0" subtotal="count" baseField="0" baseItem="0"/>
    <dataField name="Average of Total Steps" fld="4" subtotal="average" baseField="0" baseItem="0"/>
    <dataField name="Average of Total Tokens2" fld="5" subtotal="average" baseField="0" baseItem="0"/>
    <dataField name="Average of Prompt Tokens" fld="6" subtotal="average" baseField="0" baseItem="0"/>
    <dataField name="Average of Completion Tokens" fld="7" subtotal="average" baseField="0" baseItem="0"/>
    <dataField name="Average of Total Time Taken (s)" fld="9" subtotal="average" baseField="0" baseItem="0"/>
    <dataField name="Average of AILA" fld="10" subtotal="average" baseField="0" baseItem="0"/>
    <dataField name="Average of AFM_Handler" fld="11" subtotal="average" baseField="0" baseItem="0"/>
    <dataField name="Average of Code_Executor" fld="12" subtotal="average" baseField="0" baseItem="0"/>
    <dataField name="Average of Document_Retriever" fld="13" subtotal="average" baseField="0" baseItem="0"/>
    <dataField name="Average of Data_Handler" fld="14" subtotal="average" baseField="0" baseItem="0"/>
    <dataField name="Average of Image_Analyzer" fld="15" subtotal="average" baseField="0" baseItem="0"/>
    <dataField name="Average of Image_optimizer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6FCCC-B17C-8543-B5DE-6593791FE0D6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AF28" firstHeaderRow="0" firstDataRow="1" firstDataCol="1" rowPageCount="1" colPageCount="1"/>
  <pivotFields count="17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axis="axisPage" multipleItemSelectionAllowed="1" showAll="0">
      <items count="6">
        <item h="1" x="3"/>
        <item h="1" x="4"/>
        <item h="1" x="2"/>
        <item h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2"/>
    </i>
    <i>
      <x v="3"/>
    </i>
    <i>
      <x v="5"/>
    </i>
    <i>
      <x v="7"/>
    </i>
    <i>
      <x v="8"/>
    </i>
    <i>
      <x v="9"/>
    </i>
    <i>
      <x v="12"/>
    </i>
    <i>
      <x v="14"/>
    </i>
    <i>
      <x v="18"/>
    </i>
    <i>
      <x v="31"/>
    </i>
    <i>
      <x v="36"/>
    </i>
    <i>
      <x v="37"/>
    </i>
    <i>
      <x v="38"/>
    </i>
    <i>
      <x v="42"/>
    </i>
    <i>
      <x v="43"/>
    </i>
    <i>
      <x v="45"/>
    </i>
    <i>
      <x v="87"/>
    </i>
    <i>
      <x v="88"/>
    </i>
    <i>
      <x v="89"/>
    </i>
    <i>
      <x v="91"/>
    </i>
    <i>
      <x v="94"/>
    </i>
    <i>
      <x v="95"/>
    </i>
    <i>
      <x v="9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3" hier="-1"/>
  </pageFields>
  <dataFields count="13">
    <dataField name="Average of Total Steps" fld="4" subtotal="average" baseField="0" baseItem="0"/>
    <dataField name="Average of Total Tokens" fld="5" subtotal="average" baseField="0" baseItem="0"/>
    <dataField name="Average of Prompt Tokens" fld="6" subtotal="average" baseField="0" baseItem="0"/>
    <dataField name="Average of Completion Tokens" fld="7" subtotal="average" baseField="0" baseItem="0"/>
    <dataField name="Average of Total Cost (USD)" fld="8" subtotal="average" baseField="0" baseItem="0"/>
    <dataField name="Average of Total Time Taken (s)" fld="9" subtotal="average" baseField="0" baseItem="0"/>
    <dataField name="Average of AILA" fld="10" subtotal="average" baseField="0" baseItem="0"/>
    <dataField name="Average of AFM_Handler" fld="11" subtotal="average" baseField="0" baseItem="0"/>
    <dataField name="Average of Code_Executor" fld="12" subtotal="average" baseField="0" baseItem="0"/>
    <dataField name="Average of Document_Retriever" fld="13" subtotal="average" baseField="0" baseItem="0"/>
    <dataField name="Average of Data_Handler" fld="14" subtotal="average" baseField="0" baseItem="0"/>
    <dataField name="Average of Image_Analyzer" fld="15" subtotal="average" baseField="0" baseItem="0"/>
    <dataField name="Average of Image_optimizer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72BF5-1710-3F49-B201-B77F0C1A1327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AF30" firstHeaderRow="0" firstDataRow="1" firstDataCol="1" rowPageCount="1" colPageCount="1"/>
  <pivotFields count="17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Page" multipleItemSelectionAllowed="1" showAll="0">
      <items count="6">
        <item h="1" x="3"/>
        <item h="1" x="2"/>
        <item h="1" x="4"/>
        <item h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36"/>
    </i>
    <i>
      <x v="43"/>
    </i>
    <i>
      <x v="45"/>
    </i>
    <i>
      <x v="46"/>
    </i>
    <i>
      <x v="49"/>
    </i>
    <i>
      <x v="90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3" hier="-1"/>
  </pageFields>
  <dataFields count="13">
    <dataField name="Average of Total Steps" fld="4" subtotal="average" baseField="0" baseItem="0"/>
    <dataField name="Average of Total Tokens" fld="5" subtotal="average" baseField="0" baseItem="0"/>
    <dataField name="Average of Prompt Tokens" fld="6" subtotal="average" baseField="0" baseItem="0"/>
    <dataField name="Average of Completion Tokens" fld="7" subtotal="average" baseField="0" baseItem="0"/>
    <dataField name="Average of Total Cost (USD)" fld="8" subtotal="average" baseField="0" baseItem="0"/>
    <dataField name="Average of Total Time Taken (s)" fld="9" subtotal="average" baseField="0" baseItem="0"/>
    <dataField name="Average of AILA" fld="10" subtotal="average" baseField="0" baseItem="0"/>
    <dataField name="Average of AFM_Handler" fld="11" subtotal="average" baseField="0" baseItem="0"/>
    <dataField name="Average of Code_Executor" fld="12" subtotal="average" baseField="0" baseItem="0"/>
    <dataField name="Average of Document_Retriever" fld="13" subtotal="average" baseField="0" baseItem="0"/>
    <dataField name="Average of Data_Handler" fld="14" subtotal="average" baseField="0" baseItem="0"/>
    <dataField name="Average of Image_Analyzer" fld="15" subtotal="average" baseField="0" baseItem="0"/>
    <dataField name="Average of Image_optimizer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D0F7A-2414-4A45-B32B-21D2A0C5AB0B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AF44" firstHeaderRow="0" firstDataRow="1" firstDataCol="1" rowPageCount="1" colPageCount="1"/>
  <pivotFields count="17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Page" multipleItemSelectionAllowed="1" showAll="0">
      <items count="7">
        <item h="1" x="2"/>
        <item h="1" x="5"/>
        <item h="1" x="1"/>
        <item h="1" x="4"/>
        <item h="1"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31"/>
    </i>
    <i>
      <x v="36"/>
    </i>
    <i>
      <x v="37"/>
    </i>
    <i>
      <x v="38"/>
    </i>
    <i>
      <x v="42"/>
    </i>
    <i>
      <x v="43"/>
    </i>
    <i>
      <x v="44"/>
    </i>
    <i>
      <x v="45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3" hier="-1"/>
  </pageFields>
  <dataFields count="13">
    <dataField name="Average of Total Steps" fld="4" subtotal="average" baseField="0" baseItem="0"/>
    <dataField name="Average of Total Tokens" fld="5" subtotal="average" baseField="0" baseItem="0"/>
    <dataField name="Average of Prompt Tokens" fld="6" subtotal="average" baseField="0" baseItem="0"/>
    <dataField name="Average of Completion Tokens" fld="7" subtotal="average" baseField="0" baseItem="0"/>
    <dataField name="Average of Total Cost (USD)" fld="8" subtotal="average" baseField="0" baseItem="0"/>
    <dataField name="Average of Total Time Taken (s)" fld="9" subtotal="average" baseField="0" baseItem="0"/>
    <dataField name="Average of AILA" fld="10" subtotal="average" baseField="0" baseItem="0"/>
    <dataField name="Average of AFM_Handler" fld="11" subtotal="average" baseField="0" baseItem="0"/>
    <dataField name="Average of Code_Executor" fld="12" subtotal="average" baseField="0" baseItem="0"/>
    <dataField name="Average of Document_Retriever" fld="13" subtotal="average" baseField="0" baseItem="0"/>
    <dataField name="Average of Data_Handler" fld="14" subtotal="average" baseField="0" baseItem="0"/>
    <dataField name="Average of Image_Analyzer" fld="15" subtotal="average" baseField="0" baseItem="0"/>
    <dataField name="Average of Image_optimizer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242"/>
  <sheetViews>
    <sheetView zoomScale="92" workbookViewId="0">
      <selection activeCell="E72" sqref="E72"/>
    </sheetView>
  </sheetViews>
  <sheetFormatPr baseColWidth="10" defaultColWidth="8.83203125" defaultRowHeight="15"/>
  <cols>
    <col min="3" max="3" width="9.1640625" customWidth="1"/>
    <col min="4" max="4" width="10.5" customWidth="1"/>
    <col min="5" max="5" width="23.5" customWidth="1"/>
    <col min="6" max="6" width="7.1640625" customWidth="1"/>
    <col min="7" max="7" width="16.1640625" customWidth="1"/>
    <col min="8" max="8" width="17" customWidth="1"/>
    <col min="9" max="9" width="15.33203125" customWidth="1"/>
    <col min="10" max="10" width="19.6640625" customWidth="1"/>
    <col min="11" max="11" width="13.83203125" customWidth="1"/>
  </cols>
  <sheetData>
    <row r="1" spans="3:19">
      <c r="C1" s="1" t="s">
        <v>0</v>
      </c>
      <c r="D1" s="1" t="s">
        <v>52</v>
      </c>
      <c r="E1" s="1" t="s">
        <v>53</v>
      </c>
      <c r="F1" s="1" t="s">
        <v>54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3:19">
      <c r="C2">
        <v>1</v>
      </c>
      <c r="D2">
        <v>1</v>
      </c>
      <c r="E2" t="s">
        <v>41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>
        <v>1</v>
      </c>
      <c r="N2">
        <v>6</v>
      </c>
      <c r="O2">
        <v>3</v>
      </c>
      <c r="P2">
        <v>2</v>
      </c>
      <c r="Q2">
        <v>0</v>
      </c>
      <c r="R2">
        <v>0</v>
      </c>
      <c r="S2">
        <v>0</v>
      </c>
    </row>
    <row r="3" spans="3:19">
      <c r="C3">
        <v>1</v>
      </c>
      <c r="D3">
        <v>1</v>
      </c>
      <c r="E3" t="s">
        <v>42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>
        <v>1</v>
      </c>
      <c r="N3">
        <v>4</v>
      </c>
      <c r="O3">
        <v>2</v>
      </c>
      <c r="P3">
        <v>1</v>
      </c>
      <c r="Q3">
        <v>0</v>
      </c>
      <c r="R3">
        <v>0</v>
      </c>
      <c r="S3">
        <v>0</v>
      </c>
    </row>
    <row r="4" spans="3:19">
      <c r="C4">
        <v>1</v>
      </c>
      <c r="D4">
        <v>1</v>
      </c>
      <c r="E4" t="s">
        <v>43</v>
      </c>
      <c r="G4" t="s">
        <v>26</v>
      </c>
      <c r="H4" t="s">
        <v>27</v>
      </c>
      <c r="I4" t="s">
        <v>28</v>
      </c>
      <c r="J4" t="s">
        <v>29</v>
      </c>
      <c r="K4" t="s">
        <v>18</v>
      </c>
      <c r="L4" t="s">
        <v>30</v>
      </c>
      <c r="M4">
        <v>1</v>
      </c>
      <c r="N4">
        <v>3</v>
      </c>
      <c r="O4">
        <v>1</v>
      </c>
      <c r="P4">
        <v>1</v>
      </c>
      <c r="Q4">
        <v>0</v>
      </c>
      <c r="R4">
        <v>0</v>
      </c>
      <c r="S4">
        <v>0</v>
      </c>
    </row>
    <row r="5" spans="3:19">
      <c r="C5">
        <v>1</v>
      </c>
      <c r="D5">
        <v>1</v>
      </c>
      <c r="E5" t="s">
        <v>44</v>
      </c>
      <c r="G5">
        <v>6</v>
      </c>
      <c r="H5">
        <v>2566</v>
      </c>
      <c r="I5">
        <v>2390</v>
      </c>
      <c r="J5">
        <v>176</v>
      </c>
      <c r="K5">
        <v>7.7349999999999997E-3</v>
      </c>
      <c r="L5">
        <v>14.79</v>
      </c>
      <c r="M5">
        <v>1</v>
      </c>
      <c r="N5">
        <v>3</v>
      </c>
      <c r="O5">
        <v>1</v>
      </c>
      <c r="P5">
        <v>1</v>
      </c>
      <c r="Q5">
        <v>0</v>
      </c>
      <c r="R5">
        <v>0</v>
      </c>
      <c r="S5">
        <v>0</v>
      </c>
    </row>
    <row r="6" spans="3:19">
      <c r="C6">
        <v>1</v>
      </c>
      <c r="D6">
        <v>2</v>
      </c>
      <c r="E6" t="s">
        <v>44</v>
      </c>
      <c r="G6">
        <v>6</v>
      </c>
      <c r="H6">
        <v>2607</v>
      </c>
      <c r="I6">
        <v>2430</v>
      </c>
      <c r="J6">
        <v>177</v>
      </c>
      <c r="K6">
        <v>7.8449999999999995E-3</v>
      </c>
      <c r="L6">
        <v>10.62</v>
      </c>
      <c r="M6">
        <v>1</v>
      </c>
      <c r="N6">
        <v>3</v>
      </c>
      <c r="O6">
        <v>1</v>
      </c>
      <c r="P6">
        <v>1</v>
      </c>
      <c r="Q6">
        <v>0</v>
      </c>
      <c r="R6">
        <v>0</v>
      </c>
      <c r="S6">
        <v>0</v>
      </c>
    </row>
    <row r="7" spans="3:19">
      <c r="C7">
        <v>1</v>
      </c>
      <c r="D7">
        <v>2</v>
      </c>
      <c r="E7" t="s">
        <v>43</v>
      </c>
      <c r="G7">
        <v>6</v>
      </c>
      <c r="H7">
        <v>4411</v>
      </c>
      <c r="I7">
        <v>3984</v>
      </c>
      <c r="J7">
        <v>427</v>
      </c>
      <c r="K7">
        <v>0</v>
      </c>
      <c r="L7">
        <v>13.61</v>
      </c>
      <c r="M7">
        <v>1</v>
      </c>
      <c r="N7">
        <v>3</v>
      </c>
      <c r="O7">
        <v>1</v>
      </c>
      <c r="P7">
        <v>1</v>
      </c>
      <c r="Q7">
        <v>0</v>
      </c>
      <c r="R7">
        <v>0</v>
      </c>
      <c r="S7">
        <v>0</v>
      </c>
    </row>
    <row r="8" spans="3:19">
      <c r="C8">
        <v>1</v>
      </c>
      <c r="D8">
        <v>2</v>
      </c>
      <c r="E8" t="s">
        <v>42</v>
      </c>
      <c r="G8">
        <v>14</v>
      </c>
      <c r="H8">
        <v>8405</v>
      </c>
      <c r="I8">
        <v>7930</v>
      </c>
      <c r="J8">
        <v>475</v>
      </c>
      <c r="K8">
        <v>4.6775000000000002E-3</v>
      </c>
      <c r="L8">
        <v>13.93</v>
      </c>
      <c r="M8">
        <v>1</v>
      </c>
      <c r="N8">
        <v>7</v>
      </c>
      <c r="O8">
        <v>4</v>
      </c>
      <c r="P8">
        <v>2</v>
      </c>
      <c r="Q8">
        <v>0</v>
      </c>
      <c r="R8">
        <v>0</v>
      </c>
      <c r="S8">
        <v>0</v>
      </c>
    </row>
    <row r="9" spans="3:19">
      <c r="C9">
        <v>1</v>
      </c>
      <c r="D9">
        <v>2</v>
      </c>
      <c r="E9" t="s">
        <v>41</v>
      </c>
      <c r="G9">
        <v>12</v>
      </c>
      <c r="H9">
        <v>7242</v>
      </c>
      <c r="I9">
        <v>7018</v>
      </c>
      <c r="J9">
        <v>224</v>
      </c>
      <c r="K9">
        <v>0</v>
      </c>
      <c r="L9">
        <v>6.84</v>
      </c>
      <c r="M9">
        <v>1</v>
      </c>
      <c r="N9">
        <v>6</v>
      </c>
      <c r="O9">
        <v>3</v>
      </c>
      <c r="P9">
        <v>2</v>
      </c>
      <c r="Q9">
        <v>0</v>
      </c>
      <c r="R9">
        <v>0</v>
      </c>
      <c r="S9">
        <v>0</v>
      </c>
    </row>
    <row r="10" spans="3:19">
      <c r="C10">
        <v>1</v>
      </c>
      <c r="D10">
        <v>3</v>
      </c>
      <c r="E10" t="s">
        <v>42</v>
      </c>
      <c r="G10">
        <v>6</v>
      </c>
      <c r="H10">
        <v>2464</v>
      </c>
      <c r="I10">
        <v>2336</v>
      </c>
      <c r="J10">
        <v>128</v>
      </c>
      <c r="K10">
        <v>1.3600000000000001E-3</v>
      </c>
      <c r="L10">
        <v>5.79</v>
      </c>
      <c r="M10">
        <v>1</v>
      </c>
      <c r="N10">
        <v>3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3:19">
      <c r="C11">
        <v>1</v>
      </c>
      <c r="D11">
        <v>3</v>
      </c>
      <c r="E11" t="s">
        <v>43</v>
      </c>
      <c r="G11">
        <v>6</v>
      </c>
      <c r="H11">
        <v>4411</v>
      </c>
      <c r="I11">
        <v>3984</v>
      </c>
      <c r="J11">
        <v>427</v>
      </c>
      <c r="K11">
        <v>0</v>
      </c>
      <c r="L11">
        <v>13.83</v>
      </c>
      <c r="M11">
        <v>1</v>
      </c>
      <c r="N11">
        <v>3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3:19">
      <c r="C12">
        <v>1</v>
      </c>
      <c r="D12">
        <v>3</v>
      </c>
      <c r="E12" t="s">
        <v>41</v>
      </c>
      <c r="G12">
        <v>12</v>
      </c>
      <c r="H12">
        <v>11256</v>
      </c>
      <c r="I12">
        <v>10937</v>
      </c>
      <c r="J12">
        <v>319</v>
      </c>
      <c r="K12">
        <v>0</v>
      </c>
      <c r="L12">
        <v>14.25</v>
      </c>
      <c r="M12">
        <v>1</v>
      </c>
      <c r="N12">
        <v>6</v>
      </c>
      <c r="O12">
        <v>4</v>
      </c>
      <c r="P12">
        <v>1</v>
      </c>
      <c r="Q12">
        <v>0</v>
      </c>
      <c r="R12">
        <v>0</v>
      </c>
      <c r="S12">
        <v>0</v>
      </c>
    </row>
    <row r="13" spans="3:19">
      <c r="C13">
        <v>1</v>
      </c>
      <c r="D13">
        <v>3</v>
      </c>
      <c r="E13" t="s">
        <v>44</v>
      </c>
      <c r="G13">
        <v>6</v>
      </c>
      <c r="H13">
        <v>2906</v>
      </c>
      <c r="I13">
        <v>2553</v>
      </c>
      <c r="J13">
        <v>353</v>
      </c>
      <c r="K13">
        <v>9.9124999999999994E-3</v>
      </c>
      <c r="L13">
        <v>10.97</v>
      </c>
      <c r="M13">
        <v>1</v>
      </c>
      <c r="N13">
        <v>3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3:19">
      <c r="C14">
        <v>2</v>
      </c>
      <c r="D14">
        <v>1</v>
      </c>
      <c r="E14" t="s">
        <v>44</v>
      </c>
      <c r="G14">
        <v>6</v>
      </c>
      <c r="H14">
        <v>2424</v>
      </c>
      <c r="I14">
        <v>2300</v>
      </c>
      <c r="J14">
        <v>124</v>
      </c>
      <c r="K14">
        <v>6.9899999999999997E-3</v>
      </c>
      <c r="L14">
        <v>8.31</v>
      </c>
      <c r="M14">
        <v>1</v>
      </c>
      <c r="N14">
        <v>3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3:19">
      <c r="C15">
        <v>2</v>
      </c>
      <c r="D15">
        <v>1</v>
      </c>
      <c r="E15" t="s">
        <v>41</v>
      </c>
      <c r="G15">
        <v>12</v>
      </c>
      <c r="H15">
        <v>8638</v>
      </c>
      <c r="I15">
        <v>8379</v>
      </c>
      <c r="J15">
        <v>259</v>
      </c>
      <c r="K15">
        <v>0</v>
      </c>
      <c r="L15">
        <v>7.83</v>
      </c>
      <c r="M15">
        <v>1</v>
      </c>
      <c r="N15">
        <v>6</v>
      </c>
      <c r="O15">
        <v>5</v>
      </c>
      <c r="P15">
        <v>0</v>
      </c>
      <c r="Q15">
        <v>0</v>
      </c>
      <c r="R15">
        <v>0</v>
      </c>
      <c r="S15">
        <v>0</v>
      </c>
    </row>
    <row r="16" spans="3:19">
      <c r="C16">
        <v>2</v>
      </c>
      <c r="D16">
        <v>1</v>
      </c>
      <c r="E16" t="s">
        <v>42</v>
      </c>
      <c r="G16">
        <v>22</v>
      </c>
      <c r="H16">
        <v>16490</v>
      </c>
      <c r="I16">
        <v>16022</v>
      </c>
      <c r="J16">
        <v>468</v>
      </c>
      <c r="K16">
        <v>8.7130000000000003E-3</v>
      </c>
      <c r="L16">
        <v>17.11</v>
      </c>
      <c r="M16">
        <v>1</v>
      </c>
      <c r="N16">
        <v>11</v>
      </c>
      <c r="O16">
        <v>6</v>
      </c>
      <c r="P16">
        <v>4</v>
      </c>
      <c r="Q16">
        <v>0</v>
      </c>
      <c r="R16">
        <v>0</v>
      </c>
      <c r="S16">
        <v>0</v>
      </c>
    </row>
    <row r="17" spans="3:19">
      <c r="C17">
        <v>2</v>
      </c>
      <c r="D17">
        <v>1</v>
      </c>
      <c r="E17" t="s">
        <v>43</v>
      </c>
      <c r="G17">
        <v>6</v>
      </c>
      <c r="H17">
        <v>4188</v>
      </c>
      <c r="I17">
        <v>3876</v>
      </c>
      <c r="J17">
        <v>312</v>
      </c>
      <c r="K17">
        <v>0</v>
      </c>
      <c r="L17">
        <v>12.96</v>
      </c>
      <c r="M17">
        <v>1</v>
      </c>
      <c r="N17">
        <v>3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3:19">
      <c r="C18">
        <v>2</v>
      </c>
      <c r="D18">
        <v>2</v>
      </c>
      <c r="E18" t="s">
        <v>43</v>
      </c>
      <c r="G18">
        <v>6</v>
      </c>
      <c r="H18">
        <v>4188</v>
      </c>
      <c r="I18">
        <v>3876</v>
      </c>
      <c r="J18">
        <v>312</v>
      </c>
      <c r="K18">
        <v>0</v>
      </c>
      <c r="L18">
        <v>12.34</v>
      </c>
      <c r="M18">
        <v>1</v>
      </c>
      <c r="N18">
        <v>3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3:19">
      <c r="C19">
        <v>2</v>
      </c>
      <c r="D19">
        <v>2</v>
      </c>
      <c r="E19" t="s">
        <v>42</v>
      </c>
      <c r="G19">
        <v>8</v>
      </c>
      <c r="H19">
        <v>3317</v>
      </c>
      <c r="I19">
        <v>3169</v>
      </c>
      <c r="J19">
        <v>148</v>
      </c>
      <c r="K19">
        <v>1.8064999999999999E-3</v>
      </c>
      <c r="L19">
        <v>7.3</v>
      </c>
      <c r="M19">
        <v>1</v>
      </c>
      <c r="N19">
        <v>4</v>
      </c>
      <c r="O19">
        <v>2</v>
      </c>
      <c r="P19">
        <v>1</v>
      </c>
      <c r="Q19">
        <v>0</v>
      </c>
      <c r="R19">
        <v>0</v>
      </c>
      <c r="S19">
        <v>0</v>
      </c>
    </row>
    <row r="20" spans="3:19">
      <c r="C20">
        <v>2</v>
      </c>
      <c r="D20">
        <v>2</v>
      </c>
      <c r="E20" t="s">
        <v>44</v>
      </c>
      <c r="G20">
        <v>6</v>
      </c>
      <c r="H20">
        <v>2442</v>
      </c>
      <c r="I20">
        <v>2312</v>
      </c>
      <c r="J20">
        <v>130</v>
      </c>
      <c r="K20">
        <v>7.0800000000000004E-3</v>
      </c>
      <c r="L20">
        <v>7.74</v>
      </c>
      <c r="M20">
        <v>1</v>
      </c>
      <c r="N20">
        <v>3</v>
      </c>
      <c r="O20">
        <v>1</v>
      </c>
      <c r="P20">
        <v>1</v>
      </c>
      <c r="Q20">
        <v>0</v>
      </c>
      <c r="R20">
        <v>0</v>
      </c>
      <c r="S20">
        <v>0</v>
      </c>
    </row>
    <row r="21" spans="3:19">
      <c r="C21">
        <v>2</v>
      </c>
      <c r="D21">
        <v>2</v>
      </c>
      <c r="E21" t="s">
        <v>41</v>
      </c>
      <c r="G21">
        <v>10</v>
      </c>
      <c r="H21">
        <v>5950</v>
      </c>
      <c r="I21">
        <v>5775</v>
      </c>
      <c r="J21">
        <v>175</v>
      </c>
      <c r="K21">
        <v>0</v>
      </c>
      <c r="L21">
        <v>6.42</v>
      </c>
      <c r="M21">
        <v>1</v>
      </c>
      <c r="N21">
        <v>5</v>
      </c>
      <c r="O21">
        <v>3</v>
      </c>
      <c r="P21">
        <v>1</v>
      </c>
      <c r="Q21">
        <v>0</v>
      </c>
      <c r="R21">
        <v>0</v>
      </c>
      <c r="S21">
        <v>0</v>
      </c>
    </row>
    <row r="22" spans="3:19">
      <c r="C22">
        <v>2</v>
      </c>
      <c r="D22">
        <v>3</v>
      </c>
      <c r="E22" t="s">
        <v>43</v>
      </c>
      <c r="G22">
        <v>6</v>
      </c>
      <c r="H22">
        <v>4178</v>
      </c>
      <c r="I22">
        <v>3871</v>
      </c>
      <c r="J22">
        <v>307</v>
      </c>
      <c r="K22">
        <v>0</v>
      </c>
      <c r="L22">
        <v>13.9</v>
      </c>
      <c r="M22">
        <v>1</v>
      </c>
      <c r="N22">
        <v>3</v>
      </c>
      <c r="O22">
        <v>1</v>
      </c>
      <c r="P22">
        <v>1</v>
      </c>
      <c r="Q22">
        <v>0</v>
      </c>
      <c r="R22">
        <v>0</v>
      </c>
      <c r="S22">
        <v>0</v>
      </c>
    </row>
    <row r="23" spans="3:19">
      <c r="C23">
        <v>2</v>
      </c>
      <c r="D23">
        <v>3</v>
      </c>
      <c r="E23" t="s">
        <v>44</v>
      </c>
      <c r="G23">
        <v>6</v>
      </c>
      <c r="H23">
        <v>2412</v>
      </c>
      <c r="I23">
        <v>2294</v>
      </c>
      <c r="J23">
        <v>118</v>
      </c>
      <c r="K23">
        <v>6.9150000000000001E-3</v>
      </c>
      <c r="L23">
        <v>7.72</v>
      </c>
      <c r="M23">
        <v>1</v>
      </c>
      <c r="N23">
        <v>3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3:19">
      <c r="C24">
        <v>2</v>
      </c>
      <c r="D24">
        <v>3</v>
      </c>
      <c r="E24" t="s">
        <v>41</v>
      </c>
      <c r="G24">
        <v>10</v>
      </c>
      <c r="H24">
        <v>5950</v>
      </c>
      <c r="I24">
        <v>5775</v>
      </c>
      <c r="J24">
        <v>175</v>
      </c>
      <c r="K24">
        <v>0</v>
      </c>
      <c r="L24">
        <v>5.53</v>
      </c>
      <c r="M24">
        <v>1</v>
      </c>
      <c r="N24">
        <v>5</v>
      </c>
      <c r="O24">
        <v>3</v>
      </c>
      <c r="P24">
        <v>1</v>
      </c>
      <c r="Q24">
        <v>0</v>
      </c>
      <c r="R24">
        <v>0</v>
      </c>
      <c r="S24">
        <v>0</v>
      </c>
    </row>
    <row r="25" spans="3:19">
      <c r="C25">
        <v>2</v>
      </c>
      <c r="D25">
        <v>3</v>
      </c>
      <c r="E25" t="s">
        <v>42</v>
      </c>
      <c r="G25">
        <v>22</v>
      </c>
      <c r="H25">
        <v>16120</v>
      </c>
      <c r="I25">
        <v>15605</v>
      </c>
      <c r="J25">
        <v>515</v>
      </c>
      <c r="K25">
        <v>8.5749999999999993E-3</v>
      </c>
      <c r="L25">
        <v>20.420000000000002</v>
      </c>
      <c r="M25">
        <v>1</v>
      </c>
      <c r="N25">
        <v>11</v>
      </c>
      <c r="O25">
        <v>6</v>
      </c>
      <c r="P25">
        <v>4</v>
      </c>
      <c r="Q25">
        <v>0</v>
      </c>
      <c r="R25">
        <v>0</v>
      </c>
      <c r="S25">
        <v>0</v>
      </c>
    </row>
    <row r="26" spans="3:19">
      <c r="C26">
        <v>3</v>
      </c>
      <c r="D26">
        <v>1</v>
      </c>
      <c r="E26" t="s">
        <v>44</v>
      </c>
      <c r="G26">
        <v>6</v>
      </c>
      <c r="H26">
        <v>2461</v>
      </c>
      <c r="I26">
        <v>2320</v>
      </c>
      <c r="J26">
        <v>141</v>
      </c>
      <c r="K26">
        <v>7.2100000000000003E-3</v>
      </c>
      <c r="L26">
        <v>8.11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3:19">
      <c r="C27">
        <v>3</v>
      </c>
      <c r="D27">
        <v>1</v>
      </c>
      <c r="E27" t="s">
        <v>43</v>
      </c>
      <c r="G27">
        <v>6</v>
      </c>
      <c r="H27">
        <v>4226</v>
      </c>
      <c r="I27">
        <v>3907</v>
      </c>
      <c r="J27">
        <v>319</v>
      </c>
      <c r="K27">
        <v>0</v>
      </c>
      <c r="L27">
        <v>14.08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</row>
    <row r="28" spans="3:19">
      <c r="C28">
        <v>3</v>
      </c>
      <c r="D28">
        <v>1</v>
      </c>
      <c r="E28" t="s">
        <v>42</v>
      </c>
      <c r="G28">
        <v>10</v>
      </c>
      <c r="H28">
        <v>4601</v>
      </c>
      <c r="I28">
        <v>4335</v>
      </c>
      <c r="J28">
        <v>266</v>
      </c>
      <c r="K28">
        <v>2.5665000000000002E-3</v>
      </c>
      <c r="L28">
        <v>8.85</v>
      </c>
      <c r="M28">
        <v>1</v>
      </c>
      <c r="N28">
        <v>5</v>
      </c>
      <c r="O28">
        <v>3</v>
      </c>
      <c r="P28">
        <v>1</v>
      </c>
      <c r="Q28">
        <v>0</v>
      </c>
      <c r="R28">
        <v>0</v>
      </c>
      <c r="S28">
        <v>0</v>
      </c>
    </row>
    <row r="29" spans="3:19">
      <c r="C29">
        <v>3</v>
      </c>
      <c r="D29">
        <v>1</v>
      </c>
      <c r="E29" t="s">
        <v>41</v>
      </c>
      <c r="G29">
        <v>14</v>
      </c>
      <c r="H29">
        <v>9697</v>
      </c>
      <c r="I29">
        <v>9467</v>
      </c>
      <c r="J29">
        <v>230</v>
      </c>
      <c r="K29">
        <v>0</v>
      </c>
      <c r="L29">
        <v>6.83</v>
      </c>
      <c r="M29">
        <v>1</v>
      </c>
      <c r="N29">
        <v>7</v>
      </c>
      <c r="O29">
        <v>4</v>
      </c>
      <c r="P29">
        <v>2</v>
      </c>
      <c r="Q29">
        <v>0</v>
      </c>
      <c r="R29">
        <v>0</v>
      </c>
      <c r="S29">
        <v>0</v>
      </c>
    </row>
    <row r="30" spans="3:19">
      <c r="C30">
        <v>3</v>
      </c>
      <c r="D30">
        <v>2</v>
      </c>
      <c r="E30" t="s">
        <v>41</v>
      </c>
      <c r="G30">
        <v>14</v>
      </c>
      <c r="H30">
        <v>9694</v>
      </c>
      <c r="I30">
        <v>9465</v>
      </c>
      <c r="J30">
        <v>229</v>
      </c>
      <c r="K30">
        <v>0</v>
      </c>
      <c r="L30">
        <v>7.76</v>
      </c>
      <c r="M30">
        <v>1</v>
      </c>
      <c r="N30">
        <v>7</v>
      </c>
      <c r="O30">
        <v>4</v>
      </c>
      <c r="P30">
        <v>2</v>
      </c>
      <c r="Q30">
        <v>0</v>
      </c>
      <c r="R30">
        <v>0</v>
      </c>
      <c r="S30">
        <v>0</v>
      </c>
    </row>
    <row r="31" spans="3:19">
      <c r="C31">
        <v>3</v>
      </c>
      <c r="D31">
        <v>2</v>
      </c>
      <c r="E31" t="s">
        <v>43</v>
      </c>
      <c r="G31">
        <v>6</v>
      </c>
      <c r="H31">
        <v>4226</v>
      </c>
      <c r="I31">
        <v>3907</v>
      </c>
      <c r="J31">
        <v>319</v>
      </c>
      <c r="K31">
        <v>0</v>
      </c>
      <c r="L31">
        <v>11.53</v>
      </c>
      <c r="M31">
        <v>1</v>
      </c>
      <c r="N31">
        <v>3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3:19">
      <c r="C32">
        <v>3</v>
      </c>
      <c r="D32">
        <v>2</v>
      </c>
      <c r="E32" t="s">
        <v>42</v>
      </c>
      <c r="G32">
        <v>26</v>
      </c>
      <c r="H32">
        <v>21114</v>
      </c>
      <c r="I32">
        <v>20445</v>
      </c>
      <c r="J32">
        <v>669</v>
      </c>
      <c r="K32">
        <v>1.1226E-2</v>
      </c>
      <c r="L32">
        <v>22.24</v>
      </c>
      <c r="M32">
        <v>1</v>
      </c>
      <c r="N32">
        <v>13</v>
      </c>
      <c r="O32">
        <v>8</v>
      </c>
      <c r="P32">
        <v>4</v>
      </c>
      <c r="Q32">
        <v>0</v>
      </c>
      <c r="R32">
        <v>0</v>
      </c>
      <c r="S32">
        <v>0</v>
      </c>
    </row>
    <row r="33" spans="3:19">
      <c r="C33">
        <v>3</v>
      </c>
      <c r="D33">
        <v>2</v>
      </c>
      <c r="E33" t="s">
        <v>44</v>
      </c>
      <c r="G33">
        <v>6</v>
      </c>
      <c r="H33">
        <v>2421</v>
      </c>
      <c r="I33">
        <v>2298</v>
      </c>
      <c r="J33">
        <v>123</v>
      </c>
      <c r="K33">
        <v>6.9750000000000003E-3</v>
      </c>
      <c r="L33">
        <v>8.16</v>
      </c>
      <c r="M33">
        <v>1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3:19">
      <c r="C34">
        <v>3</v>
      </c>
      <c r="D34">
        <v>3</v>
      </c>
      <c r="E34" t="s">
        <v>43</v>
      </c>
      <c r="G34">
        <v>6</v>
      </c>
      <c r="H34">
        <v>4226</v>
      </c>
      <c r="I34">
        <v>3907</v>
      </c>
      <c r="J34">
        <v>319</v>
      </c>
      <c r="K34">
        <v>0</v>
      </c>
      <c r="L34">
        <v>12.05</v>
      </c>
      <c r="M34">
        <v>1</v>
      </c>
      <c r="N34">
        <v>3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3:19">
      <c r="C35">
        <v>3</v>
      </c>
      <c r="D35">
        <v>3</v>
      </c>
      <c r="E35" t="s">
        <v>41</v>
      </c>
      <c r="G35">
        <v>14</v>
      </c>
      <c r="H35">
        <v>9694</v>
      </c>
      <c r="I35">
        <v>9465</v>
      </c>
      <c r="J35">
        <v>229</v>
      </c>
      <c r="K35">
        <v>0</v>
      </c>
      <c r="L35">
        <v>7.93</v>
      </c>
      <c r="M35">
        <v>1</v>
      </c>
      <c r="N35">
        <v>7</v>
      </c>
      <c r="O35">
        <v>4</v>
      </c>
      <c r="P35">
        <v>2</v>
      </c>
      <c r="Q35">
        <v>0</v>
      </c>
      <c r="R35">
        <v>0</v>
      </c>
      <c r="S35">
        <v>0</v>
      </c>
    </row>
    <row r="36" spans="3:19">
      <c r="C36">
        <v>3</v>
      </c>
      <c r="D36">
        <v>3</v>
      </c>
      <c r="E36" t="s">
        <v>44</v>
      </c>
      <c r="G36">
        <v>6</v>
      </c>
      <c r="H36">
        <v>2467</v>
      </c>
      <c r="I36">
        <v>2327</v>
      </c>
      <c r="J36">
        <v>140</v>
      </c>
      <c r="K36">
        <v>7.2175E-3</v>
      </c>
      <c r="L36">
        <v>11.19</v>
      </c>
      <c r="M36">
        <v>1</v>
      </c>
      <c r="N36">
        <v>3</v>
      </c>
      <c r="O36">
        <v>1</v>
      </c>
      <c r="P36">
        <v>1</v>
      </c>
      <c r="Q36">
        <v>0</v>
      </c>
      <c r="R36">
        <v>0</v>
      </c>
      <c r="S36">
        <v>0</v>
      </c>
    </row>
    <row r="37" spans="3:19">
      <c r="C37">
        <v>3</v>
      </c>
      <c r="D37">
        <v>3</v>
      </c>
      <c r="E37" t="s">
        <v>42</v>
      </c>
      <c r="G37">
        <v>6</v>
      </c>
      <c r="H37">
        <v>2493</v>
      </c>
      <c r="I37">
        <v>2361</v>
      </c>
      <c r="J37">
        <v>132</v>
      </c>
      <c r="K37">
        <v>1.3785E-3</v>
      </c>
      <c r="L37">
        <v>6.02</v>
      </c>
      <c r="M37">
        <v>1</v>
      </c>
      <c r="N37">
        <v>3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3:19">
      <c r="C38">
        <v>4</v>
      </c>
      <c r="D38">
        <v>1</v>
      </c>
      <c r="E38" t="s">
        <v>44</v>
      </c>
      <c r="G38">
        <v>6</v>
      </c>
      <c r="H38">
        <v>2488</v>
      </c>
      <c r="I38">
        <v>2349</v>
      </c>
      <c r="J38">
        <v>139</v>
      </c>
      <c r="K38">
        <v>7.2624999999999999E-3</v>
      </c>
      <c r="L38">
        <v>9.49</v>
      </c>
      <c r="M38">
        <v>1</v>
      </c>
      <c r="N38">
        <v>3</v>
      </c>
      <c r="O38">
        <v>1</v>
      </c>
      <c r="P38">
        <v>1</v>
      </c>
      <c r="Q38">
        <v>0</v>
      </c>
      <c r="R38">
        <v>0</v>
      </c>
      <c r="S38">
        <v>0</v>
      </c>
    </row>
    <row r="39" spans="3:19">
      <c r="C39">
        <v>4</v>
      </c>
      <c r="D39">
        <v>1</v>
      </c>
      <c r="E39" t="s">
        <v>41</v>
      </c>
      <c r="G39">
        <v>12</v>
      </c>
      <c r="H39">
        <v>10271</v>
      </c>
      <c r="I39">
        <v>9962</v>
      </c>
      <c r="J39">
        <v>309</v>
      </c>
      <c r="K39">
        <v>0</v>
      </c>
      <c r="L39">
        <v>7.87</v>
      </c>
      <c r="M39">
        <v>1</v>
      </c>
      <c r="N39">
        <v>6</v>
      </c>
      <c r="O39">
        <v>4</v>
      </c>
      <c r="P39">
        <v>1</v>
      </c>
      <c r="Q39">
        <v>0</v>
      </c>
      <c r="R39">
        <v>0</v>
      </c>
      <c r="S39">
        <v>0</v>
      </c>
    </row>
    <row r="40" spans="3:19">
      <c r="C40">
        <v>4</v>
      </c>
      <c r="D40">
        <v>1</v>
      </c>
      <c r="E40" t="s">
        <v>42</v>
      </c>
      <c r="G40">
        <v>8</v>
      </c>
      <c r="H40">
        <v>3383</v>
      </c>
      <c r="I40">
        <v>3218</v>
      </c>
      <c r="J40">
        <v>165</v>
      </c>
      <c r="K40">
        <v>1.8565000000000001E-3</v>
      </c>
      <c r="L40">
        <v>8.07</v>
      </c>
      <c r="M40">
        <v>1</v>
      </c>
      <c r="N40">
        <v>4</v>
      </c>
      <c r="O40">
        <v>2</v>
      </c>
      <c r="P40">
        <v>1</v>
      </c>
      <c r="Q40">
        <v>0</v>
      </c>
      <c r="R40">
        <v>0</v>
      </c>
      <c r="S40">
        <v>0</v>
      </c>
    </row>
    <row r="41" spans="3:19">
      <c r="C41">
        <v>4</v>
      </c>
      <c r="D41">
        <v>1</v>
      </c>
      <c r="E41" t="s">
        <v>43</v>
      </c>
      <c r="G41">
        <v>6</v>
      </c>
      <c r="H41">
        <v>4216</v>
      </c>
      <c r="I41">
        <v>3902</v>
      </c>
      <c r="J41">
        <v>314</v>
      </c>
      <c r="K41">
        <v>0</v>
      </c>
      <c r="L41">
        <v>11.99</v>
      </c>
      <c r="M41">
        <v>1</v>
      </c>
      <c r="N41">
        <v>3</v>
      </c>
      <c r="O41">
        <v>1</v>
      </c>
      <c r="P41">
        <v>1</v>
      </c>
      <c r="Q41">
        <v>0</v>
      </c>
      <c r="R41">
        <v>0</v>
      </c>
      <c r="S41">
        <v>0</v>
      </c>
    </row>
    <row r="42" spans="3:19">
      <c r="C42">
        <v>4</v>
      </c>
      <c r="D42">
        <v>2</v>
      </c>
      <c r="E42" t="s">
        <v>43</v>
      </c>
      <c r="G42">
        <v>6</v>
      </c>
      <c r="H42">
        <v>4212</v>
      </c>
      <c r="I42">
        <v>3888</v>
      </c>
      <c r="J42">
        <v>324</v>
      </c>
      <c r="K42">
        <v>0</v>
      </c>
      <c r="L42">
        <v>12.51</v>
      </c>
      <c r="M42">
        <v>1</v>
      </c>
      <c r="N42">
        <v>3</v>
      </c>
      <c r="O42">
        <v>1</v>
      </c>
      <c r="P42">
        <v>1</v>
      </c>
      <c r="Q42">
        <v>0</v>
      </c>
      <c r="R42">
        <v>0</v>
      </c>
      <c r="S42">
        <v>0</v>
      </c>
    </row>
    <row r="43" spans="3:19">
      <c r="C43">
        <v>4</v>
      </c>
      <c r="D43">
        <v>2</v>
      </c>
      <c r="E43" t="s">
        <v>42</v>
      </c>
      <c r="G43">
        <v>6</v>
      </c>
      <c r="H43">
        <v>2387</v>
      </c>
      <c r="I43">
        <v>2287</v>
      </c>
      <c r="J43">
        <v>100</v>
      </c>
      <c r="K43">
        <v>1.2934999999999999E-3</v>
      </c>
      <c r="L43">
        <v>6.47</v>
      </c>
      <c r="M43">
        <v>1</v>
      </c>
      <c r="N43">
        <v>3</v>
      </c>
      <c r="O43">
        <v>1</v>
      </c>
      <c r="P43">
        <v>1</v>
      </c>
      <c r="Q43">
        <v>0</v>
      </c>
      <c r="R43">
        <v>0</v>
      </c>
      <c r="S43">
        <v>0</v>
      </c>
    </row>
    <row r="44" spans="3:19">
      <c r="C44">
        <v>4</v>
      </c>
      <c r="D44">
        <v>2</v>
      </c>
      <c r="E44" t="s">
        <v>41</v>
      </c>
      <c r="G44">
        <v>8</v>
      </c>
      <c r="H44">
        <v>5522</v>
      </c>
      <c r="I44">
        <v>5284</v>
      </c>
      <c r="J44">
        <v>238</v>
      </c>
      <c r="K44">
        <v>0</v>
      </c>
      <c r="L44">
        <v>6.18</v>
      </c>
      <c r="M44">
        <v>1</v>
      </c>
      <c r="N44">
        <v>4</v>
      </c>
      <c r="O44">
        <v>3</v>
      </c>
      <c r="P44">
        <v>0</v>
      </c>
      <c r="Q44">
        <v>0</v>
      </c>
      <c r="R44">
        <v>0</v>
      </c>
      <c r="S44">
        <v>0</v>
      </c>
    </row>
    <row r="45" spans="3:19">
      <c r="C45">
        <v>4</v>
      </c>
      <c r="D45">
        <v>2</v>
      </c>
      <c r="E45" t="s">
        <v>44</v>
      </c>
      <c r="G45">
        <v>6</v>
      </c>
      <c r="H45">
        <v>2444</v>
      </c>
      <c r="I45">
        <v>2314</v>
      </c>
      <c r="J45">
        <v>130</v>
      </c>
      <c r="K45">
        <v>7.0850000000000002E-3</v>
      </c>
      <c r="L45">
        <v>7.36</v>
      </c>
      <c r="M45">
        <v>1</v>
      </c>
      <c r="N45">
        <v>3</v>
      </c>
      <c r="O45">
        <v>1</v>
      </c>
      <c r="P45">
        <v>1</v>
      </c>
      <c r="Q45">
        <v>0</v>
      </c>
      <c r="R45">
        <v>0</v>
      </c>
      <c r="S45">
        <v>0</v>
      </c>
    </row>
    <row r="46" spans="3:19">
      <c r="C46">
        <v>4</v>
      </c>
      <c r="D46">
        <v>3</v>
      </c>
      <c r="E46" t="s">
        <v>43</v>
      </c>
      <c r="G46">
        <v>6</v>
      </c>
      <c r="H46">
        <v>4182</v>
      </c>
      <c r="I46">
        <v>3885</v>
      </c>
      <c r="J46">
        <v>297</v>
      </c>
      <c r="K46">
        <v>0</v>
      </c>
      <c r="L46">
        <v>10.78</v>
      </c>
      <c r="M46">
        <v>1</v>
      </c>
      <c r="N46">
        <v>3</v>
      </c>
      <c r="O46">
        <v>1</v>
      </c>
      <c r="P46">
        <v>1</v>
      </c>
      <c r="Q46">
        <v>0</v>
      </c>
      <c r="R46">
        <v>0</v>
      </c>
      <c r="S46">
        <v>0</v>
      </c>
    </row>
    <row r="47" spans="3:19">
      <c r="C47">
        <v>4</v>
      </c>
      <c r="D47">
        <v>3</v>
      </c>
      <c r="E47" t="s">
        <v>44</v>
      </c>
      <c r="G47">
        <v>6</v>
      </c>
      <c r="H47">
        <v>2425</v>
      </c>
      <c r="I47">
        <v>2305</v>
      </c>
      <c r="J47">
        <v>120</v>
      </c>
      <c r="K47">
        <v>6.9624999999999999E-3</v>
      </c>
      <c r="L47">
        <v>7.65</v>
      </c>
      <c r="M47">
        <v>1</v>
      </c>
      <c r="N47">
        <v>3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3:19">
      <c r="C48">
        <v>4</v>
      </c>
      <c r="D48">
        <v>3</v>
      </c>
      <c r="E48" t="s">
        <v>42</v>
      </c>
      <c r="G48">
        <v>6</v>
      </c>
      <c r="H48">
        <v>2379</v>
      </c>
      <c r="I48">
        <v>2282</v>
      </c>
      <c r="J48">
        <v>97</v>
      </c>
      <c r="K48">
        <v>1.2865000000000001E-3</v>
      </c>
      <c r="L48">
        <v>6.37</v>
      </c>
      <c r="M48">
        <v>1</v>
      </c>
      <c r="N48">
        <v>3</v>
      </c>
      <c r="O48">
        <v>1</v>
      </c>
      <c r="P48">
        <v>1</v>
      </c>
      <c r="Q48">
        <v>0</v>
      </c>
      <c r="R48">
        <v>0</v>
      </c>
      <c r="S48">
        <v>0</v>
      </c>
    </row>
    <row r="49" spans="3:19">
      <c r="C49">
        <v>4</v>
      </c>
      <c r="D49">
        <v>3</v>
      </c>
      <c r="E49" t="s">
        <v>41</v>
      </c>
      <c r="G49">
        <v>12</v>
      </c>
      <c r="H49">
        <v>10271</v>
      </c>
      <c r="I49">
        <v>9962</v>
      </c>
      <c r="J49">
        <v>309</v>
      </c>
      <c r="K49">
        <v>0</v>
      </c>
      <c r="L49">
        <v>7.02</v>
      </c>
      <c r="M49">
        <v>1</v>
      </c>
      <c r="N49">
        <v>6</v>
      </c>
      <c r="O49">
        <v>4</v>
      </c>
      <c r="P49">
        <v>1</v>
      </c>
      <c r="Q49">
        <v>0</v>
      </c>
      <c r="R49">
        <v>0</v>
      </c>
      <c r="S49">
        <v>0</v>
      </c>
    </row>
    <row r="50" spans="3:19">
      <c r="C50">
        <v>5</v>
      </c>
      <c r="D50">
        <v>1</v>
      </c>
      <c r="E50" t="s">
        <v>44</v>
      </c>
      <c r="G50">
        <v>12</v>
      </c>
      <c r="H50">
        <v>7244</v>
      </c>
      <c r="I50">
        <v>6812</v>
      </c>
      <c r="J50">
        <v>432</v>
      </c>
      <c r="K50">
        <v>1.9910000000000001E-2</v>
      </c>
      <c r="L50">
        <v>22.77</v>
      </c>
      <c r="M50">
        <v>1</v>
      </c>
      <c r="N50">
        <v>5</v>
      </c>
      <c r="O50">
        <v>1</v>
      </c>
      <c r="P50">
        <v>2</v>
      </c>
      <c r="Q50">
        <v>2</v>
      </c>
      <c r="R50">
        <v>1</v>
      </c>
      <c r="S50">
        <v>0</v>
      </c>
    </row>
    <row r="51" spans="3:19">
      <c r="C51">
        <v>5</v>
      </c>
      <c r="D51">
        <v>1</v>
      </c>
      <c r="E51" t="s">
        <v>41</v>
      </c>
      <c r="G51">
        <v>8</v>
      </c>
      <c r="H51">
        <v>5544</v>
      </c>
      <c r="I51">
        <v>5348</v>
      </c>
      <c r="J51">
        <v>196</v>
      </c>
      <c r="K51">
        <v>0</v>
      </c>
      <c r="L51">
        <v>5.1100000000000003</v>
      </c>
      <c r="M51">
        <v>1</v>
      </c>
      <c r="N51">
        <v>4</v>
      </c>
      <c r="O51">
        <v>3</v>
      </c>
      <c r="P51">
        <v>0</v>
      </c>
      <c r="Q51">
        <v>0</v>
      </c>
      <c r="R51">
        <v>0</v>
      </c>
      <c r="S51">
        <v>0</v>
      </c>
    </row>
    <row r="52" spans="3:19">
      <c r="C52">
        <v>5</v>
      </c>
      <c r="D52">
        <v>1</v>
      </c>
      <c r="E52" t="s">
        <v>42</v>
      </c>
      <c r="G52">
        <v>20</v>
      </c>
      <c r="H52">
        <v>10853</v>
      </c>
      <c r="I52">
        <v>10275</v>
      </c>
      <c r="J52">
        <v>578</v>
      </c>
      <c r="K52">
        <v>6.0045000000000003E-3</v>
      </c>
      <c r="L52">
        <v>22.58</v>
      </c>
      <c r="M52">
        <v>1</v>
      </c>
      <c r="N52">
        <v>10</v>
      </c>
      <c r="O52">
        <v>6</v>
      </c>
      <c r="P52">
        <v>3</v>
      </c>
      <c r="Q52">
        <v>0</v>
      </c>
      <c r="R52">
        <v>0</v>
      </c>
      <c r="S52">
        <v>0</v>
      </c>
    </row>
    <row r="53" spans="3:19">
      <c r="C53">
        <v>5</v>
      </c>
      <c r="D53">
        <v>1</v>
      </c>
      <c r="E53" t="s">
        <v>43</v>
      </c>
      <c r="G53">
        <v>8</v>
      </c>
      <c r="H53">
        <v>6014</v>
      </c>
      <c r="I53">
        <v>5626</v>
      </c>
      <c r="J53">
        <v>388</v>
      </c>
      <c r="K53">
        <v>0</v>
      </c>
      <c r="L53">
        <v>14.53</v>
      </c>
      <c r="M53">
        <v>1</v>
      </c>
      <c r="N53">
        <v>4</v>
      </c>
      <c r="O53">
        <v>1</v>
      </c>
      <c r="P53">
        <v>2</v>
      </c>
      <c r="Q53">
        <v>0</v>
      </c>
      <c r="R53">
        <v>0</v>
      </c>
      <c r="S53">
        <v>0</v>
      </c>
    </row>
    <row r="54" spans="3:19">
      <c r="C54">
        <v>5</v>
      </c>
      <c r="D54">
        <v>2</v>
      </c>
      <c r="E54" t="s">
        <v>43</v>
      </c>
      <c r="G54">
        <v>6</v>
      </c>
      <c r="H54">
        <v>4309</v>
      </c>
      <c r="I54">
        <v>3971</v>
      </c>
      <c r="J54">
        <v>338</v>
      </c>
      <c r="K54">
        <v>0</v>
      </c>
      <c r="L54">
        <v>11.78</v>
      </c>
      <c r="M54">
        <v>1</v>
      </c>
      <c r="N54">
        <v>3</v>
      </c>
      <c r="O54">
        <v>1</v>
      </c>
      <c r="P54">
        <v>1</v>
      </c>
      <c r="Q54">
        <v>0</v>
      </c>
      <c r="R54">
        <v>0</v>
      </c>
      <c r="S54">
        <v>0</v>
      </c>
    </row>
    <row r="55" spans="3:19">
      <c r="C55">
        <v>5</v>
      </c>
      <c r="D55">
        <v>2</v>
      </c>
      <c r="E55" t="s">
        <v>42</v>
      </c>
      <c r="G55">
        <v>8</v>
      </c>
      <c r="H55">
        <v>2910</v>
      </c>
      <c r="I55">
        <v>2795</v>
      </c>
      <c r="J55">
        <v>115</v>
      </c>
      <c r="K55">
        <v>1.57E-3</v>
      </c>
      <c r="L55">
        <v>5.64</v>
      </c>
      <c r="M55">
        <v>1</v>
      </c>
      <c r="N55">
        <v>4</v>
      </c>
      <c r="O55">
        <v>2</v>
      </c>
      <c r="P55">
        <v>1</v>
      </c>
      <c r="Q55">
        <v>0</v>
      </c>
      <c r="R55">
        <v>0</v>
      </c>
      <c r="S55">
        <v>0</v>
      </c>
    </row>
    <row r="56" spans="3:19">
      <c r="C56">
        <v>5</v>
      </c>
      <c r="D56">
        <v>2</v>
      </c>
      <c r="E56" t="s">
        <v>41</v>
      </c>
      <c r="G56">
        <v>16</v>
      </c>
      <c r="H56">
        <v>18435</v>
      </c>
      <c r="I56">
        <v>17666</v>
      </c>
      <c r="J56">
        <v>769</v>
      </c>
      <c r="K56">
        <v>0</v>
      </c>
      <c r="L56">
        <v>12.48</v>
      </c>
      <c r="M56">
        <v>1</v>
      </c>
      <c r="N56">
        <v>8</v>
      </c>
      <c r="O56">
        <v>7</v>
      </c>
      <c r="P56">
        <v>0</v>
      </c>
      <c r="Q56">
        <v>0</v>
      </c>
      <c r="R56">
        <v>0</v>
      </c>
      <c r="S56">
        <v>0</v>
      </c>
    </row>
    <row r="57" spans="3:19">
      <c r="C57">
        <v>5</v>
      </c>
      <c r="D57">
        <v>2</v>
      </c>
      <c r="E57" t="s">
        <v>44</v>
      </c>
      <c r="G57">
        <v>10</v>
      </c>
      <c r="H57">
        <v>4933</v>
      </c>
      <c r="I57">
        <v>4706</v>
      </c>
      <c r="J57">
        <v>227</v>
      </c>
      <c r="K57">
        <v>1.2595E-2</v>
      </c>
      <c r="L57">
        <v>13.66</v>
      </c>
      <c r="M57">
        <v>1</v>
      </c>
      <c r="N57">
        <v>5</v>
      </c>
      <c r="O57">
        <v>1</v>
      </c>
      <c r="P57">
        <v>3</v>
      </c>
      <c r="Q57">
        <v>0</v>
      </c>
      <c r="R57">
        <v>0</v>
      </c>
      <c r="S57">
        <v>0</v>
      </c>
    </row>
    <row r="58" spans="3:19">
      <c r="C58">
        <v>5</v>
      </c>
      <c r="D58">
        <v>3</v>
      </c>
      <c r="E58" t="s">
        <v>41</v>
      </c>
      <c r="G58">
        <v>12</v>
      </c>
      <c r="H58">
        <v>9997</v>
      </c>
      <c r="I58">
        <v>9732</v>
      </c>
      <c r="J58">
        <v>265</v>
      </c>
      <c r="K58">
        <v>0</v>
      </c>
      <c r="L58">
        <v>7.17</v>
      </c>
      <c r="M58">
        <v>1</v>
      </c>
      <c r="N58">
        <v>6</v>
      </c>
      <c r="O58">
        <v>4</v>
      </c>
      <c r="P58">
        <v>1</v>
      </c>
      <c r="Q58">
        <v>0</v>
      </c>
      <c r="R58">
        <v>0</v>
      </c>
      <c r="S58">
        <v>0</v>
      </c>
    </row>
    <row r="59" spans="3:19">
      <c r="C59">
        <v>5</v>
      </c>
      <c r="D59">
        <v>3</v>
      </c>
      <c r="E59" t="s">
        <v>43</v>
      </c>
      <c r="G59">
        <v>8</v>
      </c>
      <c r="H59">
        <v>6014</v>
      </c>
      <c r="I59">
        <v>5626</v>
      </c>
      <c r="J59">
        <v>388</v>
      </c>
      <c r="K59">
        <v>0</v>
      </c>
      <c r="L59">
        <v>16.05</v>
      </c>
      <c r="M59">
        <v>1</v>
      </c>
      <c r="N59">
        <v>4</v>
      </c>
      <c r="O59">
        <v>1</v>
      </c>
      <c r="P59">
        <v>2</v>
      </c>
      <c r="Q59">
        <v>0</v>
      </c>
      <c r="R59">
        <v>0</v>
      </c>
      <c r="S59">
        <v>0</v>
      </c>
    </row>
    <row r="60" spans="3:19">
      <c r="C60">
        <v>5</v>
      </c>
      <c r="D60">
        <v>3</v>
      </c>
      <c r="E60" t="s">
        <v>44</v>
      </c>
      <c r="G60">
        <v>6</v>
      </c>
      <c r="H60">
        <v>2499</v>
      </c>
      <c r="I60">
        <v>2352</v>
      </c>
      <c r="J60">
        <v>147</v>
      </c>
      <c r="K60">
        <v>7.3499999999999998E-3</v>
      </c>
      <c r="L60">
        <v>8.4</v>
      </c>
      <c r="M60">
        <v>1</v>
      </c>
      <c r="N60">
        <v>3</v>
      </c>
      <c r="O60">
        <v>1</v>
      </c>
      <c r="P60">
        <v>1</v>
      </c>
      <c r="Q60">
        <v>0</v>
      </c>
      <c r="R60">
        <v>0</v>
      </c>
      <c r="S60">
        <v>0</v>
      </c>
    </row>
    <row r="61" spans="3:19">
      <c r="C61">
        <v>5</v>
      </c>
      <c r="D61">
        <v>3</v>
      </c>
      <c r="E61" t="s">
        <v>42</v>
      </c>
      <c r="G61">
        <v>8</v>
      </c>
      <c r="H61">
        <v>3513</v>
      </c>
      <c r="I61">
        <v>3317</v>
      </c>
      <c r="J61">
        <v>196</v>
      </c>
      <c r="K61">
        <v>1.9525E-3</v>
      </c>
      <c r="L61">
        <v>8.7899999999999991</v>
      </c>
      <c r="M61">
        <v>1</v>
      </c>
      <c r="N61">
        <v>4</v>
      </c>
      <c r="O61">
        <v>2</v>
      </c>
      <c r="P61">
        <v>1</v>
      </c>
      <c r="Q61">
        <v>0</v>
      </c>
      <c r="R61">
        <v>0</v>
      </c>
      <c r="S61">
        <v>0</v>
      </c>
    </row>
    <row r="62" spans="3:19">
      <c r="C62">
        <v>6</v>
      </c>
      <c r="D62">
        <v>1</v>
      </c>
      <c r="E62" t="s">
        <v>42</v>
      </c>
      <c r="G62">
        <v>26</v>
      </c>
      <c r="H62">
        <v>22668</v>
      </c>
      <c r="I62">
        <v>22003</v>
      </c>
      <c r="J62">
        <v>665</v>
      </c>
      <c r="K62">
        <v>1.1998999999999999E-2</v>
      </c>
      <c r="L62">
        <v>23.28</v>
      </c>
      <c r="M62">
        <v>1</v>
      </c>
      <c r="N62">
        <v>13</v>
      </c>
      <c r="O62">
        <v>7</v>
      </c>
      <c r="P62">
        <v>5</v>
      </c>
      <c r="Q62">
        <v>0</v>
      </c>
      <c r="R62">
        <v>0</v>
      </c>
      <c r="S62">
        <v>0</v>
      </c>
    </row>
    <row r="63" spans="3:19">
      <c r="C63">
        <v>6</v>
      </c>
      <c r="D63">
        <v>1</v>
      </c>
      <c r="E63" t="s">
        <v>41</v>
      </c>
      <c r="G63">
        <v>10</v>
      </c>
      <c r="H63">
        <v>6376</v>
      </c>
      <c r="I63">
        <v>6168</v>
      </c>
      <c r="J63">
        <v>208</v>
      </c>
      <c r="K63">
        <v>0</v>
      </c>
      <c r="L63">
        <v>5.51</v>
      </c>
      <c r="M63">
        <v>1</v>
      </c>
      <c r="N63">
        <v>5</v>
      </c>
      <c r="O63">
        <v>4</v>
      </c>
      <c r="P63">
        <v>0</v>
      </c>
      <c r="Q63">
        <v>0</v>
      </c>
      <c r="R63">
        <v>0</v>
      </c>
      <c r="S63">
        <v>0</v>
      </c>
    </row>
    <row r="64" spans="3:19">
      <c r="C64">
        <v>6</v>
      </c>
      <c r="D64">
        <v>1</v>
      </c>
      <c r="E64" t="s">
        <v>43</v>
      </c>
      <c r="G64">
        <v>6</v>
      </c>
      <c r="H64">
        <v>4246</v>
      </c>
      <c r="I64">
        <v>3919</v>
      </c>
      <c r="J64">
        <v>327</v>
      </c>
      <c r="K64">
        <v>0</v>
      </c>
      <c r="L64">
        <v>11.88</v>
      </c>
      <c r="M64">
        <v>1</v>
      </c>
      <c r="N64">
        <v>3</v>
      </c>
      <c r="O64">
        <v>1</v>
      </c>
      <c r="P64">
        <v>1</v>
      </c>
      <c r="Q64">
        <v>0</v>
      </c>
      <c r="R64">
        <v>0</v>
      </c>
      <c r="S64">
        <v>0</v>
      </c>
    </row>
    <row r="65" spans="3:19">
      <c r="C65">
        <v>6</v>
      </c>
      <c r="D65">
        <v>1</v>
      </c>
      <c r="E65" t="s">
        <v>44</v>
      </c>
      <c r="G65">
        <v>6</v>
      </c>
      <c r="H65">
        <v>2474</v>
      </c>
      <c r="I65">
        <v>2327</v>
      </c>
      <c r="J65">
        <v>147</v>
      </c>
      <c r="K65">
        <v>7.2874999999999997E-3</v>
      </c>
      <c r="L65">
        <v>8.52</v>
      </c>
      <c r="M65">
        <v>1</v>
      </c>
      <c r="N65">
        <v>3</v>
      </c>
      <c r="O65">
        <v>1</v>
      </c>
      <c r="P65">
        <v>1</v>
      </c>
      <c r="Q65">
        <v>0</v>
      </c>
      <c r="R65">
        <v>0</v>
      </c>
      <c r="S65">
        <v>0</v>
      </c>
    </row>
    <row r="66" spans="3:19">
      <c r="C66">
        <v>6</v>
      </c>
      <c r="D66">
        <v>2</v>
      </c>
      <c r="E66" t="s">
        <v>44</v>
      </c>
      <c r="G66">
        <v>6</v>
      </c>
      <c r="H66">
        <v>2464</v>
      </c>
      <c r="I66">
        <v>2323</v>
      </c>
      <c r="J66">
        <v>141</v>
      </c>
      <c r="K66">
        <v>7.2175E-3</v>
      </c>
      <c r="L66">
        <v>8.56</v>
      </c>
      <c r="M66">
        <v>1</v>
      </c>
      <c r="N66">
        <v>3</v>
      </c>
      <c r="O66">
        <v>1</v>
      </c>
      <c r="P66">
        <v>1</v>
      </c>
      <c r="Q66">
        <v>0</v>
      </c>
      <c r="R66">
        <v>0</v>
      </c>
      <c r="S66">
        <v>0</v>
      </c>
    </row>
    <row r="67" spans="3:19">
      <c r="C67">
        <v>6</v>
      </c>
      <c r="D67">
        <v>2</v>
      </c>
      <c r="E67" t="s">
        <v>43</v>
      </c>
      <c r="G67" t="s">
        <v>26</v>
      </c>
      <c r="H67">
        <v>4246</v>
      </c>
      <c r="I67">
        <v>3919</v>
      </c>
      <c r="J67">
        <v>327</v>
      </c>
      <c r="K67">
        <v>0</v>
      </c>
      <c r="L67">
        <v>12.51</v>
      </c>
      <c r="M67">
        <v>1</v>
      </c>
      <c r="N67">
        <v>3</v>
      </c>
      <c r="O67">
        <v>1</v>
      </c>
      <c r="P67">
        <v>1</v>
      </c>
      <c r="Q67">
        <v>0</v>
      </c>
      <c r="R67">
        <v>0</v>
      </c>
      <c r="S67">
        <v>0</v>
      </c>
    </row>
    <row r="68" spans="3:19">
      <c r="C68">
        <v>6</v>
      </c>
      <c r="D68">
        <v>2</v>
      </c>
      <c r="E68" t="s">
        <v>41</v>
      </c>
      <c r="G68" t="s">
        <v>20</v>
      </c>
      <c r="H68">
        <v>4502</v>
      </c>
      <c r="I68">
        <v>4331</v>
      </c>
      <c r="J68">
        <v>171</v>
      </c>
      <c r="K68">
        <v>0</v>
      </c>
      <c r="L68">
        <v>4.0599999999999996</v>
      </c>
      <c r="M68">
        <v>1</v>
      </c>
      <c r="N68">
        <v>4</v>
      </c>
      <c r="O68">
        <v>3</v>
      </c>
      <c r="P68">
        <v>0</v>
      </c>
      <c r="Q68">
        <v>0</v>
      </c>
      <c r="R68">
        <v>0</v>
      </c>
      <c r="S68">
        <v>0</v>
      </c>
    </row>
    <row r="69" spans="3:19">
      <c r="C69">
        <v>6</v>
      </c>
      <c r="D69">
        <v>2</v>
      </c>
      <c r="E69" t="s">
        <v>42</v>
      </c>
      <c r="G69" t="s">
        <v>14</v>
      </c>
      <c r="H69">
        <v>6268</v>
      </c>
      <c r="I69">
        <v>5980</v>
      </c>
      <c r="J69">
        <v>288</v>
      </c>
      <c r="K69">
        <v>3.4220000000000001E-3</v>
      </c>
      <c r="L69">
        <v>11.32</v>
      </c>
      <c r="M69">
        <v>1</v>
      </c>
      <c r="N69">
        <v>6</v>
      </c>
      <c r="O69">
        <v>3</v>
      </c>
      <c r="P69">
        <v>2</v>
      </c>
      <c r="Q69">
        <v>0</v>
      </c>
      <c r="R69">
        <v>0</v>
      </c>
      <c r="S69">
        <v>0</v>
      </c>
    </row>
    <row r="70" spans="3:19">
      <c r="C70">
        <v>6</v>
      </c>
      <c r="D70">
        <v>3</v>
      </c>
      <c r="E70" t="s">
        <v>41</v>
      </c>
      <c r="G70" t="s">
        <v>20</v>
      </c>
      <c r="H70">
        <v>4502</v>
      </c>
      <c r="I70">
        <v>4331</v>
      </c>
      <c r="J70">
        <v>171</v>
      </c>
      <c r="K70">
        <v>0</v>
      </c>
      <c r="L70">
        <v>3.84</v>
      </c>
      <c r="M70">
        <v>1</v>
      </c>
      <c r="N70">
        <v>4</v>
      </c>
      <c r="O70">
        <v>3</v>
      </c>
      <c r="P70">
        <v>0</v>
      </c>
      <c r="Q70">
        <v>0</v>
      </c>
      <c r="R70">
        <v>0</v>
      </c>
      <c r="S70">
        <v>0</v>
      </c>
    </row>
    <row r="71" spans="3:19">
      <c r="C71">
        <v>6</v>
      </c>
      <c r="D71">
        <v>3</v>
      </c>
      <c r="E71" t="s">
        <v>42</v>
      </c>
      <c r="G71" t="s">
        <v>14</v>
      </c>
      <c r="H71">
        <v>5472</v>
      </c>
      <c r="I71">
        <v>5215</v>
      </c>
      <c r="J71">
        <v>257</v>
      </c>
      <c r="K71">
        <v>2.993E-3</v>
      </c>
      <c r="L71">
        <v>11.05</v>
      </c>
      <c r="M71">
        <v>1</v>
      </c>
      <c r="N71">
        <v>6</v>
      </c>
      <c r="O71">
        <v>4</v>
      </c>
      <c r="P71">
        <v>1</v>
      </c>
      <c r="Q71">
        <v>0</v>
      </c>
      <c r="R71">
        <v>0</v>
      </c>
      <c r="S71">
        <v>0</v>
      </c>
    </row>
    <row r="72" spans="3:19">
      <c r="C72">
        <v>6</v>
      </c>
      <c r="D72">
        <v>3</v>
      </c>
      <c r="E72" t="s">
        <v>43</v>
      </c>
      <c r="G72" t="s">
        <v>26</v>
      </c>
      <c r="H72">
        <v>4246</v>
      </c>
      <c r="I72">
        <v>3919</v>
      </c>
      <c r="J72">
        <v>327</v>
      </c>
      <c r="K72">
        <v>0</v>
      </c>
      <c r="L72">
        <v>15.16</v>
      </c>
      <c r="M72">
        <v>1</v>
      </c>
      <c r="N72">
        <v>3</v>
      </c>
      <c r="O72">
        <v>1</v>
      </c>
      <c r="P72">
        <v>1</v>
      </c>
      <c r="Q72">
        <v>0</v>
      </c>
      <c r="R72">
        <v>0</v>
      </c>
      <c r="S72">
        <v>0</v>
      </c>
    </row>
    <row r="73" spans="3:19">
      <c r="C73">
        <v>6</v>
      </c>
      <c r="D73">
        <v>3</v>
      </c>
      <c r="E73" t="s">
        <v>44</v>
      </c>
      <c r="G73">
        <v>6</v>
      </c>
      <c r="H73">
        <v>2433</v>
      </c>
      <c r="I73">
        <v>2312</v>
      </c>
      <c r="J73">
        <v>121</v>
      </c>
      <c r="K73">
        <v>6.9899999999999997E-3</v>
      </c>
      <c r="L73">
        <v>7.22</v>
      </c>
      <c r="M73">
        <v>1</v>
      </c>
      <c r="N73">
        <v>3</v>
      </c>
      <c r="O73">
        <v>1</v>
      </c>
      <c r="P73">
        <v>1</v>
      </c>
      <c r="Q73">
        <v>0</v>
      </c>
      <c r="R73">
        <v>0</v>
      </c>
      <c r="S73">
        <v>0</v>
      </c>
    </row>
    <row r="74" spans="3:19">
      <c r="C74">
        <v>7</v>
      </c>
      <c r="D74">
        <v>1</v>
      </c>
      <c r="E74" t="s">
        <v>42</v>
      </c>
      <c r="G74">
        <v>6</v>
      </c>
      <c r="H74">
        <v>2505</v>
      </c>
      <c r="I74">
        <v>2374</v>
      </c>
      <c r="J74">
        <v>131</v>
      </c>
      <c r="K74">
        <v>1.3835E-3</v>
      </c>
      <c r="L74">
        <v>6.6</v>
      </c>
      <c r="M74">
        <v>1</v>
      </c>
      <c r="N74">
        <v>3</v>
      </c>
      <c r="O74">
        <v>1</v>
      </c>
      <c r="P74">
        <v>1</v>
      </c>
      <c r="Q74">
        <v>0</v>
      </c>
      <c r="R74">
        <v>0</v>
      </c>
      <c r="S74">
        <v>0</v>
      </c>
    </row>
    <row r="75" spans="3:19">
      <c r="C75">
        <v>7</v>
      </c>
      <c r="D75">
        <v>1</v>
      </c>
      <c r="E75" t="s">
        <v>41</v>
      </c>
      <c r="G75">
        <v>10</v>
      </c>
      <c r="H75">
        <v>6296</v>
      </c>
      <c r="I75">
        <v>6059</v>
      </c>
      <c r="J75">
        <v>237</v>
      </c>
      <c r="K75">
        <v>0</v>
      </c>
      <c r="L75">
        <v>5.31</v>
      </c>
      <c r="M75">
        <v>1</v>
      </c>
      <c r="N75">
        <v>5</v>
      </c>
      <c r="O75">
        <v>4</v>
      </c>
      <c r="P75">
        <v>0</v>
      </c>
      <c r="Q75">
        <v>0</v>
      </c>
      <c r="R75">
        <v>0</v>
      </c>
      <c r="S75">
        <v>0</v>
      </c>
    </row>
    <row r="76" spans="3:19">
      <c r="C76">
        <v>7</v>
      </c>
      <c r="D76">
        <v>1</v>
      </c>
      <c r="E76" t="s">
        <v>43</v>
      </c>
      <c r="G76">
        <v>6</v>
      </c>
      <c r="H76">
        <v>4206</v>
      </c>
      <c r="I76">
        <v>3896</v>
      </c>
      <c r="J76">
        <v>310</v>
      </c>
      <c r="K76">
        <v>0</v>
      </c>
      <c r="L76">
        <v>12.34</v>
      </c>
      <c r="M76">
        <v>1</v>
      </c>
      <c r="N76">
        <v>3</v>
      </c>
      <c r="O76">
        <v>1</v>
      </c>
      <c r="P76">
        <v>1</v>
      </c>
      <c r="Q76">
        <v>0</v>
      </c>
      <c r="R76">
        <v>0</v>
      </c>
      <c r="S76">
        <v>0</v>
      </c>
    </row>
    <row r="77" spans="3:19">
      <c r="C77">
        <v>7</v>
      </c>
      <c r="D77">
        <v>1</v>
      </c>
      <c r="E77" t="s">
        <v>44</v>
      </c>
      <c r="G77">
        <v>6</v>
      </c>
      <c r="H77">
        <v>2464</v>
      </c>
      <c r="I77">
        <v>2322</v>
      </c>
      <c r="J77">
        <v>142</v>
      </c>
      <c r="K77">
        <v>7.2249999999999997E-3</v>
      </c>
      <c r="L77">
        <v>8.44</v>
      </c>
      <c r="M77">
        <v>1</v>
      </c>
      <c r="N77">
        <v>3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3:19">
      <c r="C78">
        <v>7</v>
      </c>
      <c r="D78">
        <v>2</v>
      </c>
      <c r="E78" t="s">
        <v>44</v>
      </c>
      <c r="G78">
        <v>6</v>
      </c>
      <c r="H78">
        <v>2466</v>
      </c>
      <c r="I78">
        <v>2330</v>
      </c>
      <c r="J78">
        <v>136</v>
      </c>
      <c r="K78">
        <v>7.18499999999999E-3</v>
      </c>
      <c r="L78">
        <v>7.57</v>
      </c>
      <c r="M78">
        <v>1</v>
      </c>
      <c r="N78">
        <v>3</v>
      </c>
      <c r="O78">
        <v>1</v>
      </c>
      <c r="P78">
        <v>1</v>
      </c>
      <c r="Q78">
        <v>0</v>
      </c>
      <c r="R78">
        <v>0</v>
      </c>
      <c r="S78">
        <v>0</v>
      </c>
    </row>
    <row r="79" spans="3:19">
      <c r="C79">
        <v>7</v>
      </c>
      <c r="D79">
        <v>2</v>
      </c>
      <c r="E79" t="s">
        <v>43</v>
      </c>
      <c r="G79">
        <v>6</v>
      </c>
      <c r="H79">
        <v>4204</v>
      </c>
      <c r="I79">
        <v>3896</v>
      </c>
      <c r="J79">
        <v>308</v>
      </c>
      <c r="K79">
        <v>0</v>
      </c>
      <c r="L79">
        <v>11.65</v>
      </c>
      <c r="M79">
        <v>1</v>
      </c>
      <c r="N79">
        <v>3</v>
      </c>
      <c r="O79">
        <v>1</v>
      </c>
      <c r="P79">
        <v>1</v>
      </c>
      <c r="Q79">
        <v>0</v>
      </c>
      <c r="R79">
        <v>0</v>
      </c>
      <c r="S79">
        <v>0</v>
      </c>
    </row>
    <row r="80" spans="3:19">
      <c r="C80">
        <v>7</v>
      </c>
      <c r="D80">
        <v>2</v>
      </c>
      <c r="E80" t="s">
        <v>41</v>
      </c>
      <c r="G80">
        <v>10</v>
      </c>
      <c r="H80">
        <v>5733</v>
      </c>
      <c r="I80">
        <v>5519</v>
      </c>
      <c r="J80">
        <v>214</v>
      </c>
      <c r="K80">
        <v>0</v>
      </c>
      <c r="L80">
        <v>18.309999999999999</v>
      </c>
      <c r="M80">
        <v>1</v>
      </c>
      <c r="N80">
        <v>5</v>
      </c>
      <c r="O80">
        <v>4</v>
      </c>
      <c r="P80">
        <v>0</v>
      </c>
      <c r="Q80">
        <v>0</v>
      </c>
      <c r="R80">
        <v>0</v>
      </c>
      <c r="S80">
        <v>0</v>
      </c>
    </row>
    <row r="81" spans="3:19">
      <c r="C81">
        <v>7</v>
      </c>
      <c r="D81">
        <v>2</v>
      </c>
      <c r="E81" t="s">
        <v>42</v>
      </c>
      <c r="G81">
        <v>14</v>
      </c>
      <c r="H81">
        <v>7240</v>
      </c>
      <c r="I81">
        <v>6950</v>
      </c>
      <c r="J81">
        <v>290</v>
      </c>
      <c r="K81">
        <v>3.9100000000000003E-3</v>
      </c>
      <c r="L81">
        <v>11.49</v>
      </c>
      <c r="M81">
        <v>1</v>
      </c>
      <c r="N81">
        <v>7</v>
      </c>
      <c r="O81">
        <v>4</v>
      </c>
      <c r="P81">
        <v>2</v>
      </c>
      <c r="Q81">
        <v>0</v>
      </c>
      <c r="R81">
        <v>0</v>
      </c>
      <c r="S81">
        <v>0</v>
      </c>
    </row>
    <row r="82" spans="3:19">
      <c r="C82">
        <v>7</v>
      </c>
      <c r="D82">
        <v>3</v>
      </c>
      <c r="E82" t="s">
        <v>43</v>
      </c>
      <c r="G82">
        <v>6</v>
      </c>
      <c r="H82">
        <v>4208</v>
      </c>
      <c r="I82">
        <v>3897</v>
      </c>
      <c r="J82">
        <v>311</v>
      </c>
      <c r="K82">
        <v>0</v>
      </c>
      <c r="L82">
        <v>11.91</v>
      </c>
      <c r="M82">
        <v>1</v>
      </c>
      <c r="N82">
        <v>3</v>
      </c>
      <c r="O82">
        <v>1</v>
      </c>
      <c r="P82">
        <v>1</v>
      </c>
      <c r="Q82">
        <v>0</v>
      </c>
      <c r="R82">
        <v>0</v>
      </c>
      <c r="S82">
        <v>0</v>
      </c>
    </row>
    <row r="83" spans="3:19">
      <c r="C83">
        <v>7</v>
      </c>
      <c r="D83">
        <v>3</v>
      </c>
      <c r="E83" t="s">
        <v>42</v>
      </c>
      <c r="G83">
        <v>6</v>
      </c>
      <c r="H83">
        <v>2449</v>
      </c>
      <c r="I83">
        <v>2324</v>
      </c>
      <c r="J83">
        <v>125</v>
      </c>
      <c r="K83">
        <v>1.3495E-3</v>
      </c>
      <c r="L83">
        <v>6.79</v>
      </c>
      <c r="M83">
        <v>1</v>
      </c>
      <c r="N83">
        <v>3</v>
      </c>
      <c r="O83">
        <v>1</v>
      </c>
      <c r="P83">
        <v>1</v>
      </c>
      <c r="Q83">
        <v>0</v>
      </c>
      <c r="R83">
        <v>0</v>
      </c>
      <c r="S83">
        <v>0</v>
      </c>
    </row>
    <row r="84" spans="3:19">
      <c r="C84">
        <v>7</v>
      </c>
      <c r="D84">
        <v>3</v>
      </c>
      <c r="E84" t="s">
        <v>44</v>
      </c>
      <c r="G84">
        <v>6</v>
      </c>
      <c r="H84">
        <v>2446</v>
      </c>
      <c r="I84">
        <v>2316</v>
      </c>
      <c r="J84">
        <v>130</v>
      </c>
      <c r="K84">
        <v>7.0899999999999999E-3</v>
      </c>
      <c r="L84">
        <v>8.57</v>
      </c>
      <c r="M84">
        <v>1</v>
      </c>
      <c r="N84">
        <v>3</v>
      </c>
      <c r="O84">
        <v>1</v>
      </c>
      <c r="P84">
        <v>1</v>
      </c>
      <c r="Q84">
        <v>0</v>
      </c>
      <c r="R84">
        <v>0</v>
      </c>
      <c r="S84">
        <v>0</v>
      </c>
    </row>
    <row r="85" spans="3:19">
      <c r="C85">
        <v>7</v>
      </c>
      <c r="D85">
        <v>3</v>
      </c>
      <c r="E85" t="s">
        <v>41</v>
      </c>
      <c r="G85">
        <v>8</v>
      </c>
      <c r="H85">
        <v>4517</v>
      </c>
      <c r="I85">
        <v>4336</v>
      </c>
      <c r="J85">
        <v>181</v>
      </c>
      <c r="K85">
        <v>0</v>
      </c>
      <c r="L85">
        <v>4.0199999999999996</v>
      </c>
      <c r="M85">
        <v>1</v>
      </c>
      <c r="N85">
        <v>4</v>
      </c>
      <c r="O85">
        <v>3</v>
      </c>
      <c r="P85">
        <v>0</v>
      </c>
      <c r="Q85">
        <v>0</v>
      </c>
      <c r="R85">
        <v>0</v>
      </c>
      <c r="S85">
        <v>0</v>
      </c>
    </row>
    <row r="86" spans="3:19">
      <c r="C86">
        <v>8</v>
      </c>
      <c r="D86">
        <v>1</v>
      </c>
      <c r="E86" t="s">
        <v>44</v>
      </c>
      <c r="G86">
        <v>6</v>
      </c>
      <c r="H86">
        <v>2469</v>
      </c>
      <c r="I86">
        <v>2327</v>
      </c>
      <c r="J86">
        <v>142</v>
      </c>
      <c r="K86">
        <v>7.2375E-3</v>
      </c>
      <c r="L86">
        <v>7.94</v>
      </c>
      <c r="M86">
        <v>1</v>
      </c>
      <c r="N86">
        <v>3</v>
      </c>
      <c r="O86">
        <v>1</v>
      </c>
      <c r="P86">
        <v>1</v>
      </c>
      <c r="Q86">
        <v>0</v>
      </c>
      <c r="R86">
        <v>0</v>
      </c>
      <c r="S86">
        <v>0</v>
      </c>
    </row>
    <row r="87" spans="3:19">
      <c r="C87">
        <v>8</v>
      </c>
      <c r="D87">
        <v>1</v>
      </c>
      <c r="E87" t="s">
        <v>41</v>
      </c>
      <c r="G87">
        <v>10</v>
      </c>
      <c r="H87">
        <v>7553</v>
      </c>
      <c r="I87">
        <v>7232</v>
      </c>
      <c r="J87">
        <v>321</v>
      </c>
      <c r="K87">
        <v>0</v>
      </c>
      <c r="L87">
        <v>7.21</v>
      </c>
      <c r="M87">
        <v>1</v>
      </c>
      <c r="N87">
        <v>5</v>
      </c>
      <c r="O87">
        <v>4</v>
      </c>
      <c r="P87">
        <v>0</v>
      </c>
      <c r="Q87">
        <v>0</v>
      </c>
      <c r="R87">
        <v>0</v>
      </c>
      <c r="S87">
        <v>0</v>
      </c>
    </row>
    <row r="88" spans="3:19">
      <c r="C88">
        <v>8</v>
      </c>
      <c r="D88">
        <v>1</v>
      </c>
      <c r="E88" t="s">
        <v>42</v>
      </c>
      <c r="G88">
        <v>8</v>
      </c>
      <c r="H88">
        <v>3447</v>
      </c>
      <c r="I88">
        <v>3243</v>
      </c>
      <c r="J88">
        <v>204</v>
      </c>
      <c r="K88">
        <v>1.9275E-3</v>
      </c>
      <c r="L88">
        <v>7.26</v>
      </c>
      <c r="M88">
        <v>1</v>
      </c>
      <c r="N88">
        <v>4</v>
      </c>
      <c r="O88">
        <v>2</v>
      </c>
      <c r="P88">
        <v>1</v>
      </c>
      <c r="Q88">
        <v>0</v>
      </c>
      <c r="R88">
        <v>0</v>
      </c>
      <c r="S88">
        <v>0</v>
      </c>
    </row>
    <row r="89" spans="3:19">
      <c r="C89">
        <v>8</v>
      </c>
      <c r="D89">
        <v>1</v>
      </c>
      <c r="E89" t="s">
        <v>43</v>
      </c>
      <c r="G89">
        <v>8</v>
      </c>
      <c r="H89">
        <v>5969</v>
      </c>
      <c r="I89">
        <v>5588</v>
      </c>
      <c r="J89">
        <v>381</v>
      </c>
      <c r="K89">
        <v>0</v>
      </c>
      <c r="L89">
        <v>17.28</v>
      </c>
      <c r="M89">
        <v>1</v>
      </c>
      <c r="N89">
        <v>4</v>
      </c>
      <c r="O89">
        <v>1</v>
      </c>
      <c r="P89">
        <v>2</v>
      </c>
      <c r="Q89">
        <v>0</v>
      </c>
      <c r="R89">
        <v>0</v>
      </c>
      <c r="S89">
        <v>0</v>
      </c>
    </row>
    <row r="90" spans="3:19">
      <c r="C90">
        <v>8</v>
      </c>
      <c r="D90">
        <v>2</v>
      </c>
      <c r="E90" t="s">
        <v>43</v>
      </c>
      <c r="G90">
        <v>8</v>
      </c>
      <c r="H90">
        <v>5982</v>
      </c>
      <c r="I90">
        <v>5588</v>
      </c>
      <c r="J90">
        <v>394</v>
      </c>
      <c r="K90">
        <v>0</v>
      </c>
      <c r="L90">
        <v>15.75</v>
      </c>
      <c r="M90">
        <v>1</v>
      </c>
      <c r="N90">
        <v>4</v>
      </c>
      <c r="O90">
        <v>1</v>
      </c>
      <c r="P90">
        <v>2</v>
      </c>
      <c r="Q90">
        <v>0</v>
      </c>
      <c r="R90">
        <v>0</v>
      </c>
      <c r="S90">
        <v>0</v>
      </c>
    </row>
    <row r="91" spans="3:19">
      <c r="C91">
        <v>8</v>
      </c>
      <c r="D91">
        <v>2</v>
      </c>
      <c r="E91" t="s">
        <v>42</v>
      </c>
      <c r="G91">
        <v>6</v>
      </c>
      <c r="H91">
        <v>2418</v>
      </c>
      <c r="I91">
        <v>2309</v>
      </c>
      <c r="J91">
        <v>109</v>
      </c>
      <c r="K91">
        <v>1.3179999999999999E-3</v>
      </c>
      <c r="L91">
        <v>5.47</v>
      </c>
      <c r="M91">
        <v>1</v>
      </c>
      <c r="N91">
        <v>3</v>
      </c>
      <c r="O91">
        <v>1</v>
      </c>
      <c r="P91">
        <v>1</v>
      </c>
      <c r="Q91">
        <v>0</v>
      </c>
      <c r="R91">
        <v>0</v>
      </c>
      <c r="S91">
        <v>0</v>
      </c>
    </row>
    <row r="92" spans="3:19">
      <c r="C92">
        <v>8</v>
      </c>
      <c r="D92">
        <v>2</v>
      </c>
      <c r="E92" t="s">
        <v>41</v>
      </c>
      <c r="G92">
        <v>8</v>
      </c>
      <c r="H92">
        <v>5558</v>
      </c>
      <c r="I92">
        <v>5333</v>
      </c>
      <c r="J92">
        <v>225</v>
      </c>
      <c r="K92">
        <v>0</v>
      </c>
      <c r="L92">
        <v>4.9400000000000004</v>
      </c>
      <c r="M92">
        <v>1</v>
      </c>
      <c r="N92">
        <v>4</v>
      </c>
      <c r="O92">
        <v>3</v>
      </c>
      <c r="P92">
        <v>0</v>
      </c>
      <c r="Q92">
        <v>0</v>
      </c>
      <c r="R92">
        <v>0</v>
      </c>
      <c r="S92">
        <v>0</v>
      </c>
    </row>
    <row r="93" spans="3:19">
      <c r="C93">
        <v>8</v>
      </c>
      <c r="D93">
        <v>2</v>
      </c>
      <c r="E93" t="s">
        <v>44</v>
      </c>
      <c r="G93">
        <v>6</v>
      </c>
      <c r="H93">
        <v>2547</v>
      </c>
      <c r="I93">
        <v>2371</v>
      </c>
      <c r="J93">
        <v>176</v>
      </c>
      <c r="K93">
        <v>7.6874999999999999E-3</v>
      </c>
      <c r="L93">
        <v>11</v>
      </c>
      <c r="M93">
        <v>1</v>
      </c>
      <c r="N93">
        <v>3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3:19">
      <c r="C94">
        <v>8</v>
      </c>
      <c r="D94">
        <v>3</v>
      </c>
      <c r="E94" t="s">
        <v>44</v>
      </c>
      <c r="G94">
        <v>6</v>
      </c>
      <c r="H94">
        <v>2483</v>
      </c>
      <c r="I94">
        <v>2335</v>
      </c>
      <c r="J94">
        <v>148</v>
      </c>
      <c r="K94">
        <v>7.3175000000000002E-3</v>
      </c>
      <c r="L94">
        <v>7.87</v>
      </c>
      <c r="M94">
        <v>1</v>
      </c>
      <c r="N94">
        <v>3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3:19">
      <c r="C95">
        <v>8</v>
      </c>
      <c r="D95">
        <v>3</v>
      </c>
      <c r="E95" t="s">
        <v>41</v>
      </c>
      <c r="G95">
        <v>2</v>
      </c>
      <c r="H95">
        <v>989</v>
      </c>
      <c r="I95">
        <v>978</v>
      </c>
      <c r="J95">
        <v>11</v>
      </c>
      <c r="K95">
        <v>0</v>
      </c>
      <c r="L95">
        <v>0.43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3:19">
      <c r="C96">
        <v>8</v>
      </c>
      <c r="D96">
        <v>3</v>
      </c>
      <c r="E96" t="s">
        <v>43</v>
      </c>
      <c r="G96">
        <v>6</v>
      </c>
      <c r="H96">
        <v>4226</v>
      </c>
      <c r="I96">
        <v>3906</v>
      </c>
      <c r="J96">
        <v>320</v>
      </c>
      <c r="K96">
        <v>0</v>
      </c>
      <c r="L96">
        <v>13.79</v>
      </c>
      <c r="M96">
        <v>1</v>
      </c>
      <c r="N96">
        <v>3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3:19">
      <c r="C97">
        <v>8</v>
      </c>
      <c r="D97">
        <v>3</v>
      </c>
      <c r="E97" t="s">
        <v>42</v>
      </c>
      <c r="G97">
        <v>6</v>
      </c>
      <c r="H97">
        <v>2393</v>
      </c>
      <c r="I97">
        <v>2296</v>
      </c>
      <c r="J97">
        <v>97</v>
      </c>
      <c r="K97">
        <v>1.2934999999999999E-3</v>
      </c>
      <c r="L97">
        <v>6.31</v>
      </c>
      <c r="M97">
        <v>1</v>
      </c>
      <c r="N97">
        <v>3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3:19">
      <c r="C98">
        <v>9</v>
      </c>
      <c r="D98">
        <v>1</v>
      </c>
      <c r="E98" t="s">
        <v>41</v>
      </c>
      <c r="G98">
        <v>14</v>
      </c>
      <c r="H98">
        <v>11238</v>
      </c>
      <c r="I98">
        <v>10952</v>
      </c>
      <c r="J98">
        <v>286</v>
      </c>
      <c r="K98">
        <v>0</v>
      </c>
      <c r="L98">
        <v>7.71</v>
      </c>
      <c r="M98">
        <v>1</v>
      </c>
      <c r="N98">
        <v>7</v>
      </c>
      <c r="O98">
        <v>5</v>
      </c>
      <c r="P98">
        <v>1</v>
      </c>
      <c r="Q98">
        <v>0</v>
      </c>
      <c r="R98">
        <v>0</v>
      </c>
      <c r="S98">
        <v>0</v>
      </c>
    </row>
    <row r="99" spans="3:19">
      <c r="C99">
        <v>9</v>
      </c>
      <c r="D99">
        <v>1</v>
      </c>
      <c r="E99" t="s">
        <v>44</v>
      </c>
      <c r="G99">
        <v>6</v>
      </c>
      <c r="H99">
        <v>2413</v>
      </c>
      <c r="I99">
        <v>2297</v>
      </c>
      <c r="J99">
        <v>116</v>
      </c>
      <c r="K99">
        <v>6.9024999999999998E-3</v>
      </c>
      <c r="L99">
        <v>8.1</v>
      </c>
      <c r="M99">
        <v>1</v>
      </c>
      <c r="N99">
        <v>3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3:19">
      <c r="C100">
        <v>9</v>
      </c>
      <c r="D100">
        <v>1</v>
      </c>
      <c r="E100" t="s">
        <v>43</v>
      </c>
      <c r="G100">
        <v>6</v>
      </c>
      <c r="H100">
        <v>4217</v>
      </c>
      <c r="I100">
        <v>3903</v>
      </c>
      <c r="J100">
        <v>314</v>
      </c>
      <c r="K100">
        <v>0</v>
      </c>
      <c r="L100">
        <v>11.64</v>
      </c>
      <c r="M100">
        <v>1</v>
      </c>
      <c r="N100">
        <v>3</v>
      </c>
      <c r="O100">
        <v>1</v>
      </c>
      <c r="P100">
        <v>1</v>
      </c>
      <c r="Q100">
        <v>0</v>
      </c>
      <c r="R100">
        <v>0</v>
      </c>
      <c r="S100">
        <v>0</v>
      </c>
    </row>
    <row r="101" spans="3:19">
      <c r="C101">
        <v>9</v>
      </c>
      <c r="D101">
        <v>1</v>
      </c>
      <c r="E101" t="s">
        <v>42</v>
      </c>
      <c r="G101">
        <v>16</v>
      </c>
      <c r="H101">
        <v>8995</v>
      </c>
      <c r="I101">
        <v>8702</v>
      </c>
      <c r="J101">
        <v>293</v>
      </c>
      <c r="K101">
        <v>4.7904999999999996E-3</v>
      </c>
      <c r="L101">
        <v>15.87</v>
      </c>
      <c r="M101">
        <v>1</v>
      </c>
      <c r="N101">
        <v>8</v>
      </c>
      <c r="O101">
        <v>3</v>
      </c>
      <c r="P101">
        <v>4</v>
      </c>
      <c r="Q101">
        <v>0</v>
      </c>
      <c r="R101">
        <v>0</v>
      </c>
      <c r="S101">
        <v>0</v>
      </c>
    </row>
    <row r="102" spans="3:19">
      <c r="C102">
        <v>9</v>
      </c>
      <c r="D102">
        <v>2</v>
      </c>
      <c r="E102" t="s">
        <v>42</v>
      </c>
      <c r="G102">
        <v>10</v>
      </c>
      <c r="H102">
        <v>4490</v>
      </c>
      <c r="I102">
        <v>4249</v>
      </c>
      <c r="J102">
        <v>241</v>
      </c>
      <c r="K102">
        <v>2.4859999999999999E-3</v>
      </c>
      <c r="L102">
        <v>9.57</v>
      </c>
      <c r="M102">
        <v>1</v>
      </c>
      <c r="N102">
        <v>5</v>
      </c>
      <c r="O102">
        <v>3</v>
      </c>
      <c r="P102">
        <v>1</v>
      </c>
      <c r="Q102">
        <v>0</v>
      </c>
      <c r="R102">
        <v>0</v>
      </c>
      <c r="S102">
        <v>0</v>
      </c>
    </row>
    <row r="103" spans="3:19">
      <c r="C103">
        <v>9</v>
      </c>
      <c r="D103">
        <v>2</v>
      </c>
      <c r="E103" t="s">
        <v>43</v>
      </c>
      <c r="G103">
        <v>6</v>
      </c>
      <c r="H103">
        <v>4217</v>
      </c>
      <c r="I103">
        <v>3903</v>
      </c>
      <c r="J103">
        <v>314</v>
      </c>
      <c r="K103">
        <v>0</v>
      </c>
      <c r="L103">
        <v>11.61</v>
      </c>
      <c r="M103">
        <v>1</v>
      </c>
      <c r="N103">
        <v>3</v>
      </c>
      <c r="O103">
        <v>1</v>
      </c>
      <c r="P103">
        <v>1</v>
      </c>
      <c r="Q103">
        <v>0</v>
      </c>
      <c r="R103">
        <v>0</v>
      </c>
      <c r="S103">
        <v>0</v>
      </c>
    </row>
    <row r="104" spans="3:19">
      <c r="C104">
        <v>9</v>
      </c>
      <c r="D104">
        <v>2</v>
      </c>
      <c r="E104" t="s">
        <v>41</v>
      </c>
      <c r="G104">
        <v>16</v>
      </c>
      <c r="H104">
        <v>11783</v>
      </c>
      <c r="I104">
        <v>11473</v>
      </c>
      <c r="J104">
        <v>310</v>
      </c>
      <c r="K104">
        <v>0</v>
      </c>
      <c r="L104">
        <v>7.58</v>
      </c>
      <c r="M104">
        <v>1</v>
      </c>
      <c r="N104">
        <v>8</v>
      </c>
      <c r="O104">
        <v>6</v>
      </c>
      <c r="P104">
        <v>1</v>
      </c>
      <c r="Q104">
        <v>0</v>
      </c>
      <c r="R104">
        <v>0</v>
      </c>
      <c r="S104">
        <v>0</v>
      </c>
    </row>
    <row r="105" spans="3:19">
      <c r="C105">
        <v>9</v>
      </c>
      <c r="D105">
        <v>2</v>
      </c>
      <c r="E105" t="s">
        <v>44</v>
      </c>
      <c r="G105">
        <v>6</v>
      </c>
      <c r="H105">
        <v>2509</v>
      </c>
      <c r="I105">
        <v>2355</v>
      </c>
      <c r="J105">
        <v>154</v>
      </c>
      <c r="K105">
        <v>7.4275000000000001E-3</v>
      </c>
      <c r="L105">
        <v>9.02</v>
      </c>
      <c r="M105">
        <v>1</v>
      </c>
      <c r="N105">
        <v>3</v>
      </c>
      <c r="O105">
        <v>1</v>
      </c>
      <c r="P105">
        <v>1</v>
      </c>
      <c r="Q105">
        <v>0</v>
      </c>
      <c r="R105">
        <v>0</v>
      </c>
      <c r="S105">
        <v>0</v>
      </c>
    </row>
    <row r="106" spans="3:19">
      <c r="C106">
        <v>9</v>
      </c>
      <c r="D106">
        <v>3</v>
      </c>
      <c r="E106" t="s">
        <v>43</v>
      </c>
      <c r="G106">
        <v>6</v>
      </c>
      <c r="H106">
        <v>4217</v>
      </c>
      <c r="I106">
        <v>3903</v>
      </c>
      <c r="J106">
        <v>314</v>
      </c>
      <c r="K106">
        <v>0</v>
      </c>
      <c r="L106">
        <v>12.28</v>
      </c>
      <c r="M106">
        <v>1</v>
      </c>
      <c r="N106">
        <v>3</v>
      </c>
      <c r="O106">
        <v>1</v>
      </c>
      <c r="P106">
        <v>1</v>
      </c>
      <c r="Q106">
        <v>0</v>
      </c>
      <c r="R106">
        <v>0</v>
      </c>
      <c r="S106">
        <v>0</v>
      </c>
    </row>
    <row r="107" spans="3:19">
      <c r="C107">
        <v>9</v>
      </c>
      <c r="D107">
        <v>3</v>
      </c>
      <c r="E107" t="s">
        <v>44</v>
      </c>
      <c r="G107">
        <v>6</v>
      </c>
      <c r="H107">
        <v>2411</v>
      </c>
      <c r="I107">
        <v>2297</v>
      </c>
      <c r="J107">
        <v>114</v>
      </c>
      <c r="K107">
        <v>6.8824999999999997E-3</v>
      </c>
      <c r="L107">
        <v>8.27</v>
      </c>
      <c r="M107">
        <v>1</v>
      </c>
      <c r="N107">
        <v>3</v>
      </c>
      <c r="O107">
        <v>1</v>
      </c>
      <c r="P107">
        <v>1</v>
      </c>
      <c r="Q107">
        <v>0</v>
      </c>
      <c r="R107">
        <v>0</v>
      </c>
      <c r="S107">
        <v>0</v>
      </c>
    </row>
    <row r="108" spans="3:19">
      <c r="C108">
        <v>9</v>
      </c>
      <c r="D108">
        <v>3</v>
      </c>
      <c r="E108" t="s">
        <v>42</v>
      </c>
      <c r="G108">
        <v>12</v>
      </c>
      <c r="H108">
        <v>5376</v>
      </c>
      <c r="I108">
        <v>5148</v>
      </c>
      <c r="J108">
        <v>228</v>
      </c>
      <c r="K108">
        <v>2.9160000000000002E-3</v>
      </c>
      <c r="L108">
        <v>12.95</v>
      </c>
      <c r="M108">
        <v>1</v>
      </c>
      <c r="N108">
        <v>6</v>
      </c>
      <c r="O108">
        <v>4</v>
      </c>
      <c r="P108">
        <v>1</v>
      </c>
      <c r="Q108">
        <v>0</v>
      </c>
      <c r="R108">
        <v>0</v>
      </c>
      <c r="S108">
        <v>0</v>
      </c>
    </row>
    <row r="109" spans="3:19">
      <c r="C109">
        <v>9</v>
      </c>
      <c r="D109">
        <v>3</v>
      </c>
      <c r="E109" t="s">
        <v>41</v>
      </c>
      <c r="G109">
        <v>16</v>
      </c>
      <c r="H109">
        <v>11783</v>
      </c>
      <c r="I109">
        <v>11473</v>
      </c>
      <c r="J109">
        <v>310</v>
      </c>
      <c r="K109">
        <v>0</v>
      </c>
      <c r="L109">
        <v>7.97</v>
      </c>
      <c r="M109">
        <v>1</v>
      </c>
      <c r="N109">
        <v>8</v>
      </c>
      <c r="O109">
        <v>6</v>
      </c>
      <c r="P109">
        <v>1</v>
      </c>
      <c r="Q109">
        <v>0</v>
      </c>
      <c r="R109">
        <v>0</v>
      </c>
      <c r="S109">
        <v>0</v>
      </c>
    </row>
    <row r="110" spans="3:19">
      <c r="C110">
        <v>10</v>
      </c>
      <c r="D110">
        <v>1</v>
      </c>
      <c r="E110" t="s">
        <v>44</v>
      </c>
      <c r="G110">
        <v>6</v>
      </c>
      <c r="H110">
        <v>2506</v>
      </c>
      <c r="I110">
        <v>2343</v>
      </c>
      <c r="J110">
        <v>163</v>
      </c>
      <c r="K110">
        <v>7.4875000000000002E-3</v>
      </c>
      <c r="L110">
        <v>8.68</v>
      </c>
      <c r="M110">
        <v>1</v>
      </c>
      <c r="N110">
        <v>3</v>
      </c>
      <c r="O110">
        <v>1</v>
      </c>
      <c r="P110">
        <v>1</v>
      </c>
      <c r="Q110">
        <v>0</v>
      </c>
      <c r="R110">
        <v>0</v>
      </c>
      <c r="S110">
        <v>0</v>
      </c>
    </row>
    <row r="111" spans="3:19">
      <c r="C111">
        <v>10</v>
      </c>
      <c r="D111">
        <v>1</v>
      </c>
      <c r="E111" t="s">
        <v>42</v>
      </c>
      <c r="G111">
        <v>22</v>
      </c>
      <c r="H111">
        <v>18488</v>
      </c>
      <c r="I111">
        <v>17766</v>
      </c>
      <c r="J111">
        <v>722</v>
      </c>
      <c r="K111">
        <v>9.9659999999999992E-3</v>
      </c>
      <c r="L111">
        <v>33.35</v>
      </c>
      <c r="M111">
        <v>1</v>
      </c>
      <c r="N111">
        <v>11</v>
      </c>
      <c r="O111">
        <v>6</v>
      </c>
      <c r="P111">
        <v>4</v>
      </c>
      <c r="Q111">
        <v>0</v>
      </c>
      <c r="R111">
        <v>0</v>
      </c>
      <c r="S111">
        <v>0</v>
      </c>
    </row>
    <row r="112" spans="3:19">
      <c r="C112">
        <v>10</v>
      </c>
      <c r="D112">
        <v>1</v>
      </c>
      <c r="E112" t="s">
        <v>43</v>
      </c>
      <c r="G112">
        <v>6</v>
      </c>
      <c r="H112">
        <v>4240</v>
      </c>
      <c r="I112">
        <v>3902</v>
      </c>
      <c r="J112">
        <v>338</v>
      </c>
      <c r="K112">
        <v>0</v>
      </c>
      <c r="L112">
        <v>13.24</v>
      </c>
      <c r="M112">
        <v>1</v>
      </c>
      <c r="N112">
        <v>3</v>
      </c>
      <c r="O112">
        <v>1</v>
      </c>
      <c r="P112">
        <v>1</v>
      </c>
      <c r="Q112">
        <v>0</v>
      </c>
      <c r="R112">
        <v>0</v>
      </c>
      <c r="S112">
        <v>0</v>
      </c>
    </row>
    <row r="113" spans="3:19">
      <c r="C113">
        <v>10</v>
      </c>
      <c r="D113">
        <v>1</v>
      </c>
      <c r="E113" t="s">
        <v>41</v>
      </c>
      <c r="G113">
        <v>12</v>
      </c>
      <c r="H113">
        <v>8626</v>
      </c>
      <c r="I113">
        <v>8364</v>
      </c>
      <c r="J113">
        <v>262</v>
      </c>
      <c r="K113">
        <v>0</v>
      </c>
      <c r="L113">
        <v>6.56</v>
      </c>
      <c r="M113">
        <v>1</v>
      </c>
      <c r="N113">
        <v>6</v>
      </c>
      <c r="O113">
        <v>5</v>
      </c>
      <c r="P113">
        <v>0</v>
      </c>
      <c r="Q113">
        <v>0</v>
      </c>
      <c r="R113">
        <v>0</v>
      </c>
      <c r="S113">
        <v>0</v>
      </c>
    </row>
    <row r="114" spans="3:19">
      <c r="C114">
        <v>10</v>
      </c>
      <c r="D114">
        <v>2</v>
      </c>
      <c r="E114" t="s">
        <v>41</v>
      </c>
      <c r="G114">
        <v>12</v>
      </c>
      <c r="H114">
        <v>8622</v>
      </c>
      <c r="I114">
        <v>8362</v>
      </c>
      <c r="J114">
        <v>260</v>
      </c>
      <c r="K114">
        <v>0</v>
      </c>
      <c r="L114">
        <v>7.25</v>
      </c>
      <c r="M114">
        <v>1</v>
      </c>
      <c r="N114">
        <v>6</v>
      </c>
      <c r="O114">
        <v>5</v>
      </c>
      <c r="P114">
        <v>0</v>
      </c>
      <c r="Q114">
        <v>0</v>
      </c>
      <c r="R114">
        <v>0</v>
      </c>
      <c r="S114">
        <v>0</v>
      </c>
    </row>
    <row r="115" spans="3:19">
      <c r="C115">
        <v>10</v>
      </c>
      <c r="D115">
        <v>2</v>
      </c>
      <c r="E115" t="s">
        <v>43</v>
      </c>
      <c r="G115">
        <v>6</v>
      </c>
      <c r="H115">
        <v>4240</v>
      </c>
      <c r="I115">
        <v>3902</v>
      </c>
      <c r="J115">
        <v>338</v>
      </c>
      <c r="K115">
        <v>0</v>
      </c>
      <c r="L115">
        <v>12.18</v>
      </c>
      <c r="M115">
        <v>1</v>
      </c>
      <c r="N115">
        <v>3</v>
      </c>
      <c r="O115">
        <v>1</v>
      </c>
      <c r="P115">
        <v>1</v>
      </c>
      <c r="Q115">
        <v>0</v>
      </c>
      <c r="R115">
        <v>0</v>
      </c>
      <c r="S115">
        <v>0</v>
      </c>
    </row>
    <row r="116" spans="3:19">
      <c r="C116">
        <v>10</v>
      </c>
      <c r="D116">
        <v>2</v>
      </c>
      <c r="E116" t="s">
        <v>42</v>
      </c>
      <c r="G116">
        <v>12</v>
      </c>
      <c r="H116">
        <v>5514</v>
      </c>
      <c r="I116">
        <v>5232</v>
      </c>
      <c r="J116">
        <v>282</v>
      </c>
      <c r="K116">
        <v>3.039E-3</v>
      </c>
      <c r="L116">
        <v>11.29</v>
      </c>
      <c r="M116">
        <v>1</v>
      </c>
      <c r="N116">
        <v>6</v>
      </c>
      <c r="O116">
        <v>4</v>
      </c>
      <c r="P116">
        <v>1</v>
      </c>
      <c r="Q116">
        <v>0</v>
      </c>
      <c r="R116">
        <v>0</v>
      </c>
      <c r="S116">
        <v>0</v>
      </c>
    </row>
    <row r="117" spans="3:19">
      <c r="C117">
        <v>10</v>
      </c>
      <c r="D117">
        <v>2</v>
      </c>
      <c r="E117" t="s">
        <v>44</v>
      </c>
      <c r="G117">
        <v>6</v>
      </c>
      <c r="H117">
        <v>2419</v>
      </c>
      <c r="I117">
        <v>2300</v>
      </c>
      <c r="J117">
        <v>119</v>
      </c>
      <c r="K117">
        <v>6.94E-3</v>
      </c>
      <c r="L117">
        <v>9.7200000000000006</v>
      </c>
      <c r="M117">
        <v>1</v>
      </c>
      <c r="N117">
        <v>3</v>
      </c>
      <c r="O117">
        <v>1</v>
      </c>
      <c r="P117">
        <v>1</v>
      </c>
      <c r="Q117">
        <v>0</v>
      </c>
      <c r="R117">
        <v>0</v>
      </c>
      <c r="S117">
        <v>0</v>
      </c>
    </row>
    <row r="118" spans="3:19">
      <c r="C118">
        <v>10</v>
      </c>
      <c r="D118">
        <v>3</v>
      </c>
      <c r="E118" t="s">
        <v>43</v>
      </c>
      <c r="G118">
        <v>6</v>
      </c>
      <c r="H118">
        <v>4240</v>
      </c>
      <c r="I118">
        <v>3902</v>
      </c>
      <c r="J118">
        <v>338</v>
      </c>
      <c r="K118">
        <v>0</v>
      </c>
      <c r="L118">
        <v>11.41</v>
      </c>
      <c r="M118">
        <v>1</v>
      </c>
      <c r="N118">
        <v>3</v>
      </c>
      <c r="O118">
        <v>1</v>
      </c>
      <c r="P118">
        <v>1</v>
      </c>
      <c r="Q118">
        <v>0</v>
      </c>
      <c r="R118">
        <v>0</v>
      </c>
      <c r="S118">
        <v>0</v>
      </c>
    </row>
    <row r="119" spans="3:19">
      <c r="C119">
        <v>10</v>
      </c>
      <c r="D119">
        <v>3</v>
      </c>
      <c r="E119" t="s">
        <v>41</v>
      </c>
      <c r="G119">
        <v>12</v>
      </c>
      <c r="H119">
        <v>8626</v>
      </c>
      <c r="I119">
        <v>8364</v>
      </c>
      <c r="J119">
        <v>262</v>
      </c>
      <c r="K119">
        <v>0</v>
      </c>
      <c r="L119">
        <v>6.59</v>
      </c>
      <c r="M119">
        <v>1</v>
      </c>
      <c r="N119">
        <v>6</v>
      </c>
      <c r="O119">
        <v>5</v>
      </c>
      <c r="P119">
        <v>0</v>
      </c>
      <c r="Q119">
        <v>0</v>
      </c>
      <c r="R119">
        <v>0</v>
      </c>
      <c r="S119">
        <v>0</v>
      </c>
    </row>
    <row r="120" spans="3:19">
      <c r="C120">
        <v>10</v>
      </c>
      <c r="D120">
        <v>3</v>
      </c>
      <c r="E120" t="s">
        <v>44</v>
      </c>
      <c r="G120">
        <v>6</v>
      </c>
      <c r="H120">
        <v>2463</v>
      </c>
      <c r="I120">
        <v>2321</v>
      </c>
      <c r="J120">
        <v>142</v>
      </c>
      <c r="K120">
        <v>7.2224999999999998E-3</v>
      </c>
      <c r="L120">
        <v>8.73</v>
      </c>
      <c r="M120">
        <v>1</v>
      </c>
      <c r="N120">
        <v>3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3:19">
      <c r="C121">
        <v>10</v>
      </c>
      <c r="D121">
        <v>3</v>
      </c>
      <c r="E121" t="s">
        <v>42</v>
      </c>
      <c r="G121">
        <v>8</v>
      </c>
      <c r="H121">
        <v>3427</v>
      </c>
      <c r="I121">
        <v>3259</v>
      </c>
      <c r="J121">
        <v>168</v>
      </c>
      <c r="K121">
        <v>1.8814999999999999E-3</v>
      </c>
      <c r="L121">
        <v>10.19</v>
      </c>
      <c r="M121">
        <v>1</v>
      </c>
      <c r="N121">
        <v>4</v>
      </c>
      <c r="O121">
        <v>2</v>
      </c>
      <c r="P121">
        <v>1</v>
      </c>
      <c r="Q121">
        <v>0</v>
      </c>
      <c r="R121">
        <v>0</v>
      </c>
      <c r="S121">
        <v>0</v>
      </c>
    </row>
    <row r="122" spans="3:19">
      <c r="C122">
        <v>11</v>
      </c>
      <c r="D122">
        <v>1</v>
      </c>
      <c r="E122" t="s">
        <v>41</v>
      </c>
      <c r="G122">
        <v>8</v>
      </c>
      <c r="H122">
        <v>3882</v>
      </c>
      <c r="I122">
        <v>3689</v>
      </c>
      <c r="J122">
        <v>193</v>
      </c>
      <c r="K122">
        <v>0</v>
      </c>
      <c r="L122">
        <v>10.23</v>
      </c>
      <c r="M122">
        <v>1</v>
      </c>
      <c r="N122">
        <v>4</v>
      </c>
      <c r="O122">
        <v>3</v>
      </c>
      <c r="P122">
        <v>0</v>
      </c>
      <c r="Q122">
        <v>0</v>
      </c>
      <c r="R122">
        <v>0</v>
      </c>
      <c r="S122">
        <v>0</v>
      </c>
    </row>
    <row r="123" spans="3:19">
      <c r="C123">
        <v>11</v>
      </c>
      <c r="D123">
        <v>1</v>
      </c>
      <c r="E123" t="s">
        <v>44</v>
      </c>
      <c r="G123">
        <v>6</v>
      </c>
      <c r="H123">
        <v>2256</v>
      </c>
      <c r="I123">
        <v>2058</v>
      </c>
      <c r="J123">
        <v>198</v>
      </c>
      <c r="K123">
        <v>7.1250000000000003E-3</v>
      </c>
      <c r="L123">
        <v>12.74</v>
      </c>
      <c r="M123">
        <v>1</v>
      </c>
      <c r="N123">
        <v>3</v>
      </c>
      <c r="O123">
        <v>1</v>
      </c>
      <c r="P123">
        <v>1</v>
      </c>
      <c r="Q123">
        <v>0</v>
      </c>
      <c r="R123">
        <v>0</v>
      </c>
      <c r="S123">
        <v>0</v>
      </c>
    </row>
    <row r="124" spans="3:19">
      <c r="C124">
        <v>11</v>
      </c>
      <c r="D124">
        <v>1</v>
      </c>
      <c r="E124" t="s">
        <v>42</v>
      </c>
      <c r="G124">
        <v>6</v>
      </c>
      <c r="H124">
        <v>2183</v>
      </c>
      <c r="I124">
        <v>2018</v>
      </c>
      <c r="J124">
        <v>165</v>
      </c>
      <c r="K124">
        <v>1.2565E-3</v>
      </c>
      <c r="L124">
        <v>9.08</v>
      </c>
      <c r="M124">
        <v>1</v>
      </c>
      <c r="N124">
        <v>3</v>
      </c>
      <c r="O124">
        <v>1</v>
      </c>
      <c r="P124">
        <v>1</v>
      </c>
      <c r="Q124">
        <v>0</v>
      </c>
      <c r="R124">
        <v>0</v>
      </c>
      <c r="S124">
        <v>0</v>
      </c>
    </row>
    <row r="125" spans="3:19">
      <c r="C125">
        <v>11</v>
      </c>
      <c r="D125">
        <v>1</v>
      </c>
      <c r="E125" t="s">
        <v>43</v>
      </c>
      <c r="G125">
        <v>6</v>
      </c>
      <c r="H125">
        <v>3857</v>
      </c>
      <c r="I125">
        <v>3468</v>
      </c>
      <c r="J125">
        <v>389</v>
      </c>
      <c r="K125">
        <v>0</v>
      </c>
      <c r="L125">
        <v>25.92</v>
      </c>
      <c r="M125">
        <v>1</v>
      </c>
      <c r="N125">
        <v>3</v>
      </c>
      <c r="O125">
        <v>1</v>
      </c>
      <c r="P125">
        <v>1</v>
      </c>
      <c r="Q125">
        <v>0</v>
      </c>
      <c r="R125">
        <v>0</v>
      </c>
      <c r="S125">
        <v>0</v>
      </c>
    </row>
    <row r="126" spans="3:19">
      <c r="C126">
        <v>11</v>
      </c>
      <c r="D126">
        <v>2</v>
      </c>
      <c r="E126" t="s">
        <v>43</v>
      </c>
      <c r="G126">
        <v>6</v>
      </c>
      <c r="H126">
        <v>3857</v>
      </c>
      <c r="I126">
        <v>3468</v>
      </c>
      <c r="J126">
        <v>389</v>
      </c>
      <c r="K126">
        <v>0</v>
      </c>
      <c r="L126">
        <v>24.23</v>
      </c>
      <c r="M126">
        <v>1</v>
      </c>
      <c r="N126">
        <v>3</v>
      </c>
      <c r="O126">
        <v>1</v>
      </c>
      <c r="P126">
        <v>1</v>
      </c>
      <c r="Q126">
        <v>0</v>
      </c>
      <c r="R126">
        <v>0</v>
      </c>
      <c r="S126">
        <v>0</v>
      </c>
    </row>
    <row r="127" spans="3:19">
      <c r="C127">
        <v>11</v>
      </c>
      <c r="D127">
        <v>2</v>
      </c>
      <c r="E127" t="s">
        <v>42</v>
      </c>
      <c r="G127">
        <v>6</v>
      </c>
      <c r="H127">
        <v>2312</v>
      </c>
      <c r="I127">
        <v>2118</v>
      </c>
      <c r="J127">
        <v>194</v>
      </c>
      <c r="K127">
        <v>1.3500000000000001E-3</v>
      </c>
      <c r="L127">
        <v>9.35</v>
      </c>
      <c r="M127">
        <v>1</v>
      </c>
      <c r="N127">
        <v>3</v>
      </c>
      <c r="O127">
        <v>1</v>
      </c>
      <c r="P127">
        <v>1</v>
      </c>
      <c r="Q127">
        <v>0</v>
      </c>
      <c r="R127">
        <v>0</v>
      </c>
      <c r="S127">
        <v>0</v>
      </c>
    </row>
    <row r="128" spans="3:19">
      <c r="C128">
        <v>11</v>
      </c>
      <c r="D128">
        <v>2</v>
      </c>
      <c r="E128" t="s">
        <v>44</v>
      </c>
      <c r="G128">
        <v>6</v>
      </c>
      <c r="H128">
        <v>2187</v>
      </c>
      <c r="I128">
        <v>2025</v>
      </c>
      <c r="J128">
        <v>162</v>
      </c>
      <c r="K128">
        <v>6.6825000000000001E-3</v>
      </c>
      <c r="L128">
        <v>14.45</v>
      </c>
      <c r="M128">
        <v>1</v>
      </c>
      <c r="N128">
        <v>3</v>
      </c>
      <c r="O128">
        <v>1</v>
      </c>
      <c r="P128">
        <v>1</v>
      </c>
      <c r="Q128">
        <v>0</v>
      </c>
      <c r="R128">
        <v>0</v>
      </c>
      <c r="S128">
        <v>0</v>
      </c>
    </row>
    <row r="129" spans="3:19">
      <c r="C129">
        <v>11</v>
      </c>
      <c r="D129">
        <v>2</v>
      </c>
      <c r="E129" t="s">
        <v>41</v>
      </c>
      <c r="G129">
        <v>8</v>
      </c>
      <c r="H129">
        <v>3876</v>
      </c>
      <c r="I129">
        <v>3686</v>
      </c>
      <c r="J129">
        <v>190</v>
      </c>
      <c r="K129">
        <v>0</v>
      </c>
      <c r="L129">
        <v>5.8</v>
      </c>
      <c r="M129">
        <v>1</v>
      </c>
      <c r="N129">
        <v>4</v>
      </c>
      <c r="O129">
        <v>3</v>
      </c>
      <c r="P129">
        <v>0</v>
      </c>
      <c r="Q129">
        <v>0</v>
      </c>
      <c r="R129">
        <v>0</v>
      </c>
      <c r="S129">
        <v>0</v>
      </c>
    </row>
    <row r="130" spans="3:19">
      <c r="C130">
        <v>11</v>
      </c>
      <c r="D130">
        <v>3</v>
      </c>
      <c r="E130" t="s">
        <v>44</v>
      </c>
      <c r="G130">
        <v>6</v>
      </c>
      <c r="H130">
        <v>2182</v>
      </c>
      <c r="I130">
        <v>2007</v>
      </c>
      <c r="J130">
        <v>175</v>
      </c>
      <c r="K130">
        <v>6.7675000000000001E-3</v>
      </c>
      <c r="L130">
        <v>12.49</v>
      </c>
      <c r="M130">
        <v>1</v>
      </c>
      <c r="N130">
        <v>3</v>
      </c>
      <c r="O130">
        <v>1</v>
      </c>
      <c r="P130">
        <v>1</v>
      </c>
      <c r="Q130">
        <v>0</v>
      </c>
      <c r="R130">
        <v>0</v>
      </c>
      <c r="S130">
        <v>0</v>
      </c>
    </row>
    <row r="131" spans="3:19">
      <c r="C131">
        <v>11</v>
      </c>
      <c r="D131">
        <v>3</v>
      </c>
      <c r="E131" t="s">
        <v>43</v>
      </c>
      <c r="G131">
        <v>6</v>
      </c>
      <c r="H131">
        <v>3857</v>
      </c>
      <c r="I131">
        <v>3468</v>
      </c>
      <c r="J131">
        <v>389</v>
      </c>
      <c r="K131">
        <v>0</v>
      </c>
      <c r="L131">
        <v>24.07</v>
      </c>
      <c r="M131">
        <v>1</v>
      </c>
      <c r="N131">
        <v>3</v>
      </c>
      <c r="O131">
        <v>1</v>
      </c>
      <c r="P131">
        <v>1</v>
      </c>
      <c r="Q131">
        <v>0</v>
      </c>
      <c r="R131">
        <v>0</v>
      </c>
      <c r="S131">
        <v>0</v>
      </c>
    </row>
    <row r="132" spans="3:19">
      <c r="C132">
        <v>11</v>
      </c>
      <c r="D132">
        <v>3</v>
      </c>
      <c r="E132" t="s">
        <v>41</v>
      </c>
      <c r="G132">
        <v>8</v>
      </c>
      <c r="H132">
        <v>3876</v>
      </c>
      <c r="I132">
        <v>3686</v>
      </c>
      <c r="J132">
        <v>190</v>
      </c>
      <c r="K132">
        <v>0</v>
      </c>
      <c r="L132">
        <v>6.08</v>
      </c>
      <c r="M132">
        <v>1</v>
      </c>
      <c r="N132">
        <v>4</v>
      </c>
      <c r="O132">
        <v>3</v>
      </c>
      <c r="P132">
        <v>0</v>
      </c>
      <c r="Q132">
        <v>0</v>
      </c>
      <c r="R132">
        <v>0</v>
      </c>
      <c r="S132">
        <v>0</v>
      </c>
    </row>
    <row r="133" spans="3:19">
      <c r="C133">
        <v>11</v>
      </c>
      <c r="D133">
        <v>3</v>
      </c>
      <c r="E133" t="s">
        <v>42</v>
      </c>
      <c r="G133">
        <v>6</v>
      </c>
      <c r="H133">
        <v>2352</v>
      </c>
      <c r="I133">
        <v>2122</v>
      </c>
      <c r="J133">
        <v>230</v>
      </c>
      <c r="K133">
        <v>1.4059999999999999E-3</v>
      </c>
      <c r="L133">
        <v>7.77</v>
      </c>
      <c r="M133">
        <v>1</v>
      </c>
      <c r="N133">
        <v>3</v>
      </c>
      <c r="O133">
        <v>1</v>
      </c>
      <c r="P133">
        <v>1</v>
      </c>
      <c r="Q133">
        <v>0</v>
      </c>
      <c r="R133">
        <v>0</v>
      </c>
      <c r="S133">
        <v>0</v>
      </c>
    </row>
    <row r="134" spans="3:19">
      <c r="C134">
        <v>12</v>
      </c>
      <c r="D134">
        <v>1</v>
      </c>
      <c r="E134" t="s">
        <v>41</v>
      </c>
      <c r="G134">
        <v>6</v>
      </c>
      <c r="H134">
        <v>2884</v>
      </c>
      <c r="I134">
        <v>2751</v>
      </c>
      <c r="J134">
        <v>133</v>
      </c>
      <c r="K134">
        <v>0</v>
      </c>
      <c r="L134">
        <v>5.86</v>
      </c>
      <c r="M134">
        <v>1</v>
      </c>
      <c r="N134">
        <v>3</v>
      </c>
      <c r="O134">
        <v>1</v>
      </c>
      <c r="P134">
        <v>1</v>
      </c>
      <c r="Q134">
        <v>0</v>
      </c>
      <c r="R134">
        <v>0</v>
      </c>
      <c r="S134">
        <v>0</v>
      </c>
    </row>
    <row r="135" spans="3:19">
      <c r="C135">
        <v>12</v>
      </c>
      <c r="D135">
        <v>1</v>
      </c>
      <c r="E135" t="s">
        <v>42</v>
      </c>
      <c r="G135">
        <v>10</v>
      </c>
      <c r="H135">
        <v>3571</v>
      </c>
      <c r="I135">
        <v>3357</v>
      </c>
      <c r="J135">
        <v>214</v>
      </c>
      <c r="K135">
        <v>1.9995E-3</v>
      </c>
      <c r="L135">
        <v>8.7200000000000006</v>
      </c>
      <c r="M135">
        <v>1</v>
      </c>
      <c r="N135">
        <v>5</v>
      </c>
      <c r="O135">
        <v>3</v>
      </c>
      <c r="P135">
        <v>1</v>
      </c>
      <c r="Q135">
        <v>0</v>
      </c>
      <c r="R135">
        <v>0</v>
      </c>
      <c r="S135">
        <v>0</v>
      </c>
    </row>
    <row r="136" spans="3:19">
      <c r="C136">
        <v>12</v>
      </c>
      <c r="D136">
        <v>1</v>
      </c>
      <c r="E136" t="s">
        <v>43</v>
      </c>
      <c r="G136">
        <v>6</v>
      </c>
      <c r="H136">
        <v>3771</v>
      </c>
      <c r="I136">
        <v>3455</v>
      </c>
      <c r="J136">
        <v>316</v>
      </c>
      <c r="K136">
        <v>0</v>
      </c>
      <c r="L136">
        <v>33.22</v>
      </c>
      <c r="M136">
        <v>1</v>
      </c>
      <c r="N136">
        <v>3</v>
      </c>
      <c r="O136">
        <v>1</v>
      </c>
      <c r="P136">
        <v>1</v>
      </c>
      <c r="Q136">
        <v>0</v>
      </c>
      <c r="R136">
        <v>0</v>
      </c>
      <c r="S136">
        <v>0</v>
      </c>
    </row>
    <row r="137" spans="3:19">
      <c r="C137">
        <v>12</v>
      </c>
      <c r="D137">
        <v>1</v>
      </c>
      <c r="E137" t="s">
        <v>44</v>
      </c>
      <c r="G137">
        <v>6</v>
      </c>
      <c r="H137">
        <v>2164</v>
      </c>
      <c r="I137">
        <v>1992</v>
      </c>
      <c r="J137">
        <v>172</v>
      </c>
      <c r="K137">
        <v>6.7000000000000002E-3</v>
      </c>
      <c r="L137">
        <v>7.8</v>
      </c>
      <c r="M137">
        <v>1</v>
      </c>
      <c r="N137">
        <v>3</v>
      </c>
      <c r="O137">
        <v>1</v>
      </c>
      <c r="P137">
        <v>1</v>
      </c>
      <c r="Q137">
        <v>0</v>
      </c>
      <c r="R137">
        <v>0</v>
      </c>
      <c r="S137">
        <v>0</v>
      </c>
    </row>
    <row r="138" spans="3:19">
      <c r="C138">
        <v>12</v>
      </c>
      <c r="D138">
        <v>2</v>
      </c>
      <c r="E138" t="s">
        <v>43</v>
      </c>
      <c r="G138">
        <v>6</v>
      </c>
      <c r="H138">
        <v>3763</v>
      </c>
      <c r="I138">
        <v>3451</v>
      </c>
      <c r="J138">
        <v>312</v>
      </c>
      <c r="K138">
        <v>0</v>
      </c>
      <c r="L138">
        <v>26.24</v>
      </c>
      <c r="M138">
        <v>1</v>
      </c>
      <c r="N138">
        <v>3</v>
      </c>
      <c r="O138">
        <v>1</v>
      </c>
      <c r="P138">
        <v>1</v>
      </c>
      <c r="Q138">
        <v>0</v>
      </c>
      <c r="R138">
        <v>0</v>
      </c>
      <c r="S138">
        <v>0</v>
      </c>
    </row>
    <row r="139" spans="3:19">
      <c r="C139">
        <v>12</v>
      </c>
      <c r="D139">
        <v>2</v>
      </c>
      <c r="E139" t="s">
        <v>44</v>
      </c>
      <c r="G139">
        <v>6</v>
      </c>
      <c r="H139">
        <v>2171</v>
      </c>
      <c r="I139">
        <v>2005</v>
      </c>
      <c r="J139">
        <v>166</v>
      </c>
      <c r="K139">
        <v>6.6724999999999996E-3</v>
      </c>
      <c r="L139">
        <v>9.77</v>
      </c>
      <c r="M139">
        <v>1</v>
      </c>
      <c r="N139">
        <v>3</v>
      </c>
      <c r="O139">
        <v>1</v>
      </c>
      <c r="P139">
        <v>1</v>
      </c>
      <c r="Q139">
        <v>0</v>
      </c>
      <c r="R139">
        <v>0</v>
      </c>
      <c r="S139">
        <v>0</v>
      </c>
    </row>
    <row r="140" spans="3:19">
      <c r="C140">
        <v>12</v>
      </c>
      <c r="D140">
        <v>2</v>
      </c>
      <c r="E140" t="s">
        <v>42</v>
      </c>
      <c r="G140">
        <v>6</v>
      </c>
      <c r="H140">
        <v>2213</v>
      </c>
      <c r="I140">
        <v>2051</v>
      </c>
      <c r="J140">
        <v>162</v>
      </c>
      <c r="K140">
        <v>1.2685000000000001E-3</v>
      </c>
      <c r="L140">
        <v>7.03</v>
      </c>
      <c r="M140">
        <v>1</v>
      </c>
      <c r="N140">
        <v>3</v>
      </c>
      <c r="O140">
        <v>1</v>
      </c>
      <c r="P140">
        <v>1</v>
      </c>
      <c r="Q140">
        <v>0</v>
      </c>
      <c r="R140">
        <v>0</v>
      </c>
      <c r="S140">
        <v>0</v>
      </c>
    </row>
    <row r="141" spans="3:19">
      <c r="C141">
        <v>12</v>
      </c>
      <c r="D141">
        <v>2</v>
      </c>
      <c r="E141" t="s">
        <v>41</v>
      </c>
      <c r="G141">
        <v>10</v>
      </c>
      <c r="H141">
        <v>4974</v>
      </c>
      <c r="I141">
        <v>4799</v>
      </c>
      <c r="J141">
        <v>175</v>
      </c>
      <c r="K141">
        <v>0</v>
      </c>
      <c r="L141">
        <v>4.57</v>
      </c>
      <c r="M141">
        <v>1</v>
      </c>
      <c r="N141">
        <v>5</v>
      </c>
      <c r="O141">
        <v>4</v>
      </c>
      <c r="P141">
        <v>0</v>
      </c>
      <c r="Q141">
        <v>0</v>
      </c>
      <c r="R141">
        <v>0</v>
      </c>
      <c r="S141">
        <v>0</v>
      </c>
    </row>
    <row r="142" spans="3:19">
      <c r="C142">
        <v>12</v>
      </c>
      <c r="D142">
        <v>3</v>
      </c>
      <c r="E142" t="s">
        <v>42</v>
      </c>
      <c r="G142">
        <v>10</v>
      </c>
      <c r="H142">
        <v>4676</v>
      </c>
      <c r="I142">
        <v>4164</v>
      </c>
      <c r="J142">
        <v>512</v>
      </c>
      <c r="K142">
        <v>2.8499999999999901E-3</v>
      </c>
      <c r="L142">
        <v>14.71</v>
      </c>
      <c r="M142">
        <v>1</v>
      </c>
      <c r="N142">
        <v>5</v>
      </c>
      <c r="O142">
        <v>3</v>
      </c>
      <c r="P142">
        <v>1</v>
      </c>
      <c r="Q142">
        <v>0</v>
      </c>
      <c r="R142">
        <v>0</v>
      </c>
      <c r="S142">
        <v>0</v>
      </c>
    </row>
    <row r="143" spans="3:19">
      <c r="C143">
        <v>12</v>
      </c>
      <c r="D143">
        <v>3</v>
      </c>
      <c r="E143" t="s">
        <v>43</v>
      </c>
      <c r="G143">
        <v>6</v>
      </c>
      <c r="H143">
        <v>3763</v>
      </c>
      <c r="I143">
        <v>3451</v>
      </c>
      <c r="J143">
        <v>312</v>
      </c>
      <c r="K143">
        <v>0</v>
      </c>
      <c r="L143">
        <v>27</v>
      </c>
      <c r="M143">
        <v>1</v>
      </c>
      <c r="N143">
        <v>3</v>
      </c>
      <c r="O143">
        <v>1</v>
      </c>
      <c r="P143">
        <v>1</v>
      </c>
      <c r="Q143">
        <v>0</v>
      </c>
      <c r="R143">
        <v>0</v>
      </c>
      <c r="S143">
        <v>0</v>
      </c>
    </row>
    <row r="144" spans="3:19">
      <c r="C144">
        <v>12</v>
      </c>
      <c r="D144">
        <v>3</v>
      </c>
      <c r="E144" t="s">
        <v>41</v>
      </c>
      <c r="G144">
        <v>10</v>
      </c>
      <c r="H144">
        <v>4974</v>
      </c>
      <c r="I144">
        <v>4799</v>
      </c>
      <c r="J144">
        <v>175</v>
      </c>
      <c r="K144">
        <v>0</v>
      </c>
      <c r="L144">
        <v>4.76</v>
      </c>
      <c r="M144">
        <v>1</v>
      </c>
      <c r="N144">
        <v>5</v>
      </c>
      <c r="O144">
        <v>4</v>
      </c>
      <c r="P144">
        <v>0</v>
      </c>
      <c r="Q144">
        <v>0</v>
      </c>
      <c r="R144">
        <v>0</v>
      </c>
      <c r="S144">
        <v>0</v>
      </c>
    </row>
    <row r="145" spans="3:19">
      <c r="C145">
        <v>12</v>
      </c>
      <c r="D145">
        <v>3</v>
      </c>
      <c r="E145" t="s">
        <v>44</v>
      </c>
      <c r="G145">
        <v>6</v>
      </c>
      <c r="H145">
        <v>2170</v>
      </c>
      <c r="I145">
        <v>2001</v>
      </c>
      <c r="J145">
        <v>169</v>
      </c>
      <c r="K145">
        <v>6.6924999999999997E-3</v>
      </c>
      <c r="L145">
        <v>8.98</v>
      </c>
      <c r="M145">
        <v>1</v>
      </c>
      <c r="N145">
        <v>3</v>
      </c>
      <c r="O145">
        <v>1</v>
      </c>
      <c r="P145">
        <v>1</v>
      </c>
      <c r="Q145">
        <v>0</v>
      </c>
      <c r="R145">
        <v>0</v>
      </c>
      <c r="S145">
        <v>0</v>
      </c>
    </row>
    <row r="146" spans="3:19">
      <c r="C146">
        <v>13</v>
      </c>
      <c r="D146">
        <v>1</v>
      </c>
      <c r="E146" t="s">
        <v>42</v>
      </c>
      <c r="G146">
        <v>8</v>
      </c>
      <c r="H146">
        <v>3147</v>
      </c>
      <c r="I146">
        <v>2928</v>
      </c>
      <c r="J146">
        <v>219</v>
      </c>
      <c r="K146">
        <v>1.7925E-3</v>
      </c>
      <c r="L146">
        <v>7.77</v>
      </c>
      <c r="M146">
        <v>1</v>
      </c>
      <c r="N146">
        <v>4</v>
      </c>
      <c r="O146">
        <v>2</v>
      </c>
      <c r="P146">
        <v>1</v>
      </c>
      <c r="Q146">
        <v>0</v>
      </c>
      <c r="R146">
        <v>0</v>
      </c>
      <c r="S146">
        <v>0</v>
      </c>
    </row>
    <row r="147" spans="3:19">
      <c r="C147">
        <v>13</v>
      </c>
      <c r="D147">
        <v>1</v>
      </c>
      <c r="E147" t="s">
        <v>43</v>
      </c>
      <c r="G147">
        <v>6</v>
      </c>
      <c r="H147">
        <v>3986</v>
      </c>
      <c r="I147">
        <v>3562</v>
      </c>
      <c r="J147">
        <v>424</v>
      </c>
      <c r="K147">
        <v>0</v>
      </c>
      <c r="L147">
        <v>44.63</v>
      </c>
      <c r="M147">
        <v>1</v>
      </c>
      <c r="N147">
        <v>3</v>
      </c>
      <c r="O147">
        <v>1</v>
      </c>
      <c r="P147">
        <v>1</v>
      </c>
      <c r="Q147">
        <v>0</v>
      </c>
      <c r="R147">
        <v>0</v>
      </c>
      <c r="S147">
        <v>0</v>
      </c>
    </row>
    <row r="148" spans="3:19">
      <c r="C148">
        <v>13</v>
      </c>
      <c r="D148">
        <v>1</v>
      </c>
      <c r="E148" t="s">
        <v>44</v>
      </c>
      <c r="G148">
        <v>6</v>
      </c>
      <c r="H148">
        <v>2293</v>
      </c>
      <c r="I148">
        <v>2081</v>
      </c>
      <c r="J148">
        <v>212</v>
      </c>
      <c r="K148">
        <v>7.3225E-3</v>
      </c>
      <c r="L148">
        <v>14.03</v>
      </c>
      <c r="M148">
        <v>1</v>
      </c>
      <c r="N148">
        <v>3</v>
      </c>
      <c r="O148">
        <v>1</v>
      </c>
      <c r="P148">
        <v>1</v>
      </c>
      <c r="Q148">
        <v>0</v>
      </c>
      <c r="R148">
        <v>0</v>
      </c>
      <c r="S148">
        <v>0</v>
      </c>
    </row>
    <row r="149" spans="3:19">
      <c r="C149">
        <v>13</v>
      </c>
      <c r="D149">
        <v>1</v>
      </c>
      <c r="E149" t="s">
        <v>41</v>
      </c>
      <c r="G149">
        <v>8</v>
      </c>
      <c r="H149">
        <v>4108</v>
      </c>
      <c r="I149">
        <v>3900</v>
      </c>
      <c r="J149">
        <v>208</v>
      </c>
      <c r="K149">
        <v>0</v>
      </c>
      <c r="L149">
        <v>8.1199999999999992</v>
      </c>
      <c r="M149">
        <v>1</v>
      </c>
      <c r="N149">
        <v>4</v>
      </c>
      <c r="O149">
        <v>3</v>
      </c>
      <c r="P149">
        <v>0</v>
      </c>
      <c r="Q149">
        <v>0</v>
      </c>
      <c r="R149">
        <v>0</v>
      </c>
      <c r="S149">
        <v>0</v>
      </c>
    </row>
    <row r="150" spans="3:19">
      <c r="C150">
        <v>13</v>
      </c>
      <c r="D150">
        <v>2</v>
      </c>
      <c r="E150" t="s">
        <v>44</v>
      </c>
      <c r="G150">
        <v>12</v>
      </c>
      <c r="H150">
        <v>7072</v>
      </c>
      <c r="I150">
        <v>6563</v>
      </c>
      <c r="J150">
        <v>509</v>
      </c>
      <c r="K150">
        <v>1.8457499999999901E-2</v>
      </c>
      <c r="L150">
        <v>27.65</v>
      </c>
      <c r="M150">
        <v>1</v>
      </c>
      <c r="N150">
        <v>6</v>
      </c>
      <c r="O150">
        <v>2</v>
      </c>
      <c r="P150">
        <v>3</v>
      </c>
      <c r="Q150">
        <v>0</v>
      </c>
      <c r="R150">
        <v>0</v>
      </c>
      <c r="S150">
        <v>0</v>
      </c>
    </row>
    <row r="151" spans="3:19">
      <c r="C151">
        <v>13</v>
      </c>
      <c r="D151">
        <v>2</v>
      </c>
      <c r="E151" t="s">
        <v>41</v>
      </c>
      <c r="G151">
        <v>8</v>
      </c>
      <c r="H151">
        <v>4108</v>
      </c>
      <c r="I151">
        <v>3900</v>
      </c>
      <c r="J151">
        <v>208</v>
      </c>
      <c r="K151">
        <v>0</v>
      </c>
      <c r="L151">
        <v>4.68</v>
      </c>
      <c r="M151">
        <v>1</v>
      </c>
      <c r="N151">
        <v>4</v>
      </c>
      <c r="O151">
        <v>3</v>
      </c>
      <c r="P151">
        <v>0</v>
      </c>
      <c r="Q151">
        <v>0</v>
      </c>
      <c r="R151">
        <v>0</v>
      </c>
      <c r="S151">
        <v>0</v>
      </c>
    </row>
    <row r="152" spans="3:19">
      <c r="C152">
        <v>13</v>
      </c>
      <c r="D152">
        <v>2</v>
      </c>
      <c r="E152" t="s">
        <v>43</v>
      </c>
      <c r="G152">
        <v>6</v>
      </c>
      <c r="H152">
        <v>3988</v>
      </c>
      <c r="I152">
        <v>3562</v>
      </c>
      <c r="J152">
        <v>426</v>
      </c>
      <c r="K152">
        <v>0</v>
      </c>
      <c r="L152">
        <v>44.07</v>
      </c>
      <c r="M152">
        <v>1</v>
      </c>
      <c r="N152">
        <v>3</v>
      </c>
      <c r="O152">
        <v>1</v>
      </c>
      <c r="P152">
        <v>1</v>
      </c>
      <c r="Q152">
        <v>0</v>
      </c>
      <c r="R152">
        <v>0</v>
      </c>
      <c r="S152">
        <v>0</v>
      </c>
    </row>
    <row r="153" spans="3:19">
      <c r="C153">
        <v>13</v>
      </c>
      <c r="D153">
        <v>2</v>
      </c>
      <c r="E153" t="s">
        <v>42</v>
      </c>
      <c r="G153">
        <v>18</v>
      </c>
      <c r="H153">
        <v>10297</v>
      </c>
      <c r="I153">
        <v>9803</v>
      </c>
      <c r="J153">
        <v>494</v>
      </c>
      <c r="K153">
        <v>5.6424999999999999E-3</v>
      </c>
      <c r="L153">
        <v>43.18</v>
      </c>
      <c r="M153">
        <v>1</v>
      </c>
      <c r="N153">
        <v>9</v>
      </c>
      <c r="O153">
        <v>4</v>
      </c>
      <c r="P153">
        <v>4</v>
      </c>
      <c r="Q153">
        <v>0</v>
      </c>
      <c r="R153">
        <v>0</v>
      </c>
      <c r="S153">
        <v>0</v>
      </c>
    </row>
    <row r="154" spans="3:19">
      <c r="C154">
        <v>13</v>
      </c>
      <c r="D154">
        <v>3</v>
      </c>
      <c r="E154" t="s">
        <v>42</v>
      </c>
      <c r="G154">
        <v>16</v>
      </c>
      <c r="H154">
        <v>8637</v>
      </c>
      <c r="I154">
        <v>8151</v>
      </c>
      <c r="J154">
        <v>486</v>
      </c>
      <c r="K154">
        <v>4.8044999999999997E-3</v>
      </c>
      <c r="L154">
        <v>42.2</v>
      </c>
      <c r="M154">
        <v>1</v>
      </c>
      <c r="N154">
        <v>8</v>
      </c>
      <c r="O154">
        <v>4</v>
      </c>
      <c r="P154">
        <v>3</v>
      </c>
      <c r="Q154">
        <v>0</v>
      </c>
      <c r="R154">
        <v>0</v>
      </c>
      <c r="S154">
        <v>0</v>
      </c>
    </row>
    <row r="155" spans="3:19">
      <c r="C155">
        <v>13</v>
      </c>
      <c r="D155">
        <v>3</v>
      </c>
      <c r="E155" t="s">
        <v>43</v>
      </c>
      <c r="G155">
        <v>6</v>
      </c>
      <c r="H155">
        <v>4013</v>
      </c>
      <c r="I155">
        <v>3578</v>
      </c>
      <c r="J155">
        <v>435</v>
      </c>
      <c r="K155">
        <v>0</v>
      </c>
      <c r="L155">
        <v>41.8</v>
      </c>
      <c r="M155">
        <v>1</v>
      </c>
      <c r="N155">
        <v>3</v>
      </c>
      <c r="O155">
        <v>1</v>
      </c>
      <c r="P155">
        <v>1</v>
      </c>
      <c r="Q155">
        <v>0</v>
      </c>
      <c r="R155">
        <v>0</v>
      </c>
      <c r="S155">
        <v>0</v>
      </c>
    </row>
    <row r="156" spans="3:19">
      <c r="C156">
        <v>13</v>
      </c>
      <c r="D156">
        <v>3</v>
      </c>
      <c r="E156" t="s">
        <v>41</v>
      </c>
      <c r="G156">
        <v>8</v>
      </c>
      <c r="H156">
        <v>4108</v>
      </c>
      <c r="I156">
        <v>3900</v>
      </c>
      <c r="J156">
        <v>208</v>
      </c>
      <c r="K156">
        <v>0</v>
      </c>
      <c r="L156">
        <v>4.42</v>
      </c>
      <c r="M156">
        <v>1</v>
      </c>
      <c r="N156">
        <v>4</v>
      </c>
      <c r="O156">
        <v>3</v>
      </c>
      <c r="P156">
        <v>0</v>
      </c>
      <c r="Q156">
        <v>0</v>
      </c>
      <c r="R156">
        <v>0</v>
      </c>
      <c r="S156">
        <v>0</v>
      </c>
    </row>
    <row r="157" spans="3:19">
      <c r="C157">
        <v>13</v>
      </c>
      <c r="D157">
        <v>3</v>
      </c>
      <c r="E157" t="s">
        <v>44</v>
      </c>
      <c r="G157">
        <v>8</v>
      </c>
      <c r="H157">
        <v>4580</v>
      </c>
      <c r="I157">
        <v>4051</v>
      </c>
      <c r="J157">
        <v>529</v>
      </c>
      <c r="K157">
        <v>1.39775E-2</v>
      </c>
      <c r="L157">
        <v>25.35</v>
      </c>
      <c r="M157">
        <v>1</v>
      </c>
      <c r="N157">
        <v>4</v>
      </c>
      <c r="O157">
        <v>1</v>
      </c>
      <c r="P157">
        <v>2</v>
      </c>
      <c r="Q157">
        <v>0</v>
      </c>
      <c r="R157">
        <v>0</v>
      </c>
      <c r="S157">
        <v>0</v>
      </c>
    </row>
    <row r="158" spans="3:19">
      <c r="C158">
        <v>14</v>
      </c>
      <c r="D158">
        <v>1</v>
      </c>
      <c r="E158" t="s">
        <v>42</v>
      </c>
      <c r="G158">
        <v>20</v>
      </c>
      <c r="H158">
        <v>11947</v>
      </c>
      <c r="I158">
        <v>11576</v>
      </c>
      <c r="J158">
        <v>371</v>
      </c>
      <c r="K158">
        <v>6.3445000000000003E-3</v>
      </c>
      <c r="L158">
        <v>16.05</v>
      </c>
      <c r="M158">
        <v>1</v>
      </c>
      <c r="N158">
        <v>10</v>
      </c>
      <c r="O158">
        <v>6</v>
      </c>
      <c r="P158">
        <v>3</v>
      </c>
      <c r="Q158">
        <v>0</v>
      </c>
      <c r="R158">
        <v>0</v>
      </c>
      <c r="S158">
        <v>0</v>
      </c>
    </row>
    <row r="159" spans="3:19">
      <c r="C159">
        <v>14</v>
      </c>
      <c r="D159">
        <v>1</v>
      </c>
      <c r="E159" t="s">
        <v>41</v>
      </c>
      <c r="G159">
        <v>12</v>
      </c>
      <c r="H159">
        <v>9012</v>
      </c>
      <c r="I159">
        <v>8768</v>
      </c>
      <c r="J159">
        <v>244</v>
      </c>
      <c r="K159">
        <v>0</v>
      </c>
      <c r="L159">
        <v>9.14</v>
      </c>
      <c r="M159">
        <v>1</v>
      </c>
      <c r="N159">
        <v>6</v>
      </c>
      <c r="O159">
        <v>5</v>
      </c>
      <c r="P159">
        <v>0</v>
      </c>
      <c r="Q159">
        <v>0</v>
      </c>
      <c r="R159">
        <v>0</v>
      </c>
      <c r="S159">
        <v>0</v>
      </c>
    </row>
    <row r="160" spans="3:19">
      <c r="C160">
        <v>14</v>
      </c>
      <c r="D160">
        <v>1</v>
      </c>
      <c r="E160" t="s">
        <v>43</v>
      </c>
      <c r="G160">
        <v>6</v>
      </c>
      <c r="H160">
        <v>3885</v>
      </c>
      <c r="I160">
        <v>3522</v>
      </c>
      <c r="J160">
        <v>363</v>
      </c>
      <c r="K160">
        <v>0</v>
      </c>
      <c r="L160">
        <v>14.09</v>
      </c>
      <c r="M160">
        <v>1</v>
      </c>
      <c r="N160">
        <v>3</v>
      </c>
      <c r="O160">
        <v>1</v>
      </c>
      <c r="P160">
        <v>1</v>
      </c>
      <c r="Q160">
        <v>0</v>
      </c>
      <c r="R160">
        <v>0</v>
      </c>
      <c r="S160">
        <v>0</v>
      </c>
    </row>
    <row r="161" spans="3:19">
      <c r="C161">
        <v>14</v>
      </c>
      <c r="D161">
        <v>1</v>
      </c>
      <c r="E161" t="s">
        <v>44</v>
      </c>
      <c r="G161">
        <v>6</v>
      </c>
      <c r="H161">
        <v>2072</v>
      </c>
      <c r="I161">
        <v>1975</v>
      </c>
      <c r="J161">
        <v>97</v>
      </c>
      <c r="K161">
        <v>5.9075000000000004E-3</v>
      </c>
      <c r="L161">
        <v>9.7100000000000009</v>
      </c>
      <c r="M161">
        <v>1</v>
      </c>
      <c r="N161">
        <v>3</v>
      </c>
      <c r="O161">
        <v>1</v>
      </c>
      <c r="P161">
        <v>1</v>
      </c>
      <c r="Q161">
        <v>0</v>
      </c>
      <c r="R161">
        <v>0</v>
      </c>
      <c r="S161">
        <v>0</v>
      </c>
    </row>
    <row r="162" spans="3:19">
      <c r="C162">
        <v>14</v>
      </c>
      <c r="D162">
        <v>2</v>
      </c>
      <c r="E162" t="s">
        <v>44</v>
      </c>
      <c r="G162">
        <v>6</v>
      </c>
      <c r="H162">
        <v>2076</v>
      </c>
      <c r="I162">
        <v>1977</v>
      </c>
      <c r="J162">
        <v>99</v>
      </c>
      <c r="K162">
        <v>5.9324999999999899E-3</v>
      </c>
      <c r="L162">
        <v>8.5500000000000007</v>
      </c>
      <c r="M162">
        <v>1</v>
      </c>
      <c r="N162">
        <v>3</v>
      </c>
      <c r="O162">
        <v>1</v>
      </c>
      <c r="P162">
        <v>1</v>
      </c>
      <c r="Q162">
        <v>0</v>
      </c>
      <c r="R162">
        <v>0</v>
      </c>
      <c r="S162">
        <v>0</v>
      </c>
    </row>
    <row r="163" spans="3:19">
      <c r="C163">
        <v>14</v>
      </c>
      <c r="D163">
        <v>2</v>
      </c>
      <c r="E163" t="s">
        <v>43</v>
      </c>
      <c r="G163">
        <v>6</v>
      </c>
      <c r="H163">
        <v>3883</v>
      </c>
      <c r="I163">
        <v>3524</v>
      </c>
      <c r="J163">
        <v>359</v>
      </c>
      <c r="K163">
        <v>0</v>
      </c>
      <c r="L163">
        <v>13.76</v>
      </c>
      <c r="M163">
        <v>1</v>
      </c>
      <c r="N163">
        <v>3</v>
      </c>
      <c r="O163">
        <v>1</v>
      </c>
      <c r="P163">
        <v>1</v>
      </c>
      <c r="Q163">
        <v>0</v>
      </c>
      <c r="R163">
        <v>0</v>
      </c>
      <c r="S163">
        <v>0</v>
      </c>
    </row>
    <row r="164" spans="3:19">
      <c r="C164">
        <v>14</v>
      </c>
      <c r="D164">
        <v>2</v>
      </c>
      <c r="E164" t="s">
        <v>41</v>
      </c>
      <c r="G164">
        <v>12</v>
      </c>
      <c r="H164">
        <v>9012</v>
      </c>
      <c r="I164">
        <v>8768</v>
      </c>
      <c r="J164">
        <v>244</v>
      </c>
      <c r="K164">
        <v>0</v>
      </c>
      <c r="L164">
        <v>7.13</v>
      </c>
      <c r="M164">
        <v>1</v>
      </c>
      <c r="N164">
        <v>6</v>
      </c>
      <c r="O164">
        <v>5</v>
      </c>
      <c r="P164">
        <v>0</v>
      </c>
      <c r="Q164">
        <v>0</v>
      </c>
      <c r="R164">
        <v>0</v>
      </c>
      <c r="S164">
        <v>0</v>
      </c>
    </row>
    <row r="165" spans="3:19">
      <c r="C165">
        <v>14</v>
      </c>
      <c r="D165">
        <v>2</v>
      </c>
      <c r="E165" t="s">
        <v>42</v>
      </c>
      <c r="G165">
        <v>4</v>
      </c>
      <c r="H165">
        <v>1204</v>
      </c>
      <c r="I165">
        <v>1142</v>
      </c>
      <c r="J165">
        <v>62</v>
      </c>
      <c r="K165">
        <v>6.6399999999999999E-4</v>
      </c>
      <c r="L165">
        <v>2.69</v>
      </c>
      <c r="M165">
        <v>1</v>
      </c>
      <c r="N165">
        <v>2</v>
      </c>
      <c r="O165">
        <v>1</v>
      </c>
      <c r="P165">
        <v>0</v>
      </c>
      <c r="Q165">
        <v>0</v>
      </c>
      <c r="R165">
        <v>0</v>
      </c>
      <c r="S165">
        <v>0</v>
      </c>
    </row>
    <row r="166" spans="3:19">
      <c r="C166">
        <v>14</v>
      </c>
      <c r="D166">
        <v>3</v>
      </c>
      <c r="E166" t="s">
        <v>42</v>
      </c>
      <c r="G166">
        <v>22</v>
      </c>
      <c r="H166">
        <v>12596</v>
      </c>
      <c r="I166">
        <v>12117</v>
      </c>
      <c r="J166">
        <v>479</v>
      </c>
      <c r="K166">
        <v>6.777E-3</v>
      </c>
      <c r="L166">
        <v>17.399999999999999</v>
      </c>
      <c r="M166">
        <v>1</v>
      </c>
      <c r="N166">
        <v>11</v>
      </c>
      <c r="O166">
        <v>8</v>
      </c>
      <c r="P166">
        <v>2</v>
      </c>
      <c r="Q166">
        <v>0</v>
      </c>
      <c r="R166">
        <v>0</v>
      </c>
      <c r="S166">
        <v>0</v>
      </c>
    </row>
    <row r="167" spans="3:19">
      <c r="C167">
        <v>14</v>
      </c>
      <c r="D167">
        <v>3</v>
      </c>
      <c r="E167" t="s">
        <v>43</v>
      </c>
      <c r="G167">
        <v>6</v>
      </c>
      <c r="H167">
        <v>3885</v>
      </c>
      <c r="I167">
        <v>3522</v>
      </c>
      <c r="J167">
        <v>363</v>
      </c>
      <c r="K167">
        <v>0</v>
      </c>
      <c r="L167">
        <v>14</v>
      </c>
      <c r="M167">
        <v>1</v>
      </c>
      <c r="N167">
        <v>3</v>
      </c>
      <c r="O167">
        <v>1</v>
      </c>
      <c r="P167">
        <v>1</v>
      </c>
      <c r="Q167">
        <v>0</v>
      </c>
      <c r="R167">
        <v>0</v>
      </c>
      <c r="S167">
        <v>0</v>
      </c>
    </row>
    <row r="168" spans="3:19">
      <c r="C168">
        <v>14</v>
      </c>
      <c r="D168">
        <v>3</v>
      </c>
      <c r="E168" t="s">
        <v>44</v>
      </c>
      <c r="G168">
        <v>6</v>
      </c>
      <c r="H168">
        <v>2121</v>
      </c>
      <c r="I168">
        <v>2001</v>
      </c>
      <c r="J168">
        <v>120</v>
      </c>
      <c r="K168">
        <v>6.2024999999999997E-3</v>
      </c>
      <c r="L168">
        <v>8.09</v>
      </c>
      <c r="M168">
        <v>1</v>
      </c>
      <c r="N168">
        <v>3</v>
      </c>
      <c r="O168">
        <v>1</v>
      </c>
      <c r="P168">
        <v>1</v>
      </c>
      <c r="Q168">
        <v>0</v>
      </c>
      <c r="R168">
        <v>0</v>
      </c>
      <c r="S168">
        <v>0</v>
      </c>
    </row>
    <row r="169" spans="3:19">
      <c r="C169">
        <v>14</v>
      </c>
      <c r="D169">
        <v>3</v>
      </c>
      <c r="E169" t="s">
        <v>41</v>
      </c>
      <c r="G169">
        <v>12</v>
      </c>
      <c r="H169">
        <v>9012</v>
      </c>
      <c r="I169">
        <v>8768</v>
      </c>
      <c r="J169">
        <v>244</v>
      </c>
      <c r="K169">
        <v>0</v>
      </c>
      <c r="L169">
        <v>7.89</v>
      </c>
      <c r="M169">
        <v>1</v>
      </c>
      <c r="N169">
        <v>6</v>
      </c>
      <c r="O169">
        <v>5</v>
      </c>
      <c r="P169">
        <v>0</v>
      </c>
      <c r="Q169">
        <v>0</v>
      </c>
      <c r="R169">
        <v>0</v>
      </c>
      <c r="S169">
        <v>0</v>
      </c>
    </row>
    <row r="170" spans="3:19">
      <c r="C170">
        <v>15</v>
      </c>
      <c r="D170">
        <v>1</v>
      </c>
      <c r="E170" t="s">
        <v>42</v>
      </c>
      <c r="G170">
        <v>12</v>
      </c>
      <c r="H170">
        <v>6301</v>
      </c>
      <c r="I170">
        <v>5976</v>
      </c>
      <c r="J170">
        <v>325</v>
      </c>
      <c r="K170">
        <v>3.4754999999999999E-3</v>
      </c>
      <c r="L170">
        <v>12.9</v>
      </c>
      <c r="M170">
        <v>1</v>
      </c>
      <c r="N170">
        <v>6</v>
      </c>
      <c r="O170">
        <v>3</v>
      </c>
      <c r="P170">
        <v>2</v>
      </c>
      <c r="Q170">
        <v>0</v>
      </c>
      <c r="R170">
        <v>0</v>
      </c>
      <c r="S170">
        <v>0</v>
      </c>
    </row>
    <row r="171" spans="3:19">
      <c r="C171">
        <v>15</v>
      </c>
      <c r="D171">
        <v>1</v>
      </c>
      <c r="E171" t="s">
        <v>41</v>
      </c>
      <c r="G171">
        <v>10</v>
      </c>
      <c r="H171">
        <v>6539</v>
      </c>
      <c r="I171">
        <v>6249</v>
      </c>
      <c r="J171">
        <v>290</v>
      </c>
      <c r="K171">
        <v>0</v>
      </c>
      <c r="L171">
        <v>5.58</v>
      </c>
      <c r="M171">
        <v>1</v>
      </c>
      <c r="N171">
        <v>5</v>
      </c>
      <c r="O171">
        <v>4</v>
      </c>
      <c r="P171">
        <v>0</v>
      </c>
      <c r="Q171">
        <v>0</v>
      </c>
      <c r="R171">
        <v>0</v>
      </c>
      <c r="S171">
        <v>0</v>
      </c>
    </row>
    <row r="172" spans="3:19">
      <c r="C172">
        <v>15</v>
      </c>
      <c r="D172">
        <v>1</v>
      </c>
      <c r="E172" t="s">
        <v>44</v>
      </c>
      <c r="G172">
        <v>6</v>
      </c>
      <c r="H172">
        <v>2416</v>
      </c>
      <c r="I172">
        <v>2276</v>
      </c>
      <c r="J172">
        <v>140</v>
      </c>
      <c r="K172">
        <v>7.0899999999999999E-3</v>
      </c>
      <c r="L172">
        <v>8.6</v>
      </c>
      <c r="M172">
        <v>1</v>
      </c>
      <c r="N172">
        <v>3</v>
      </c>
      <c r="O172">
        <v>1</v>
      </c>
      <c r="P172">
        <v>1</v>
      </c>
      <c r="Q172">
        <v>0</v>
      </c>
      <c r="R172">
        <v>0</v>
      </c>
      <c r="S172">
        <v>0</v>
      </c>
    </row>
    <row r="173" spans="3:19">
      <c r="C173">
        <v>15</v>
      </c>
      <c r="D173">
        <v>1</v>
      </c>
      <c r="E173" t="s">
        <v>43</v>
      </c>
      <c r="G173">
        <v>6</v>
      </c>
      <c r="H173">
        <v>4292</v>
      </c>
      <c r="I173">
        <v>3936</v>
      </c>
      <c r="J173">
        <v>356</v>
      </c>
      <c r="K173">
        <v>0</v>
      </c>
      <c r="L173">
        <v>16.43</v>
      </c>
      <c r="M173">
        <v>1</v>
      </c>
      <c r="N173">
        <v>3</v>
      </c>
      <c r="O173">
        <v>1</v>
      </c>
      <c r="P173">
        <v>1</v>
      </c>
      <c r="Q173">
        <v>0</v>
      </c>
      <c r="R173">
        <v>0</v>
      </c>
      <c r="S173">
        <v>0</v>
      </c>
    </row>
    <row r="174" spans="3:19">
      <c r="C174">
        <v>15</v>
      </c>
      <c r="D174">
        <v>2</v>
      </c>
      <c r="E174" t="s">
        <v>43</v>
      </c>
      <c r="G174">
        <v>6</v>
      </c>
      <c r="H174">
        <v>4283</v>
      </c>
      <c r="I174">
        <v>3935</v>
      </c>
      <c r="J174">
        <v>348</v>
      </c>
      <c r="K174">
        <v>0</v>
      </c>
      <c r="L174">
        <v>15.37</v>
      </c>
      <c r="M174">
        <v>1</v>
      </c>
      <c r="N174">
        <v>3</v>
      </c>
      <c r="O174">
        <v>1</v>
      </c>
      <c r="P174">
        <v>1</v>
      </c>
      <c r="Q174">
        <v>0</v>
      </c>
      <c r="R174">
        <v>0</v>
      </c>
      <c r="S174">
        <v>0</v>
      </c>
    </row>
    <row r="175" spans="3:19">
      <c r="C175">
        <v>15</v>
      </c>
      <c r="D175">
        <v>2</v>
      </c>
      <c r="E175" t="s">
        <v>44</v>
      </c>
      <c r="G175">
        <v>6</v>
      </c>
      <c r="H175">
        <v>2430</v>
      </c>
      <c r="I175">
        <v>2276</v>
      </c>
      <c r="J175">
        <v>154</v>
      </c>
      <c r="K175">
        <v>7.2300000000000003E-3</v>
      </c>
      <c r="L175">
        <v>7.82</v>
      </c>
      <c r="M175">
        <v>1</v>
      </c>
      <c r="N175">
        <v>3</v>
      </c>
      <c r="O175">
        <v>1</v>
      </c>
      <c r="P175">
        <v>1</v>
      </c>
      <c r="Q175">
        <v>0</v>
      </c>
      <c r="R175">
        <v>0</v>
      </c>
      <c r="S175">
        <v>0</v>
      </c>
    </row>
    <row r="176" spans="3:19">
      <c r="C176">
        <v>15</v>
      </c>
      <c r="D176">
        <v>2</v>
      </c>
      <c r="E176" t="s">
        <v>41</v>
      </c>
      <c r="G176">
        <v>12</v>
      </c>
      <c r="H176">
        <v>8508</v>
      </c>
      <c r="I176">
        <v>8179</v>
      </c>
      <c r="J176">
        <v>329</v>
      </c>
      <c r="K176">
        <v>0</v>
      </c>
      <c r="L176">
        <v>6.44</v>
      </c>
      <c r="M176">
        <v>1</v>
      </c>
      <c r="N176">
        <v>6</v>
      </c>
      <c r="O176">
        <v>5</v>
      </c>
      <c r="P176">
        <v>0</v>
      </c>
      <c r="Q176">
        <v>0</v>
      </c>
      <c r="R176">
        <v>0</v>
      </c>
      <c r="S176">
        <v>0</v>
      </c>
    </row>
    <row r="177" spans="3:19">
      <c r="C177">
        <v>15</v>
      </c>
      <c r="D177">
        <v>2</v>
      </c>
      <c r="E177" t="s">
        <v>42</v>
      </c>
      <c r="G177">
        <v>6</v>
      </c>
      <c r="H177">
        <v>2426</v>
      </c>
      <c r="I177">
        <v>2300</v>
      </c>
      <c r="J177">
        <v>126</v>
      </c>
      <c r="K177">
        <v>1.3389999999999999E-3</v>
      </c>
      <c r="L177">
        <v>7.17</v>
      </c>
      <c r="M177">
        <v>1</v>
      </c>
      <c r="N177">
        <v>3</v>
      </c>
      <c r="O177">
        <v>1</v>
      </c>
      <c r="P177">
        <v>1</v>
      </c>
      <c r="Q177">
        <v>0</v>
      </c>
      <c r="R177">
        <v>0</v>
      </c>
      <c r="S177">
        <v>0</v>
      </c>
    </row>
    <row r="178" spans="3:19">
      <c r="C178">
        <v>15</v>
      </c>
      <c r="D178">
        <v>3</v>
      </c>
      <c r="E178" t="s">
        <v>41</v>
      </c>
      <c r="G178">
        <v>10</v>
      </c>
      <c r="H178">
        <v>6539</v>
      </c>
      <c r="I178">
        <v>6249</v>
      </c>
      <c r="J178">
        <v>290</v>
      </c>
      <c r="K178">
        <v>0</v>
      </c>
      <c r="L178">
        <v>6.14</v>
      </c>
      <c r="M178">
        <v>1</v>
      </c>
      <c r="N178">
        <v>5</v>
      </c>
      <c r="O178">
        <v>4</v>
      </c>
      <c r="P178">
        <v>0</v>
      </c>
      <c r="Q178">
        <v>0</v>
      </c>
      <c r="R178">
        <v>0</v>
      </c>
      <c r="S178">
        <v>0</v>
      </c>
    </row>
    <row r="179" spans="3:19">
      <c r="C179">
        <v>15</v>
      </c>
      <c r="D179">
        <v>3</v>
      </c>
      <c r="E179" t="s">
        <v>42</v>
      </c>
      <c r="G179">
        <v>8</v>
      </c>
      <c r="H179">
        <v>3656</v>
      </c>
      <c r="I179">
        <v>3386</v>
      </c>
      <c r="J179">
        <v>270</v>
      </c>
      <c r="K179">
        <v>2.098E-3</v>
      </c>
      <c r="L179">
        <v>9.82</v>
      </c>
      <c r="M179">
        <v>1</v>
      </c>
      <c r="N179">
        <v>4</v>
      </c>
      <c r="O179">
        <v>2</v>
      </c>
      <c r="P179">
        <v>1</v>
      </c>
      <c r="Q179">
        <v>0</v>
      </c>
      <c r="R179">
        <v>0</v>
      </c>
      <c r="S179">
        <v>0</v>
      </c>
    </row>
    <row r="180" spans="3:19">
      <c r="C180">
        <v>15</v>
      </c>
      <c r="D180">
        <v>3</v>
      </c>
      <c r="E180" t="s">
        <v>43</v>
      </c>
      <c r="G180">
        <v>6</v>
      </c>
      <c r="H180">
        <v>4286</v>
      </c>
      <c r="I180">
        <v>3933</v>
      </c>
      <c r="J180">
        <v>353</v>
      </c>
      <c r="K180">
        <v>0</v>
      </c>
      <c r="L180">
        <v>17.75</v>
      </c>
      <c r="M180">
        <v>1</v>
      </c>
      <c r="N180">
        <v>3</v>
      </c>
      <c r="O180">
        <v>1</v>
      </c>
      <c r="P180">
        <v>1</v>
      </c>
      <c r="Q180">
        <v>0</v>
      </c>
      <c r="R180">
        <v>0</v>
      </c>
      <c r="S180">
        <v>0</v>
      </c>
    </row>
    <row r="181" spans="3:19">
      <c r="C181">
        <v>15</v>
      </c>
      <c r="D181">
        <v>3</v>
      </c>
      <c r="E181" t="s">
        <v>44</v>
      </c>
      <c r="G181">
        <v>6</v>
      </c>
      <c r="H181">
        <v>2425</v>
      </c>
      <c r="I181">
        <v>2282</v>
      </c>
      <c r="J181">
        <v>143</v>
      </c>
      <c r="K181">
        <v>7.1349999999999998E-3</v>
      </c>
      <c r="L181">
        <v>8.65</v>
      </c>
      <c r="M181">
        <v>1</v>
      </c>
      <c r="N181">
        <v>3</v>
      </c>
      <c r="O181">
        <v>1</v>
      </c>
      <c r="P181">
        <v>1</v>
      </c>
      <c r="Q181">
        <v>0</v>
      </c>
      <c r="R181">
        <v>0</v>
      </c>
      <c r="S181">
        <v>0</v>
      </c>
    </row>
    <row r="182" spans="3:19">
      <c r="C182">
        <v>16</v>
      </c>
      <c r="D182">
        <v>1</v>
      </c>
      <c r="E182" t="s">
        <v>44</v>
      </c>
      <c r="G182">
        <v>6</v>
      </c>
      <c r="H182">
        <v>2553</v>
      </c>
      <c r="I182">
        <v>2376</v>
      </c>
      <c r="J182">
        <v>177</v>
      </c>
      <c r="K182">
        <v>7.7099999999999998E-3</v>
      </c>
      <c r="L182">
        <v>9.9499999999999993</v>
      </c>
      <c r="M182">
        <v>1</v>
      </c>
      <c r="N182">
        <v>3</v>
      </c>
      <c r="O182">
        <v>1</v>
      </c>
      <c r="P182">
        <v>1</v>
      </c>
      <c r="Q182">
        <v>0</v>
      </c>
      <c r="R182">
        <v>0</v>
      </c>
      <c r="S182">
        <v>0</v>
      </c>
    </row>
    <row r="183" spans="3:19">
      <c r="C183">
        <v>16</v>
      </c>
      <c r="D183">
        <v>1</v>
      </c>
      <c r="E183" t="s">
        <v>42</v>
      </c>
      <c r="G183">
        <v>8</v>
      </c>
      <c r="H183">
        <v>3452</v>
      </c>
      <c r="I183">
        <v>3238</v>
      </c>
      <c r="J183">
        <v>214</v>
      </c>
      <c r="K183">
        <v>1.9400000000000001E-3</v>
      </c>
      <c r="L183">
        <v>7.78</v>
      </c>
      <c r="M183">
        <v>1</v>
      </c>
      <c r="N183">
        <v>4</v>
      </c>
      <c r="O183">
        <v>2</v>
      </c>
      <c r="P183">
        <v>1</v>
      </c>
      <c r="Q183">
        <v>0</v>
      </c>
      <c r="R183">
        <v>0</v>
      </c>
      <c r="S183">
        <v>0</v>
      </c>
    </row>
    <row r="184" spans="3:19">
      <c r="C184">
        <v>16</v>
      </c>
      <c r="D184">
        <v>1</v>
      </c>
      <c r="E184" t="s">
        <v>41</v>
      </c>
      <c r="G184">
        <v>10</v>
      </c>
      <c r="H184">
        <v>7351</v>
      </c>
      <c r="I184">
        <v>7032</v>
      </c>
      <c r="J184">
        <v>319</v>
      </c>
      <c r="K184">
        <v>0</v>
      </c>
      <c r="L184">
        <v>8.06</v>
      </c>
      <c r="M184">
        <v>1</v>
      </c>
      <c r="N184">
        <v>5</v>
      </c>
      <c r="O184">
        <v>4</v>
      </c>
      <c r="P184">
        <v>0</v>
      </c>
      <c r="Q184">
        <v>0</v>
      </c>
      <c r="R184">
        <v>0</v>
      </c>
      <c r="S184">
        <v>0</v>
      </c>
    </row>
    <row r="185" spans="3:19">
      <c r="C185">
        <v>16</v>
      </c>
      <c r="D185">
        <v>1</v>
      </c>
      <c r="E185" t="s">
        <v>43</v>
      </c>
      <c r="G185">
        <v>6</v>
      </c>
      <c r="H185">
        <v>4261</v>
      </c>
      <c r="I185">
        <v>3929</v>
      </c>
      <c r="J185">
        <v>332</v>
      </c>
      <c r="K185">
        <v>0</v>
      </c>
      <c r="L185">
        <v>11.34</v>
      </c>
      <c r="M185">
        <v>1</v>
      </c>
      <c r="N185">
        <v>3</v>
      </c>
      <c r="O185">
        <v>1</v>
      </c>
      <c r="P185">
        <v>1</v>
      </c>
      <c r="Q185">
        <v>0</v>
      </c>
      <c r="R185">
        <v>0</v>
      </c>
      <c r="S185">
        <v>0</v>
      </c>
    </row>
    <row r="186" spans="3:19">
      <c r="C186">
        <v>16</v>
      </c>
      <c r="D186">
        <v>2</v>
      </c>
      <c r="E186" t="s">
        <v>43</v>
      </c>
      <c r="G186">
        <v>6</v>
      </c>
      <c r="H186">
        <v>4313</v>
      </c>
      <c r="I186">
        <v>3936</v>
      </c>
      <c r="J186">
        <v>377</v>
      </c>
      <c r="K186">
        <v>0</v>
      </c>
      <c r="L186">
        <v>18.34</v>
      </c>
      <c r="M186">
        <v>1</v>
      </c>
      <c r="N186">
        <v>3</v>
      </c>
      <c r="O186">
        <v>1</v>
      </c>
      <c r="P186">
        <v>1</v>
      </c>
      <c r="Q186">
        <v>0</v>
      </c>
      <c r="R186">
        <v>0</v>
      </c>
      <c r="S186">
        <v>0</v>
      </c>
    </row>
    <row r="187" spans="3:19">
      <c r="C187">
        <v>16</v>
      </c>
      <c r="D187">
        <v>2</v>
      </c>
      <c r="E187" t="s">
        <v>42</v>
      </c>
      <c r="G187">
        <v>12</v>
      </c>
      <c r="H187">
        <v>6752</v>
      </c>
      <c r="I187">
        <v>6320</v>
      </c>
      <c r="J187">
        <v>432</v>
      </c>
      <c r="K187">
        <v>3.8079999999999902E-3</v>
      </c>
      <c r="L187">
        <v>13.94</v>
      </c>
      <c r="M187">
        <v>1</v>
      </c>
      <c r="N187">
        <v>6</v>
      </c>
      <c r="O187">
        <v>3</v>
      </c>
      <c r="P187">
        <v>2</v>
      </c>
      <c r="Q187">
        <v>0</v>
      </c>
      <c r="R187">
        <v>0</v>
      </c>
      <c r="S187">
        <v>0</v>
      </c>
    </row>
    <row r="188" spans="3:19">
      <c r="C188">
        <v>16</v>
      </c>
      <c r="D188">
        <v>2</v>
      </c>
      <c r="E188" t="s">
        <v>41</v>
      </c>
      <c r="G188">
        <v>14</v>
      </c>
      <c r="H188">
        <v>11333</v>
      </c>
      <c r="I188">
        <v>10924</v>
      </c>
      <c r="J188">
        <v>409</v>
      </c>
      <c r="K188">
        <v>0</v>
      </c>
      <c r="L188">
        <v>9.35</v>
      </c>
      <c r="M188">
        <v>1</v>
      </c>
      <c r="N188">
        <v>7</v>
      </c>
      <c r="O188">
        <v>5</v>
      </c>
      <c r="P188">
        <v>1</v>
      </c>
      <c r="Q188">
        <v>0</v>
      </c>
      <c r="R188">
        <v>0</v>
      </c>
      <c r="S188">
        <v>0</v>
      </c>
    </row>
    <row r="189" spans="3:19">
      <c r="C189">
        <v>16</v>
      </c>
      <c r="D189">
        <v>2</v>
      </c>
      <c r="E189" t="s">
        <v>44</v>
      </c>
      <c r="G189">
        <v>6</v>
      </c>
      <c r="H189">
        <v>2551</v>
      </c>
      <c r="I189">
        <v>2383</v>
      </c>
      <c r="J189">
        <v>168</v>
      </c>
      <c r="K189">
        <v>7.6375000000000002E-3</v>
      </c>
      <c r="L189">
        <v>14.71</v>
      </c>
      <c r="M189">
        <v>1</v>
      </c>
      <c r="N189">
        <v>3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3:19">
      <c r="C190">
        <v>16</v>
      </c>
      <c r="D190">
        <v>3</v>
      </c>
      <c r="E190" t="s">
        <v>41</v>
      </c>
      <c r="G190">
        <v>14</v>
      </c>
      <c r="H190">
        <v>11374</v>
      </c>
      <c r="I190">
        <v>10924</v>
      </c>
      <c r="J190">
        <v>450</v>
      </c>
      <c r="K190">
        <v>0</v>
      </c>
      <c r="L190">
        <v>9.26</v>
      </c>
      <c r="M190">
        <v>1</v>
      </c>
      <c r="N190">
        <v>7</v>
      </c>
      <c r="O190">
        <v>5</v>
      </c>
      <c r="P190">
        <v>1</v>
      </c>
      <c r="Q190">
        <v>0</v>
      </c>
      <c r="R190">
        <v>0</v>
      </c>
      <c r="S190">
        <v>0</v>
      </c>
    </row>
    <row r="191" spans="3:19">
      <c r="C191">
        <v>16</v>
      </c>
      <c r="D191">
        <v>3</v>
      </c>
      <c r="E191" t="s">
        <v>43</v>
      </c>
      <c r="G191">
        <v>6</v>
      </c>
      <c r="H191">
        <v>4261</v>
      </c>
      <c r="I191">
        <v>3929</v>
      </c>
      <c r="J191">
        <v>332</v>
      </c>
      <c r="K191">
        <v>0</v>
      </c>
      <c r="L191">
        <v>12.49</v>
      </c>
      <c r="M191">
        <v>1</v>
      </c>
      <c r="N191">
        <v>3</v>
      </c>
      <c r="O191">
        <v>1</v>
      </c>
      <c r="P191">
        <v>1</v>
      </c>
      <c r="Q191">
        <v>0</v>
      </c>
      <c r="R191">
        <v>0</v>
      </c>
      <c r="S191">
        <v>0</v>
      </c>
    </row>
    <row r="192" spans="3:19">
      <c r="C192">
        <v>16</v>
      </c>
      <c r="D192">
        <v>3</v>
      </c>
      <c r="E192" t="s">
        <v>44</v>
      </c>
      <c r="G192">
        <v>6</v>
      </c>
      <c r="H192">
        <v>2423</v>
      </c>
      <c r="I192">
        <v>2278</v>
      </c>
      <c r="J192">
        <v>145</v>
      </c>
      <c r="K192">
        <v>7.1450000000000003E-3</v>
      </c>
      <c r="L192">
        <v>9.6</v>
      </c>
      <c r="M192">
        <v>1</v>
      </c>
      <c r="N192">
        <v>3</v>
      </c>
      <c r="O192">
        <v>1</v>
      </c>
      <c r="P192">
        <v>1</v>
      </c>
      <c r="Q192">
        <v>0</v>
      </c>
      <c r="R192">
        <v>0</v>
      </c>
      <c r="S192">
        <v>0</v>
      </c>
    </row>
    <row r="193" spans="3:19">
      <c r="C193">
        <v>16</v>
      </c>
      <c r="D193">
        <v>3</v>
      </c>
      <c r="E193" t="s">
        <v>42</v>
      </c>
      <c r="G193">
        <v>6</v>
      </c>
      <c r="H193">
        <v>2313</v>
      </c>
      <c r="I193">
        <v>2241</v>
      </c>
      <c r="J193">
        <v>72</v>
      </c>
      <c r="K193">
        <v>1.2285E-3</v>
      </c>
      <c r="L193">
        <v>4.67</v>
      </c>
      <c r="M193">
        <v>1</v>
      </c>
      <c r="N193">
        <v>3</v>
      </c>
      <c r="O193">
        <v>1</v>
      </c>
      <c r="P193">
        <v>1</v>
      </c>
      <c r="Q193">
        <v>0</v>
      </c>
      <c r="R193">
        <v>0</v>
      </c>
      <c r="S193">
        <v>0</v>
      </c>
    </row>
    <row r="194" spans="3:19">
      <c r="C194">
        <v>17</v>
      </c>
      <c r="D194">
        <v>1</v>
      </c>
      <c r="E194" t="s">
        <v>44</v>
      </c>
      <c r="G194">
        <v>6</v>
      </c>
      <c r="H194">
        <v>2381</v>
      </c>
      <c r="I194">
        <v>2261</v>
      </c>
      <c r="J194">
        <v>120</v>
      </c>
      <c r="K194">
        <v>6.8525000000000001E-3</v>
      </c>
      <c r="L194">
        <v>10.87</v>
      </c>
      <c r="M194">
        <v>1</v>
      </c>
      <c r="N194">
        <v>3</v>
      </c>
      <c r="O194">
        <v>1</v>
      </c>
      <c r="P194">
        <v>1</v>
      </c>
      <c r="Q194">
        <v>0</v>
      </c>
      <c r="R194">
        <v>0</v>
      </c>
      <c r="S194">
        <v>0</v>
      </c>
    </row>
    <row r="195" spans="3:19">
      <c r="C195">
        <v>17</v>
      </c>
      <c r="D195">
        <v>1</v>
      </c>
      <c r="E195" t="s">
        <v>41</v>
      </c>
      <c r="G195">
        <v>10</v>
      </c>
      <c r="H195">
        <v>6304</v>
      </c>
      <c r="I195">
        <v>6085</v>
      </c>
      <c r="J195">
        <v>219</v>
      </c>
      <c r="K195">
        <v>0</v>
      </c>
      <c r="L195">
        <v>5.65</v>
      </c>
      <c r="M195">
        <v>1</v>
      </c>
      <c r="N195">
        <v>5</v>
      </c>
      <c r="O195">
        <v>4</v>
      </c>
      <c r="P195">
        <v>0</v>
      </c>
      <c r="Q195">
        <v>0</v>
      </c>
      <c r="R195">
        <v>0</v>
      </c>
      <c r="S195">
        <v>0</v>
      </c>
    </row>
    <row r="196" spans="3:19">
      <c r="C196">
        <v>17</v>
      </c>
      <c r="D196">
        <v>1</v>
      </c>
      <c r="E196" t="s">
        <v>42</v>
      </c>
      <c r="G196">
        <v>8</v>
      </c>
      <c r="H196">
        <v>3512</v>
      </c>
      <c r="I196">
        <v>3280</v>
      </c>
      <c r="J196">
        <v>232</v>
      </c>
      <c r="K196">
        <v>1.9879999999999902E-3</v>
      </c>
      <c r="L196">
        <v>8.5500000000000007</v>
      </c>
      <c r="M196">
        <v>1</v>
      </c>
      <c r="N196">
        <v>4</v>
      </c>
      <c r="O196">
        <v>2</v>
      </c>
      <c r="P196">
        <v>1</v>
      </c>
      <c r="Q196">
        <v>0</v>
      </c>
      <c r="R196">
        <v>0</v>
      </c>
      <c r="S196">
        <v>0</v>
      </c>
    </row>
    <row r="197" spans="3:19">
      <c r="C197">
        <v>17</v>
      </c>
      <c r="D197">
        <v>1</v>
      </c>
      <c r="E197" t="s">
        <v>43</v>
      </c>
      <c r="G197">
        <v>6</v>
      </c>
      <c r="H197">
        <v>4249</v>
      </c>
      <c r="I197">
        <v>3877</v>
      </c>
      <c r="J197">
        <v>372</v>
      </c>
      <c r="K197">
        <v>0</v>
      </c>
      <c r="L197">
        <v>15.48</v>
      </c>
      <c r="M197">
        <v>1</v>
      </c>
      <c r="N197">
        <v>3</v>
      </c>
      <c r="O197">
        <v>1</v>
      </c>
      <c r="P197">
        <v>1</v>
      </c>
      <c r="Q197">
        <v>0</v>
      </c>
      <c r="R197">
        <v>0</v>
      </c>
      <c r="S197">
        <v>0</v>
      </c>
    </row>
    <row r="198" spans="3:19">
      <c r="C198">
        <v>17</v>
      </c>
      <c r="D198">
        <v>2</v>
      </c>
      <c r="E198" t="s">
        <v>43</v>
      </c>
      <c r="G198">
        <v>6</v>
      </c>
      <c r="H198">
        <v>4271</v>
      </c>
      <c r="I198">
        <v>3885</v>
      </c>
      <c r="J198">
        <v>386</v>
      </c>
      <c r="K198">
        <v>0</v>
      </c>
      <c r="L198">
        <v>16.329999999999998</v>
      </c>
      <c r="M198">
        <v>1</v>
      </c>
      <c r="N198">
        <v>3</v>
      </c>
      <c r="O198">
        <v>1</v>
      </c>
      <c r="P198">
        <v>1</v>
      </c>
      <c r="Q198">
        <v>0</v>
      </c>
      <c r="R198">
        <v>0</v>
      </c>
      <c r="S198">
        <v>0</v>
      </c>
    </row>
    <row r="199" spans="3:19">
      <c r="C199">
        <v>17</v>
      </c>
      <c r="D199">
        <v>2</v>
      </c>
      <c r="E199" t="s">
        <v>42</v>
      </c>
      <c r="G199">
        <v>8</v>
      </c>
      <c r="H199">
        <v>3326</v>
      </c>
      <c r="I199">
        <v>3160</v>
      </c>
      <c r="J199">
        <v>166</v>
      </c>
      <c r="K199">
        <v>1.8289999999999999E-3</v>
      </c>
      <c r="L199">
        <v>9.7899999999999991</v>
      </c>
      <c r="M199">
        <v>1</v>
      </c>
      <c r="N199">
        <v>4</v>
      </c>
      <c r="O199">
        <v>2</v>
      </c>
      <c r="P199">
        <v>1</v>
      </c>
      <c r="Q199">
        <v>0</v>
      </c>
      <c r="R199">
        <v>0</v>
      </c>
      <c r="S199">
        <v>0</v>
      </c>
    </row>
    <row r="200" spans="3:19">
      <c r="C200">
        <v>17</v>
      </c>
      <c r="D200">
        <v>2</v>
      </c>
      <c r="E200" t="s">
        <v>41</v>
      </c>
      <c r="G200">
        <v>10</v>
      </c>
      <c r="H200">
        <v>6304</v>
      </c>
      <c r="I200">
        <v>6085</v>
      </c>
      <c r="J200">
        <v>219</v>
      </c>
      <c r="K200">
        <v>0</v>
      </c>
      <c r="L200">
        <v>5.17</v>
      </c>
      <c r="M200">
        <v>1</v>
      </c>
      <c r="N200">
        <v>5</v>
      </c>
      <c r="O200">
        <v>4</v>
      </c>
      <c r="P200">
        <v>0</v>
      </c>
      <c r="Q200">
        <v>0</v>
      </c>
      <c r="R200">
        <v>0</v>
      </c>
      <c r="S200">
        <v>0</v>
      </c>
    </row>
    <row r="201" spans="3:19">
      <c r="C201">
        <v>17</v>
      </c>
      <c r="D201">
        <v>2</v>
      </c>
      <c r="E201" t="s">
        <v>44</v>
      </c>
      <c r="G201">
        <v>6</v>
      </c>
      <c r="H201">
        <v>2577</v>
      </c>
      <c r="I201">
        <v>2405</v>
      </c>
      <c r="J201">
        <v>172</v>
      </c>
      <c r="K201">
        <v>7.7324999999999998E-3</v>
      </c>
      <c r="L201">
        <v>11.59</v>
      </c>
      <c r="M201">
        <v>1</v>
      </c>
      <c r="N201">
        <v>3</v>
      </c>
      <c r="O201">
        <v>1</v>
      </c>
      <c r="P201">
        <v>1</v>
      </c>
      <c r="Q201">
        <v>0</v>
      </c>
      <c r="R201">
        <v>0</v>
      </c>
      <c r="S201">
        <v>0</v>
      </c>
    </row>
    <row r="202" spans="3:19">
      <c r="C202">
        <v>17</v>
      </c>
      <c r="D202">
        <v>3</v>
      </c>
      <c r="E202" t="s">
        <v>43</v>
      </c>
      <c r="G202">
        <v>6</v>
      </c>
      <c r="H202">
        <v>4208</v>
      </c>
      <c r="I202">
        <v>3875</v>
      </c>
      <c r="J202">
        <v>333</v>
      </c>
      <c r="K202">
        <v>0</v>
      </c>
      <c r="L202">
        <v>17.47</v>
      </c>
      <c r="M202">
        <v>1</v>
      </c>
      <c r="N202">
        <v>3</v>
      </c>
      <c r="O202">
        <v>1</v>
      </c>
      <c r="P202">
        <v>1</v>
      </c>
      <c r="Q202">
        <v>0</v>
      </c>
      <c r="R202">
        <v>0</v>
      </c>
      <c r="S202">
        <v>0</v>
      </c>
    </row>
    <row r="203" spans="3:19">
      <c r="C203">
        <v>17</v>
      </c>
      <c r="D203">
        <v>3</v>
      </c>
      <c r="E203" t="s">
        <v>44</v>
      </c>
      <c r="G203">
        <v>6</v>
      </c>
      <c r="H203">
        <v>2382</v>
      </c>
      <c r="I203">
        <v>2260</v>
      </c>
      <c r="J203">
        <v>122</v>
      </c>
      <c r="K203">
        <v>6.8699999999999898E-3</v>
      </c>
      <c r="L203">
        <v>8.59</v>
      </c>
      <c r="M203">
        <v>1</v>
      </c>
      <c r="N203">
        <v>3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3:19">
      <c r="C204">
        <v>17</v>
      </c>
      <c r="D204">
        <v>3</v>
      </c>
      <c r="E204" t="s">
        <v>42</v>
      </c>
      <c r="G204">
        <v>17</v>
      </c>
      <c r="H204">
        <v>10292</v>
      </c>
      <c r="I204">
        <v>9953</v>
      </c>
      <c r="J204">
        <v>339</v>
      </c>
      <c r="K204">
        <v>5.4850000000000003E-3</v>
      </c>
      <c r="L204">
        <v>14.02</v>
      </c>
      <c r="M204">
        <v>1</v>
      </c>
      <c r="N204">
        <v>4</v>
      </c>
      <c r="O204">
        <v>2</v>
      </c>
      <c r="P204">
        <v>1</v>
      </c>
      <c r="Q204">
        <v>5</v>
      </c>
      <c r="R204">
        <v>3</v>
      </c>
      <c r="S204">
        <v>0</v>
      </c>
    </row>
    <row r="205" spans="3:19">
      <c r="C205">
        <v>17</v>
      </c>
      <c r="D205">
        <v>3</v>
      </c>
      <c r="E205" t="s">
        <v>41</v>
      </c>
      <c r="G205">
        <v>10</v>
      </c>
      <c r="H205">
        <v>5865</v>
      </c>
      <c r="I205">
        <v>5695</v>
      </c>
      <c r="J205">
        <v>170</v>
      </c>
      <c r="K205">
        <v>0</v>
      </c>
      <c r="L205">
        <v>11.47</v>
      </c>
      <c r="M205">
        <v>1</v>
      </c>
      <c r="N205">
        <v>5</v>
      </c>
      <c r="O205">
        <v>3</v>
      </c>
      <c r="P205">
        <v>1</v>
      </c>
      <c r="Q205">
        <v>0</v>
      </c>
      <c r="R205">
        <v>0</v>
      </c>
      <c r="S205">
        <v>0</v>
      </c>
    </row>
    <row r="206" spans="3:19">
      <c r="C206">
        <v>18</v>
      </c>
      <c r="D206">
        <v>1</v>
      </c>
      <c r="E206" t="s">
        <v>42</v>
      </c>
      <c r="G206">
        <v>6</v>
      </c>
      <c r="H206">
        <v>2344</v>
      </c>
      <c r="I206">
        <v>2242</v>
      </c>
      <c r="J206">
        <v>102</v>
      </c>
      <c r="K206">
        <v>1.274E-3</v>
      </c>
      <c r="L206">
        <v>5.31</v>
      </c>
      <c r="M206">
        <v>1</v>
      </c>
      <c r="N206">
        <v>3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3:19">
      <c r="C207">
        <v>18</v>
      </c>
      <c r="D207">
        <v>1</v>
      </c>
      <c r="E207" t="s">
        <v>44</v>
      </c>
      <c r="G207">
        <v>6</v>
      </c>
      <c r="H207">
        <v>2426</v>
      </c>
      <c r="I207">
        <v>2280</v>
      </c>
      <c r="J207">
        <v>146</v>
      </c>
      <c r="K207">
        <v>7.1599999999999997E-3</v>
      </c>
      <c r="L207">
        <v>9.84</v>
      </c>
      <c r="M207">
        <v>1</v>
      </c>
      <c r="N207">
        <v>3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3:19">
      <c r="C208">
        <v>18</v>
      </c>
      <c r="D208">
        <v>1</v>
      </c>
      <c r="E208" t="s">
        <v>41</v>
      </c>
      <c r="G208">
        <v>10</v>
      </c>
      <c r="H208">
        <v>5889</v>
      </c>
      <c r="I208">
        <v>5712</v>
      </c>
      <c r="J208">
        <v>177</v>
      </c>
      <c r="K208">
        <v>0</v>
      </c>
      <c r="L208">
        <v>5.2</v>
      </c>
      <c r="M208">
        <v>1</v>
      </c>
      <c r="N208">
        <v>5</v>
      </c>
      <c r="O208">
        <v>3</v>
      </c>
      <c r="P208">
        <v>1</v>
      </c>
      <c r="Q208">
        <v>0</v>
      </c>
      <c r="R208">
        <v>0</v>
      </c>
      <c r="S208">
        <v>0</v>
      </c>
    </row>
    <row r="209" spans="3:19">
      <c r="C209">
        <v>18</v>
      </c>
      <c r="D209">
        <v>1</v>
      </c>
      <c r="E209" t="s">
        <v>43</v>
      </c>
      <c r="G209">
        <v>6</v>
      </c>
      <c r="H209">
        <v>4296</v>
      </c>
      <c r="I209">
        <v>3909</v>
      </c>
      <c r="J209">
        <v>387</v>
      </c>
      <c r="K209">
        <v>0</v>
      </c>
      <c r="L209">
        <v>18.03</v>
      </c>
      <c r="M209">
        <v>1</v>
      </c>
      <c r="N209">
        <v>3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3:19">
      <c r="C210">
        <v>18</v>
      </c>
      <c r="D210">
        <v>2</v>
      </c>
      <c r="E210" t="s">
        <v>43</v>
      </c>
      <c r="G210">
        <v>6</v>
      </c>
      <c r="H210">
        <v>4230</v>
      </c>
      <c r="I210">
        <v>3898</v>
      </c>
      <c r="J210">
        <v>332</v>
      </c>
      <c r="K210">
        <v>0</v>
      </c>
      <c r="L210">
        <v>15.05</v>
      </c>
      <c r="M210">
        <v>1</v>
      </c>
      <c r="N210">
        <v>3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3:19">
      <c r="C211">
        <v>18</v>
      </c>
      <c r="D211">
        <v>2</v>
      </c>
      <c r="E211" t="s">
        <v>41</v>
      </c>
      <c r="G211">
        <v>10</v>
      </c>
      <c r="H211">
        <v>5889</v>
      </c>
      <c r="I211">
        <v>5712</v>
      </c>
      <c r="J211">
        <v>177</v>
      </c>
      <c r="K211">
        <v>0</v>
      </c>
      <c r="L211">
        <v>5.55</v>
      </c>
      <c r="M211">
        <v>1</v>
      </c>
      <c r="N211">
        <v>5</v>
      </c>
      <c r="O211">
        <v>3</v>
      </c>
      <c r="P211">
        <v>1</v>
      </c>
      <c r="Q211">
        <v>0</v>
      </c>
      <c r="R211">
        <v>0</v>
      </c>
      <c r="S211">
        <v>0</v>
      </c>
    </row>
    <row r="212" spans="3:19">
      <c r="C212">
        <v>18</v>
      </c>
      <c r="D212">
        <v>2</v>
      </c>
      <c r="E212" t="s">
        <v>44</v>
      </c>
      <c r="G212">
        <v>6</v>
      </c>
      <c r="H212">
        <v>2381</v>
      </c>
      <c r="I212">
        <v>2259</v>
      </c>
      <c r="J212">
        <v>122</v>
      </c>
      <c r="K212">
        <v>6.8675000000000003E-3</v>
      </c>
      <c r="L212">
        <v>8.0299999999999994</v>
      </c>
      <c r="M212">
        <v>1</v>
      </c>
      <c r="N212">
        <v>3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3:19">
      <c r="C213">
        <v>18</v>
      </c>
      <c r="D213">
        <v>2</v>
      </c>
      <c r="E213" t="s">
        <v>42</v>
      </c>
      <c r="G213">
        <v>8</v>
      </c>
      <c r="H213">
        <v>3427</v>
      </c>
      <c r="I213">
        <v>3224</v>
      </c>
      <c r="J213">
        <v>203</v>
      </c>
      <c r="K213">
        <v>1.9165E-3</v>
      </c>
      <c r="L213">
        <v>7.88</v>
      </c>
      <c r="M213">
        <v>1</v>
      </c>
      <c r="N213">
        <v>4</v>
      </c>
      <c r="O213">
        <v>2</v>
      </c>
      <c r="P213">
        <v>1</v>
      </c>
      <c r="Q213">
        <v>0</v>
      </c>
      <c r="R213">
        <v>0</v>
      </c>
      <c r="S213">
        <v>0</v>
      </c>
    </row>
    <row r="214" spans="3:19">
      <c r="C214">
        <v>18</v>
      </c>
      <c r="D214">
        <v>3</v>
      </c>
      <c r="E214" t="s">
        <v>41</v>
      </c>
      <c r="M214">
        <v>1</v>
      </c>
      <c r="N214">
        <v>25</v>
      </c>
      <c r="O214">
        <v>24</v>
      </c>
      <c r="P214">
        <v>0</v>
      </c>
      <c r="Q214">
        <v>0</v>
      </c>
      <c r="R214">
        <v>0</v>
      </c>
      <c r="S214">
        <v>0</v>
      </c>
    </row>
    <row r="215" spans="3:19">
      <c r="C215">
        <v>18</v>
      </c>
      <c r="D215">
        <v>3</v>
      </c>
      <c r="E215" t="s">
        <v>43</v>
      </c>
      <c r="G215">
        <v>6</v>
      </c>
      <c r="H215">
        <v>4294</v>
      </c>
      <c r="I215">
        <v>3909</v>
      </c>
      <c r="J215">
        <v>385</v>
      </c>
      <c r="K215">
        <v>0</v>
      </c>
      <c r="L215">
        <v>20.170000000000002</v>
      </c>
      <c r="M215">
        <v>1</v>
      </c>
      <c r="N215">
        <v>3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3:19">
      <c r="C216">
        <v>18</v>
      </c>
      <c r="D216">
        <v>3</v>
      </c>
      <c r="E216" t="s">
        <v>42</v>
      </c>
      <c r="G216">
        <v>8</v>
      </c>
      <c r="H216">
        <v>3338</v>
      </c>
      <c r="I216">
        <v>3164</v>
      </c>
      <c r="J216">
        <v>174</v>
      </c>
      <c r="K216">
        <v>1.843E-3</v>
      </c>
      <c r="L216">
        <v>8.27</v>
      </c>
      <c r="M216">
        <v>1</v>
      </c>
      <c r="N216">
        <v>4</v>
      </c>
      <c r="O216">
        <v>2</v>
      </c>
      <c r="P216">
        <v>1</v>
      </c>
      <c r="Q216">
        <v>0</v>
      </c>
      <c r="R216">
        <v>0</v>
      </c>
      <c r="S216">
        <v>0</v>
      </c>
    </row>
    <row r="217" spans="3:19">
      <c r="C217">
        <v>18</v>
      </c>
      <c r="D217">
        <v>3</v>
      </c>
      <c r="E217" t="s">
        <v>44</v>
      </c>
      <c r="G217">
        <v>6</v>
      </c>
      <c r="H217">
        <v>2408</v>
      </c>
      <c r="I217">
        <v>2275</v>
      </c>
      <c r="J217">
        <v>133</v>
      </c>
      <c r="K217">
        <v>7.0175000000000003E-3</v>
      </c>
      <c r="L217">
        <v>12.22</v>
      </c>
      <c r="M217">
        <v>1</v>
      </c>
      <c r="N217">
        <v>3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3:19">
      <c r="C218">
        <v>19</v>
      </c>
      <c r="D218">
        <v>1</v>
      </c>
      <c r="E218" t="s">
        <v>42</v>
      </c>
      <c r="G218">
        <v>8</v>
      </c>
      <c r="H218">
        <v>3492</v>
      </c>
      <c r="I218">
        <v>3280</v>
      </c>
      <c r="J218">
        <v>212</v>
      </c>
      <c r="K218">
        <v>1.9580000000000001E-3</v>
      </c>
      <c r="L218">
        <v>8.4600000000000009</v>
      </c>
      <c r="M218">
        <v>1</v>
      </c>
      <c r="N218">
        <v>4</v>
      </c>
      <c r="O218">
        <v>2</v>
      </c>
      <c r="P218">
        <v>1</v>
      </c>
      <c r="Q218">
        <v>0</v>
      </c>
      <c r="R218">
        <v>0</v>
      </c>
      <c r="S218">
        <v>0</v>
      </c>
    </row>
    <row r="219" spans="3:19">
      <c r="C219">
        <v>19</v>
      </c>
      <c r="D219">
        <v>1</v>
      </c>
      <c r="E219" t="s">
        <v>41</v>
      </c>
      <c r="G219">
        <v>10</v>
      </c>
      <c r="H219">
        <v>5898</v>
      </c>
      <c r="I219">
        <v>5719</v>
      </c>
      <c r="J219">
        <v>179</v>
      </c>
      <c r="K219">
        <v>0</v>
      </c>
      <c r="L219">
        <v>5.33</v>
      </c>
      <c r="M219">
        <v>1</v>
      </c>
      <c r="N219">
        <v>5</v>
      </c>
      <c r="O219">
        <v>3</v>
      </c>
      <c r="P219">
        <v>1</v>
      </c>
      <c r="Q219">
        <v>0</v>
      </c>
      <c r="R219">
        <v>0</v>
      </c>
      <c r="S219">
        <v>0</v>
      </c>
    </row>
    <row r="220" spans="3:19">
      <c r="C220">
        <v>19</v>
      </c>
      <c r="D220">
        <v>1</v>
      </c>
      <c r="E220" t="s">
        <v>43</v>
      </c>
      <c r="G220">
        <v>6</v>
      </c>
      <c r="H220">
        <v>4205</v>
      </c>
      <c r="I220">
        <v>3876</v>
      </c>
      <c r="J220">
        <v>329</v>
      </c>
      <c r="K220">
        <v>0</v>
      </c>
      <c r="L220">
        <v>12.71</v>
      </c>
      <c r="M220">
        <v>1</v>
      </c>
      <c r="N220">
        <v>3</v>
      </c>
      <c r="O220">
        <v>1</v>
      </c>
      <c r="P220">
        <v>1</v>
      </c>
      <c r="Q220">
        <v>0</v>
      </c>
      <c r="R220">
        <v>0</v>
      </c>
      <c r="S220">
        <v>0</v>
      </c>
    </row>
    <row r="221" spans="3:19">
      <c r="C221">
        <v>19</v>
      </c>
      <c r="D221">
        <v>1</v>
      </c>
      <c r="E221" t="s">
        <v>44</v>
      </c>
      <c r="G221">
        <v>6</v>
      </c>
      <c r="H221">
        <v>2386</v>
      </c>
      <c r="I221">
        <v>2264</v>
      </c>
      <c r="J221">
        <v>122</v>
      </c>
      <c r="K221">
        <v>6.8799999999999998E-3</v>
      </c>
      <c r="L221">
        <v>8.93</v>
      </c>
      <c r="M221">
        <v>1</v>
      </c>
      <c r="N221">
        <v>3</v>
      </c>
      <c r="O221">
        <v>1</v>
      </c>
      <c r="P221">
        <v>1</v>
      </c>
      <c r="Q221">
        <v>0</v>
      </c>
      <c r="R221">
        <v>0</v>
      </c>
      <c r="S221">
        <v>0</v>
      </c>
    </row>
    <row r="222" spans="3:19">
      <c r="C222">
        <v>19</v>
      </c>
      <c r="D222">
        <v>2</v>
      </c>
      <c r="E222" t="s">
        <v>44</v>
      </c>
      <c r="G222">
        <v>6</v>
      </c>
      <c r="H222">
        <v>2392</v>
      </c>
      <c r="I222">
        <v>2267</v>
      </c>
      <c r="J222">
        <v>125</v>
      </c>
      <c r="K222">
        <v>6.9175E-3</v>
      </c>
      <c r="L222">
        <v>8.94</v>
      </c>
      <c r="M222">
        <v>1</v>
      </c>
      <c r="N222">
        <v>3</v>
      </c>
      <c r="O222">
        <v>1</v>
      </c>
      <c r="P222">
        <v>1</v>
      </c>
      <c r="Q222">
        <v>0</v>
      </c>
      <c r="R222">
        <v>0</v>
      </c>
      <c r="S222">
        <v>0</v>
      </c>
    </row>
    <row r="223" spans="3:19">
      <c r="C223">
        <v>19</v>
      </c>
      <c r="D223">
        <v>2</v>
      </c>
      <c r="E223" t="s">
        <v>43</v>
      </c>
      <c r="G223">
        <v>6</v>
      </c>
      <c r="H223">
        <v>4209</v>
      </c>
      <c r="I223">
        <v>3876</v>
      </c>
      <c r="J223">
        <v>333</v>
      </c>
      <c r="K223">
        <v>0</v>
      </c>
      <c r="L223">
        <v>13.78</v>
      </c>
      <c r="M223">
        <v>1</v>
      </c>
      <c r="N223">
        <v>3</v>
      </c>
      <c r="O223">
        <v>1</v>
      </c>
      <c r="P223">
        <v>1</v>
      </c>
      <c r="Q223">
        <v>0</v>
      </c>
      <c r="R223">
        <v>0</v>
      </c>
      <c r="S223">
        <v>0</v>
      </c>
    </row>
    <row r="224" spans="3:19">
      <c r="C224">
        <v>19</v>
      </c>
      <c r="D224">
        <v>2</v>
      </c>
      <c r="E224" t="s">
        <v>41</v>
      </c>
      <c r="G224">
        <v>10</v>
      </c>
      <c r="H224">
        <v>7677</v>
      </c>
      <c r="I224">
        <v>7380</v>
      </c>
      <c r="J224">
        <v>297</v>
      </c>
      <c r="K224">
        <v>0</v>
      </c>
      <c r="L224">
        <v>7.46</v>
      </c>
      <c r="M224">
        <v>1</v>
      </c>
      <c r="N224">
        <v>5</v>
      </c>
      <c r="O224">
        <v>3</v>
      </c>
      <c r="P224">
        <v>1</v>
      </c>
      <c r="Q224">
        <v>0</v>
      </c>
      <c r="R224">
        <v>0</v>
      </c>
      <c r="S224">
        <v>0</v>
      </c>
    </row>
    <row r="225" spans="3:19">
      <c r="C225">
        <v>19</v>
      </c>
      <c r="D225">
        <v>2</v>
      </c>
      <c r="E225" t="s">
        <v>42</v>
      </c>
      <c r="G225">
        <v>8</v>
      </c>
      <c r="H225">
        <v>3500</v>
      </c>
      <c r="I225">
        <v>3284</v>
      </c>
      <c r="J225">
        <v>216</v>
      </c>
      <c r="K225">
        <v>1.9659999999999999E-3</v>
      </c>
      <c r="L225">
        <v>8.51</v>
      </c>
      <c r="M225">
        <v>1</v>
      </c>
      <c r="N225">
        <v>4</v>
      </c>
      <c r="O225">
        <v>2</v>
      </c>
      <c r="P225">
        <v>1</v>
      </c>
      <c r="Q225">
        <v>0</v>
      </c>
      <c r="R225">
        <v>0</v>
      </c>
      <c r="S225">
        <v>0</v>
      </c>
    </row>
    <row r="226" spans="3:19">
      <c r="C226">
        <v>19</v>
      </c>
      <c r="D226">
        <v>3</v>
      </c>
      <c r="E226" t="s">
        <v>43</v>
      </c>
      <c r="G226">
        <v>6</v>
      </c>
      <c r="H226">
        <v>4209</v>
      </c>
      <c r="I226">
        <v>3876</v>
      </c>
      <c r="J226">
        <v>333</v>
      </c>
      <c r="K226">
        <v>0</v>
      </c>
      <c r="L226">
        <v>16.11</v>
      </c>
      <c r="M226">
        <v>1</v>
      </c>
      <c r="N226">
        <v>3</v>
      </c>
      <c r="O226">
        <v>1</v>
      </c>
      <c r="P226">
        <v>1</v>
      </c>
      <c r="Q226">
        <v>0</v>
      </c>
      <c r="R226">
        <v>0</v>
      </c>
      <c r="S226">
        <v>0</v>
      </c>
    </row>
    <row r="227" spans="3:19">
      <c r="C227">
        <v>19</v>
      </c>
      <c r="D227">
        <v>3</v>
      </c>
      <c r="E227" t="s">
        <v>42</v>
      </c>
      <c r="G227">
        <v>12</v>
      </c>
      <c r="H227">
        <v>6970</v>
      </c>
      <c r="I227">
        <v>6571</v>
      </c>
      <c r="J227">
        <v>399</v>
      </c>
      <c r="K227">
        <v>3.8839999999999999E-3</v>
      </c>
      <c r="L227">
        <v>15.21</v>
      </c>
      <c r="M227">
        <v>1</v>
      </c>
      <c r="N227">
        <v>6</v>
      </c>
      <c r="O227">
        <v>3</v>
      </c>
      <c r="P227">
        <v>2</v>
      </c>
      <c r="Q227">
        <v>0</v>
      </c>
      <c r="R227">
        <v>0</v>
      </c>
      <c r="S227">
        <v>0</v>
      </c>
    </row>
    <row r="228" spans="3:19">
      <c r="C228">
        <v>19</v>
      </c>
      <c r="D228">
        <v>3</v>
      </c>
      <c r="E228" t="s">
        <v>41</v>
      </c>
      <c r="G228">
        <v>10</v>
      </c>
      <c r="H228">
        <v>7679</v>
      </c>
      <c r="I228">
        <v>7380</v>
      </c>
      <c r="J228">
        <v>299</v>
      </c>
      <c r="K228">
        <v>0</v>
      </c>
      <c r="L228">
        <v>7.33</v>
      </c>
      <c r="M228">
        <v>1</v>
      </c>
      <c r="N228">
        <v>5</v>
      </c>
      <c r="O228">
        <v>3</v>
      </c>
      <c r="P228">
        <v>1</v>
      </c>
      <c r="Q228">
        <v>0</v>
      </c>
      <c r="R228">
        <v>0</v>
      </c>
      <c r="S228">
        <v>0</v>
      </c>
    </row>
    <row r="229" spans="3:19">
      <c r="C229">
        <v>19</v>
      </c>
      <c r="D229">
        <v>3</v>
      </c>
      <c r="E229" t="s">
        <v>44</v>
      </c>
      <c r="G229">
        <v>8</v>
      </c>
      <c r="H229">
        <v>3874</v>
      </c>
      <c r="I229">
        <v>3717</v>
      </c>
      <c r="J229">
        <v>157</v>
      </c>
      <c r="K229">
        <v>1.0862500000000001E-2</v>
      </c>
      <c r="L229">
        <v>9.4</v>
      </c>
      <c r="M229">
        <v>1</v>
      </c>
      <c r="N229">
        <v>4</v>
      </c>
      <c r="O229">
        <v>1</v>
      </c>
      <c r="P229">
        <v>2</v>
      </c>
      <c r="Q229">
        <v>0</v>
      </c>
      <c r="R229">
        <v>0</v>
      </c>
      <c r="S229">
        <v>0</v>
      </c>
    </row>
    <row r="230" spans="3:19">
      <c r="C230">
        <v>20</v>
      </c>
      <c r="D230">
        <v>1</v>
      </c>
      <c r="E230" t="s">
        <v>44</v>
      </c>
      <c r="G230">
        <v>6</v>
      </c>
      <c r="H230">
        <v>2425</v>
      </c>
      <c r="I230">
        <v>2281</v>
      </c>
      <c r="J230">
        <v>144</v>
      </c>
      <c r="K230">
        <v>7.14249999999999E-3</v>
      </c>
      <c r="L230">
        <v>7.76</v>
      </c>
      <c r="M230">
        <v>1</v>
      </c>
      <c r="N230">
        <v>3</v>
      </c>
      <c r="O230">
        <v>1</v>
      </c>
      <c r="P230">
        <v>1</v>
      </c>
      <c r="Q230">
        <v>0</v>
      </c>
      <c r="R230">
        <v>0</v>
      </c>
      <c r="S230">
        <v>0</v>
      </c>
    </row>
    <row r="231" spans="3:19">
      <c r="C231">
        <v>20</v>
      </c>
      <c r="D231">
        <v>1</v>
      </c>
      <c r="E231" t="s">
        <v>42</v>
      </c>
      <c r="G231">
        <v>8</v>
      </c>
      <c r="H231">
        <v>3343</v>
      </c>
      <c r="I231">
        <v>3174</v>
      </c>
      <c r="J231">
        <v>169</v>
      </c>
      <c r="K231">
        <v>1.8404999999999999E-3</v>
      </c>
      <c r="L231">
        <v>7.92</v>
      </c>
      <c r="M231">
        <v>1</v>
      </c>
      <c r="N231">
        <v>4</v>
      </c>
      <c r="O231">
        <v>2</v>
      </c>
      <c r="P231">
        <v>1</v>
      </c>
      <c r="Q231">
        <v>0</v>
      </c>
      <c r="R231">
        <v>0</v>
      </c>
      <c r="S231">
        <v>0</v>
      </c>
    </row>
    <row r="232" spans="3:19">
      <c r="C232">
        <v>20</v>
      </c>
      <c r="D232">
        <v>1</v>
      </c>
      <c r="E232" t="s">
        <v>41</v>
      </c>
      <c r="G232">
        <v>10</v>
      </c>
      <c r="H232">
        <v>5922</v>
      </c>
      <c r="I232">
        <v>5734</v>
      </c>
      <c r="J232">
        <v>188</v>
      </c>
      <c r="K232">
        <v>0</v>
      </c>
      <c r="L232">
        <v>5.88</v>
      </c>
      <c r="M232">
        <v>1</v>
      </c>
      <c r="N232">
        <v>5</v>
      </c>
      <c r="O232">
        <v>3</v>
      </c>
      <c r="P232">
        <v>1</v>
      </c>
      <c r="Q232">
        <v>0</v>
      </c>
      <c r="R232">
        <v>0</v>
      </c>
      <c r="S232">
        <v>0</v>
      </c>
    </row>
    <row r="233" spans="3:19">
      <c r="C233">
        <v>20</v>
      </c>
      <c r="D233">
        <v>1</v>
      </c>
      <c r="E233" t="s">
        <v>43</v>
      </c>
      <c r="G233">
        <v>6</v>
      </c>
      <c r="H233">
        <v>4219</v>
      </c>
      <c r="I233">
        <v>3875</v>
      </c>
      <c r="J233">
        <v>344</v>
      </c>
      <c r="K233">
        <v>0</v>
      </c>
      <c r="L233">
        <v>22.39</v>
      </c>
      <c r="M233">
        <v>1</v>
      </c>
      <c r="N233">
        <v>3</v>
      </c>
      <c r="O233">
        <v>1</v>
      </c>
      <c r="P233">
        <v>1</v>
      </c>
      <c r="Q233">
        <v>0</v>
      </c>
      <c r="R233">
        <v>0</v>
      </c>
      <c r="S233">
        <v>0</v>
      </c>
    </row>
    <row r="234" spans="3:19">
      <c r="C234">
        <v>20</v>
      </c>
      <c r="D234">
        <v>2</v>
      </c>
      <c r="E234" t="s">
        <v>41</v>
      </c>
      <c r="G234">
        <v>10</v>
      </c>
      <c r="H234">
        <v>5575</v>
      </c>
      <c r="I234">
        <v>5387</v>
      </c>
      <c r="J234">
        <v>188</v>
      </c>
      <c r="K234">
        <v>0</v>
      </c>
      <c r="L234">
        <v>4.58</v>
      </c>
      <c r="M234">
        <v>1</v>
      </c>
      <c r="N234">
        <v>5</v>
      </c>
      <c r="O234">
        <v>3</v>
      </c>
      <c r="P234">
        <v>1</v>
      </c>
      <c r="Q234">
        <v>0</v>
      </c>
      <c r="R234">
        <v>0</v>
      </c>
      <c r="S234">
        <v>0</v>
      </c>
    </row>
    <row r="235" spans="3:19">
      <c r="C235">
        <v>20</v>
      </c>
      <c r="D235">
        <v>2</v>
      </c>
      <c r="E235" t="s">
        <v>43</v>
      </c>
      <c r="G235">
        <v>6</v>
      </c>
      <c r="H235">
        <v>4223</v>
      </c>
      <c r="I235">
        <v>3880</v>
      </c>
      <c r="J235">
        <v>343</v>
      </c>
      <c r="K235">
        <v>0</v>
      </c>
      <c r="L235">
        <v>14.74</v>
      </c>
      <c r="M235">
        <v>1</v>
      </c>
      <c r="N235">
        <v>3</v>
      </c>
      <c r="O235">
        <v>1</v>
      </c>
      <c r="P235">
        <v>1</v>
      </c>
      <c r="Q235">
        <v>0</v>
      </c>
      <c r="R235">
        <v>0</v>
      </c>
      <c r="S235">
        <v>0</v>
      </c>
    </row>
    <row r="236" spans="3:19">
      <c r="C236">
        <v>20</v>
      </c>
      <c r="D236">
        <v>2</v>
      </c>
      <c r="E236" t="s">
        <v>42</v>
      </c>
      <c r="G236">
        <v>28</v>
      </c>
      <c r="H236">
        <v>26352</v>
      </c>
      <c r="I236">
        <v>25595</v>
      </c>
      <c r="J236">
        <v>757</v>
      </c>
      <c r="K236">
        <v>1.3932999999999999E-2</v>
      </c>
      <c r="L236">
        <v>25.37</v>
      </c>
      <c r="M236">
        <v>1</v>
      </c>
      <c r="N236">
        <v>14</v>
      </c>
      <c r="O236">
        <v>7</v>
      </c>
      <c r="P236">
        <v>6</v>
      </c>
      <c r="Q236">
        <v>0</v>
      </c>
      <c r="R236">
        <v>0</v>
      </c>
      <c r="S236">
        <v>0</v>
      </c>
    </row>
    <row r="237" spans="3:19">
      <c r="C237">
        <v>20</v>
      </c>
      <c r="D237">
        <v>2</v>
      </c>
      <c r="E237" t="s">
        <v>44</v>
      </c>
      <c r="G237">
        <v>6</v>
      </c>
      <c r="H237">
        <v>2422</v>
      </c>
      <c r="I237">
        <v>2285</v>
      </c>
      <c r="J237">
        <v>137</v>
      </c>
      <c r="K237">
        <v>7.0825000000000003E-3</v>
      </c>
      <c r="L237">
        <v>8.59</v>
      </c>
      <c r="M237">
        <v>1</v>
      </c>
      <c r="N237">
        <v>3</v>
      </c>
      <c r="O237">
        <v>1</v>
      </c>
      <c r="P237">
        <v>1</v>
      </c>
      <c r="Q237">
        <v>0</v>
      </c>
      <c r="R237">
        <v>0</v>
      </c>
      <c r="S237">
        <v>0</v>
      </c>
    </row>
    <row r="238" spans="3:19">
      <c r="C238">
        <v>20</v>
      </c>
      <c r="D238">
        <v>3</v>
      </c>
      <c r="E238" t="s">
        <v>41</v>
      </c>
      <c r="G238">
        <v>10</v>
      </c>
      <c r="H238">
        <v>5908</v>
      </c>
      <c r="I238">
        <v>5726</v>
      </c>
      <c r="J238">
        <v>182</v>
      </c>
      <c r="K238">
        <v>0</v>
      </c>
      <c r="L238">
        <v>15.59</v>
      </c>
      <c r="M238">
        <v>1</v>
      </c>
      <c r="N238">
        <v>5</v>
      </c>
      <c r="O238">
        <v>3</v>
      </c>
      <c r="P238">
        <v>1</v>
      </c>
      <c r="Q238">
        <v>0</v>
      </c>
      <c r="R238">
        <v>0</v>
      </c>
      <c r="S238">
        <v>0</v>
      </c>
    </row>
    <row r="239" spans="3:19">
      <c r="C239">
        <v>20</v>
      </c>
      <c r="D239">
        <v>3</v>
      </c>
      <c r="E239" t="s">
        <v>44</v>
      </c>
      <c r="G239">
        <v>6</v>
      </c>
      <c r="H239">
        <v>2444</v>
      </c>
      <c r="I239">
        <v>2292</v>
      </c>
      <c r="J239">
        <v>152</v>
      </c>
      <c r="K239">
        <v>7.24999999999999E-3</v>
      </c>
      <c r="L239">
        <v>8.4</v>
      </c>
      <c r="M239">
        <v>1</v>
      </c>
      <c r="N239">
        <v>3</v>
      </c>
      <c r="O239">
        <v>1</v>
      </c>
      <c r="P239">
        <v>1</v>
      </c>
      <c r="Q239">
        <v>0</v>
      </c>
      <c r="R239">
        <v>0</v>
      </c>
      <c r="S239">
        <v>0</v>
      </c>
    </row>
    <row r="240" spans="3:19">
      <c r="C240">
        <v>20</v>
      </c>
      <c r="D240">
        <v>3</v>
      </c>
      <c r="E240" t="s">
        <v>43</v>
      </c>
      <c r="G240">
        <v>6</v>
      </c>
      <c r="H240">
        <v>4223</v>
      </c>
      <c r="I240">
        <v>3880</v>
      </c>
      <c r="J240">
        <v>343</v>
      </c>
      <c r="K240">
        <v>0</v>
      </c>
      <c r="L240">
        <v>13.83</v>
      </c>
      <c r="M240">
        <v>1</v>
      </c>
      <c r="N240">
        <v>3</v>
      </c>
      <c r="O240">
        <v>1</v>
      </c>
      <c r="P240">
        <v>1</v>
      </c>
      <c r="Q240">
        <v>0</v>
      </c>
      <c r="R240">
        <v>0</v>
      </c>
      <c r="S240">
        <v>0</v>
      </c>
    </row>
    <row r="241" spans="3:19">
      <c r="C241">
        <v>20</v>
      </c>
      <c r="D241">
        <v>3</v>
      </c>
      <c r="E241" t="s">
        <v>42</v>
      </c>
      <c r="G241">
        <v>6</v>
      </c>
      <c r="H241">
        <v>2357</v>
      </c>
      <c r="I241">
        <v>2252</v>
      </c>
      <c r="J241">
        <v>105</v>
      </c>
      <c r="K241">
        <v>1.2834999999999999E-3</v>
      </c>
      <c r="L241">
        <v>5.69</v>
      </c>
      <c r="M241">
        <v>1</v>
      </c>
      <c r="N241">
        <v>3</v>
      </c>
      <c r="O241">
        <v>1</v>
      </c>
      <c r="P241">
        <v>1</v>
      </c>
      <c r="Q241">
        <v>0</v>
      </c>
      <c r="R241">
        <v>0</v>
      </c>
      <c r="S241">
        <v>0</v>
      </c>
    </row>
    <row r="242" spans="3:19">
      <c r="C242">
        <v>21</v>
      </c>
      <c r="D242">
        <v>1</v>
      </c>
      <c r="E242" t="s">
        <v>44</v>
      </c>
      <c r="G242">
        <v>6</v>
      </c>
      <c r="H242">
        <v>2427</v>
      </c>
      <c r="I242">
        <v>2282</v>
      </c>
      <c r="J242">
        <v>145</v>
      </c>
      <c r="K242">
        <v>7.1549999999999999E-3</v>
      </c>
      <c r="L242">
        <v>7.71</v>
      </c>
      <c r="M242">
        <v>1</v>
      </c>
      <c r="N242">
        <v>3</v>
      </c>
      <c r="O242">
        <v>1</v>
      </c>
      <c r="P242">
        <v>1</v>
      </c>
      <c r="Q242">
        <v>0</v>
      </c>
      <c r="R242">
        <v>0</v>
      </c>
      <c r="S242">
        <v>0</v>
      </c>
    </row>
    <row r="243" spans="3:19">
      <c r="C243">
        <v>21</v>
      </c>
      <c r="D243">
        <v>1</v>
      </c>
      <c r="E243" t="s">
        <v>41</v>
      </c>
      <c r="G243">
        <v>8</v>
      </c>
      <c r="H243">
        <v>5527</v>
      </c>
      <c r="I243">
        <v>5285</v>
      </c>
      <c r="J243">
        <v>242</v>
      </c>
      <c r="K243">
        <v>0</v>
      </c>
      <c r="L243">
        <v>5.74</v>
      </c>
      <c r="M243">
        <v>1</v>
      </c>
      <c r="N243">
        <v>4</v>
      </c>
      <c r="O243">
        <v>3</v>
      </c>
      <c r="P243">
        <v>0</v>
      </c>
      <c r="Q243">
        <v>0</v>
      </c>
      <c r="R243">
        <v>0</v>
      </c>
      <c r="S243">
        <v>0</v>
      </c>
    </row>
    <row r="244" spans="3:19">
      <c r="C244">
        <v>21</v>
      </c>
      <c r="D244">
        <v>1</v>
      </c>
      <c r="E244" t="s">
        <v>42</v>
      </c>
      <c r="G244">
        <v>8</v>
      </c>
      <c r="H244">
        <v>3385</v>
      </c>
      <c r="I244">
        <v>3192</v>
      </c>
      <c r="J244">
        <v>193</v>
      </c>
      <c r="K244">
        <v>1.88549999999999E-3</v>
      </c>
      <c r="L244">
        <v>7.67</v>
      </c>
      <c r="M244">
        <v>1</v>
      </c>
      <c r="N244">
        <v>4</v>
      </c>
      <c r="O244">
        <v>2</v>
      </c>
      <c r="P244">
        <v>1</v>
      </c>
      <c r="Q244">
        <v>0</v>
      </c>
      <c r="R244">
        <v>0</v>
      </c>
      <c r="S244">
        <v>0</v>
      </c>
    </row>
    <row r="245" spans="3:19">
      <c r="C245">
        <v>21</v>
      </c>
      <c r="D245">
        <v>1</v>
      </c>
      <c r="E245" t="s">
        <v>43</v>
      </c>
      <c r="G245">
        <v>6</v>
      </c>
      <c r="H245">
        <v>4212</v>
      </c>
      <c r="I245">
        <v>3889</v>
      </c>
      <c r="J245">
        <v>323</v>
      </c>
      <c r="K245">
        <v>0</v>
      </c>
      <c r="L245">
        <v>12.46</v>
      </c>
      <c r="M245">
        <v>1</v>
      </c>
      <c r="N245">
        <v>3</v>
      </c>
      <c r="O245">
        <v>1</v>
      </c>
      <c r="P245">
        <v>1</v>
      </c>
      <c r="Q245">
        <v>0</v>
      </c>
      <c r="R245">
        <v>0</v>
      </c>
      <c r="S245">
        <v>0</v>
      </c>
    </row>
    <row r="246" spans="3:19">
      <c r="C246">
        <v>21</v>
      </c>
      <c r="D246">
        <v>2</v>
      </c>
      <c r="E246" t="s">
        <v>43</v>
      </c>
      <c r="G246">
        <v>6</v>
      </c>
      <c r="H246">
        <v>4251</v>
      </c>
      <c r="I246">
        <v>3890</v>
      </c>
      <c r="J246">
        <v>361</v>
      </c>
      <c r="K246">
        <v>0</v>
      </c>
      <c r="L246">
        <v>14.16</v>
      </c>
      <c r="M246">
        <v>1</v>
      </c>
      <c r="N246">
        <v>3</v>
      </c>
      <c r="O246">
        <v>1</v>
      </c>
      <c r="P246">
        <v>1</v>
      </c>
      <c r="Q246">
        <v>0</v>
      </c>
      <c r="R246">
        <v>0</v>
      </c>
      <c r="S246">
        <v>0</v>
      </c>
    </row>
    <row r="247" spans="3:19">
      <c r="C247">
        <v>21</v>
      </c>
      <c r="D247">
        <v>2</v>
      </c>
      <c r="E247" t="s">
        <v>42</v>
      </c>
      <c r="G247">
        <v>20</v>
      </c>
      <c r="H247">
        <v>13975</v>
      </c>
      <c r="I247">
        <v>13369</v>
      </c>
      <c r="J247">
        <v>606</v>
      </c>
      <c r="K247">
        <v>7.5935000000000004E-3</v>
      </c>
      <c r="L247">
        <v>20.5</v>
      </c>
      <c r="M247">
        <v>1</v>
      </c>
      <c r="N247">
        <v>10</v>
      </c>
      <c r="O247">
        <v>6</v>
      </c>
      <c r="P247">
        <v>3</v>
      </c>
      <c r="Q247">
        <v>0</v>
      </c>
      <c r="R247">
        <v>0</v>
      </c>
      <c r="S247">
        <v>0</v>
      </c>
    </row>
    <row r="248" spans="3:19">
      <c r="C248">
        <v>21</v>
      </c>
      <c r="D248">
        <v>2</v>
      </c>
      <c r="E248" t="s">
        <v>44</v>
      </c>
      <c r="G248">
        <v>6</v>
      </c>
      <c r="H248">
        <v>2406</v>
      </c>
      <c r="I248">
        <v>2276</v>
      </c>
      <c r="J248">
        <v>130</v>
      </c>
      <c r="K248">
        <v>6.9899999999999997E-3</v>
      </c>
      <c r="L248">
        <v>8.4499999999999993</v>
      </c>
      <c r="M248">
        <v>1</v>
      </c>
      <c r="N248">
        <v>3</v>
      </c>
      <c r="O248">
        <v>1</v>
      </c>
      <c r="P248">
        <v>1</v>
      </c>
      <c r="Q248">
        <v>0</v>
      </c>
      <c r="R248">
        <v>0</v>
      </c>
      <c r="S248">
        <v>0</v>
      </c>
    </row>
    <row r="249" spans="3:19">
      <c r="C249">
        <v>21</v>
      </c>
      <c r="D249">
        <v>2</v>
      </c>
      <c r="E249" t="s">
        <v>41</v>
      </c>
      <c r="G249">
        <v>6</v>
      </c>
      <c r="H249">
        <v>3252</v>
      </c>
      <c r="I249">
        <v>3097</v>
      </c>
      <c r="J249">
        <v>155</v>
      </c>
      <c r="K249">
        <v>0</v>
      </c>
      <c r="L249">
        <v>4.33</v>
      </c>
      <c r="M249">
        <v>1</v>
      </c>
      <c r="N249">
        <v>3</v>
      </c>
      <c r="O249">
        <v>1</v>
      </c>
      <c r="P249">
        <v>1</v>
      </c>
      <c r="Q249">
        <v>0</v>
      </c>
      <c r="R249">
        <v>0</v>
      </c>
      <c r="S249">
        <v>0</v>
      </c>
    </row>
    <row r="250" spans="3:19">
      <c r="C250">
        <v>21</v>
      </c>
      <c r="D250">
        <v>3</v>
      </c>
      <c r="E250" t="s">
        <v>43</v>
      </c>
      <c r="G250">
        <v>6</v>
      </c>
      <c r="H250">
        <v>4237</v>
      </c>
      <c r="I250">
        <v>3884</v>
      </c>
      <c r="J250">
        <v>353</v>
      </c>
      <c r="K250">
        <v>0</v>
      </c>
      <c r="L250">
        <v>13.29</v>
      </c>
      <c r="M250">
        <v>1</v>
      </c>
      <c r="N250">
        <v>3</v>
      </c>
      <c r="O250">
        <v>1</v>
      </c>
      <c r="P250">
        <v>1</v>
      </c>
      <c r="Q250">
        <v>0</v>
      </c>
      <c r="R250">
        <v>0</v>
      </c>
      <c r="S250">
        <v>0</v>
      </c>
    </row>
    <row r="251" spans="3:19">
      <c r="C251">
        <v>21</v>
      </c>
      <c r="D251">
        <v>3</v>
      </c>
      <c r="E251" t="s">
        <v>44</v>
      </c>
      <c r="G251">
        <v>6</v>
      </c>
      <c r="H251">
        <v>2411</v>
      </c>
      <c r="I251">
        <v>2274</v>
      </c>
      <c r="J251">
        <v>137</v>
      </c>
      <c r="K251">
        <v>7.0549999999999996E-3</v>
      </c>
      <c r="L251">
        <v>7.45</v>
      </c>
      <c r="M251">
        <v>1</v>
      </c>
      <c r="N251">
        <v>3</v>
      </c>
      <c r="O251">
        <v>1</v>
      </c>
      <c r="P251">
        <v>1</v>
      </c>
      <c r="Q251">
        <v>0</v>
      </c>
      <c r="R251">
        <v>0</v>
      </c>
      <c r="S251">
        <v>0</v>
      </c>
    </row>
    <row r="252" spans="3:19">
      <c r="C252">
        <v>21</v>
      </c>
      <c r="D252">
        <v>3</v>
      </c>
      <c r="E252" t="s">
        <v>41</v>
      </c>
      <c r="G252">
        <v>14</v>
      </c>
      <c r="H252">
        <v>12676</v>
      </c>
      <c r="I252">
        <v>12323</v>
      </c>
      <c r="J252">
        <v>353</v>
      </c>
      <c r="K252">
        <v>0</v>
      </c>
      <c r="L252">
        <v>10.119999999999999</v>
      </c>
      <c r="M252">
        <v>1</v>
      </c>
      <c r="N252">
        <v>7</v>
      </c>
      <c r="O252">
        <v>4</v>
      </c>
      <c r="P252">
        <v>2</v>
      </c>
      <c r="Q252">
        <v>0</v>
      </c>
      <c r="R252">
        <v>0</v>
      </c>
      <c r="S252">
        <v>0</v>
      </c>
    </row>
    <row r="253" spans="3:19">
      <c r="C253">
        <v>21</v>
      </c>
      <c r="D253">
        <v>3</v>
      </c>
      <c r="E253" t="s">
        <v>42</v>
      </c>
      <c r="G253">
        <v>14</v>
      </c>
      <c r="H253">
        <v>6691</v>
      </c>
      <c r="I253">
        <v>6331</v>
      </c>
      <c r="J253">
        <v>360</v>
      </c>
      <c r="K253">
        <v>3.7055E-3</v>
      </c>
      <c r="L253">
        <v>15.68</v>
      </c>
      <c r="M253">
        <v>1</v>
      </c>
      <c r="N253">
        <v>7</v>
      </c>
      <c r="O253">
        <v>4</v>
      </c>
      <c r="P253">
        <v>2</v>
      </c>
      <c r="Q253">
        <v>0</v>
      </c>
      <c r="R253">
        <v>0</v>
      </c>
      <c r="S253">
        <v>0</v>
      </c>
    </row>
    <row r="254" spans="3:19">
      <c r="C254">
        <v>22</v>
      </c>
      <c r="D254">
        <v>1</v>
      </c>
      <c r="E254" t="s">
        <v>41</v>
      </c>
      <c r="G254">
        <v>18</v>
      </c>
      <c r="H254">
        <v>18056</v>
      </c>
      <c r="I254">
        <v>17304</v>
      </c>
      <c r="J254">
        <v>752</v>
      </c>
      <c r="K254">
        <v>0</v>
      </c>
      <c r="L254">
        <v>12.01</v>
      </c>
      <c r="M254">
        <v>1</v>
      </c>
      <c r="N254">
        <v>6</v>
      </c>
      <c r="O254">
        <v>3</v>
      </c>
      <c r="P254">
        <v>2</v>
      </c>
      <c r="Q254">
        <v>4</v>
      </c>
      <c r="R254">
        <v>2</v>
      </c>
      <c r="S254">
        <v>0</v>
      </c>
    </row>
    <row r="255" spans="3:19">
      <c r="C255">
        <v>22</v>
      </c>
      <c r="D255">
        <v>1</v>
      </c>
      <c r="E255" t="s">
        <v>42</v>
      </c>
      <c r="G255">
        <v>18</v>
      </c>
      <c r="H255">
        <v>24342</v>
      </c>
      <c r="I255">
        <v>23935</v>
      </c>
      <c r="J255">
        <v>407</v>
      </c>
      <c r="K255">
        <v>1.2578000000000001E-2</v>
      </c>
      <c r="L255">
        <v>11.97</v>
      </c>
      <c r="M255">
        <v>1</v>
      </c>
      <c r="N255">
        <v>0</v>
      </c>
      <c r="O255">
        <v>0</v>
      </c>
      <c r="P255">
        <v>0</v>
      </c>
      <c r="Q255">
        <v>9</v>
      </c>
      <c r="R255">
        <v>7</v>
      </c>
      <c r="S255">
        <v>1</v>
      </c>
    </row>
    <row r="256" spans="3:19">
      <c r="C256">
        <v>22</v>
      </c>
      <c r="D256">
        <v>1</v>
      </c>
      <c r="E256" t="s">
        <v>43</v>
      </c>
      <c r="G256">
        <v>9</v>
      </c>
      <c r="H256">
        <v>9843</v>
      </c>
      <c r="I256">
        <v>9388</v>
      </c>
      <c r="J256">
        <v>455</v>
      </c>
      <c r="K256">
        <v>0</v>
      </c>
      <c r="L256">
        <v>44.5</v>
      </c>
      <c r="M256">
        <v>1</v>
      </c>
      <c r="N256">
        <v>4</v>
      </c>
      <c r="O256">
        <v>0</v>
      </c>
      <c r="P256">
        <v>3</v>
      </c>
      <c r="Q256">
        <v>1</v>
      </c>
      <c r="R256">
        <v>0</v>
      </c>
      <c r="S256">
        <v>0</v>
      </c>
    </row>
    <row r="257" spans="3:19">
      <c r="C257">
        <v>22</v>
      </c>
      <c r="D257">
        <v>1</v>
      </c>
      <c r="E257" t="s">
        <v>44</v>
      </c>
      <c r="G257">
        <v>30</v>
      </c>
      <c r="H257">
        <v>84029</v>
      </c>
      <c r="I257">
        <v>79227</v>
      </c>
      <c r="J257">
        <v>4802</v>
      </c>
      <c r="K257">
        <v>0.18800749999999999</v>
      </c>
      <c r="L257">
        <v>130.44999999999999</v>
      </c>
      <c r="M257">
        <v>1</v>
      </c>
      <c r="N257">
        <v>9</v>
      </c>
      <c r="O257">
        <v>1</v>
      </c>
      <c r="P257">
        <v>4</v>
      </c>
      <c r="Q257">
        <v>9</v>
      </c>
      <c r="R257">
        <v>6</v>
      </c>
      <c r="S257">
        <v>0</v>
      </c>
    </row>
    <row r="258" spans="3:19">
      <c r="C258">
        <v>22</v>
      </c>
      <c r="D258">
        <v>2</v>
      </c>
      <c r="E258" t="s">
        <v>44</v>
      </c>
      <c r="G258">
        <v>18</v>
      </c>
      <c r="H258">
        <v>22069</v>
      </c>
      <c r="I258">
        <v>20007</v>
      </c>
      <c r="J258">
        <v>2062</v>
      </c>
      <c r="K258">
        <v>5.2237499999999999E-2</v>
      </c>
      <c r="L258">
        <v>43.88</v>
      </c>
      <c r="M258">
        <v>1</v>
      </c>
      <c r="N258">
        <v>0</v>
      </c>
      <c r="O258">
        <v>0</v>
      </c>
      <c r="P258">
        <v>0</v>
      </c>
      <c r="Q258">
        <v>9</v>
      </c>
      <c r="R258">
        <v>8</v>
      </c>
      <c r="S258">
        <v>0</v>
      </c>
    </row>
    <row r="259" spans="3:19">
      <c r="C259">
        <v>22</v>
      </c>
      <c r="D259">
        <v>2</v>
      </c>
      <c r="E259" t="s">
        <v>43</v>
      </c>
      <c r="G259">
        <v>10</v>
      </c>
      <c r="H259">
        <v>10582</v>
      </c>
      <c r="I259">
        <v>9586</v>
      </c>
      <c r="J259">
        <v>996</v>
      </c>
      <c r="K259">
        <v>0</v>
      </c>
      <c r="L259">
        <v>96</v>
      </c>
      <c r="M259">
        <v>1</v>
      </c>
      <c r="N259">
        <v>5</v>
      </c>
      <c r="O259">
        <v>1</v>
      </c>
      <c r="P259">
        <v>3</v>
      </c>
      <c r="Q259">
        <v>0</v>
      </c>
      <c r="R259">
        <v>0</v>
      </c>
      <c r="S259">
        <v>0</v>
      </c>
    </row>
    <row r="260" spans="3:19">
      <c r="C260">
        <v>22</v>
      </c>
      <c r="D260">
        <v>2</v>
      </c>
      <c r="E260" t="s">
        <v>42</v>
      </c>
      <c r="G260">
        <v>38</v>
      </c>
      <c r="H260">
        <v>71970</v>
      </c>
      <c r="I260">
        <v>70584</v>
      </c>
      <c r="J260">
        <v>1386</v>
      </c>
      <c r="K260">
        <v>3.7371000000000001E-2</v>
      </c>
      <c r="L260">
        <v>30.13</v>
      </c>
      <c r="M260">
        <v>1</v>
      </c>
      <c r="N260">
        <v>0</v>
      </c>
      <c r="O260">
        <v>0</v>
      </c>
      <c r="P260">
        <v>0</v>
      </c>
      <c r="Q260">
        <v>19</v>
      </c>
      <c r="R260">
        <v>13</v>
      </c>
      <c r="S260">
        <v>5</v>
      </c>
    </row>
    <row r="261" spans="3:19">
      <c r="C261">
        <v>22</v>
      </c>
      <c r="D261">
        <v>2</v>
      </c>
      <c r="E261" t="s">
        <v>41</v>
      </c>
      <c r="M261">
        <v>1</v>
      </c>
      <c r="N261">
        <v>7</v>
      </c>
      <c r="O261">
        <v>4</v>
      </c>
      <c r="P261">
        <v>3</v>
      </c>
      <c r="Q261">
        <v>3</v>
      </c>
      <c r="R261">
        <v>2</v>
      </c>
      <c r="S261">
        <v>0</v>
      </c>
    </row>
    <row r="262" spans="3:19">
      <c r="C262">
        <v>22</v>
      </c>
      <c r="D262">
        <v>3</v>
      </c>
      <c r="E262" t="s">
        <v>42</v>
      </c>
      <c r="G262">
        <v>16</v>
      </c>
      <c r="H262">
        <v>8244</v>
      </c>
      <c r="I262">
        <v>7877</v>
      </c>
      <c r="J262">
        <v>367</v>
      </c>
      <c r="K262">
        <v>4.4889999999999999E-3</v>
      </c>
      <c r="L262">
        <v>18.440000000000001</v>
      </c>
      <c r="M262">
        <v>1</v>
      </c>
      <c r="N262">
        <v>8</v>
      </c>
      <c r="O262">
        <v>4</v>
      </c>
      <c r="P262">
        <v>3</v>
      </c>
      <c r="Q262">
        <v>0</v>
      </c>
      <c r="R262">
        <v>0</v>
      </c>
      <c r="S262">
        <v>0</v>
      </c>
    </row>
    <row r="263" spans="3:19">
      <c r="C263">
        <v>22</v>
      </c>
      <c r="D263">
        <v>3</v>
      </c>
      <c r="E263" t="s">
        <v>43</v>
      </c>
      <c r="G263">
        <v>9</v>
      </c>
      <c r="H263">
        <v>9817</v>
      </c>
      <c r="I263">
        <v>9377</v>
      </c>
      <c r="J263">
        <v>440</v>
      </c>
      <c r="K263">
        <v>0</v>
      </c>
      <c r="L263">
        <v>46.67</v>
      </c>
      <c r="M263">
        <v>1</v>
      </c>
      <c r="N263">
        <v>4</v>
      </c>
      <c r="O263">
        <v>0</v>
      </c>
      <c r="P263">
        <v>3</v>
      </c>
      <c r="Q263">
        <v>1</v>
      </c>
      <c r="R263">
        <v>0</v>
      </c>
      <c r="S263">
        <v>0</v>
      </c>
    </row>
    <row r="264" spans="3:19">
      <c r="C264">
        <v>22</v>
      </c>
      <c r="D264">
        <v>3</v>
      </c>
      <c r="E264" t="s">
        <v>44</v>
      </c>
      <c r="G264">
        <v>9</v>
      </c>
      <c r="H264">
        <v>8585</v>
      </c>
      <c r="I264">
        <v>7742</v>
      </c>
      <c r="J264">
        <v>843</v>
      </c>
      <c r="K264">
        <v>2.4424999999999999E-2</v>
      </c>
      <c r="L264">
        <v>16.77</v>
      </c>
      <c r="M264">
        <v>1</v>
      </c>
      <c r="N264">
        <v>2</v>
      </c>
      <c r="O264">
        <v>1</v>
      </c>
      <c r="P264">
        <v>0</v>
      </c>
      <c r="Q264">
        <v>3</v>
      </c>
      <c r="R264">
        <v>2</v>
      </c>
      <c r="S264">
        <v>0</v>
      </c>
    </row>
    <row r="265" spans="3:19">
      <c r="C265">
        <v>22</v>
      </c>
      <c r="D265">
        <v>3</v>
      </c>
      <c r="E265" t="s">
        <v>41</v>
      </c>
      <c r="G265">
        <v>15</v>
      </c>
      <c r="H265">
        <v>14255</v>
      </c>
      <c r="I265">
        <v>13602</v>
      </c>
      <c r="J265">
        <v>653</v>
      </c>
      <c r="K265">
        <v>0</v>
      </c>
      <c r="L265">
        <v>8.4499999999999993</v>
      </c>
      <c r="M265">
        <v>1</v>
      </c>
      <c r="N265">
        <v>5</v>
      </c>
      <c r="O265">
        <v>3</v>
      </c>
      <c r="P265">
        <v>1</v>
      </c>
      <c r="Q265">
        <v>3</v>
      </c>
      <c r="R265">
        <v>2</v>
      </c>
      <c r="S265">
        <v>0</v>
      </c>
    </row>
    <row r="266" spans="3:19">
      <c r="C266">
        <v>23</v>
      </c>
      <c r="D266">
        <v>1</v>
      </c>
      <c r="E266" t="s">
        <v>42</v>
      </c>
      <c r="G266">
        <v>8</v>
      </c>
      <c r="H266">
        <v>7520</v>
      </c>
      <c r="I266">
        <v>7027</v>
      </c>
      <c r="J266">
        <v>493</v>
      </c>
      <c r="K266">
        <v>4.2529999999999998E-3</v>
      </c>
      <c r="L266">
        <v>8.1</v>
      </c>
      <c r="M266">
        <v>1</v>
      </c>
      <c r="N266">
        <v>0</v>
      </c>
      <c r="O266">
        <v>0</v>
      </c>
      <c r="P266">
        <v>0</v>
      </c>
      <c r="Q266">
        <v>4</v>
      </c>
      <c r="R266">
        <v>1</v>
      </c>
      <c r="S266">
        <v>1</v>
      </c>
    </row>
    <row r="267" spans="3:19">
      <c r="C267">
        <v>23</v>
      </c>
      <c r="D267">
        <v>1</v>
      </c>
      <c r="E267" t="s">
        <v>43</v>
      </c>
      <c r="G267">
        <v>9</v>
      </c>
      <c r="H267">
        <v>9840</v>
      </c>
      <c r="I267">
        <v>9395</v>
      </c>
      <c r="J267">
        <v>445</v>
      </c>
      <c r="K267">
        <v>0</v>
      </c>
      <c r="L267">
        <v>41.94</v>
      </c>
      <c r="M267">
        <v>1</v>
      </c>
      <c r="N267">
        <v>4</v>
      </c>
      <c r="O267">
        <v>0</v>
      </c>
      <c r="P267">
        <v>3</v>
      </c>
      <c r="Q267">
        <v>1</v>
      </c>
      <c r="R267">
        <v>0</v>
      </c>
      <c r="S267">
        <v>0</v>
      </c>
    </row>
    <row r="268" spans="3:19">
      <c r="C268">
        <v>23</v>
      </c>
      <c r="D268">
        <v>1</v>
      </c>
      <c r="E268" t="s">
        <v>44</v>
      </c>
      <c r="G268">
        <v>9</v>
      </c>
      <c r="H268">
        <v>7896</v>
      </c>
      <c r="I268">
        <v>7321</v>
      </c>
      <c r="J268">
        <v>575</v>
      </c>
      <c r="K268">
        <v>2.2612500000000001E-2</v>
      </c>
      <c r="L268">
        <v>15.09</v>
      </c>
      <c r="M268">
        <v>1</v>
      </c>
      <c r="N268">
        <v>1</v>
      </c>
      <c r="O268">
        <v>0</v>
      </c>
      <c r="P268">
        <v>0</v>
      </c>
      <c r="Q268">
        <v>4</v>
      </c>
      <c r="R268">
        <v>1</v>
      </c>
      <c r="S268">
        <v>2</v>
      </c>
    </row>
    <row r="269" spans="3:19">
      <c r="C269">
        <v>23</v>
      </c>
      <c r="D269">
        <v>1</v>
      </c>
      <c r="E269" t="s">
        <v>41</v>
      </c>
      <c r="G269">
        <v>18</v>
      </c>
      <c r="H269">
        <v>17421</v>
      </c>
      <c r="I269">
        <v>16599</v>
      </c>
      <c r="J269">
        <v>822</v>
      </c>
      <c r="K269">
        <v>0</v>
      </c>
      <c r="L269">
        <v>9.8000000000000007</v>
      </c>
      <c r="M269">
        <v>1</v>
      </c>
      <c r="N269">
        <v>6</v>
      </c>
      <c r="O269">
        <v>3</v>
      </c>
      <c r="P269">
        <v>2</v>
      </c>
      <c r="Q269">
        <v>4</v>
      </c>
      <c r="R269">
        <v>2</v>
      </c>
      <c r="S269">
        <v>0</v>
      </c>
    </row>
    <row r="270" spans="3:19">
      <c r="C270">
        <v>23</v>
      </c>
      <c r="D270">
        <v>2</v>
      </c>
      <c r="E270" t="s">
        <v>44</v>
      </c>
      <c r="G270">
        <v>15</v>
      </c>
      <c r="H270">
        <v>15173</v>
      </c>
      <c r="I270">
        <v>13223</v>
      </c>
      <c r="J270">
        <v>1950</v>
      </c>
      <c r="K270">
        <v>4.2957500000000003E-2</v>
      </c>
      <c r="L270">
        <v>31.25</v>
      </c>
      <c r="M270">
        <v>1</v>
      </c>
      <c r="N270">
        <v>4</v>
      </c>
      <c r="O270">
        <v>3</v>
      </c>
      <c r="P270">
        <v>0</v>
      </c>
      <c r="Q270">
        <v>4</v>
      </c>
      <c r="R270">
        <v>1</v>
      </c>
      <c r="S270">
        <v>2</v>
      </c>
    </row>
    <row r="271" spans="3:19">
      <c r="C271">
        <v>23</v>
      </c>
      <c r="D271">
        <v>2</v>
      </c>
      <c r="E271" t="s">
        <v>43</v>
      </c>
      <c r="G271">
        <v>9</v>
      </c>
      <c r="H271">
        <v>9820</v>
      </c>
      <c r="I271">
        <v>9385</v>
      </c>
      <c r="J271">
        <v>435</v>
      </c>
      <c r="K271">
        <v>0</v>
      </c>
      <c r="L271">
        <v>71.14</v>
      </c>
      <c r="M271">
        <v>1</v>
      </c>
      <c r="N271">
        <v>4</v>
      </c>
      <c r="O271">
        <v>0</v>
      </c>
      <c r="P271">
        <v>3</v>
      </c>
      <c r="Q271">
        <v>1</v>
      </c>
      <c r="R271">
        <v>0</v>
      </c>
      <c r="S271">
        <v>0</v>
      </c>
    </row>
    <row r="272" spans="3:19">
      <c r="C272">
        <v>23</v>
      </c>
      <c r="D272">
        <v>2</v>
      </c>
      <c r="E272" t="s">
        <v>41</v>
      </c>
      <c r="G272">
        <v>18</v>
      </c>
      <c r="H272">
        <v>17110</v>
      </c>
      <c r="I272">
        <v>16530</v>
      </c>
      <c r="J272">
        <v>580</v>
      </c>
      <c r="K272">
        <v>0</v>
      </c>
      <c r="L272">
        <v>6.8</v>
      </c>
      <c r="M272">
        <v>1</v>
      </c>
      <c r="N272">
        <v>4</v>
      </c>
      <c r="O272">
        <v>1</v>
      </c>
      <c r="P272">
        <v>2</v>
      </c>
      <c r="Q272">
        <v>6</v>
      </c>
      <c r="R272">
        <v>4</v>
      </c>
      <c r="S272">
        <v>0</v>
      </c>
    </row>
    <row r="273" spans="3:19">
      <c r="C273">
        <v>23</v>
      </c>
      <c r="D273">
        <v>2</v>
      </c>
      <c r="E273" t="s">
        <v>42</v>
      </c>
      <c r="M273">
        <v>1</v>
      </c>
      <c r="N273">
        <v>25</v>
      </c>
      <c r="O273">
        <v>12</v>
      </c>
      <c r="P273">
        <v>12</v>
      </c>
      <c r="Q273">
        <v>0</v>
      </c>
      <c r="R273">
        <v>0</v>
      </c>
      <c r="S273">
        <v>0</v>
      </c>
    </row>
    <row r="274" spans="3:19">
      <c r="C274">
        <v>23</v>
      </c>
      <c r="D274">
        <v>3</v>
      </c>
      <c r="E274" t="s">
        <v>42</v>
      </c>
      <c r="M274">
        <v>1</v>
      </c>
      <c r="N274">
        <v>25</v>
      </c>
      <c r="O274">
        <v>16</v>
      </c>
      <c r="P274">
        <v>8</v>
      </c>
      <c r="Q274">
        <v>0</v>
      </c>
      <c r="R274">
        <v>0</v>
      </c>
      <c r="S274">
        <v>0</v>
      </c>
    </row>
    <row r="275" spans="3:19">
      <c r="C275">
        <v>23</v>
      </c>
      <c r="D275">
        <v>3</v>
      </c>
      <c r="E275" t="s">
        <v>43</v>
      </c>
      <c r="G275">
        <v>9</v>
      </c>
      <c r="H275">
        <v>9820</v>
      </c>
      <c r="I275">
        <v>9385</v>
      </c>
      <c r="J275">
        <v>435</v>
      </c>
      <c r="K275">
        <v>0</v>
      </c>
      <c r="L275">
        <v>40.25</v>
      </c>
      <c r="M275">
        <v>1</v>
      </c>
      <c r="N275">
        <v>4</v>
      </c>
      <c r="O275">
        <v>0</v>
      </c>
      <c r="P275">
        <v>3</v>
      </c>
      <c r="Q275">
        <v>1</v>
      </c>
      <c r="R275">
        <v>0</v>
      </c>
      <c r="S275">
        <v>0</v>
      </c>
    </row>
    <row r="276" spans="3:19">
      <c r="C276">
        <v>23</v>
      </c>
      <c r="D276">
        <v>3</v>
      </c>
      <c r="E276" t="s">
        <v>41</v>
      </c>
      <c r="M276">
        <v>1</v>
      </c>
      <c r="N276">
        <v>5</v>
      </c>
      <c r="O276">
        <v>2</v>
      </c>
      <c r="P276">
        <v>2</v>
      </c>
      <c r="Q276">
        <v>6</v>
      </c>
      <c r="R276">
        <v>4</v>
      </c>
      <c r="S276">
        <v>0</v>
      </c>
    </row>
    <row r="277" spans="3:19">
      <c r="C277">
        <v>23</v>
      </c>
      <c r="D277">
        <v>3</v>
      </c>
      <c r="E277" t="s">
        <v>44</v>
      </c>
      <c r="G277">
        <v>15</v>
      </c>
      <c r="H277">
        <v>17657</v>
      </c>
      <c r="I277">
        <v>16241</v>
      </c>
      <c r="J277">
        <v>1416</v>
      </c>
      <c r="K277">
        <v>4.9482499999999999E-2</v>
      </c>
      <c r="L277">
        <v>35.01</v>
      </c>
      <c r="M277">
        <v>1</v>
      </c>
      <c r="N277">
        <v>3</v>
      </c>
      <c r="O277">
        <v>2</v>
      </c>
      <c r="P277">
        <v>0</v>
      </c>
      <c r="Q277">
        <v>5</v>
      </c>
      <c r="R277">
        <v>4</v>
      </c>
      <c r="S277">
        <v>0</v>
      </c>
    </row>
    <row r="278" spans="3:19">
      <c r="C278">
        <v>24</v>
      </c>
      <c r="D278">
        <v>1</v>
      </c>
      <c r="E278" t="s">
        <v>41</v>
      </c>
      <c r="M278">
        <v>1</v>
      </c>
      <c r="N278">
        <v>25</v>
      </c>
      <c r="O278">
        <v>24</v>
      </c>
      <c r="P278">
        <v>0</v>
      </c>
      <c r="Q278">
        <v>0</v>
      </c>
      <c r="R278">
        <v>0</v>
      </c>
      <c r="S278">
        <v>0</v>
      </c>
    </row>
    <row r="279" spans="3:19">
      <c r="C279">
        <v>24</v>
      </c>
      <c r="D279">
        <v>1</v>
      </c>
      <c r="E279" t="s">
        <v>42</v>
      </c>
      <c r="G279">
        <v>32</v>
      </c>
      <c r="H279">
        <v>28348</v>
      </c>
      <c r="I279">
        <v>27652</v>
      </c>
      <c r="J279">
        <v>696</v>
      </c>
      <c r="K279">
        <v>1.487E-2</v>
      </c>
      <c r="L279">
        <v>31.05</v>
      </c>
      <c r="M279">
        <v>1</v>
      </c>
      <c r="N279">
        <v>16</v>
      </c>
      <c r="O279">
        <v>9</v>
      </c>
      <c r="P279">
        <v>6</v>
      </c>
      <c r="Q279">
        <v>0</v>
      </c>
      <c r="R279">
        <v>0</v>
      </c>
      <c r="S279">
        <v>0</v>
      </c>
    </row>
    <row r="280" spans="3:19">
      <c r="C280">
        <v>24</v>
      </c>
      <c r="D280">
        <v>1</v>
      </c>
      <c r="E280" t="s">
        <v>44</v>
      </c>
      <c r="G280">
        <v>8</v>
      </c>
      <c r="H280">
        <v>4027</v>
      </c>
      <c r="I280">
        <v>3701</v>
      </c>
      <c r="J280">
        <v>326</v>
      </c>
      <c r="K280">
        <v>1.2512499999999999E-2</v>
      </c>
      <c r="L280">
        <v>44.96</v>
      </c>
      <c r="M280">
        <v>1</v>
      </c>
      <c r="N280">
        <v>4</v>
      </c>
      <c r="O280">
        <v>1</v>
      </c>
      <c r="P280">
        <v>2</v>
      </c>
      <c r="Q280">
        <v>0</v>
      </c>
      <c r="R280">
        <v>0</v>
      </c>
      <c r="S280">
        <v>0</v>
      </c>
    </row>
    <row r="281" spans="3:19">
      <c r="C281">
        <v>24</v>
      </c>
      <c r="D281">
        <v>1</v>
      </c>
      <c r="E281" t="s">
        <v>43</v>
      </c>
      <c r="G281">
        <v>11</v>
      </c>
      <c r="H281">
        <v>11481</v>
      </c>
      <c r="I281">
        <v>11012</v>
      </c>
      <c r="J281">
        <v>469</v>
      </c>
      <c r="K281">
        <v>0</v>
      </c>
      <c r="L281">
        <v>37.72</v>
      </c>
      <c r="M281">
        <v>1</v>
      </c>
      <c r="N281">
        <v>5</v>
      </c>
      <c r="O281">
        <v>1</v>
      </c>
      <c r="P281">
        <v>3</v>
      </c>
      <c r="Q281">
        <v>1</v>
      </c>
      <c r="R281">
        <v>0</v>
      </c>
      <c r="S281">
        <v>0</v>
      </c>
    </row>
    <row r="282" spans="3:19">
      <c r="C282">
        <v>24</v>
      </c>
      <c r="D282">
        <v>2</v>
      </c>
      <c r="E282" t="s">
        <v>44</v>
      </c>
      <c r="G282">
        <v>8</v>
      </c>
      <c r="H282">
        <v>4079</v>
      </c>
      <c r="I282">
        <v>3771</v>
      </c>
      <c r="J282">
        <v>308</v>
      </c>
      <c r="K282">
        <v>1.12275E-2</v>
      </c>
      <c r="L282">
        <v>37.840000000000003</v>
      </c>
      <c r="M282">
        <v>1</v>
      </c>
      <c r="N282">
        <v>4</v>
      </c>
      <c r="O282">
        <v>1</v>
      </c>
      <c r="P282">
        <v>2</v>
      </c>
      <c r="Q282">
        <v>0</v>
      </c>
      <c r="R282">
        <v>0</v>
      </c>
      <c r="S282">
        <v>0</v>
      </c>
    </row>
    <row r="283" spans="3:19">
      <c r="C283">
        <v>24</v>
      </c>
      <c r="D283">
        <v>2</v>
      </c>
      <c r="E283" t="s">
        <v>43</v>
      </c>
      <c r="G283">
        <v>12</v>
      </c>
      <c r="H283">
        <v>11158</v>
      </c>
      <c r="I283">
        <v>10469</v>
      </c>
      <c r="J283">
        <v>689</v>
      </c>
      <c r="K283">
        <v>0</v>
      </c>
      <c r="L283">
        <v>73.28</v>
      </c>
      <c r="M283">
        <v>1</v>
      </c>
      <c r="N283">
        <v>6</v>
      </c>
      <c r="O283">
        <v>2</v>
      </c>
      <c r="P283">
        <v>3</v>
      </c>
      <c r="Q283">
        <v>0</v>
      </c>
      <c r="R283">
        <v>0</v>
      </c>
      <c r="S283">
        <v>0</v>
      </c>
    </row>
    <row r="284" spans="3:19">
      <c r="C284">
        <v>24</v>
      </c>
      <c r="D284">
        <v>2</v>
      </c>
      <c r="E284" t="s">
        <v>42</v>
      </c>
      <c r="G284">
        <v>10</v>
      </c>
      <c r="H284">
        <v>5189</v>
      </c>
      <c r="I284">
        <v>4922</v>
      </c>
      <c r="J284">
        <v>267</v>
      </c>
      <c r="K284">
        <v>2.8614999999999999E-3</v>
      </c>
      <c r="L284">
        <v>9.7899999999999991</v>
      </c>
      <c r="M284">
        <v>1</v>
      </c>
      <c r="N284">
        <v>5</v>
      </c>
      <c r="O284">
        <v>2</v>
      </c>
      <c r="P284">
        <v>2</v>
      </c>
      <c r="Q284">
        <v>0</v>
      </c>
      <c r="R284">
        <v>0</v>
      </c>
      <c r="S284">
        <v>0</v>
      </c>
    </row>
    <row r="285" spans="3:19">
      <c r="C285">
        <v>24</v>
      </c>
      <c r="D285">
        <v>2</v>
      </c>
      <c r="E285" t="s">
        <v>41</v>
      </c>
      <c r="M285">
        <v>1</v>
      </c>
      <c r="N285">
        <v>25</v>
      </c>
      <c r="O285">
        <v>24</v>
      </c>
      <c r="P285">
        <v>0</v>
      </c>
      <c r="Q285">
        <v>0</v>
      </c>
      <c r="R285">
        <v>0</v>
      </c>
      <c r="S285">
        <v>0</v>
      </c>
    </row>
    <row r="286" spans="3:19">
      <c r="C286">
        <v>24</v>
      </c>
      <c r="D286">
        <v>3</v>
      </c>
      <c r="E286" t="s">
        <v>42</v>
      </c>
      <c r="G286">
        <v>10</v>
      </c>
      <c r="H286">
        <v>4780</v>
      </c>
      <c r="I286">
        <v>4546</v>
      </c>
      <c r="J286">
        <v>234</v>
      </c>
      <c r="K286">
        <v>2.624E-3</v>
      </c>
      <c r="L286">
        <v>39.04</v>
      </c>
      <c r="M286">
        <v>1</v>
      </c>
      <c r="N286">
        <v>5</v>
      </c>
      <c r="O286">
        <v>2</v>
      </c>
      <c r="P286">
        <v>2</v>
      </c>
      <c r="Q286">
        <v>0</v>
      </c>
      <c r="R286">
        <v>0</v>
      </c>
      <c r="S286">
        <v>0</v>
      </c>
    </row>
    <row r="287" spans="3:19">
      <c r="C287">
        <v>24</v>
      </c>
      <c r="D287">
        <v>3</v>
      </c>
      <c r="E287" t="s">
        <v>43</v>
      </c>
      <c r="G287">
        <v>11</v>
      </c>
      <c r="H287">
        <v>11483</v>
      </c>
      <c r="I287">
        <v>11013</v>
      </c>
      <c r="J287">
        <v>470</v>
      </c>
      <c r="K287">
        <v>0</v>
      </c>
      <c r="L287">
        <v>39.47</v>
      </c>
      <c r="M287">
        <v>1</v>
      </c>
      <c r="N287">
        <v>5</v>
      </c>
      <c r="O287">
        <v>1</v>
      </c>
      <c r="P287">
        <v>3</v>
      </c>
      <c r="Q287">
        <v>1</v>
      </c>
      <c r="R287">
        <v>0</v>
      </c>
      <c r="S287">
        <v>0</v>
      </c>
    </row>
    <row r="288" spans="3:19">
      <c r="C288">
        <v>24</v>
      </c>
      <c r="D288">
        <v>3</v>
      </c>
      <c r="E288" t="s">
        <v>44</v>
      </c>
      <c r="G288">
        <v>6</v>
      </c>
      <c r="H288">
        <v>3287</v>
      </c>
      <c r="I288">
        <v>2958</v>
      </c>
      <c r="J288">
        <v>329</v>
      </c>
      <c r="K288">
        <v>1.0685E-2</v>
      </c>
      <c r="L288">
        <v>35.67</v>
      </c>
      <c r="M288">
        <v>1</v>
      </c>
      <c r="N288">
        <v>3</v>
      </c>
      <c r="O288">
        <v>1</v>
      </c>
      <c r="P288">
        <v>1</v>
      </c>
      <c r="Q288">
        <v>0</v>
      </c>
      <c r="R288">
        <v>0</v>
      </c>
      <c r="S288">
        <v>0</v>
      </c>
    </row>
    <row r="289" spans="3:19">
      <c r="C289">
        <v>24</v>
      </c>
      <c r="D289">
        <v>3</v>
      </c>
      <c r="E289" t="s">
        <v>41</v>
      </c>
      <c r="G289">
        <v>12</v>
      </c>
      <c r="H289">
        <v>16162</v>
      </c>
      <c r="I289">
        <v>15314</v>
      </c>
      <c r="J289">
        <v>848</v>
      </c>
      <c r="K289">
        <v>0</v>
      </c>
      <c r="L289">
        <v>10.57</v>
      </c>
      <c r="M289">
        <v>1</v>
      </c>
      <c r="N289">
        <v>6</v>
      </c>
      <c r="O289">
        <v>5</v>
      </c>
      <c r="P289">
        <v>0</v>
      </c>
      <c r="Q289">
        <v>0</v>
      </c>
      <c r="R289">
        <v>0</v>
      </c>
      <c r="S289">
        <v>0</v>
      </c>
    </row>
    <row r="290" spans="3:19">
      <c r="C290">
        <v>25</v>
      </c>
      <c r="D290">
        <v>1</v>
      </c>
      <c r="E290" t="s">
        <v>42</v>
      </c>
      <c r="G290">
        <v>12</v>
      </c>
      <c r="H290">
        <v>6031</v>
      </c>
      <c r="I290">
        <v>5735</v>
      </c>
      <c r="J290">
        <v>296</v>
      </c>
      <c r="K290">
        <v>3.3115000000000002E-3</v>
      </c>
      <c r="L290">
        <v>12.08</v>
      </c>
      <c r="M290">
        <v>1</v>
      </c>
      <c r="N290">
        <v>6</v>
      </c>
      <c r="O290">
        <v>3</v>
      </c>
      <c r="P290">
        <v>2</v>
      </c>
      <c r="Q290">
        <v>0</v>
      </c>
      <c r="R290">
        <v>0</v>
      </c>
      <c r="S290">
        <v>0</v>
      </c>
    </row>
    <row r="291" spans="3:19">
      <c r="C291">
        <v>25</v>
      </c>
      <c r="D291">
        <v>1</v>
      </c>
      <c r="E291" t="s">
        <v>43</v>
      </c>
      <c r="G291">
        <v>8</v>
      </c>
      <c r="H291">
        <v>6745</v>
      </c>
      <c r="I291">
        <v>6258</v>
      </c>
      <c r="J291">
        <v>487</v>
      </c>
      <c r="K291">
        <v>0</v>
      </c>
      <c r="L291">
        <v>19.079999999999998</v>
      </c>
      <c r="M291">
        <v>1</v>
      </c>
      <c r="N291">
        <v>4</v>
      </c>
      <c r="O291">
        <v>1</v>
      </c>
      <c r="P291">
        <v>2</v>
      </c>
      <c r="Q291">
        <v>0</v>
      </c>
      <c r="R291">
        <v>0</v>
      </c>
      <c r="S291">
        <v>0</v>
      </c>
    </row>
    <row r="292" spans="3:19">
      <c r="C292">
        <v>25</v>
      </c>
      <c r="D292">
        <v>1</v>
      </c>
      <c r="E292" t="s">
        <v>41</v>
      </c>
      <c r="M292">
        <v>1</v>
      </c>
      <c r="N292">
        <v>10</v>
      </c>
      <c r="O292">
        <v>9</v>
      </c>
      <c r="P292">
        <v>0</v>
      </c>
      <c r="Q292">
        <v>0</v>
      </c>
      <c r="R292">
        <v>0</v>
      </c>
      <c r="S292">
        <v>0</v>
      </c>
    </row>
    <row r="293" spans="3:19">
      <c r="C293">
        <v>25</v>
      </c>
      <c r="D293">
        <v>1</v>
      </c>
      <c r="E293" t="s">
        <v>44</v>
      </c>
      <c r="G293">
        <v>12</v>
      </c>
      <c r="H293">
        <v>7032</v>
      </c>
      <c r="I293">
        <v>6585</v>
      </c>
      <c r="J293">
        <v>447</v>
      </c>
      <c r="K293">
        <v>1.9332499999999999E-2</v>
      </c>
      <c r="L293">
        <v>49.8</v>
      </c>
      <c r="M293">
        <v>1</v>
      </c>
      <c r="N293">
        <v>6</v>
      </c>
      <c r="O293">
        <v>2</v>
      </c>
      <c r="P293">
        <v>3</v>
      </c>
      <c r="Q293">
        <v>0</v>
      </c>
      <c r="R293">
        <v>0</v>
      </c>
      <c r="S293">
        <v>0</v>
      </c>
    </row>
    <row r="294" spans="3:19">
      <c r="C294">
        <v>25</v>
      </c>
      <c r="D294">
        <v>2</v>
      </c>
      <c r="E294" t="s">
        <v>44</v>
      </c>
      <c r="G294">
        <v>12</v>
      </c>
      <c r="H294">
        <v>6914</v>
      </c>
      <c r="I294">
        <v>6485</v>
      </c>
      <c r="J294">
        <v>429</v>
      </c>
      <c r="K294">
        <v>1.7462499999999999E-2</v>
      </c>
      <c r="L294">
        <v>45.99</v>
      </c>
      <c r="M294">
        <v>1</v>
      </c>
      <c r="N294">
        <v>6</v>
      </c>
      <c r="O294">
        <v>2</v>
      </c>
      <c r="P294">
        <v>3</v>
      </c>
      <c r="Q294">
        <v>0</v>
      </c>
      <c r="R294">
        <v>0</v>
      </c>
      <c r="S294">
        <v>0</v>
      </c>
    </row>
    <row r="295" spans="3:19">
      <c r="C295">
        <v>25</v>
      </c>
      <c r="D295">
        <v>2</v>
      </c>
      <c r="E295" t="s">
        <v>41</v>
      </c>
      <c r="M295">
        <v>1</v>
      </c>
      <c r="N295">
        <v>10</v>
      </c>
      <c r="O295">
        <v>9</v>
      </c>
      <c r="P295">
        <v>0</v>
      </c>
      <c r="Q295">
        <v>0</v>
      </c>
      <c r="R295">
        <v>0</v>
      </c>
      <c r="S295">
        <v>0</v>
      </c>
    </row>
    <row r="296" spans="3:19">
      <c r="C296">
        <v>25</v>
      </c>
      <c r="D296">
        <v>2</v>
      </c>
      <c r="E296" t="s">
        <v>43</v>
      </c>
      <c r="G296">
        <v>8</v>
      </c>
      <c r="H296">
        <v>6739</v>
      </c>
      <c r="I296">
        <v>6248</v>
      </c>
      <c r="J296">
        <v>491</v>
      </c>
      <c r="K296">
        <v>0</v>
      </c>
      <c r="L296">
        <v>16.64</v>
      </c>
      <c r="M296">
        <v>1</v>
      </c>
      <c r="N296">
        <v>4</v>
      </c>
      <c r="O296">
        <v>1</v>
      </c>
      <c r="P296">
        <v>2</v>
      </c>
      <c r="Q296">
        <v>0</v>
      </c>
      <c r="R296">
        <v>0</v>
      </c>
      <c r="S296">
        <v>0</v>
      </c>
    </row>
    <row r="297" spans="3:19">
      <c r="C297">
        <v>25</v>
      </c>
      <c r="D297">
        <v>2</v>
      </c>
      <c r="E297" t="s">
        <v>42</v>
      </c>
      <c r="G297">
        <v>10</v>
      </c>
      <c r="H297">
        <v>4906</v>
      </c>
      <c r="I297">
        <v>4609</v>
      </c>
      <c r="J297">
        <v>297</v>
      </c>
      <c r="K297">
        <v>2.7499999999999998E-3</v>
      </c>
      <c r="L297">
        <v>10.48</v>
      </c>
      <c r="M297">
        <v>1</v>
      </c>
      <c r="N297">
        <v>5</v>
      </c>
      <c r="O297">
        <v>3</v>
      </c>
      <c r="P297">
        <v>1</v>
      </c>
      <c r="Q297">
        <v>0</v>
      </c>
      <c r="R297">
        <v>0</v>
      </c>
      <c r="S297">
        <v>0</v>
      </c>
    </row>
    <row r="298" spans="3:19">
      <c r="C298">
        <v>25</v>
      </c>
      <c r="D298">
        <v>3</v>
      </c>
      <c r="E298" t="s">
        <v>42</v>
      </c>
      <c r="G298">
        <v>12</v>
      </c>
      <c r="H298">
        <v>6750</v>
      </c>
      <c r="I298">
        <v>6304</v>
      </c>
      <c r="J298">
        <v>446</v>
      </c>
      <c r="K298">
        <v>3.8210000000000002E-3</v>
      </c>
      <c r="L298">
        <v>13.57</v>
      </c>
      <c r="M298">
        <v>1</v>
      </c>
      <c r="N298">
        <v>6</v>
      </c>
      <c r="O298">
        <v>3</v>
      </c>
      <c r="P298">
        <v>2</v>
      </c>
      <c r="Q298">
        <v>0</v>
      </c>
      <c r="R298">
        <v>0</v>
      </c>
      <c r="S298">
        <v>0</v>
      </c>
    </row>
    <row r="299" spans="3:19">
      <c r="C299">
        <v>25</v>
      </c>
      <c r="D299">
        <v>3</v>
      </c>
      <c r="E299" t="s">
        <v>41</v>
      </c>
      <c r="M299">
        <v>1</v>
      </c>
      <c r="N299">
        <v>10</v>
      </c>
      <c r="O299">
        <v>9</v>
      </c>
      <c r="P299">
        <v>0</v>
      </c>
      <c r="Q299">
        <v>0</v>
      </c>
      <c r="R299">
        <v>0</v>
      </c>
      <c r="S299">
        <v>0</v>
      </c>
    </row>
    <row r="300" spans="3:19">
      <c r="C300">
        <v>25</v>
      </c>
      <c r="D300">
        <v>3</v>
      </c>
      <c r="E300" t="s">
        <v>43</v>
      </c>
      <c r="G300">
        <v>8</v>
      </c>
      <c r="H300">
        <v>6743</v>
      </c>
      <c r="I300">
        <v>6258</v>
      </c>
      <c r="J300">
        <v>485</v>
      </c>
      <c r="K300">
        <v>0</v>
      </c>
      <c r="L300">
        <v>17.64</v>
      </c>
      <c r="M300">
        <v>1</v>
      </c>
      <c r="N300">
        <v>4</v>
      </c>
      <c r="O300">
        <v>1</v>
      </c>
      <c r="P300">
        <v>2</v>
      </c>
      <c r="Q300">
        <v>0</v>
      </c>
      <c r="R300">
        <v>0</v>
      </c>
      <c r="S300">
        <v>0</v>
      </c>
    </row>
    <row r="301" spans="3:19">
      <c r="C301">
        <v>25</v>
      </c>
      <c r="D301">
        <v>3</v>
      </c>
      <c r="E301" t="s">
        <v>44</v>
      </c>
      <c r="G301">
        <v>8</v>
      </c>
      <c r="H301">
        <v>7016</v>
      </c>
      <c r="I301">
        <v>6468</v>
      </c>
      <c r="J301">
        <v>548</v>
      </c>
      <c r="K301">
        <v>1.7170000000000001E-2</v>
      </c>
      <c r="L301">
        <v>43.48</v>
      </c>
      <c r="M301">
        <v>1</v>
      </c>
      <c r="N301">
        <v>4</v>
      </c>
      <c r="O301">
        <v>2</v>
      </c>
      <c r="P301">
        <v>1</v>
      </c>
      <c r="Q301">
        <v>0</v>
      </c>
      <c r="R301">
        <v>0</v>
      </c>
      <c r="S301">
        <v>0</v>
      </c>
    </row>
    <row r="302" spans="3:19">
      <c r="C302">
        <v>26</v>
      </c>
      <c r="D302">
        <v>1</v>
      </c>
      <c r="E302" t="s">
        <v>44</v>
      </c>
      <c r="G302">
        <v>8</v>
      </c>
      <c r="H302">
        <v>4388</v>
      </c>
      <c r="I302">
        <v>4011</v>
      </c>
      <c r="J302">
        <v>377</v>
      </c>
      <c r="K302">
        <v>1.2517500000000001E-2</v>
      </c>
      <c r="L302">
        <v>15.3</v>
      </c>
      <c r="M302">
        <v>1</v>
      </c>
      <c r="N302">
        <v>4</v>
      </c>
      <c r="O302">
        <v>1</v>
      </c>
      <c r="P302">
        <v>2</v>
      </c>
      <c r="Q302">
        <v>0</v>
      </c>
      <c r="R302">
        <v>0</v>
      </c>
      <c r="S302">
        <v>0</v>
      </c>
    </row>
    <row r="303" spans="3:19">
      <c r="C303">
        <v>26</v>
      </c>
      <c r="D303">
        <v>1</v>
      </c>
      <c r="E303" t="s">
        <v>42</v>
      </c>
      <c r="M303">
        <v>1</v>
      </c>
      <c r="N303">
        <v>20</v>
      </c>
      <c r="O303">
        <v>10</v>
      </c>
      <c r="P303">
        <v>9</v>
      </c>
      <c r="Q303">
        <v>0</v>
      </c>
      <c r="R303">
        <v>0</v>
      </c>
      <c r="S303">
        <v>0</v>
      </c>
    </row>
    <row r="304" spans="3:19">
      <c r="C304">
        <v>26</v>
      </c>
      <c r="D304">
        <v>1</v>
      </c>
      <c r="E304" t="s">
        <v>41</v>
      </c>
      <c r="M304">
        <v>1</v>
      </c>
      <c r="N304">
        <v>10</v>
      </c>
      <c r="O304">
        <v>9</v>
      </c>
      <c r="P304">
        <v>0</v>
      </c>
      <c r="Q304">
        <v>0</v>
      </c>
      <c r="R304">
        <v>0</v>
      </c>
      <c r="S304">
        <v>0</v>
      </c>
    </row>
    <row r="305" spans="3:19">
      <c r="C305">
        <v>26</v>
      </c>
      <c r="D305">
        <v>1</v>
      </c>
      <c r="E305" t="s">
        <v>43</v>
      </c>
      <c r="G305">
        <v>10</v>
      </c>
      <c r="H305">
        <v>8701</v>
      </c>
      <c r="I305">
        <v>8048</v>
      </c>
      <c r="J305">
        <v>653</v>
      </c>
      <c r="K305">
        <v>0</v>
      </c>
      <c r="L305">
        <v>20.329999999999998</v>
      </c>
      <c r="M305">
        <v>1</v>
      </c>
      <c r="N305">
        <v>5</v>
      </c>
      <c r="O305">
        <v>2</v>
      </c>
      <c r="P305">
        <v>2</v>
      </c>
      <c r="Q305">
        <v>0</v>
      </c>
      <c r="R305">
        <v>0</v>
      </c>
      <c r="S305">
        <v>0</v>
      </c>
    </row>
    <row r="306" spans="3:19">
      <c r="C306">
        <v>26</v>
      </c>
      <c r="D306">
        <v>2</v>
      </c>
      <c r="E306" t="s">
        <v>43</v>
      </c>
      <c r="G306">
        <v>10</v>
      </c>
      <c r="H306">
        <v>8701</v>
      </c>
      <c r="I306">
        <v>8048</v>
      </c>
      <c r="J306">
        <v>653</v>
      </c>
      <c r="K306">
        <v>0</v>
      </c>
      <c r="L306">
        <v>25.96</v>
      </c>
      <c r="M306">
        <v>1</v>
      </c>
      <c r="N306">
        <v>5</v>
      </c>
      <c r="O306">
        <v>2</v>
      </c>
      <c r="P306">
        <v>2</v>
      </c>
      <c r="Q306">
        <v>0</v>
      </c>
      <c r="R306">
        <v>0</v>
      </c>
      <c r="S306">
        <v>0</v>
      </c>
    </row>
    <row r="307" spans="3:19">
      <c r="C307">
        <v>26</v>
      </c>
      <c r="D307">
        <v>2</v>
      </c>
      <c r="E307" t="s">
        <v>41</v>
      </c>
      <c r="M307">
        <v>1</v>
      </c>
      <c r="N307">
        <v>10</v>
      </c>
      <c r="O307">
        <v>9</v>
      </c>
      <c r="P307">
        <v>0</v>
      </c>
      <c r="Q307">
        <v>0</v>
      </c>
      <c r="R307">
        <v>0</v>
      </c>
      <c r="S307">
        <v>0</v>
      </c>
    </row>
    <row r="308" spans="3:19">
      <c r="C308">
        <v>26</v>
      </c>
      <c r="D308">
        <v>2</v>
      </c>
      <c r="E308" t="s">
        <v>42</v>
      </c>
      <c r="M308">
        <v>1</v>
      </c>
      <c r="N308">
        <v>21</v>
      </c>
      <c r="O308">
        <v>9</v>
      </c>
      <c r="P308">
        <v>9</v>
      </c>
      <c r="Q308">
        <v>0</v>
      </c>
      <c r="R308">
        <v>0</v>
      </c>
      <c r="S308">
        <v>0</v>
      </c>
    </row>
    <row r="309" spans="3:19">
      <c r="C309">
        <v>26</v>
      </c>
      <c r="D309">
        <v>2</v>
      </c>
      <c r="E309" t="s">
        <v>44</v>
      </c>
      <c r="G309">
        <v>8</v>
      </c>
      <c r="H309">
        <v>4481</v>
      </c>
      <c r="I309">
        <v>4127</v>
      </c>
      <c r="J309">
        <v>354</v>
      </c>
      <c r="K309">
        <v>1.24175E-2</v>
      </c>
      <c r="L309">
        <v>13.68</v>
      </c>
      <c r="M309">
        <v>1</v>
      </c>
      <c r="N309">
        <v>4</v>
      </c>
      <c r="O309">
        <v>2</v>
      </c>
      <c r="P309">
        <v>1</v>
      </c>
      <c r="Q309">
        <v>0</v>
      </c>
      <c r="R309">
        <v>0</v>
      </c>
      <c r="S309">
        <v>0</v>
      </c>
    </row>
    <row r="310" spans="3:19">
      <c r="C310">
        <v>26</v>
      </c>
      <c r="D310">
        <v>3</v>
      </c>
      <c r="E310" t="s">
        <v>43</v>
      </c>
      <c r="G310">
        <v>10</v>
      </c>
      <c r="H310">
        <v>8826</v>
      </c>
      <c r="I310">
        <v>8109</v>
      </c>
      <c r="J310">
        <v>717</v>
      </c>
      <c r="K310">
        <v>0</v>
      </c>
      <c r="L310">
        <v>32.76</v>
      </c>
      <c r="M310">
        <v>1</v>
      </c>
      <c r="N310">
        <v>5</v>
      </c>
      <c r="O310">
        <v>2</v>
      </c>
      <c r="P310">
        <v>2</v>
      </c>
      <c r="Q310">
        <v>0</v>
      </c>
      <c r="R310">
        <v>0</v>
      </c>
      <c r="S310">
        <v>0</v>
      </c>
    </row>
    <row r="311" spans="3:19">
      <c r="C311">
        <v>26</v>
      </c>
      <c r="D311">
        <v>3</v>
      </c>
      <c r="E311" t="s">
        <v>41</v>
      </c>
      <c r="M311">
        <v>1</v>
      </c>
      <c r="N311">
        <v>10</v>
      </c>
      <c r="O311">
        <v>9</v>
      </c>
      <c r="P311">
        <v>0</v>
      </c>
      <c r="Q311">
        <v>0</v>
      </c>
      <c r="R311">
        <v>0</v>
      </c>
      <c r="S311">
        <v>0</v>
      </c>
    </row>
    <row r="312" spans="3:19">
      <c r="C312">
        <v>26</v>
      </c>
      <c r="D312">
        <v>3</v>
      </c>
      <c r="E312" t="s">
        <v>44</v>
      </c>
      <c r="G312">
        <v>16</v>
      </c>
      <c r="H312">
        <v>10803</v>
      </c>
      <c r="I312">
        <v>10251</v>
      </c>
      <c r="J312">
        <v>552</v>
      </c>
      <c r="K312">
        <v>2.41075E-2</v>
      </c>
      <c r="L312">
        <v>56.89</v>
      </c>
      <c r="M312">
        <v>1</v>
      </c>
      <c r="N312">
        <v>8</v>
      </c>
      <c r="O312">
        <v>3</v>
      </c>
      <c r="P312">
        <v>4</v>
      </c>
      <c r="Q312">
        <v>0</v>
      </c>
      <c r="R312">
        <v>0</v>
      </c>
      <c r="S312">
        <v>0</v>
      </c>
    </row>
    <row r="313" spans="3:19">
      <c r="C313">
        <v>26</v>
      </c>
      <c r="D313">
        <v>3</v>
      </c>
      <c r="E313" t="s">
        <v>42</v>
      </c>
      <c r="G313">
        <v>30</v>
      </c>
      <c r="H313">
        <v>29976</v>
      </c>
      <c r="I313">
        <v>29092</v>
      </c>
      <c r="J313">
        <v>884</v>
      </c>
      <c r="K313">
        <v>1.5872000000000001E-2</v>
      </c>
      <c r="L313">
        <v>29.08</v>
      </c>
      <c r="M313">
        <v>1</v>
      </c>
      <c r="N313">
        <v>15</v>
      </c>
      <c r="O313">
        <v>8</v>
      </c>
      <c r="P313">
        <v>6</v>
      </c>
      <c r="Q313">
        <v>0</v>
      </c>
      <c r="R313">
        <v>0</v>
      </c>
      <c r="S313">
        <v>0</v>
      </c>
    </row>
    <row r="314" spans="3:19">
      <c r="C314">
        <v>27</v>
      </c>
      <c r="D314">
        <v>1</v>
      </c>
      <c r="E314" t="s">
        <v>44</v>
      </c>
      <c r="G314">
        <v>8</v>
      </c>
      <c r="H314">
        <v>4511</v>
      </c>
      <c r="I314">
        <v>4045</v>
      </c>
      <c r="J314">
        <v>466</v>
      </c>
      <c r="K314">
        <v>1.4772499999999999E-2</v>
      </c>
      <c r="L314">
        <v>16.7</v>
      </c>
      <c r="M314">
        <v>1</v>
      </c>
      <c r="N314">
        <v>4</v>
      </c>
      <c r="O314">
        <v>1</v>
      </c>
      <c r="P314">
        <v>2</v>
      </c>
      <c r="Q314">
        <v>0</v>
      </c>
      <c r="R314">
        <v>0</v>
      </c>
      <c r="S314">
        <v>0</v>
      </c>
    </row>
    <row r="315" spans="3:19">
      <c r="C315">
        <v>27</v>
      </c>
      <c r="D315">
        <v>1</v>
      </c>
      <c r="E315" t="s">
        <v>41</v>
      </c>
      <c r="M315">
        <v>1</v>
      </c>
      <c r="N315">
        <v>10</v>
      </c>
      <c r="O315">
        <v>9</v>
      </c>
      <c r="P315">
        <v>0</v>
      </c>
      <c r="Q315">
        <v>0</v>
      </c>
      <c r="R315">
        <v>0</v>
      </c>
      <c r="S315">
        <v>0</v>
      </c>
    </row>
    <row r="316" spans="3:19">
      <c r="C316">
        <v>27</v>
      </c>
      <c r="D316">
        <v>1</v>
      </c>
      <c r="E316" t="s">
        <v>42</v>
      </c>
      <c r="G316">
        <v>10</v>
      </c>
      <c r="H316">
        <v>4329</v>
      </c>
      <c r="I316">
        <v>4144</v>
      </c>
      <c r="J316">
        <v>185</v>
      </c>
      <c r="K316">
        <v>2.3495E-3</v>
      </c>
      <c r="L316">
        <v>7.61</v>
      </c>
      <c r="M316">
        <v>1</v>
      </c>
      <c r="N316">
        <v>5</v>
      </c>
      <c r="O316">
        <v>2</v>
      </c>
      <c r="P316">
        <v>2</v>
      </c>
      <c r="Q316">
        <v>0</v>
      </c>
      <c r="R316">
        <v>0</v>
      </c>
      <c r="S316">
        <v>0</v>
      </c>
    </row>
    <row r="317" spans="3:19">
      <c r="C317">
        <v>27</v>
      </c>
      <c r="D317">
        <v>1</v>
      </c>
      <c r="E317" t="s">
        <v>43</v>
      </c>
      <c r="G317">
        <v>8</v>
      </c>
      <c r="H317">
        <v>6718</v>
      </c>
      <c r="I317">
        <v>6196</v>
      </c>
      <c r="J317">
        <v>522</v>
      </c>
      <c r="K317">
        <v>0</v>
      </c>
      <c r="L317">
        <v>27.71</v>
      </c>
      <c r="M317">
        <v>1</v>
      </c>
      <c r="N317">
        <v>4</v>
      </c>
      <c r="O317">
        <v>1</v>
      </c>
      <c r="P317">
        <v>2</v>
      </c>
      <c r="Q317">
        <v>0</v>
      </c>
      <c r="R317">
        <v>0</v>
      </c>
      <c r="S317">
        <v>0</v>
      </c>
    </row>
    <row r="318" spans="3:19">
      <c r="C318">
        <v>27</v>
      </c>
      <c r="D318">
        <v>2</v>
      </c>
      <c r="E318" t="s">
        <v>43</v>
      </c>
      <c r="G318">
        <v>8</v>
      </c>
      <c r="H318">
        <v>6830</v>
      </c>
      <c r="I318">
        <v>6251</v>
      </c>
      <c r="J318">
        <v>579</v>
      </c>
      <c r="K318">
        <v>0</v>
      </c>
      <c r="L318">
        <v>25.99</v>
      </c>
      <c r="M318">
        <v>1</v>
      </c>
      <c r="N318">
        <v>4</v>
      </c>
      <c r="O318">
        <v>1</v>
      </c>
      <c r="P318">
        <v>2</v>
      </c>
      <c r="Q318">
        <v>0</v>
      </c>
      <c r="R318">
        <v>0</v>
      </c>
      <c r="S318">
        <v>0</v>
      </c>
    </row>
    <row r="319" spans="3:19">
      <c r="C319">
        <v>27</v>
      </c>
      <c r="D319">
        <v>2</v>
      </c>
      <c r="E319" t="s">
        <v>42</v>
      </c>
      <c r="G319">
        <v>14</v>
      </c>
      <c r="H319">
        <v>7692</v>
      </c>
      <c r="I319">
        <v>7288</v>
      </c>
      <c r="J319">
        <v>404</v>
      </c>
      <c r="K319">
        <v>4.2500000000000003E-3</v>
      </c>
      <c r="L319">
        <v>15.04</v>
      </c>
      <c r="M319">
        <v>1</v>
      </c>
      <c r="N319">
        <v>7</v>
      </c>
      <c r="O319">
        <v>4</v>
      </c>
      <c r="P319">
        <v>2</v>
      </c>
      <c r="Q319">
        <v>0</v>
      </c>
      <c r="R319">
        <v>0</v>
      </c>
      <c r="S319">
        <v>0</v>
      </c>
    </row>
    <row r="320" spans="3:19">
      <c r="C320">
        <v>27</v>
      </c>
      <c r="D320">
        <v>2</v>
      </c>
      <c r="E320" t="s">
        <v>44</v>
      </c>
      <c r="G320">
        <v>8</v>
      </c>
      <c r="H320">
        <v>4304</v>
      </c>
      <c r="I320">
        <v>3971</v>
      </c>
      <c r="J320">
        <v>333</v>
      </c>
      <c r="K320">
        <v>1.19775E-2</v>
      </c>
      <c r="L320">
        <v>16.62</v>
      </c>
      <c r="M320">
        <v>1</v>
      </c>
      <c r="N320">
        <v>4</v>
      </c>
      <c r="O320">
        <v>1</v>
      </c>
      <c r="P320">
        <v>2</v>
      </c>
      <c r="Q320">
        <v>0</v>
      </c>
      <c r="R320">
        <v>0</v>
      </c>
      <c r="S320">
        <v>0</v>
      </c>
    </row>
    <row r="321" spans="3:19">
      <c r="C321">
        <v>27</v>
      </c>
      <c r="D321">
        <v>3</v>
      </c>
      <c r="E321" t="s">
        <v>44</v>
      </c>
      <c r="G321">
        <v>6</v>
      </c>
      <c r="H321">
        <v>3360</v>
      </c>
      <c r="I321">
        <v>2990</v>
      </c>
      <c r="J321">
        <v>370</v>
      </c>
      <c r="K321">
        <v>1.1174999999999999E-2</v>
      </c>
      <c r="L321">
        <v>39.43</v>
      </c>
      <c r="M321">
        <v>1</v>
      </c>
      <c r="N321">
        <v>3</v>
      </c>
      <c r="O321">
        <v>1</v>
      </c>
      <c r="P321">
        <v>1</v>
      </c>
      <c r="Q321">
        <v>0</v>
      </c>
      <c r="R321">
        <v>0</v>
      </c>
      <c r="S321">
        <v>0</v>
      </c>
    </row>
    <row r="322" spans="3:19">
      <c r="C322">
        <v>27</v>
      </c>
      <c r="D322">
        <v>3</v>
      </c>
      <c r="E322" t="s">
        <v>43</v>
      </c>
      <c r="G322">
        <v>8</v>
      </c>
      <c r="H322">
        <v>6830</v>
      </c>
      <c r="I322">
        <v>6251</v>
      </c>
      <c r="J322">
        <v>579</v>
      </c>
      <c r="K322">
        <v>0</v>
      </c>
      <c r="L322">
        <v>30.18</v>
      </c>
      <c r="M322">
        <v>1</v>
      </c>
      <c r="N322">
        <v>4</v>
      </c>
      <c r="O322">
        <v>1</v>
      </c>
      <c r="P322">
        <v>2</v>
      </c>
      <c r="Q322">
        <v>0</v>
      </c>
      <c r="R322">
        <v>0</v>
      </c>
      <c r="S322">
        <v>0</v>
      </c>
    </row>
    <row r="323" spans="3:19">
      <c r="C323">
        <v>27</v>
      </c>
      <c r="D323">
        <v>3</v>
      </c>
      <c r="E323" t="s">
        <v>42</v>
      </c>
      <c r="G323">
        <v>20</v>
      </c>
      <c r="H323">
        <v>12752</v>
      </c>
      <c r="I323">
        <v>12216</v>
      </c>
      <c r="J323">
        <v>536</v>
      </c>
      <c r="K323">
        <v>6.9119999999999997E-3</v>
      </c>
      <c r="L323">
        <v>21.25</v>
      </c>
      <c r="M323">
        <v>1</v>
      </c>
      <c r="N323">
        <v>10</v>
      </c>
      <c r="O323">
        <v>5</v>
      </c>
      <c r="P323">
        <v>4</v>
      </c>
      <c r="Q323">
        <v>0</v>
      </c>
      <c r="R323">
        <v>0</v>
      </c>
      <c r="S323">
        <v>0</v>
      </c>
    </row>
    <row r="324" spans="3:19">
      <c r="C324">
        <v>28</v>
      </c>
      <c r="D324">
        <v>1</v>
      </c>
      <c r="E324" t="s">
        <v>42</v>
      </c>
      <c r="G324">
        <v>18</v>
      </c>
      <c r="H324">
        <v>13503</v>
      </c>
      <c r="I324">
        <v>12772</v>
      </c>
      <c r="J324">
        <v>731</v>
      </c>
      <c r="K324">
        <v>7.4824999999999996E-3</v>
      </c>
      <c r="L324">
        <v>33.28</v>
      </c>
      <c r="M324">
        <v>1</v>
      </c>
      <c r="N324">
        <v>9</v>
      </c>
      <c r="O324">
        <v>5</v>
      </c>
      <c r="P324">
        <v>3</v>
      </c>
      <c r="Q324">
        <v>0</v>
      </c>
      <c r="R324">
        <v>0</v>
      </c>
      <c r="S324">
        <v>0</v>
      </c>
    </row>
    <row r="325" spans="3:19">
      <c r="C325">
        <v>28</v>
      </c>
      <c r="D325">
        <v>1</v>
      </c>
      <c r="E325" t="s">
        <v>41</v>
      </c>
      <c r="M325">
        <v>1</v>
      </c>
      <c r="N325">
        <v>7</v>
      </c>
      <c r="O325">
        <v>7</v>
      </c>
      <c r="P325">
        <v>0</v>
      </c>
      <c r="Q325">
        <v>3</v>
      </c>
      <c r="R325">
        <v>2</v>
      </c>
      <c r="S325">
        <v>0</v>
      </c>
    </row>
    <row r="326" spans="3:19">
      <c r="C326">
        <v>28</v>
      </c>
      <c r="D326">
        <v>1</v>
      </c>
      <c r="E326" t="s">
        <v>43</v>
      </c>
      <c r="G326">
        <v>9</v>
      </c>
      <c r="H326">
        <v>9791</v>
      </c>
      <c r="I326">
        <v>9341</v>
      </c>
      <c r="J326">
        <v>450</v>
      </c>
      <c r="K326">
        <v>0</v>
      </c>
      <c r="L326">
        <v>72.75</v>
      </c>
      <c r="M326">
        <v>1</v>
      </c>
      <c r="N326">
        <v>4</v>
      </c>
      <c r="O326">
        <v>0</v>
      </c>
      <c r="P326">
        <v>3</v>
      </c>
      <c r="Q326">
        <v>1</v>
      </c>
      <c r="R326">
        <v>0</v>
      </c>
      <c r="S326">
        <v>0</v>
      </c>
    </row>
    <row r="327" spans="3:19">
      <c r="C327">
        <v>28</v>
      </c>
      <c r="D327">
        <v>1</v>
      </c>
      <c r="E327" t="s">
        <v>44</v>
      </c>
      <c r="G327">
        <v>8</v>
      </c>
      <c r="H327">
        <v>7974</v>
      </c>
      <c r="I327">
        <v>6814</v>
      </c>
      <c r="J327">
        <v>1160</v>
      </c>
      <c r="K327">
        <v>2.4955000000000001E-2</v>
      </c>
      <c r="L327">
        <v>19.29</v>
      </c>
      <c r="M327">
        <v>1</v>
      </c>
      <c r="N327">
        <v>0</v>
      </c>
      <c r="O327">
        <v>0</v>
      </c>
      <c r="P327">
        <v>0</v>
      </c>
      <c r="Q327">
        <v>4</v>
      </c>
      <c r="R327">
        <v>3</v>
      </c>
      <c r="S327">
        <v>0</v>
      </c>
    </row>
    <row r="328" spans="3:19">
      <c r="C328">
        <v>28</v>
      </c>
      <c r="D328">
        <v>2</v>
      </c>
      <c r="E328" t="s">
        <v>44</v>
      </c>
      <c r="G328">
        <v>8</v>
      </c>
      <c r="H328">
        <v>5141</v>
      </c>
      <c r="I328">
        <v>4415</v>
      </c>
      <c r="J328">
        <v>726</v>
      </c>
      <c r="K328">
        <v>1.8297500000000001E-2</v>
      </c>
      <c r="L328">
        <v>17.29</v>
      </c>
      <c r="M328">
        <v>1</v>
      </c>
      <c r="N328">
        <v>0</v>
      </c>
      <c r="O328">
        <v>0</v>
      </c>
      <c r="P328">
        <v>0</v>
      </c>
      <c r="Q328">
        <v>4</v>
      </c>
      <c r="R328">
        <v>2</v>
      </c>
      <c r="S328">
        <v>1</v>
      </c>
    </row>
    <row r="329" spans="3:19">
      <c r="C329">
        <v>28</v>
      </c>
      <c r="D329">
        <v>2</v>
      </c>
      <c r="E329" t="s">
        <v>41</v>
      </c>
      <c r="M329">
        <v>1</v>
      </c>
      <c r="N329">
        <v>4</v>
      </c>
      <c r="O329">
        <v>4</v>
      </c>
      <c r="P329">
        <v>0</v>
      </c>
      <c r="Q329">
        <v>3</v>
      </c>
      <c r="R329">
        <v>2</v>
      </c>
      <c r="S329">
        <v>0</v>
      </c>
    </row>
    <row r="330" spans="3:19">
      <c r="C330">
        <v>28</v>
      </c>
      <c r="D330">
        <v>2</v>
      </c>
      <c r="E330" t="s">
        <v>43</v>
      </c>
      <c r="G330">
        <v>9</v>
      </c>
      <c r="H330">
        <v>9854</v>
      </c>
      <c r="I330">
        <v>9382</v>
      </c>
      <c r="J330">
        <v>472</v>
      </c>
      <c r="K330">
        <v>0</v>
      </c>
      <c r="L330">
        <v>59.53</v>
      </c>
      <c r="M330">
        <v>1</v>
      </c>
      <c r="N330">
        <v>4</v>
      </c>
      <c r="O330">
        <v>0</v>
      </c>
      <c r="P330">
        <v>3</v>
      </c>
      <c r="Q330">
        <v>1</v>
      </c>
      <c r="R330">
        <v>0</v>
      </c>
      <c r="S330">
        <v>0</v>
      </c>
    </row>
    <row r="331" spans="3:19">
      <c r="C331">
        <v>28</v>
      </c>
      <c r="D331">
        <v>2</v>
      </c>
      <c r="E331" t="s">
        <v>42</v>
      </c>
      <c r="M331">
        <v>1</v>
      </c>
      <c r="N331">
        <v>0</v>
      </c>
      <c r="O331">
        <v>0</v>
      </c>
      <c r="P331">
        <v>0</v>
      </c>
      <c r="Q331">
        <v>25</v>
      </c>
      <c r="R331">
        <v>17</v>
      </c>
      <c r="S331">
        <v>7</v>
      </c>
    </row>
    <row r="332" spans="3:19">
      <c r="C332">
        <v>28</v>
      </c>
      <c r="D332">
        <v>3</v>
      </c>
      <c r="E332" t="s">
        <v>41</v>
      </c>
      <c r="M332">
        <v>1</v>
      </c>
      <c r="N332">
        <v>7</v>
      </c>
      <c r="O332">
        <v>3</v>
      </c>
      <c r="P332">
        <v>3</v>
      </c>
      <c r="Q332">
        <v>4</v>
      </c>
      <c r="R332">
        <v>2</v>
      </c>
      <c r="S332">
        <v>0</v>
      </c>
    </row>
    <row r="333" spans="3:19">
      <c r="C333">
        <v>28</v>
      </c>
      <c r="D333">
        <v>3</v>
      </c>
      <c r="E333" t="s">
        <v>43</v>
      </c>
      <c r="G333">
        <v>9</v>
      </c>
      <c r="H333">
        <v>9890</v>
      </c>
      <c r="I333">
        <v>9407</v>
      </c>
      <c r="J333">
        <v>483</v>
      </c>
      <c r="K333">
        <v>0</v>
      </c>
      <c r="L333">
        <v>75.06</v>
      </c>
      <c r="M333">
        <v>1</v>
      </c>
      <c r="N333">
        <v>4</v>
      </c>
      <c r="O333">
        <v>0</v>
      </c>
      <c r="P333">
        <v>3</v>
      </c>
      <c r="Q333">
        <v>1</v>
      </c>
      <c r="R333">
        <v>0</v>
      </c>
      <c r="S333">
        <v>0</v>
      </c>
    </row>
    <row r="334" spans="3:19">
      <c r="C334">
        <v>28</v>
      </c>
      <c r="D334">
        <v>3</v>
      </c>
      <c r="E334" t="s">
        <v>42</v>
      </c>
      <c r="G334">
        <v>12</v>
      </c>
      <c r="H334">
        <v>7984</v>
      </c>
      <c r="I334">
        <v>7337</v>
      </c>
      <c r="J334">
        <v>647</v>
      </c>
      <c r="K334">
        <v>4.6389999999999999E-3</v>
      </c>
      <c r="L334">
        <v>15.76</v>
      </c>
      <c r="M334">
        <v>1</v>
      </c>
      <c r="N334">
        <v>6</v>
      </c>
      <c r="O334">
        <v>2</v>
      </c>
      <c r="P334">
        <v>3</v>
      </c>
      <c r="Q334">
        <v>0</v>
      </c>
      <c r="R334">
        <v>0</v>
      </c>
      <c r="S334">
        <v>0</v>
      </c>
    </row>
    <row r="335" spans="3:19">
      <c r="C335">
        <v>28</v>
      </c>
      <c r="D335">
        <v>3</v>
      </c>
      <c r="E335" t="s">
        <v>44</v>
      </c>
      <c r="G335">
        <v>13</v>
      </c>
      <c r="H335">
        <v>16059</v>
      </c>
      <c r="I335">
        <v>14524</v>
      </c>
      <c r="J335">
        <v>1535</v>
      </c>
      <c r="K335">
        <v>4.3819999999999998E-2</v>
      </c>
      <c r="L335">
        <v>35.83</v>
      </c>
      <c r="M335">
        <v>1</v>
      </c>
      <c r="N335">
        <v>4</v>
      </c>
      <c r="O335">
        <v>2</v>
      </c>
      <c r="P335">
        <v>1</v>
      </c>
      <c r="Q335">
        <v>3</v>
      </c>
      <c r="R335">
        <v>2</v>
      </c>
      <c r="S335">
        <v>0</v>
      </c>
    </row>
    <row r="336" spans="3:19">
      <c r="C336">
        <v>29</v>
      </c>
      <c r="D336">
        <v>1</v>
      </c>
      <c r="E336" t="s">
        <v>42</v>
      </c>
      <c r="G336">
        <v>6</v>
      </c>
      <c r="H336">
        <v>2548</v>
      </c>
      <c r="I336">
        <v>2386</v>
      </c>
      <c r="J336">
        <v>162</v>
      </c>
      <c r="K336">
        <v>1.436E-3</v>
      </c>
      <c r="L336">
        <v>7.42</v>
      </c>
      <c r="M336">
        <v>1</v>
      </c>
      <c r="N336">
        <v>3</v>
      </c>
      <c r="O336">
        <v>1</v>
      </c>
      <c r="P336">
        <v>1</v>
      </c>
      <c r="Q336">
        <v>0</v>
      </c>
      <c r="R336">
        <v>0</v>
      </c>
      <c r="S336">
        <v>0</v>
      </c>
    </row>
    <row r="337" spans="3:19">
      <c r="C337">
        <v>29</v>
      </c>
      <c r="D337">
        <v>1</v>
      </c>
      <c r="E337" t="s">
        <v>41</v>
      </c>
      <c r="M337">
        <v>1</v>
      </c>
      <c r="N337">
        <v>10</v>
      </c>
      <c r="O337">
        <v>9</v>
      </c>
      <c r="P337">
        <v>0</v>
      </c>
      <c r="Q337">
        <v>0</v>
      </c>
      <c r="R337">
        <v>0</v>
      </c>
      <c r="S337">
        <v>0</v>
      </c>
    </row>
    <row r="338" spans="3:19">
      <c r="C338">
        <v>29</v>
      </c>
      <c r="D338">
        <v>1</v>
      </c>
      <c r="E338" t="s">
        <v>44</v>
      </c>
      <c r="G338">
        <v>8</v>
      </c>
      <c r="H338">
        <v>4657</v>
      </c>
      <c r="I338">
        <v>4202</v>
      </c>
      <c r="J338">
        <v>455</v>
      </c>
      <c r="K338">
        <v>1.5055000000000001E-2</v>
      </c>
      <c r="L338">
        <v>16.57</v>
      </c>
      <c r="M338">
        <v>1</v>
      </c>
      <c r="N338">
        <v>4</v>
      </c>
      <c r="O338">
        <v>1</v>
      </c>
      <c r="P338">
        <v>2</v>
      </c>
      <c r="Q338">
        <v>0</v>
      </c>
      <c r="R338">
        <v>0</v>
      </c>
      <c r="S338">
        <v>0</v>
      </c>
    </row>
    <row r="339" spans="3:19">
      <c r="C339">
        <v>29</v>
      </c>
      <c r="D339">
        <v>1</v>
      </c>
      <c r="E339" t="s">
        <v>43</v>
      </c>
      <c r="M339">
        <v>1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</row>
    <row r="340" spans="3:19">
      <c r="C340">
        <v>29</v>
      </c>
      <c r="D340">
        <v>2</v>
      </c>
      <c r="E340" t="s">
        <v>43</v>
      </c>
      <c r="M340">
        <v>1</v>
      </c>
      <c r="N340">
        <v>1</v>
      </c>
      <c r="O340">
        <v>0</v>
      </c>
      <c r="P340">
        <v>1</v>
      </c>
      <c r="Q340">
        <v>0</v>
      </c>
      <c r="R340">
        <v>0</v>
      </c>
      <c r="S340">
        <v>0</v>
      </c>
    </row>
    <row r="341" spans="3:19">
      <c r="C341">
        <v>29</v>
      </c>
      <c r="D341">
        <v>2</v>
      </c>
      <c r="E341" t="s">
        <v>44</v>
      </c>
      <c r="G341">
        <v>13</v>
      </c>
      <c r="H341">
        <v>11238</v>
      </c>
      <c r="I341">
        <v>10513</v>
      </c>
      <c r="J341">
        <v>725</v>
      </c>
      <c r="K341">
        <v>2.95325E-2</v>
      </c>
      <c r="L341">
        <v>25.67</v>
      </c>
      <c r="M341">
        <v>1</v>
      </c>
      <c r="N341">
        <v>6</v>
      </c>
      <c r="O341">
        <v>1</v>
      </c>
      <c r="P341">
        <v>4</v>
      </c>
      <c r="Q341">
        <v>1</v>
      </c>
      <c r="R341">
        <v>0</v>
      </c>
      <c r="S341">
        <v>0</v>
      </c>
    </row>
    <row r="342" spans="3:19">
      <c r="C342">
        <v>29</v>
      </c>
      <c r="D342">
        <v>2</v>
      </c>
      <c r="E342" t="s">
        <v>41</v>
      </c>
      <c r="M342">
        <v>1</v>
      </c>
      <c r="N342">
        <v>10</v>
      </c>
      <c r="O342">
        <v>9</v>
      </c>
      <c r="P342">
        <v>0</v>
      </c>
      <c r="Q342">
        <v>0</v>
      </c>
      <c r="R342">
        <v>0</v>
      </c>
      <c r="S342">
        <v>0</v>
      </c>
    </row>
    <row r="343" spans="3:19">
      <c r="C343">
        <v>29</v>
      </c>
      <c r="D343">
        <v>2</v>
      </c>
      <c r="E343" t="s">
        <v>42</v>
      </c>
      <c r="M343">
        <v>1</v>
      </c>
      <c r="N343">
        <v>20</v>
      </c>
      <c r="O343">
        <v>12</v>
      </c>
      <c r="P343">
        <v>7</v>
      </c>
      <c r="Q343">
        <v>0</v>
      </c>
      <c r="R343">
        <v>0</v>
      </c>
      <c r="S343">
        <v>0</v>
      </c>
    </row>
    <row r="344" spans="3:19">
      <c r="C344">
        <v>29</v>
      </c>
      <c r="D344">
        <v>3</v>
      </c>
      <c r="E344" t="s">
        <v>42</v>
      </c>
      <c r="G344">
        <v>24</v>
      </c>
      <c r="H344">
        <v>17047</v>
      </c>
      <c r="I344">
        <v>16327</v>
      </c>
      <c r="J344">
        <v>720</v>
      </c>
      <c r="K344">
        <v>9.2435E-3</v>
      </c>
      <c r="L344">
        <v>26.03</v>
      </c>
      <c r="M344">
        <v>1</v>
      </c>
      <c r="N344">
        <v>12</v>
      </c>
      <c r="O344">
        <v>6</v>
      </c>
      <c r="P344">
        <v>5</v>
      </c>
      <c r="Q344">
        <v>0</v>
      </c>
      <c r="R344">
        <v>0</v>
      </c>
      <c r="S344">
        <v>0</v>
      </c>
    </row>
    <row r="345" spans="3:19">
      <c r="C345">
        <v>29</v>
      </c>
      <c r="D345">
        <v>3</v>
      </c>
      <c r="E345" t="s">
        <v>43</v>
      </c>
      <c r="M345">
        <v>1</v>
      </c>
      <c r="N345">
        <v>1</v>
      </c>
      <c r="O345">
        <v>0</v>
      </c>
      <c r="P345">
        <v>1</v>
      </c>
      <c r="Q345">
        <v>0</v>
      </c>
      <c r="R345">
        <v>0</v>
      </c>
      <c r="S345">
        <v>0</v>
      </c>
    </row>
    <row r="346" spans="3:19">
      <c r="C346">
        <v>29</v>
      </c>
      <c r="D346">
        <v>3</v>
      </c>
      <c r="E346" t="s">
        <v>44</v>
      </c>
      <c r="G346">
        <v>6</v>
      </c>
      <c r="H346">
        <v>2841</v>
      </c>
      <c r="I346">
        <v>2541</v>
      </c>
      <c r="J346">
        <v>300</v>
      </c>
      <c r="K346">
        <v>9.3524999999999997E-3</v>
      </c>
      <c r="L346">
        <v>13.66</v>
      </c>
      <c r="M346">
        <v>1</v>
      </c>
      <c r="N346">
        <v>3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3:19">
      <c r="C347">
        <v>29</v>
      </c>
      <c r="D347">
        <v>3</v>
      </c>
      <c r="E347" t="s">
        <v>41</v>
      </c>
      <c r="M347">
        <v>1</v>
      </c>
      <c r="N347">
        <v>10</v>
      </c>
      <c r="O347">
        <v>9</v>
      </c>
      <c r="P347">
        <v>0</v>
      </c>
      <c r="Q347">
        <v>0</v>
      </c>
      <c r="R347">
        <v>0</v>
      </c>
      <c r="S347">
        <v>0</v>
      </c>
    </row>
    <row r="348" spans="3:19">
      <c r="C348">
        <v>30</v>
      </c>
      <c r="D348">
        <v>1</v>
      </c>
      <c r="E348" t="s">
        <v>42</v>
      </c>
      <c r="G348">
        <v>6</v>
      </c>
      <c r="H348">
        <v>2719</v>
      </c>
      <c r="I348">
        <v>2492</v>
      </c>
      <c r="J348">
        <v>227</v>
      </c>
      <c r="K348">
        <v>1.58649999999999E-3</v>
      </c>
      <c r="L348">
        <v>7.26</v>
      </c>
      <c r="M348">
        <v>1</v>
      </c>
      <c r="N348">
        <v>3</v>
      </c>
      <c r="O348">
        <v>1</v>
      </c>
      <c r="P348">
        <v>1</v>
      </c>
      <c r="Q348">
        <v>0</v>
      </c>
      <c r="R348">
        <v>0</v>
      </c>
      <c r="S348">
        <v>0</v>
      </c>
    </row>
    <row r="349" spans="3:19">
      <c r="C349">
        <v>30</v>
      </c>
      <c r="D349">
        <v>1</v>
      </c>
      <c r="E349" t="s">
        <v>43</v>
      </c>
      <c r="M349">
        <v>1</v>
      </c>
      <c r="N349">
        <v>1</v>
      </c>
      <c r="O349">
        <v>0</v>
      </c>
      <c r="P349">
        <v>1</v>
      </c>
      <c r="Q349">
        <v>0</v>
      </c>
      <c r="R349">
        <v>0</v>
      </c>
      <c r="S349">
        <v>0</v>
      </c>
    </row>
    <row r="350" spans="3:19">
      <c r="C350">
        <v>30</v>
      </c>
      <c r="D350">
        <v>1</v>
      </c>
      <c r="E350" t="s">
        <v>41</v>
      </c>
      <c r="G350">
        <v>12</v>
      </c>
      <c r="H350">
        <v>10052</v>
      </c>
      <c r="I350">
        <v>9454</v>
      </c>
      <c r="J350">
        <v>598</v>
      </c>
      <c r="K350">
        <v>0</v>
      </c>
      <c r="L350">
        <v>10.32</v>
      </c>
      <c r="M350">
        <v>1</v>
      </c>
      <c r="N350">
        <v>6</v>
      </c>
      <c r="O350">
        <v>4</v>
      </c>
      <c r="P350">
        <v>1</v>
      </c>
      <c r="Q350">
        <v>0</v>
      </c>
      <c r="R350">
        <v>0</v>
      </c>
      <c r="S350">
        <v>0</v>
      </c>
    </row>
    <row r="351" spans="3:19">
      <c r="C351">
        <v>30</v>
      </c>
      <c r="D351">
        <v>1</v>
      </c>
      <c r="E351" t="s">
        <v>44</v>
      </c>
      <c r="G351">
        <v>6</v>
      </c>
      <c r="H351">
        <v>3131</v>
      </c>
      <c r="I351">
        <v>2660</v>
      </c>
      <c r="J351">
        <v>471</v>
      </c>
      <c r="K351">
        <v>1.136E-2</v>
      </c>
      <c r="L351">
        <v>18.14</v>
      </c>
      <c r="M351">
        <v>1</v>
      </c>
      <c r="N351">
        <v>3</v>
      </c>
      <c r="O351">
        <v>1</v>
      </c>
      <c r="P351">
        <v>1</v>
      </c>
      <c r="Q351">
        <v>0</v>
      </c>
      <c r="R351">
        <v>0</v>
      </c>
      <c r="S351">
        <v>0</v>
      </c>
    </row>
    <row r="352" spans="3:19">
      <c r="C352">
        <v>30</v>
      </c>
      <c r="D352">
        <v>2</v>
      </c>
      <c r="E352" t="s">
        <v>41</v>
      </c>
      <c r="M352">
        <v>1</v>
      </c>
      <c r="N352">
        <v>10</v>
      </c>
      <c r="O352">
        <v>9</v>
      </c>
      <c r="P352">
        <v>0</v>
      </c>
      <c r="Q352">
        <v>0</v>
      </c>
      <c r="R352">
        <v>0</v>
      </c>
      <c r="S352">
        <v>0</v>
      </c>
    </row>
    <row r="353" spans="3:19">
      <c r="C353">
        <v>30</v>
      </c>
      <c r="D353">
        <v>2</v>
      </c>
      <c r="E353" t="s">
        <v>44</v>
      </c>
      <c r="G353">
        <v>6</v>
      </c>
      <c r="H353">
        <v>2753</v>
      </c>
      <c r="I353">
        <v>2513</v>
      </c>
      <c r="J353">
        <v>240</v>
      </c>
      <c r="K353">
        <v>8.6824999999999992E-3</v>
      </c>
      <c r="L353">
        <v>11.01</v>
      </c>
      <c r="M353">
        <v>1</v>
      </c>
      <c r="N353">
        <v>3</v>
      </c>
      <c r="O353">
        <v>1</v>
      </c>
      <c r="P353">
        <v>1</v>
      </c>
      <c r="Q353">
        <v>0</v>
      </c>
      <c r="R353">
        <v>0</v>
      </c>
      <c r="S353">
        <v>0</v>
      </c>
    </row>
    <row r="354" spans="3:19">
      <c r="C354">
        <v>30</v>
      </c>
      <c r="D354">
        <v>2</v>
      </c>
      <c r="E354" t="s">
        <v>43</v>
      </c>
      <c r="M354">
        <v>1</v>
      </c>
      <c r="N354">
        <v>1</v>
      </c>
      <c r="O354">
        <v>0</v>
      </c>
      <c r="P354">
        <v>1</v>
      </c>
      <c r="Q354">
        <v>0</v>
      </c>
      <c r="R354">
        <v>0</v>
      </c>
      <c r="S354">
        <v>0</v>
      </c>
    </row>
    <row r="355" spans="3:19">
      <c r="C355">
        <v>30</v>
      </c>
      <c r="D355">
        <v>2</v>
      </c>
      <c r="E355" t="s">
        <v>42</v>
      </c>
      <c r="G355">
        <v>8</v>
      </c>
      <c r="H355">
        <v>3616</v>
      </c>
      <c r="I355">
        <v>3367</v>
      </c>
      <c r="J355">
        <v>249</v>
      </c>
      <c r="K355">
        <v>2.0569999999999998E-3</v>
      </c>
      <c r="L355">
        <v>6.76</v>
      </c>
      <c r="M355">
        <v>1</v>
      </c>
      <c r="N355">
        <v>4</v>
      </c>
      <c r="O355">
        <v>2</v>
      </c>
      <c r="P355">
        <v>1</v>
      </c>
      <c r="Q355">
        <v>0</v>
      </c>
      <c r="R355">
        <v>0</v>
      </c>
      <c r="S355">
        <v>0</v>
      </c>
    </row>
    <row r="356" spans="3:19">
      <c r="C356">
        <v>30</v>
      </c>
      <c r="D356">
        <v>3</v>
      </c>
      <c r="E356" t="s">
        <v>42</v>
      </c>
      <c r="G356">
        <v>8</v>
      </c>
      <c r="H356">
        <v>3665</v>
      </c>
      <c r="I356">
        <v>3408</v>
      </c>
      <c r="J356">
        <v>257</v>
      </c>
      <c r="K356">
        <v>2.0895000000000002E-3</v>
      </c>
      <c r="L356">
        <v>9.25</v>
      </c>
      <c r="M356">
        <v>1</v>
      </c>
      <c r="N356">
        <v>4</v>
      </c>
      <c r="O356">
        <v>2</v>
      </c>
      <c r="P356">
        <v>1</v>
      </c>
      <c r="Q356">
        <v>0</v>
      </c>
      <c r="R356">
        <v>0</v>
      </c>
      <c r="S356">
        <v>0</v>
      </c>
    </row>
    <row r="357" spans="3:19">
      <c r="C357">
        <v>30</v>
      </c>
      <c r="D357">
        <v>3</v>
      </c>
      <c r="E357" t="s">
        <v>41</v>
      </c>
      <c r="G357">
        <v>8</v>
      </c>
      <c r="H357">
        <v>6790</v>
      </c>
      <c r="I357">
        <v>6267</v>
      </c>
      <c r="J357">
        <v>523</v>
      </c>
      <c r="K357">
        <v>0</v>
      </c>
      <c r="L357">
        <v>6.75</v>
      </c>
      <c r="M357">
        <v>1</v>
      </c>
      <c r="N357">
        <v>4</v>
      </c>
      <c r="O357">
        <v>3</v>
      </c>
      <c r="P357">
        <v>0</v>
      </c>
      <c r="Q357">
        <v>0</v>
      </c>
      <c r="R357">
        <v>0</v>
      </c>
      <c r="S357">
        <v>0</v>
      </c>
    </row>
    <row r="358" spans="3:19">
      <c r="C358">
        <v>30</v>
      </c>
      <c r="D358">
        <v>3</v>
      </c>
      <c r="E358" t="s">
        <v>44</v>
      </c>
      <c r="G358">
        <v>17</v>
      </c>
      <c r="H358">
        <v>14714</v>
      </c>
      <c r="I358">
        <v>13895</v>
      </c>
      <c r="J358">
        <v>819</v>
      </c>
      <c r="K358">
        <v>3.3007500000000002E-2</v>
      </c>
      <c r="L358">
        <v>36.71</v>
      </c>
      <c r="M358">
        <v>1</v>
      </c>
      <c r="N358">
        <v>6</v>
      </c>
      <c r="O358">
        <v>2</v>
      </c>
      <c r="P358">
        <v>3</v>
      </c>
      <c r="Q358">
        <v>3</v>
      </c>
      <c r="R358">
        <v>2</v>
      </c>
      <c r="S358">
        <v>0</v>
      </c>
    </row>
    <row r="359" spans="3:19">
      <c r="C359">
        <v>30</v>
      </c>
      <c r="D359">
        <v>3</v>
      </c>
      <c r="E359" t="s">
        <v>43</v>
      </c>
      <c r="M359">
        <v>1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</row>
    <row r="360" spans="3:19">
      <c r="C360">
        <v>31</v>
      </c>
      <c r="D360">
        <v>1</v>
      </c>
      <c r="E360" t="s">
        <v>43</v>
      </c>
      <c r="G360">
        <v>6</v>
      </c>
      <c r="H360">
        <v>4300</v>
      </c>
      <c r="I360">
        <v>3941</v>
      </c>
      <c r="J360">
        <v>359</v>
      </c>
      <c r="K360">
        <v>0</v>
      </c>
      <c r="L360">
        <v>13.15</v>
      </c>
      <c r="M360">
        <v>1</v>
      </c>
      <c r="N360">
        <v>3</v>
      </c>
      <c r="O360">
        <v>1</v>
      </c>
      <c r="P360">
        <v>1</v>
      </c>
      <c r="Q360">
        <v>0</v>
      </c>
      <c r="R360">
        <v>0</v>
      </c>
      <c r="S360">
        <v>0</v>
      </c>
    </row>
    <row r="361" spans="3:19">
      <c r="C361">
        <v>31</v>
      </c>
      <c r="D361">
        <v>1</v>
      </c>
      <c r="E361" t="s">
        <v>41</v>
      </c>
      <c r="M361">
        <v>1</v>
      </c>
      <c r="N361">
        <v>10</v>
      </c>
      <c r="O361">
        <v>9</v>
      </c>
      <c r="P361">
        <v>0</v>
      </c>
      <c r="Q361">
        <v>0</v>
      </c>
      <c r="R361">
        <v>0</v>
      </c>
      <c r="S361">
        <v>0</v>
      </c>
    </row>
    <row r="362" spans="3:19">
      <c r="C362">
        <v>31</v>
      </c>
      <c r="D362">
        <v>1</v>
      </c>
      <c r="E362" t="s">
        <v>42</v>
      </c>
      <c r="G362">
        <v>6</v>
      </c>
      <c r="H362">
        <v>2441</v>
      </c>
      <c r="I362">
        <v>2332</v>
      </c>
      <c r="J362">
        <v>109</v>
      </c>
      <c r="K362">
        <v>1.3295E-3</v>
      </c>
      <c r="L362">
        <v>6.84</v>
      </c>
      <c r="M362">
        <v>1</v>
      </c>
      <c r="N362">
        <v>3</v>
      </c>
      <c r="O362">
        <v>1</v>
      </c>
      <c r="P362">
        <v>1</v>
      </c>
      <c r="Q362">
        <v>0</v>
      </c>
      <c r="R362">
        <v>0</v>
      </c>
      <c r="S362">
        <v>0</v>
      </c>
    </row>
    <row r="363" spans="3:19">
      <c r="C363">
        <v>31</v>
      </c>
      <c r="D363">
        <v>1</v>
      </c>
      <c r="E363" t="s">
        <v>44</v>
      </c>
      <c r="G363">
        <v>20</v>
      </c>
      <c r="H363">
        <v>19284</v>
      </c>
      <c r="I363">
        <v>18393</v>
      </c>
      <c r="J363">
        <v>891</v>
      </c>
      <c r="K363">
        <v>4.01725E-2</v>
      </c>
      <c r="L363">
        <v>54.25</v>
      </c>
      <c r="M363">
        <v>1</v>
      </c>
      <c r="N363">
        <v>9</v>
      </c>
      <c r="O363">
        <v>4</v>
      </c>
      <c r="P363">
        <v>3</v>
      </c>
      <c r="Q363">
        <v>2</v>
      </c>
      <c r="R363">
        <v>1</v>
      </c>
      <c r="S363">
        <v>0</v>
      </c>
    </row>
    <row r="364" spans="3:19">
      <c r="C364">
        <v>31</v>
      </c>
      <c r="D364">
        <v>2</v>
      </c>
      <c r="E364" t="s">
        <v>44</v>
      </c>
      <c r="G364">
        <v>8</v>
      </c>
      <c r="H364">
        <v>4083</v>
      </c>
      <c r="I364">
        <v>3745</v>
      </c>
      <c r="J364">
        <v>338</v>
      </c>
      <c r="K364">
        <v>1.27425E-2</v>
      </c>
      <c r="L364">
        <v>41.68</v>
      </c>
      <c r="M364">
        <v>1</v>
      </c>
      <c r="N364">
        <v>4</v>
      </c>
      <c r="O364">
        <v>1</v>
      </c>
      <c r="P364">
        <v>2</v>
      </c>
      <c r="Q364">
        <v>0</v>
      </c>
      <c r="R364">
        <v>0</v>
      </c>
      <c r="S364">
        <v>0</v>
      </c>
    </row>
    <row r="365" spans="3:19">
      <c r="C365">
        <v>31</v>
      </c>
      <c r="D365">
        <v>2</v>
      </c>
      <c r="E365" t="s">
        <v>42</v>
      </c>
      <c r="G365">
        <v>6</v>
      </c>
      <c r="H365">
        <v>2560</v>
      </c>
      <c r="I365">
        <v>2411</v>
      </c>
      <c r="J365">
        <v>149</v>
      </c>
      <c r="K365">
        <v>1.4289999999999999E-3</v>
      </c>
      <c r="L365">
        <v>6.83</v>
      </c>
      <c r="M365">
        <v>1</v>
      </c>
      <c r="N365">
        <v>3</v>
      </c>
      <c r="O365">
        <v>1</v>
      </c>
      <c r="P365">
        <v>1</v>
      </c>
      <c r="Q365">
        <v>0</v>
      </c>
      <c r="R365">
        <v>0</v>
      </c>
      <c r="S365">
        <v>0</v>
      </c>
    </row>
    <row r="366" spans="3:19">
      <c r="C366">
        <v>31</v>
      </c>
      <c r="D366">
        <v>2</v>
      </c>
      <c r="E366" t="s">
        <v>43</v>
      </c>
      <c r="G366">
        <v>6</v>
      </c>
      <c r="H366">
        <v>4302</v>
      </c>
      <c r="I366">
        <v>3941</v>
      </c>
      <c r="J366">
        <v>361</v>
      </c>
      <c r="K366">
        <v>0</v>
      </c>
      <c r="L366">
        <v>13.08</v>
      </c>
      <c r="M366">
        <v>1</v>
      </c>
      <c r="N366">
        <v>3</v>
      </c>
      <c r="O366">
        <v>1</v>
      </c>
      <c r="P366">
        <v>1</v>
      </c>
      <c r="Q366">
        <v>0</v>
      </c>
      <c r="R366">
        <v>0</v>
      </c>
      <c r="S366">
        <v>0</v>
      </c>
    </row>
    <row r="367" spans="3:19">
      <c r="C367">
        <v>31</v>
      </c>
      <c r="D367">
        <v>2</v>
      </c>
      <c r="E367" t="s">
        <v>41</v>
      </c>
      <c r="M367">
        <v>1</v>
      </c>
      <c r="N367">
        <v>10</v>
      </c>
      <c r="O367">
        <v>9</v>
      </c>
      <c r="P367">
        <v>0</v>
      </c>
      <c r="Q367">
        <v>0</v>
      </c>
      <c r="R367">
        <v>0</v>
      </c>
      <c r="S367">
        <v>0</v>
      </c>
    </row>
    <row r="368" spans="3:19">
      <c r="C368">
        <v>31</v>
      </c>
      <c r="D368">
        <v>3</v>
      </c>
      <c r="E368" t="s">
        <v>42</v>
      </c>
      <c r="G368">
        <v>10</v>
      </c>
      <c r="H368">
        <v>5243</v>
      </c>
      <c r="I368">
        <v>5001</v>
      </c>
      <c r="J368">
        <v>242</v>
      </c>
      <c r="K368">
        <v>2.8635000000000002E-3</v>
      </c>
      <c r="L368">
        <v>13.96</v>
      </c>
      <c r="M368">
        <v>1</v>
      </c>
      <c r="N368">
        <v>5</v>
      </c>
      <c r="O368">
        <v>2</v>
      </c>
      <c r="P368">
        <v>2</v>
      </c>
      <c r="Q368">
        <v>0</v>
      </c>
      <c r="R368">
        <v>0</v>
      </c>
      <c r="S368">
        <v>0</v>
      </c>
    </row>
    <row r="369" spans="3:19">
      <c r="C369">
        <v>31</v>
      </c>
      <c r="D369">
        <v>3</v>
      </c>
      <c r="E369" t="s">
        <v>44</v>
      </c>
      <c r="G369">
        <v>21</v>
      </c>
      <c r="H369">
        <v>19124</v>
      </c>
      <c r="I369">
        <v>18076</v>
      </c>
      <c r="J369">
        <v>1048</v>
      </c>
      <c r="K369">
        <v>4.1750000000000002E-2</v>
      </c>
      <c r="L369">
        <v>46.87</v>
      </c>
      <c r="M369">
        <v>1</v>
      </c>
      <c r="N369">
        <v>6</v>
      </c>
      <c r="O369">
        <v>2</v>
      </c>
      <c r="P369">
        <v>3</v>
      </c>
      <c r="Q369">
        <v>5</v>
      </c>
      <c r="R369">
        <v>3</v>
      </c>
      <c r="S369">
        <v>1</v>
      </c>
    </row>
    <row r="370" spans="3:19">
      <c r="C370">
        <v>31</v>
      </c>
      <c r="D370">
        <v>3</v>
      </c>
      <c r="E370" t="s">
        <v>43</v>
      </c>
      <c r="G370">
        <v>6</v>
      </c>
      <c r="H370">
        <v>4302</v>
      </c>
      <c r="I370">
        <v>3941</v>
      </c>
      <c r="J370">
        <v>361</v>
      </c>
      <c r="K370">
        <v>0</v>
      </c>
      <c r="L370">
        <v>12.33</v>
      </c>
      <c r="M370">
        <v>1</v>
      </c>
      <c r="N370">
        <v>3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3:19">
      <c r="C371">
        <v>31</v>
      </c>
      <c r="D371">
        <v>3</v>
      </c>
      <c r="E371" t="s">
        <v>41</v>
      </c>
      <c r="M371">
        <v>1</v>
      </c>
      <c r="N371">
        <v>10</v>
      </c>
      <c r="O371">
        <v>9</v>
      </c>
      <c r="P371">
        <v>0</v>
      </c>
      <c r="Q371">
        <v>0</v>
      </c>
      <c r="R371">
        <v>0</v>
      </c>
      <c r="S371">
        <v>0</v>
      </c>
    </row>
    <row r="372" spans="3:19">
      <c r="C372">
        <v>32</v>
      </c>
      <c r="D372">
        <v>1</v>
      </c>
      <c r="E372" t="s">
        <v>41</v>
      </c>
      <c r="G372">
        <v>2</v>
      </c>
      <c r="H372">
        <v>1000</v>
      </c>
      <c r="I372">
        <v>984</v>
      </c>
      <c r="J372">
        <v>16</v>
      </c>
      <c r="K372">
        <v>0</v>
      </c>
      <c r="L372">
        <v>0.64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3:19">
      <c r="C373">
        <v>32</v>
      </c>
      <c r="D373">
        <v>1</v>
      </c>
      <c r="E373" t="s">
        <v>43</v>
      </c>
      <c r="G373">
        <v>6</v>
      </c>
      <c r="H373">
        <v>4261</v>
      </c>
      <c r="I373">
        <v>3917</v>
      </c>
      <c r="J373">
        <v>344</v>
      </c>
      <c r="K373">
        <v>0</v>
      </c>
      <c r="L373">
        <v>13.42</v>
      </c>
      <c r="M373">
        <v>1</v>
      </c>
      <c r="N373">
        <v>3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3:19">
      <c r="C374">
        <v>32</v>
      </c>
      <c r="D374">
        <v>1</v>
      </c>
      <c r="E374" t="s">
        <v>44</v>
      </c>
      <c r="G374">
        <v>6</v>
      </c>
      <c r="H374">
        <v>2471</v>
      </c>
      <c r="I374">
        <v>2323</v>
      </c>
      <c r="J374">
        <v>148</v>
      </c>
      <c r="K374">
        <v>7.2874999999999997E-3</v>
      </c>
      <c r="L374">
        <v>8.06</v>
      </c>
      <c r="M374">
        <v>1</v>
      </c>
      <c r="N374">
        <v>3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3:19">
      <c r="C375">
        <v>32</v>
      </c>
      <c r="D375">
        <v>1</v>
      </c>
      <c r="E375" t="s">
        <v>42</v>
      </c>
      <c r="G375">
        <v>24</v>
      </c>
      <c r="H375">
        <v>16754</v>
      </c>
      <c r="I375">
        <v>16199</v>
      </c>
      <c r="J375">
        <v>555</v>
      </c>
      <c r="K375">
        <v>8.9320000000000007E-3</v>
      </c>
      <c r="L375">
        <v>20.63</v>
      </c>
      <c r="M375">
        <v>1</v>
      </c>
      <c r="N375">
        <v>12</v>
      </c>
      <c r="O375">
        <v>7</v>
      </c>
      <c r="P375">
        <v>4</v>
      </c>
      <c r="Q375">
        <v>0</v>
      </c>
      <c r="R375">
        <v>0</v>
      </c>
      <c r="S375">
        <v>0</v>
      </c>
    </row>
    <row r="376" spans="3:19">
      <c r="C376">
        <v>32</v>
      </c>
      <c r="D376">
        <v>2</v>
      </c>
      <c r="E376" t="s">
        <v>42</v>
      </c>
      <c r="G376">
        <v>12</v>
      </c>
      <c r="H376">
        <v>5486</v>
      </c>
      <c r="I376">
        <v>5199</v>
      </c>
      <c r="J376">
        <v>287</v>
      </c>
      <c r="K376">
        <v>3.0300000000000001E-3</v>
      </c>
      <c r="L376">
        <v>11.75</v>
      </c>
      <c r="M376">
        <v>1</v>
      </c>
      <c r="N376">
        <v>6</v>
      </c>
      <c r="O376">
        <v>4</v>
      </c>
      <c r="P376">
        <v>1</v>
      </c>
      <c r="Q376">
        <v>0</v>
      </c>
      <c r="R376">
        <v>0</v>
      </c>
      <c r="S376">
        <v>0</v>
      </c>
    </row>
    <row r="377" spans="3:19">
      <c r="C377">
        <v>32</v>
      </c>
      <c r="D377">
        <v>2</v>
      </c>
      <c r="E377" t="s">
        <v>44</v>
      </c>
      <c r="G377">
        <v>6</v>
      </c>
      <c r="H377">
        <v>2394</v>
      </c>
      <c r="I377">
        <v>2267</v>
      </c>
      <c r="J377">
        <v>127</v>
      </c>
      <c r="K377">
        <v>6.9375000000000001E-3</v>
      </c>
      <c r="L377">
        <v>8</v>
      </c>
      <c r="M377">
        <v>1</v>
      </c>
      <c r="N377">
        <v>3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3:19">
      <c r="C378">
        <v>32</v>
      </c>
      <c r="D378">
        <v>2</v>
      </c>
      <c r="E378" t="s">
        <v>41</v>
      </c>
      <c r="G378">
        <v>10</v>
      </c>
      <c r="H378">
        <v>5948</v>
      </c>
      <c r="I378">
        <v>5757</v>
      </c>
      <c r="J378">
        <v>191</v>
      </c>
      <c r="K378">
        <v>0</v>
      </c>
      <c r="L378">
        <v>7.02</v>
      </c>
      <c r="M378">
        <v>1</v>
      </c>
      <c r="N378">
        <v>5</v>
      </c>
      <c r="O378">
        <v>3</v>
      </c>
      <c r="P378">
        <v>1</v>
      </c>
      <c r="Q378">
        <v>0</v>
      </c>
      <c r="R378">
        <v>0</v>
      </c>
      <c r="S378">
        <v>0</v>
      </c>
    </row>
    <row r="379" spans="3:19">
      <c r="C379">
        <v>32</v>
      </c>
      <c r="D379">
        <v>2</v>
      </c>
      <c r="E379" t="s">
        <v>43</v>
      </c>
      <c r="G379">
        <v>6</v>
      </c>
      <c r="H379">
        <v>4261</v>
      </c>
      <c r="I379">
        <v>3917</v>
      </c>
      <c r="J379">
        <v>344</v>
      </c>
      <c r="K379">
        <v>0</v>
      </c>
      <c r="L379">
        <v>12.61</v>
      </c>
      <c r="M379">
        <v>1</v>
      </c>
      <c r="N379">
        <v>3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3:19">
      <c r="C380">
        <v>32</v>
      </c>
      <c r="D380">
        <v>3</v>
      </c>
      <c r="E380" t="s">
        <v>44</v>
      </c>
      <c r="G380">
        <v>6</v>
      </c>
      <c r="H380">
        <v>2512</v>
      </c>
      <c r="I380">
        <v>2349</v>
      </c>
      <c r="J380">
        <v>163</v>
      </c>
      <c r="K380">
        <v>7.5024999999999996E-3</v>
      </c>
      <c r="L380">
        <v>8.39</v>
      </c>
      <c r="M380">
        <v>1</v>
      </c>
      <c r="N380">
        <v>3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3:19">
      <c r="C381">
        <v>32</v>
      </c>
      <c r="D381">
        <v>3</v>
      </c>
      <c r="E381" t="s">
        <v>41</v>
      </c>
      <c r="G381">
        <v>10</v>
      </c>
      <c r="H381">
        <v>5932</v>
      </c>
      <c r="I381">
        <v>5747</v>
      </c>
      <c r="J381">
        <v>185</v>
      </c>
      <c r="K381">
        <v>0</v>
      </c>
      <c r="L381">
        <v>4.99</v>
      </c>
      <c r="M381">
        <v>1</v>
      </c>
      <c r="N381">
        <v>5</v>
      </c>
      <c r="O381">
        <v>3</v>
      </c>
      <c r="P381">
        <v>1</v>
      </c>
      <c r="Q381">
        <v>0</v>
      </c>
      <c r="R381">
        <v>0</v>
      </c>
      <c r="S381">
        <v>0</v>
      </c>
    </row>
    <row r="382" spans="3:19">
      <c r="C382">
        <v>32</v>
      </c>
      <c r="D382">
        <v>3</v>
      </c>
      <c r="E382" t="s">
        <v>43</v>
      </c>
      <c r="G382">
        <v>6</v>
      </c>
      <c r="H382">
        <v>4261</v>
      </c>
      <c r="I382">
        <v>3917</v>
      </c>
      <c r="J382">
        <v>344</v>
      </c>
      <c r="K382">
        <v>0</v>
      </c>
      <c r="L382">
        <v>18.309999999999999</v>
      </c>
      <c r="M382">
        <v>1</v>
      </c>
      <c r="N382">
        <v>3</v>
      </c>
      <c r="O382">
        <v>1</v>
      </c>
      <c r="P382">
        <v>1</v>
      </c>
      <c r="Q382">
        <v>0</v>
      </c>
      <c r="R382">
        <v>0</v>
      </c>
      <c r="S382">
        <v>0</v>
      </c>
    </row>
    <row r="383" spans="3:19">
      <c r="C383">
        <v>32</v>
      </c>
      <c r="D383">
        <v>3</v>
      </c>
      <c r="E383" t="s">
        <v>42</v>
      </c>
      <c r="G383">
        <v>6</v>
      </c>
      <c r="H383">
        <v>2431</v>
      </c>
      <c r="I383">
        <v>2305</v>
      </c>
      <c r="J383">
        <v>126</v>
      </c>
      <c r="K383">
        <v>1.3415E-3</v>
      </c>
      <c r="L383">
        <v>6.06</v>
      </c>
      <c r="M383">
        <v>1</v>
      </c>
      <c r="N383">
        <v>3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3:19">
      <c r="C384">
        <v>33</v>
      </c>
      <c r="D384">
        <v>1</v>
      </c>
      <c r="E384" t="s">
        <v>44</v>
      </c>
      <c r="G384">
        <v>8</v>
      </c>
      <c r="H384">
        <v>5612</v>
      </c>
      <c r="I384">
        <v>5221</v>
      </c>
      <c r="J384">
        <v>391</v>
      </c>
      <c r="K384">
        <v>1.5362499999999999E-2</v>
      </c>
      <c r="L384">
        <v>14.15</v>
      </c>
      <c r="M384">
        <v>1</v>
      </c>
      <c r="N384">
        <v>0</v>
      </c>
      <c r="O384">
        <v>0</v>
      </c>
      <c r="P384">
        <v>0</v>
      </c>
      <c r="Q384">
        <v>4</v>
      </c>
      <c r="R384">
        <v>3</v>
      </c>
      <c r="S384">
        <v>0</v>
      </c>
    </row>
    <row r="385" spans="3:19">
      <c r="C385">
        <v>33</v>
      </c>
      <c r="D385">
        <v>1</v>
      </c>
      <c r="E385" t="s">
        <v>43</v>
      </c>
      <c r="G385">
        <v>13</v>
      </c>
      <c r="H385">
        <v>17645</v>
      </c>
      <c r="I385">
        <v>16706</v>
      </c>
      <c r="J385">
        <v>939</v>
      </c>
      <c r="K385">
        <v>0</v>
      </c>
      <c r="L385">
        <v>111.81</v>
      </c>
      <c r="M385">
        <v>1</v>
      </c>
      <c r="N385">
        <v>4</v>
      </c>
      <c r="O385">
        <v>0</v>
      </c>
      <c r="P385">
        <v>3</v>
      </c>
      <c r="Q385">
        <v>3</v>
      </c>
      <c r="R385">
        <v>2</v>
      </c>
      <c r="S385">
        <v>0</v>
      </c>
    </row>
    <row r="386" spans="3:19">
      <c r="C386">
        <v>33</v>
      </c>
      <c r="D386">
        <v>1</v>
      </c>
      <c r="E386" t="s">
        <v>42</v>
      </c>
      <c r="M386">
        <v>1</v>
      </c>
      <c r="N386">
        <v>25</v>
      </c>
      <c r="O386">
        <v>13</v>
      </c>
      <c r="P386">
        <v>11</v>
      </c>
      <c r="Q386">
        <v>0</v>
      </c>
      <c r="R386">
        <v>0</v>
      </c>
      <c r="S386">
        <v>0</v>
      </c>
    </row>
    <row r="387" spans="3:19">
      <c r="C387">
        <v>33</v>
      </c>
      <c r="D387">
        <v>1</v>
      </c>
      <c r="E387" t="s">
        <v>41</v>
      </c>
      <c r="M387">
        <v>1</v>
      </c>
      <c r="N387">
        <v>6</v>
      </c>
      <c r="O387">
        <v>3</v>
      </c>
      <c r="P387">
        <v>3</v>
      </c>
      <c r="Q387">
        <v>4</v>
      </c>
      <c r="R387">
        <v>3</v>
      </c>
      <c r="S387">
        <v>0</v>
      </c>
    </row>
    <row r="388" spans="3:19">
      <c r="C388">
        <v>33</v>
      </c>
      <c r="D388">
        <v>2</v>
      </c>
      <c r="E388" t="s">
        <v>41</v>
      </c>
      <c r="M388">
        <v>1</v>
      </c>
      <c r="N388">
        <v>0</v>
      </c>
      <c r="O388">
        <v>0</v>
      </c>
      <c r="P388">
        <v>0</v>
      </c>
      <c r="Q388">
        <v>10</v>
      </c>
      <c r="R388">
        <v>9</v>
      </c>
      <c r="S388">
        <v>0</v>
      </c>
    </row>
    <row r="389" spans="3:19">
      <c r="C389">
        <v>33</v>
      </c>
      <c r="D389">
        <v>2</v>
      </c>
      <c r="E389" t="s">
        <v>42</v>
      </c>
      <c r="G389">
        <v>6</v>
      </c>
      <c r="H389">
        <v>2664</v>
      </c>
      <c r="I389">
        <v>2469</v>
      </c>
      <c r="J389">
        <v>195</v>
      </c>
      <c r="K389">
        <v>1.5269999999999999E-3</v>
      </c>
      <c r="L389">
        <v>5.58</v>
      </c>
      <c r="M389">
        <v>1</v>
      </c>
      <c r="N389">
        <v>3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3:19">
      <c r="C390">
        <v>33</v>
      </c>
      <c r="D390">
        <v>2</v>
      </c>
      <c r="E390" t="s">
        <v>43</v>
      </c>
      <c r="G390">
        <v>9</v>
      </c>
      <c r="H390">
        <v>9810</v>
      </c>
      <c r="I390">
        <v>9363</v>
      </c>
      <c r="J390">
        <v>447</v>
      </c>
      <c r="K390">
        <v>0</v>
      </c>
      <c r="L390">
        <v>72.459999999999994</v>
      </c>
      <c r="M390">
        <v>1</v>
      </c>
      <c r="N390">
        <v>4</v>
      </c>
      <c r="O390">
        <v>0</v>
      </c>
      <c r="P390">
        <v>3</v>
      </c>
      <c r="Q390">
        <v>1</v>
      </c>
      <c r="R390">
        <v>0</v>
      </c>
      <c r="S390">
        <v>0</v>
      </c>
    </row>
    <row r="391" spans="3:19">
      <c r="C391">
        <v>33</v>
      </c>
      <c r="D391">
        <v>2</v>
      </c>
      <c r="E391" t="s">
        <v>44</v>
      </c>
      <c r="G391">
        <v>12</v>
      </c>
      <c r="H391">
        <v>8942</v>
      </c>
      <c r="I391">
        <v>8263</v>
      </c>
      <c r="J391">
        <v>679</v>
      </c>
      <c r="K391">
        <v>2.2647500000000001E-2</v>
      </c>
      <c r="L391">
        <v>21.09</v>
      </c>
      <c r="M391">
        <v>1</v>
      </c>
      <c r="N391">
        <v>0</v>
      </c>
      <c r="O391">
        <v>0</v>
      </c>
      <c r="P391">
        <v>0</v>
      </c>
      <c r="Q391">
        <v>6</v>
      </c>
      <c r="R391">
        <v>5</v>
      </c>
      <c r="S391">
        <v>0</v>
      </c>
    </row>
    <row r="392" spans="3:19">
      <c r="C392">
        <v>33</v>
      </c>
      <c r="D392">
        <v>3</v>
      </c>
      <c r="E392" t="s">
        <v>44</v>
      </c>
      <c r="G392">
        <v>8</v>
      </c>
      <c r="H392">
        <v>6026</v>
      </c>
      <c r="I392">
        <v>5606</v>
      </c>
      <c r="J392">
        <v>420</v>
      </c>
      <c r="K392">
        <v>1.6455000000000001E-2</v>
      </c>
      <c r="L392">
        <v>19.13</v>
      </c>
      <c r="M392">
        <v>1</v>
      </c>
      <c r="N392">
        <v>0</v>
      </c>
      <c r="O392">
        <v>0</v>
      </c>
      <c r="P392">
        <v>0</v>
      </c>
      <c r="Q392">
        <v>4</v>
      </c>
      <c r="R392">
        <v>3</v>
      </c>
      <c r="S392">
        <v>0</v>
      </c>
    </row>
    <row r="393" spans="3:19">
      <c r="C393">
        <v>33</v>
      </c>
      <c r="D393">
        <v>3</v>
      </c>
      <c r="E393" t="s">
        <v>41</v>
      </c>
      <c r="M393">
        <v>1</v>
      </c>
      <c r="N393">
        <v>0</v>
      </c>
      <c r="O393">
        <v>0</v>
      </c>
      <c r="P393">
        <v>0</v>
      </c>
      <c r="Q393">
        <v>10</v>
      </c>
      <c r="R393">
        <v>9</v>
      </c>
      <c r="S393">
        <v>0</v>
      </c>
    </row>
    <row r="394" spans="3:19">
      <c r="C394">
        <v>33</v>
      </c>
      <c r="D394">
        <v>3</v>
      </c>
      <c r="E394" t="s">
        <v>42</v>
      </c>
      <c r="G394">
        <v>4</v>
      </c>
      <c r="H394">
        <v>2508</v>
      </c>
      <c r="I394">
        <v>2338</v>
      </c>
      <c r="J394">
        <v>170</v>
      </c>
      <c r="K394">
        <v>1.4239999999999999E-3</v>
      </c>
      <c r="L394">
        <v>4.24</v>
      </c>
      <c r="M394">
        <v>1</v>
      </c>
      <c r="N394">
        <v>0</v>
      </c>
      <c r="O394">
        <v>0</v>
      </c>
      <c r="P394">
        <v>0</v>
      </c>
      <c r="Q394">
        <v>2</v>
      </c>
      <c r="R394">
        <v>1</v>
      </c>
      <c r="S394">
        <v>0</v>
      </c>
    </row>
    <row r="395" spans="3:19">
      <c r="C395">
        <v>33</v>
      </c>
      <c r="D395">
        <v>3</v>
      </c>
      <c r="E395" t="s">
        <v>43</v>
      </c>
      <c r="G395">
        <v>9</v>
      </c>
      <c r="H395">
        <v>9862</v>
      </c>
      <c r="I395">
        <v>9389</v>
      </c>
      <c r="J395">
        <v>473</v>
      </c>
      <c r="K395">
        <v>0</v>
      </c>
      <c r="L395">
        <v>110.94</v>
      </c>
      <c r="M395">
        <v>1</v>
      </c>
      <c r="N395">
        <v>4</v>
      </c>
      <c r="O395">
        <v>0</v>
      </c>
      <c r="P395">
        <v>3</v>
      </c>
      <c r="Q395">
        <v>1</v>
      </c>
      <c r="R395">
        <v>0</v>
      </c>
      <c r="S395">
        <v>0</v>
      </c>
    </row>
    <row r="396" spans="3:19">
      <c r="C396">
        <v>34</v>
      </c>
      <c r="D396">
        <v>1</v>
      </c>
      <c r="E396" t="s">
        <v>44</v>
      </c>
      <c r="G396">
        <v>12</v>
      </c>
      <c r="H396">
        <v>12378</v>
      </c>
      <c r="I396">
        <v>10939</v>
      </c>
      <c r="J396">
        <v>1439</v>
      </c>
      <c r="K396">
        <v>3.48575E-2</v>
      </c>
      <c r="L396">
        <v>40.92</v>
      </c>
      <c r="M396">
        <v>1</v>
      </c>
      <c r="N396">
        <v>0</v>
      </c>
      <c r="O396">
        <v>0</v>
      </c>
      <c r="P396">
        <v>0</v>
      </c>
      <c r="Q396">
        <v>6</v>
      </c>
      <c r="R396">
        <v>5</v>
      </c>
      <c r="S396">
        <v>0</v>
      </c>
    </row>
    <row r="397" spans="3:19">
      <c r="C397">
        <v>34</v>
      </c>
      <c r="D397">
        <v>1</v>
      </c>
      <c r="E397" t="s">
        <v>43</v>
      </c>
      <c r="G397">
        <v>9</v>
      </c>
      <c r="H397">
        <v>9833</v>
      </c>
      <c r="I397">
        <v>9350</v>
      </c>
      <c r="J397">
        <v>483</v>
      </c>
      <c r="K397">
        <v>0</v>
      </c>
      <c r="L397">
        <v>40.380000000000003</v>
      </c>
      <c r="M397">
        <v>1</v>
      </c>
      <c r="N397">
        <v>4</v>
      </c>
      <c r="O397">
        <v>0</v>
      </c>
      <c r="P397">
        <v>3</v>
      </c>
      <c r="Q397">
        <v>1</v>
      </c>
      <c r="R397">
        <v>0</v>
      </c>
      <c r="S397">
        <v>0</v>
      </c>
    </row>
    <row r="398" spans="3:19">
      <c r="C398">
        <v>34</v>
      </c>
      <c r="D398">
        <v>1</v>
      </c>
      <c r="E398" t="s">
        <v>41</v>
      </c>
      <c r="G398">
        <v>19</v>
      </c>
      <c r="H398">
        <v>18786</v>
      </c>
      <c r="I398">
        <v>17812</v>
      </c>
      <c r="J398">
        <v>974</v>
      </c>
      <c r="K398">
        <v>0</v>
      </c>
      <c r="L398">
        <v>9.24</v>
      </c>
      <c r="M398">
        <v>1</v>
      </c>
      <c r="N398">
        <v>4</v>
      </c>
      <c r="O398">
        <v>2</v>
      </c>
      <c r="P398">
        <v>1</v>
      </c>
      <c r="Q398">
        <v>6</v>
      </c>
      <c r="R398">
        <v>5</v>
      </c>
      <c r="S398">
        <v>0</v>
      </c>
    </row>
    <row r="399" spans="3:19">
      <c r="C399">
        <v>34</v>
      </c>
      <c r="D399">
        <v>1</v>
      </c>
      <c r="E399" t="s">
        <v>42</v>
      </c>
      <c r="M399">
        <v>1</v>
      </c>
      <c r="N399">
        <v>25</v>
      </c>
      <c r="O399">
        <v>12</v>
      </c>
      <c r="P399">
        <v>12</v>
      </c>
      <c r="Q399">
        <v>0</v>
      </c>
      <c r="R399">
        <v>0</v>
      </c>
      <c r="S399">
        <v>0</v>
      </c>
    </row>
    <row r="400" spans="3:19">
      <c r="C400">
        <v>34</v>
      </c>
      <c r="D400">
        <v>2</v>
      </c>
      <c r="E400" t="s">
        <v>42</v>
      </c>
      <c r="G400">
        <v>26</v>
      </c>
      <c r="H400">
        <v>28497</v>
      </c>
      <c r="I400">
        <v>27363</v>
      </c>
      <c r="J400">
        <v>1134</v>
      </c>
      <c r="K400">
        <v>1.53825E-2</v>
      </c>
      <c r="L400">
        <v>30.45</v>
      </c>
      <c r="M400">
        <v>1</v>
      </c>
      <c r="N400">
        <v>13</v>
      </c>
      <c r="O400">
        <v>6</v>
      </c>
      <c r="P400">
        <v>6</v>
      </c>
      <c r="Q400">
        <v>0</v>
      </c>
      <c r="R400">
        <v>0</v>
      </c>
      <c r="S400">
        <v>0</v>
      </c>
    </row>
    <row r="401" spans="3:19">
      <c r="C401">
        <v>34</v>
      </c>
      <c r="D401">
        <v>2</v>
      </c>
      <c r="E401" t="s">
        <v>43</v>
      </c>
      <c r="G401">
        <v>9</v>
      </c>
      <c r="H401">
        <v>9721</v>
      </c>
      <c r="I401">
        <v>9294</v>
      </c>
      <c r="J401">
        <v>427</v>
      </c>
      <c r="K401">
        <v>0</v>
      </c>
      <c r="L401">
        <v>53.75</v>
      </c>
      <c r="M401">
        <v>1</v>
      </c>
      <c r="N401">
        <v>4</v>
      </c>
      <c r="O401">
        <v>0</v>
      </c>
      <c r="P401">
        <v>3</v>
      </c>
      <c r="Q401">
        <v>1</v>
      </c>
      <c r="R401">
        <v>0</v>
      </c>
      <c r="S401">
        <v>0</v>
      </c>
    </row>
    <row r="402" spans="3:19">
      <c r="C402">
        <v>34</v>
      </c>
      <c r="D402">
        <v>2</v>
      </c>
      <c r="E402" t="s">
        <v>41</v>
      </c>
      <c r="M402">
        <v>1</v>
      </c>
      <c r="N402">
        <v>1</v>
      </c>
      <c r="O402">
        <v>1</v>
      </c>
      <c r="P402">
        <v>0</v>
      </c>
      <c r="Q402">
        <v>9</v>
      </c>
      <c r="R402">
        <v>8</v>
      </c>
      <c r="S402">
        <v>0</v>
      </c>
    </row>
    <row r="403" spans="3:19">
      <c r="C403">
        <v>34</v>
      </c>
      <c r="D403">
        <v>2</v>
      </c>
      <c r="E403" t="s">
        <v>44</v>
      </c>
      <c r="G403">
        <v>8</v>
      </c>
      <c r="H403">
        <v>5155</v>
      </c>
      <c r="I403">
        <v>4899</v>
      </c>
      <c r="J403">
        <v>256</v>
      </c>
      <c r="K403">
        <v>1.32074999999999E-2</v>
      </c>
      <c r="L403">
        <v>10.69</v>
      </c>
      <c r="M403">
        <v>1</v>
      </c>
      <c r="N403">
        <v>0</v>
      </c>
      <c r="O403">
        <v>0</v>
      </c>
      <c r="P403">
        <v>0</v>
      </c>
      <c r="Q403">
        <v>4</v>
      </c>
      <c r="R403">
        <v>3</v>
      </c>
      <c r="S403">
        <v>0</v>
      </c>
    </row>
    <row r="404" spans="3:19">
      <c r="C404">
        <v>34</v>
      </c>
      <c r="D404">
        <v>3</v>
      </c>
      <c r="E404" t="s">
        <v>44</v>
      </c>
      <c r="G404">
        <v>8</v>
      </c>
      <c r="H404">
        <v>5850</v>
      </c>
      <c r="I404">
        <v>5101</v>
      </c>
      <c r="J404">
        <v>749</v>
      </c>
      <c r="K404">
        <v>1.88025E-2</v>
      </c>
      <c r="L404">
        <v>15.15</v>
      </c>
      <c r="M404">
        <v>1</v>
      </c>
      <c r="N404">
        <v>0</v>
      </c>
      <c r="O404">
        <v>0</v>
      </c>
      <c r="P404">
        <v>0</v>
      </c>
      <c r="Q404">
        <v>4</v>
      </c>
      <c r="R404">
        <v>3</v>
      </c>
      <c r="S404">
        <v>0</v>
      </c>
    </row>
    <row r="405" spans="3:19">
      <c r="C405">
        <v>34</v>
      </c>
      <c r="D405">
        <v>3</v>
      </c>
      <c r="E405" t="s">
        <v>42</v>
      </c>
      <c r="G405">
        <v>6</v>
      </c>
      <c r="H405">
        <v>2610</v>
      </c>
      <c r="I405">
        <v>2445</v>
      </c>
      <c r="J405">
        <v>165</v>
      </c>
      <c r="K405">
        <v>1.47E-3</v>
      </c>
      <c r="L405">
        <v>9.31</v>
      </c>
      <c r="M405">
        <v>1</v>
      </c>
      <c r="N405">
        <v>3</v>
      </c>
      <c r="O405">
        <v>1</v>
      </c>
      <c r="P405">
        <v>1</v>
      </c>
      <c r="Q405">
        <v>0</v>
      </c>
      <c r="R405">
        <v>0</v>
      </c>
      <c r="S405">
        <v>0</v>
      </c>
    </row>
    <row r="406" spans="3:19">
      <c r="C406">
        <v>34</v>
      </c>
      <c r="D406">
        <v>3</v>
      </c>
      <c r="E406" t="s">
        <v>43</v>
      </c>
      <c r="G406">
        <v>9</v>
      </c>
      <c r="H406">
        <v>9984</v>
      </c>
      <c r="I406">
        <v>9459</v>
      </c>
      <c r="J406">
        <v>525</v>
      </c>
      <c r="K406">
        <v>0</v>
      </c>
      <c r="L406">
        <v>100.99</v>
      </c>
      <c r="M406">
        <v>1</v>
      </c>
      <c r="N406">
        <v>4</v>
      </c>
      <c r="O406">
        <v>0</v>
      </c>
      <c r="P406">
        <v>3</v>
      </c>
      <c r="Q406">
        <v>1</v>
      </c>
      <c r="R406">
        <v>0</v>
      </c>
      <c r="S406">
        <v>0</v>
      </c>
    </row>
    <row r="407" spans="3:19">
      <c r="C407">
        <v>34</v>
      </c>
      <c r="D407">
        <v>3</v>
      </c>
      <c r="E407" t="s">
        <v>41</v>
      </c>
      <c r="M407">
        <v>1</v>
      </c>
      <c r="N407">
        <v>0</v>
      </c>
      <c r="O407">
        <v>0</v>
      </c>
      <c r="P407">
        <v>0</v>
      </c>
      <c r="Q407">
        <v>10</v>
      </c>
      <c r="R407">
        <v>9</v>
      </c>
      <c r="S407">
        <v>0</v>
      </c>
    </row>
    <row r="408" spans="3:19">
      <c r="C408">
        <v>35</v>
      </c>
      <c r="D408">
        <v>1</v>
      </c>
      <c r="E408" t="s">
        <v>44</v>
      </c>
      <c r="G408">
        <v>6</v>
      </c>
      <c r="H408">
        <v>2773</v>
      </c>
      <c r="I408">
        <v>2570</v>
      </c>
      <c r="J408">
        <v>203</v>
      </c>
      <c r="K408">
        <v>8.4550000000000007E-3</v>
      </c>
      <c r="L408">
        <v>16.91</v>
      </c>
      <c r="M408">
        <v>1</v>
      </c>
      <c r="N408">
        <v>0</v>
      </c>
      <c r="O408">
        <v>0</v>
      </c>
      <c r="P408">
        <v>0</v>
      </c>
      <c r="Q408">
        <v>3</v>
      </c>
      <c r="R408">
        <v>1</v>
      </c>
      <c r="S408">
        <v>1</v>
      </c>
    </row>
    <row r="409" spans="3:19">
      <c r="C409">
        <v>35</v>
      </c>
      <c r="D409">
        <v>1</v>
      </c>
      <c r="E409" t="s">
        <v>43</v>
      </c>
      <c r="G409">
        <v>7</v>
      </c>
      <c r="H409">
        <v>6924</v>
      </c>
      <c r="I409">
        <v>6516</v>
      </c>
      <c r="J409">
        <v>408</v>
      </c>
      <c r="K409">
        <v>0</v>
      </c>
      <c r="L409">
        <v>23.82</v>
      </c>
      <c r="M409">
        <v>1</v>
      </c>
      <c r="N409">
        <v>3</v>
      </c>
      <c r="O409">
        <v>0</v>
      </c>
      <c r="P409">
        <v>2</v>
      </c>
      <c r="Q409">
        <v>1</v>
      </c>
      <c r="R409">
        <v>0</v>
      </c>
      <c r="S409">
        <v>0</v>
      </c>
    </row>
    <row r="410" spans="3:19">
      <c r="C410">
        <v>35</v>
      </c>
      <c r="D410">
        <v>1</v>
      </c>
      <c r="E410" t="s">
        <v>45</v>
      </c>
      <c r="F410" t="s">
        <v>46</v>
      </c>
      <c r="G410">
        <v>4</v>
      </c>
      <c r="H410">
        <v>1811</v>
      </c>
      <c r="I410">
        <v>1724</v>
      </c>
      <c r="J410">
        <v>87</v>
      </c>
      <c r="K410">
        <v>5.1799999999999997E-3</v>
      </c>
      <c r="L410">
        <v>30.77</v>
      </c>
      <c r="M410">
        <v>1</v>
      </c>
      <c r="N410">
        <v>0</v>
      </c>
      <c r="O410">
        <v>0</v>
      </c>
      <c r="P410">
        <v>0</v>
      </c>
      <c r="Q410">
        <v>2</v>
      </c>
      <c r="R410">
        <v>0</v>
      </c>
      <c r="S410">
        <v>1</v>
      </c>
    </row>
    <row r="411" spans="3:19">
      <c r="C411">
        <v>35</v>
      </c>
      <c r="D411">
        <v>1</v>
      </c>
      <c r="E411" t="s">
        <v>41</v>
      </c>
      <c r="G411">
        <v>2</v>
      </c>
      <c r="H411">
        <v>1477</v>
      </c>
      <c r="I411">
        <v>1453</v>
      </c>
      <c r="J411">
        <v>24</v>
      </c>
      <c r="K411">
        <v>0</v>
      </c>
      <c r="L411">
        <v>0.75</v>
      </c>
      <c r="M411">
        <v>1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</row>
    <row r="412" spans="3:19">
      <c r="C412">
        <v>35</v>
      </c>
      <c r="D412">
        <v>1</v>
      </c>
      <c r="E412" t="s">
        <v>47</v>
      </c>
      <c r="F412" t="s">
        <v>46</v>
      </c>
      <c r="G412">
        <v>2</v>
      </c>
      <c r="H412">
        <v>1477</v>
      </c>
      <c r="I412">
        <v>1453</v>
      </c>
      <c r="J412">
        <v>24</v>
      </c>
      <c r="K412">
        <v>0</v>
      </c>
      <c r="L412">
        <v>0.61</v>
      </c>
      <c r="M412">
        <v>1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</row>
    <row r="413" spans="3:19">
      <c r="C413">
        <v>35</v>
      </c>
      <c r="D413">
        <v>1</v>
      </c>
      <c r="E413" t="s">
        <v>48</v>
      </c>
      <c r="F413" t="s">
        <v>46</v>
      </c>
      <c r="G413">
        <v>7</v>
      </c>
      <c r="H413">
        <v>6868</v>
      </c>
      <c r="I413">
        <v>6488</v>
      </c>
      <c r="J413">
        <v>380</v>
      </c>
      <c r="K413">
        <v>0</v>
      </c>
      <c r="L413">
        <v>15.01</v>
      </c>
      <c r="M413">
        <v>1</v>
      </c>
      <c r="N413">
        <v>3</v>
      </c>
      <c r="O413">
        <v>0</v>
      </c>
      <c r="P413">
        <v>2</v>
      </c>
      <c r="Q413">
        <v>1</v>
      </c>
      <c r="R413">
        <v>0</v>
      </c>
      <c r="S413">
        <v>0</v>
      </c>
    </row>
    <row r="414" spans="3:19">
      <c r="C414">
        <v>35</v>
      </c>
      <c r="D414">
        <v>1</v>
      </c>
      <c r="E414" t="s">
        <v>42</v>
      </c>
      <c r="M414">
        <v>1</v>
      </c>
      <c r="N414">
        <v>10</v>
      </c>
      <c r="O414">
        <v>6</v>
      </c>
      <c r="P414">
        <v>3</v>
      </c>
      <c r="Q414">
        <v>0</v>
      </c>
      <c r="R414">
        <v>0</v>
      </c>
      <c r="S414">
        <v>0</v>
      </c>
    </row>
    <row r="415" spans="3:19">
      <c r="C415">
        <v>35</v>
      </c>
      <c r="D415">
        <v>1</v>
      </c>
      <c r="E415" t="s">
        <v>49</v>
      </c>
      <c r="F415" t="s">
        <v>46</v>
      </c>
      <c r="G415">
        <v>8</v>
      </c>
      <c r="H415">
        <v>3715</v>
      </c>
      <c r="I415">
        <v>3406</v>
      </c>
      <c r="J415">
        <v>309</v>
      </c>
      <c r="K415">
        <v>2.1665E-3</v>
      </c>
      <c r="L415">
        <v>6.58</v>
      </c>
      <c r="M415">
        <v>1</v>
      </c>
      <c r="N415">
        <v>4</v>
      </c>
      <c r="O415">
        <v>2</v>
      </c>
      <c r="P415">
        <v>1</v>
      </c>
      <c r="Q415">
        <v>0</v>
      </c>
      <c r="R415">
        <v>0</v>
      </c>
      <c r="S415">
        <v>0</v>
      </c>
    </row>
    <row r="416" spans="3:19">
      <c r="C416">
        <v>35</v>
      </c>
      <c r="D416">
        <v>2</v>
      </c>
      <c r="E416" t="s">
        <v>49</v>
      </c>
      <c r="F416" t="s">
        <v>46</v>
      </c>
      <c r="G416">
        <v>8</v>
      </c>
      <c r="H416">
        <v>3678</v>
      </c>
      <c r="I416">
        <v>3399</v>
      </c>
      <c r="J416">
        <v>279</v>
      </c>
      <c r="K416">
        <v>2.1180000000000001E-3</v>
      </c>
      <c r="L416">
        <v>8.1199999999999992</v>
      </c>
      <c r="M416">
        <v>1</v>
      </c>
      <c r="N416">
        <v>4</v>
      </c>
      <c r="O416">
        <v>2</v>
      </c>
      <c r="P416">
        <v>1</v>
      </c>
      <c r="Q416">
        <v>0</v>
      </c>
      <c r="R416">
        <v>0</v>
      </c>
      <c r="S416">
        <v>0</v>
      </c>
    </row>
    <row r="417" spans="3:19">
      <c r="C417">
        <v>35</v>
      </c>
      <c r="D417">
        <v>2</v>
      </c>
      <c r="E417" t="s">
        <v>48</v>
      </c>
      <c r="F417" t="s">
        <v>46</v>
      </c>
      <c r="G417">
        <v>9</v>
      </c>
      <c r="H417">
        <v>9519</v>
      </c>
      <c r="I417">
        <v>8914</v>
      </c>
      <c r="J417">
        <v>605</v>
      </c>
      <c r="K417">
        <v>0</v>
      </c>
      <c r="L417">
        <v>44.54</v>
      </c>
      <c r="M417">
        <v>1</v>
      </c>
      <c r="N417">
        <v>3</v>
      </c>
      <c r="O417">
        <v>0</v>
      </c>
      <c r="P417">
        <v>2</v>
      </c>
      <c r="Q417">
        <v>2</v>
      </c>
      <c r="R417">
        <v>0</v>
      </c>
      <c r="S417">
        <v>1</v>
      </c>
    </row>
    <row r="418" spans="3:19">
      <c r="C418">
        <v>35</v>
      </c>
      <c r="D418">
        <v>2</v>
      </c>
      <c r="E418" t="s">
        <v>41</v>
      </c>
      <c r="G418">
        <v>10</v>
      </c>
      <c r="H418">
        <v>14810</v>
      </c>
      <c r="I418">
        <v>6555</v>
      </c>
      <c r="J418">
        <v>8255</v>
      </c>
      <c r="K418">
        <v>0</v>
      </c>
      <c r="L418">
        <v>53.52</v>
      </c>
      <c r="M418">
        <v>1</v>
      </c>
      <c r="N418">
        <v>0</v>
      </c>
      <c r="O418">
        <v>0</v>
      </c>
      <c r="P418">
        <v>0</v>
      </c>
      <c r="Q418">
        <v>5</v>
      </c>
      <c r="R418">
        <v>0</v>
      </c>
      <c r="S418">
        <v>4</v>
      </c>
    </row>
    <row r="419" spans="3:19">
      <c r="C419">
        <v>35</v>
      </c>
      <c r="D419">
        <v>2</v>
      </c>
      <c r="E419" t="s">
        <v>42</v>
      </c>
      <c r="G419">
        <v>6</v>
      </c>
      <c r="H419">
        <v>2526</v>
      </c>
      <c r="I419">
        <v>2375</v>
      </c>
      <c r="J419">
        <v>151</v>
      </c>
      <c r="K419">
        <v>1.4139999999999999E-3</v>
      </c>
      <c r="L419">
        <v>8.32</v>
      </c>
      <c r="M419">
        <v>1</v>
      </c>
      <c r="N419">
        <v>3</v>
      </c>
      <c r="O419">
        <v>1</v>
      </c>
      <c r="P419">
        <v>1</v>
      </c>
      <c r="Q419">
        <v>0</v>
      </c>
      <c r="R419">
        <v>0</v>
      </c>
      <c r="S419">
        <v>0</v>
      </c>
    </row>
    <row r="420" spans="3:19">
      <c r="C420">
        <v>35</v>
      </c>
      <c r="D420">
        <v>2</v>
      </c>
      <c r="E420" t="s">
        <v>45</v>
      </c>
      <c r="F420" t="s">
        <v>46</v>
      </c>
      <c r="G420">
        <v>4</v>
      </c>
      <c r="H420">
        <v>1811</v>
      </c>
      <c r="I420">
        <v>1724</v>
      </c>
      <c r="J420">
        <v>87</v>
      </c>
      <c r="K420">
        <v>5.1799999999999997E-3</v>
      </c>
      <c r="L420">
        <v>30.51</v>
      </c>
      <c r="M420">
        <v>1</v>
      </c>
      <c r="N420">
        <v>0</v>
      </c>
      <c r="O420">
        <v>0</v>
      </c>
      <c r="P420">
        <v>0</v>
      </c>
      <c r="Q420">
        <v>2</v>
      </c>
      <c r="R420">
        <v>0</v>
      </c>
      <c r="S420">
        <v>1</v>
      </c>
    </row>
    <row r="421" spans="3:19">
      <c r="C421">
        <v>35</v>
      </c>
      <c r="D421">
        <v>2</v>
      </c>
      <c r="E421" t="s">
        <v>44</v>
      </c>
      <c r="G421">
        <v>5</v>
      </c>
      <c r="H421">
        <v>3068</v>
      </c>
      <c r="I421">
        <v>2619</v>
      </c>
      <c r="J421">
        <v>449</v>
      </c>
      <c r="K421">
        <v>1.10375E-2</v>
      </c>
      <c r="L421">
        <v>19.05</v>
      </c>
      <c r="M421">
        <v>1</v>
      </c>
      <c r="N421">
        <v>2</v>
      </c>
      <c r="O421">
        <v>0</v>
      </c>
      <c r="P421">
        <v>1</v>
      </c>
      <c r="Q421">
        <v>1</v>
      </c>
      <c r="R421">
        <v>0</v>
      </c>
      <c r="S421">
        <v>0</v>
      </c>
    </row>
    <row r="422" spans="3:19">
      <c r="C422">
        <v>35</v>
      </c>
      <c r="D422">
        <v>2</v>
      </c>
      <c r="E422" t="s">
        <v>43</v>
      </c>
      <c r="G422">
        <v>7</v>
      </c>
      <c r="H422">
        <v>6921</v>
      </c>
      <c r="I422">
        <v>6515</v>
      </c>
      <c r="J422">
        <v>406</v>
      </c>
      <c r="K422">
        <v>0</v>
      </c>
      <c r="L422">
        <v>22.73</v>
      </c>
      <c r="M422">
        <v>1</v>
      </c>
      <c r="N422">
        <v>3</v>
      </c>
      <c r="O422">
        <v>0</v>
      </c>
      <c r="P422">
        <v>2</v>
      </c>
      <c r="Q422">
        <v>1</v>
      </c>
      <c r="R422">
        <v>0</v>
      </c>
      <c r="S422">
        <v>0</v>
      </c>
    </row>
    <row r="423" spans="3:19">
      <c r="C423">
        <v>35</v>
      </c>
      <c r="D423">
        <v>2</v>
      </c>
      <c r="E423" t="s">
        <v>47</v>
      </c>
      <c r="F423" t="s">
        <v>46</v>
      </c>
      <c r="G423">
        <v>2</v>
      </c>
      <c r="H423">
        <v>1477</v>
      </c>
      <c r="I423">
        <v>1453</v>
      </c>
      <c r="J423">
        <v>24</v>
      </c>
      <c r="K423">
        <v>0</v>
      </c>
      <c r="L423">
        <v>0.86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</row>
    <row r="424" spans="3:19">
      <c r="C424">
        <v>35</v>
      </c>
      <c r="D424">
        <v>3</v>
      </c>
      <c r="E424" t="s">
        <v>41</v>
      </c>
      <c r="G424">
        <v>2</v>
      </c>
      <c r="H424">
        <v>1477</v>
      </c>
      <c r="I424">
        <v>1453</v>
      </c>
      <c r="J424">
        <v>24</v>
      </c>
      <c r="K424">
        <v>0</v>
      </c>
      <c r="L424">
        <v>0.53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</row>
    <row r="425" spans="3:19">
      <c r="C425">
        <v>35</v>
      </c>
      <c r="D425">
        <v>3</v>
      </c>
      <c r="E425" t="s">
        <v>49</v>
      </c>
      <c r="F425" t="s">
        <v>46</v>
      </c>
      <c r="M425">
        <v>1</v>
      </c>
      <c r="N425">
        <v>10</v>
      </c>
      <c r="O425">
        <v>7</v>
      </c>
      <c r="P425">
        <v>2</v>
      </c>
      <c r="Q425">
        <v>0</v>
      </c>
      <c r="R425">
        <v>0</v>
      </c>
      <c r="S425">
        <v>0</v>
      </c>
    </row>
    <row r="426" spans="3:19">
      <c r="C426">
        <v>35</v>
      </c>
      <c r="D426">
        <v>3</v>
      </c>
      <c r="E426" t="s">
        <v>47</v>
      </c>
      <c r="F426" t="s">
        <v>46</v>
      </c>
      <c r="G426">
        <v>2</v>
      </c>
      <c r="H426">
        <v>1477</v>
      </c>
      <c r="I426">
        <v>1453</v>
      </c>
      <c r="J426">
        <v>24</v>
      </c>
      <c r="K426">
        <v>0</v>
      </c>
      <c r="L426">
        <v>0.56999999999999995</v>
      </c>
      <c r="M426">
        <v>1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</row>
    <row r="427" spans="3:19">
      <c r="C427">
        <v>35</v>
      </c>
      <c r="D427">
        <v>3</v>
      </c>
      <c r="E427" t="s">
        <v>48</v>
      </c>
      <c r="F427" t="s">
        <v>46</v>
      </c>
      <c r="G427">
        <v>9</v>
      </c>
      <c r="H427">
        <v>9591</v>
      </c>
      <c r="I427">
        <v>8955</v>
      </c>
      <c r="J427">
        <v>636</v>
      </c>
      <c r="K427">
        <v>0</v>
      </c>
      <c r="L427">
        <v>45.98</v>
      </c>
      <c r="M427">
        <v>1</v>
      </c>
      <c r="N427">
        <v>3</v>
      </c>
      <c r="O427">
        <v>0</v>
      </c>
      <c r="P427">
        <v>2</v>
      </c>
      <c r="Q427">
        <v>2</v>
      </c>
      <c r="R427">
        <v>0</v>
      </c>
      <c r="S427">
        <v>1</v>
      </c>
    </row>
    <row r="428" spans="3:19">
      <c r="C428">
        <v>35</v>
      </c>
      <c r="D428">
        <v>3</v>
      </c>
      <c r="E428" t="s">
        <v>44</v>
      </c>
      <c r="G428">
        <v>4</v>
      </c>
      <c r="H428">
        <v>1770</v>
      </c>
      <c r="I428">
        <v>1690</v>
      </c>
      <c r="J428">
        <v>80</v>
      </c>
      <c r="K428">
        <v>5.025E-3</v>
      </c>
      <c r="L428">
        <v>12.46</v>
      </c>
      <c r="M428">
        <v>1</v>
      </c>
      <c r="N428">
        <v>0</v>
      </c>
      <c r="O428">
        <v>0</v>
      </c>
      <c r="P428">
        <v>0</v>
      </c>
      <c r="Q428">
        <v>2</v>
      </c>
      <c r="R428">
        <v>0</v>
      </c>
      <c r="S428">
        <v>1</v>
      </c>
    </row>
    <row r="429" spans="3:19">
      <c r="C429">
        <v>35</v>
      </c>
      <c r="D429">
        <v>3</v>
      </c>
      <c r="E429" t="s">
        <v>45</v>
      </c>
      <c r="F429" t="s">
        <v>46</v>
      </c>
      <c r="G429">
        <v>1</v>
      </c>
      <c r="H429">
        <v>265</v>
      </c>
      <c r="I429">
        <v>263</v>
      </c>
      <c r="J429">
        <v>2</v>
      </c>
      <c r="K429">
        <v>6.7750000000000004E-4</v>
      </c>
      <c r="L429">
        <v>0.99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3:19">
      <c r="C430">
        <v>35</v>
      </c>
      <c r="D430">
        <v>3</v>
      </c>
      <c r="E430" t="s">
        <v>43</v>
      </c>
      <c r="G430">
        <v>9</v>
      </c>
      <c r="H430">
        <v>9304</v>
      </c>
      <c r="I430">
        <v>8848</v>
      </c>
      <c r="J430">
        <v>456</v>
      </c>
      <c r="K430">
        <v>0</v>
      </c>
      <c r="L430">
        <v>25.69</v>
      </c>
      <c r="M430">
        <v>1</v>
      </c>
      <c r="N430">
        <v>3</v>
      </c>
      <c r="O430">
        <v>0</v>
      </c>
      <c r="P430">
        <v>2</v>
      </c>
      <c r="Q430">
        <v>2</v>
      </c>
      <c r="R430">
        <v>0</v>
      </c>
      <c r="S430">
        <v>1</v>
      </c>
    </row>
    <row r="431" spans="3:19">
      <c r="C431">
        <v>35</v>
      </c>
      <c r="D431">
        <v>3</v>
      </c>
      <c r="E431" t="s">
        <v>42</v>
      </c>
      <c r="G431">
        <v>6</v>
      </c>
      <c r="H431">
        <v>3046</v>
      </c>
      <c r="I431">
        <v>2647</v>
      </c>
      <c r="J431">
        <v>399</v>
      </c>
      <c r="K431">
        <v>1.9220000000000001E-3</v>
      </c>
      <c r="L431">
        <v>10.42</v>
      </c>
      <c r="M431">
        <v>1</v>
      </c>
      <c r="N431">
        <v>3</v>
      </c>
      <c r="O431">
        <v>1</v>
      </c>
      <c r="P431">
        <v>1</v>
      </c>
      <c r="Q431">
        <v>0</v>
      </c>
      <c r="R431">
        <v>0</v>
      </c>
      <c r="S431">
        <v>0</v>
      </c>
    </row>
    <row r="432" spans="3:19">
      <c r="C432">
        <v>35</v>
      </c>
      <c r="D432">
        <v>4</v>
      </c>
      <c r="E432" t="s">
        <v>45</v>
      </c>
      <c r="F432" t="s">
        <v>46</v>
      </c>
      <c r="G432">
        <v>4</v>
      </c>
      <c r="H432">
        <v>1816</v>
      </c>
      <c r="I432">
        <v>1728</v>
      </c>
      <c r="J432">
        <v>88</v>
      </c>
      <c r="K432">
        <v>5.1999999999999998E-3</v>
      </c>
      <c r="L432">
        <v>29.05</v>
      </c>
      <c r="M432">
        <v>1</v>
      </c>
      <c r="N432">
        <v>0</v>
      </c>
      <c r="O432">
        <v>0</v>
      </c>
      <c r="P432">
        <v>0</v>
      </c>
      <c r="Q432">
        <v>2</v>
      </c>
      <c r="R432">
        <v>0</v>
      </c>
      <c r="S432">
        <v>1</v>
      </c>
    </row>
    <row r="433" spans="3:19">
      <c r="C433">
        <v>36</v>
      </c>
      <c r="D433">
        <v>1</v>
      </c>
      <c r="E433" t="s">
        <v>43</v>
      </c>
      <c r="G433">
        <v>11</v>
      </c>
      <c r="H433">
        <v>14747</v>
      </c>
      <c r="I433">
        <v>13323</v>
      </c>
      <c r="J433">
        <v>1424</v>
      </c>
      <c r="K433">
        <v>0</v>
      </c>
      <c r="L433">
        <v>45.67</v>
      </c>
      <c r="M433">
        <v>1</v>
      </c>
      <c r="N433">
        <v>4</v>
      </c>
      <c r="O433">
        <v>1</v>
      </c>
      <c r="P433">
        <v>2</v>
      </c>
      <c r="Q433">
        <v>2</v>
      </c>
      <c r="R433">
        <v>0</v>
      </c>
      <c r="S433">
        <v>1</v>
      </c>
    </row>
    <row r="434" spans="3:19">
      <c r="C434">
        <v>36</v>
      </c>
      <c r="D434">
        <v>1</v>
      </c>
      <c r="E434" t="s">
        <v>45</v>
      </c>
      <c r="F434" t="s">
        <v>46</v>
      </c>
      <c r="G434">
        <v>4</v>
      </c>
      <c r="H434">
        <v>1799</v>
      </c>
      <c r="I434">
        <v>1718</v>
      </c>
      <c r="J434">
        <v>81</v>
      </c>
      <c r="K434">
        <v>5.1050000000000002E-3</v>
      </c>
      <c r="L434">
        <v>31.63</v>
      </c>
      <c r="M434">
        <v>1</v>
      </c>
      <c r="N434">
        <v>0</v>
      </c>
      <c r="O434">
        <v>0</v>
      </c>
      <c r="P434">
        <v>0</v>
      </c>
      <c r="Q434">
        <v>2</v>
      </c>
      <c r="R434">
        <v>0</v>
      </c>
      <c r="S434">
        <v>1</v>
      </c>
    </row>
    <row r="435" spans="3:19">
      <c r="C435">
        <v>36</v>
      </c>
      <c r="D435">
        <v>1</v>
      </c>
      <c r="E435" t="s">
        <v>50</v>
      </c>
      <c r="F435" t="s">
        <v>46</v>
      </c>
      <c r="G435">
        <v>2</v>
      </c>
      <c r="H435">
        <v>1473</v>
      </c>
      <c r="I435">
        <v>1449</v>
      </c>
      <c r="J435">
        <v>24</v>
      </c>
      <c r="K435">
        <v>0</v>
      </c>
      <c r="L435">
        <v>0.84</v>
      </c>
      <c r="M435">
        <v>1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</row>
    <row r="436" spans="3:19">
      <c r="C436">
        <v>36</v>
      </c>
      <c r="D436">
        <v>1</v>
      </c>
      <c r="E436" t="s">
        <v>42</v>
      </c>
      <c r="G436">
        <v>8</v>
      </c>
      <c r="H436">
        <v>3822</v>
      </c>
      <c r="I436">
        <v>3587</v>
      </c>
      <c r="J436">
        <v>235</v>
      </c>
      <c r="K436">
        <v>2.1459999999999999E-3</v>
      </c>
      <c r="L436">
        <v>6.03</v>
      </c>
      <c r="M436">
        <v>1</v>
      </c>
      <c r="N436">
        <v>0</v>
      </c>
      <c r="O436">
        <v>0</v>
      </c>
      <c r="P436">
        <v>0</v>
      </c>
      <c r="Q436">
        <v>4</v>
      </c>
      <c r="R436">
        <v>0</v>
      </c>
      <c r="S436">
        <v>3</v>
      </c>
    </row>
    <row r="437" spans="3:19">
      <c r="C437">
        <v>36</v>
      </c>
      <c r="D437">
        <v>1</v>
      </c>
      <c r="E437" t="s">
        <v>49</v>
      </c>
      <c r="F437" t="s">
        <v>46</v>
      </c>
      <c r="M437">
        <v>1</v>
      </c>
      <c r="N437">
        <v>10</v>
      </c>
      <c r="O437">
        <v>5</v>
      </c>
      <c r="P437">
        <v>4</v>
      </c>
      <c r="Q437">
        <v>0</v>
      </c>
      <c r="R437">
        <v>0</v>
      </c>
      <c r="S437">
        <v>0</v>
      </c>
    </row>
    <row r="438" spans="3:19">
      <c r="C438">
        <v>36</v>
      </c>
      <c r="D438">
        <v>1</v>
      </c>
      <c r="E438" t="s">
        <v>41</v>
      </c>
      <c r="G438">
        <v>2</v>
      </c>
      <c r="H438">
        <v>1473</v>
      </c>
      <c r="I438">
        <v>1449</v>
      </c>
      <c r="J438">
        <v>24</v>
      </c>
      <c r="K438">
        <v>0</v>
      </c>
      <c r="L438">
        <v>0.53</v>
      </c>
      <c r="M438">
        <v>1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</row>
    <row r="439" spans="3:19">
      <c r="C439">
        <v>36</v>
      </c>
      <c r="D439">
        <v>1</v>
      </c>
      <c r="E439" t="s">
        <v>44</v>
      </c>
      <c r="G439">
        <v>6</v>
      </c>
      <c r="H439">
        <v>2786</v>
      </c>
      <c r="I439">
        <v>2583</v>
      </c>
      <c r="J439">
        <v>203</v>
      </c>
      <c r="K439">
        <v>8.4874999999999898E-3</v>
      </c>
      <c r="L439">
        <v>24.7</v>
      </c>
      <c r="M439">
        <v>1</v>
      </c>
      <c r="N439">
        <v>0</v>
      </c>
      <c r="O439">
        <v>0</v>
      </c>
      <c r="P439">
        <v>0</v>
      </c>
      <c r="Q439">
        <v>3</v>
      </c>
      <c r="R439">
        <v>0</v>
      </c>
      <c r="S439">
        <v>2</v>
      </c>
    </row>
    <row r="440" spans="3:19">
      <c r="C440">
        <v>36</v>
      </c>
      <c r="D440">
        <v>1</v>
      </c>
      <c r="E440" t="s">
        <v>48</v>
      </c>
      <c r="F440" t="s">
        <v>46</v>
      </c>
      <c r="G440">
        <v>9</v>
      </c>
      <c r="H440">
        <v>11452</v>
      </c>
      <c r="I440">
        <v>10143</v>
      </c>
      <c r="J440">
        <v>1309</v>
      </c>
      <c r="K440">
        <v>0</v>
      </c>
      <c r="L440">
        <v>25.98</v>
      </c>
      <c r="M440">
        <v>1</v>
      </c>
      <c r="N440">
        <v>4</v>
      </c>
      <c r="O440">
        <v>1</v>
      </c>
      <c r="P440">
        <v>2</v>
      </c>
      <c r="Q440">
        <v>1</v>
      </c>
      <c r="R440">
        <v>0</v>
      </c>
      <c r="S440">
        <v>0</v>
      </c>
    </row>
    <row r="441" spans="3:19">
      <c r="C441">
        <v>36</v>
      </c>
      <c r="D441">
        <v>2</v>
      </c>
      <c r="E441" t="s">
        <v>44</v>
      </c>
      <c r="G441">
        <v>16</v>
      </c>
      <c r="H441">
        <v>16586</v>
      </c>
      <c r="I441">
        <v>14681</v>
      </c>
      <c r="J441">
        <v>1905</v>
      </c>
      <c r="K441">
        <v>4.8712499999999902E-2</v>
      </c>
      <c r="L441">
        <v>90.56</v>
      </c>
      <c r="M441">
        <v>1</v>
      </c>
      <c r="N441">
        <v>5</v>
      </c>
      <c r="O441">
        <v>2</v>
      </c>
      <c r="P441">
        <v>2</v>
      </c>
      <c r="Q441">
        <v>4</v>
      </c>
      <c r="R441">
        <v>1</v>
      </c>
      <c r="S441">
        <v>1</v>
      </c>
    </row>
    <row r="442" spans="3:19">
      <c r="C442">
        <v>36</v>
      </c>
      <c r="D442">
        <v>2</v>
      </c>
      <c r="E442" t="s">
        <v>50</v>
      </c>
      <c r="F442" t="s">
        <v>46</v>
      </c>
      <c r="G442">
        <v>2</v>
      </c>
      <c r="H442">
        <v>1473</v>
      </c>
      <c r="I442">
        <v>1449</v>
      </c>
      <c r="J442">
        <v>24</v>
      </c>
      <c r="K442">
        <v>0</v>
      </c>
      <c r="L442">
        <v>0.62</v>
      </c>
      <c r="M442">
        <v>1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</row>
    <row r="443" spans="3:19">
      <c r="C443">
        <v>36</v>
      </c>
      <c r="D443">
        <v>2</v>
      </c>
      <c r="E443" t="s">
        <v>48</v>
      </c>
      <c r="F443" t="s">
        <v>46</v>
      </c>
      <c r="G443">
        <v>9</v>
      </c>
      <c r="H443">
        <v>11547</v>
      </c>
      <c r="I443">
        <v>10205</v>
      </c>
      <c r="J443">
        <v>1342</v>
      </c>
      <c r="K443">
        <v>0</v>
      </c>
      <c r="L443">
        <v>27.12</v>
      </c>
      <c r="M443">
        <v>1</v>
      </c>
      <c r="N443">
        <v>4</v>
      </c>
      <c r="O443">
        <v>1</v>
      </c>
      <c r="P443">
        <v>2</v>
      </c>
      <c r="Q443">
        <v>1</v>
      </c>
      <c r="R443">
        <v>0</v>
      </c>
      <c r="S443">
        <v>0</v>
      </c>
    </row>
    <row r="444" spans="3:19">
      <c r="C444">
        <v>36</v>
      </c>
      <c r="D444">
        <v>2</v>
      </c>
      <c r="E444" t="s">
        <v>49</v>
      </c>
      <c r="F444" t="s">
        <v>46</v>
      </c>
      <c r="G444">
        <v>14</v>
      </c>
      <c r="H444">
        <v>8564</v>
      </c>
      <c r="I444">
        <v>8064</v>
      </c>
      <c r="J444">
        <v>500</v>
      </c>
      <c r="K444">
        <v>4.7819999999999998E-3</v>
      </c>
      <c r="L444">
        <v>16.48</v>
      </c>
      <c r="M444">
        <v>1</v>
      </c>
      <c r="N444">
        <v>7</v>
      </c>
      <c r="O444">
        <v>4</v>
      </c>
      <c r="P444">
        <v>2</v>
      </c>
      <c r="Q444">
        <v>0</v>
      </c>
      <c r="R444">
        <v>0</v>
      </c>
      <c r="S444">
        <v>0</v>
      </c>
    </row>
    <row r="445" spans="3:19">
      <c r="C445">
        <v>36</v>
      </c>
      <c r="D445">
        <v>2</v>
      </c>
      <c r="E445" t="s">
        <v>41</v>
      </c>
      <c r="G445">
        <v>2</v>
      </c>
      <c r="H445">
        <v>1473</v>
      </c>
      <c r="I445">
        <v>1449</v>
      </c>
      <c r="J445">
        <v>24</v>
      </c>
      <c r="K445">
        <v>0</v>
      </c>
      <c r="L445">
        <v>0.56000000000000005</v>
      </c>
      <c r="M445">
        <v>1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0</v>
      </c>
    </row>
    <row r="446" spans="3:19">
      <c r="C446">
        <v>36</v>
      </c>
      <c r="D446">
        <v>2</v>
      </c>
      <c r="E446" t="s">
        <v>42</v>
      </c>
      <c r="G446">
        <v>6</v>
      </c>
      <c r="H446">
        <v>2757</v>
      </c>
      <c r="I446">
        <v>2481</v>
      </c>
      <c r="J446">
        <v>276</v>
      </c>
      <c r="K446">
        <v>1.6544999999999999E-3</v>
      </c>
      <c r="L446">
        <v>7.43</v>
      </c>
      <c r="M446">
        <v>1</v>
      </c>
      <c r="N446">
        <v>3</v>
      </c>
      <c r="O446">
        <v>1</v>
      </c>
      <c r="P446">
        <v>1</v>
      </c>
      <c r="Q446">
        <v>0</v>
      </c>
      <c r="R446">
        <v>0</v>
      </c>
      <c r="S446">
        <v>0</v>
      </c>
    </row>
    <row r="447" spans="3:19">
      <c r="C447">
        <v>36</v>
      </c>
      <c r="D447">
        <v>2</v>
      </c>
      <c r="E447" t="s">
        <v>45</v>
      </c>
      <c r="F447" t="s">
        <v>46</v>
      </c>
      <c r="G447">
        <v>4</v>
      </c>
      <c r="H447">
        <v>1828</v>
      </c>
      <c r="I447">
        <v>1718</v>
      </c>
      <c r="J447">
        <v>110</v>
      </c>
      <c r="K447">
        <v>5.3949999999999996E-3</v>
      </c>
      <c r="L447">
        <v>32.380000000000003</v>
      </c>
      <c r="M447">
        <v>1</v>
      </c>
      <c r="N447">
        <v>0</v>
      </c>
      <c r="O447">
        <v>0</v>
      </c>
      <c r="P447">
        <v>0</v>
      </c>
      <c r="Q447">
        <v>2</v>
      </c>
      <c r="R447">
        <v>0</v>
      </c>
      <c r="S447">
        <v>1</v>
      </c>
    </row>
    <row r="448" spans="3:19">
      <c r="C448">
        <v>36</v>
      </c>
      <c r="D448">
        <v>2</v>
      </c>
      <c r="E448" t="s">
        <v>43</v>
      </c>
      <c r="G448">
        <v>11</v>
      </c>
      <c r="H448">
        <v>14737</v>
      </c>
      <c r="I448">
        <v>13323</v>
      </c>
      <c r="J448">
        <v>1414</v>
      </c>
      <c r="K448">
        <v>0</v>
      </c>
      <c r="L448">
        <v>48.15</v>
      </c>
      <c r="M448">
        <v>1</v>
      </c>
      <c r="N448">
        <v>4</v>
      </c>
      <c r="O448">
        <v>1</v>
      </c>
      <c r="P448">
        <v>2</v>
      </c>
      <c r="Q448">
        <v>2</v>
      </c>
      <c r="R448">
        <v>0</v>
      </c>
      <c r="S448">
        <v>1</v>
      </c>
    </row>
    <row r="449" spans="3:19">
      <c r="C449">
        <v>36</v>
      </c>
      <c r="D449">
        <v>3</v>
      </c>
      <c r="E449" t="s">
        <v>41</v>
      </c>
      <c r="G449">
        <v>2</v>
      </c>
      <c r="H449">
        <v>1473</v>
      </c>
      <c r="I449">
        <v>1449</v>
      </c>
      <c r="J449">
        <v>24</v>
      </c>
      <c r="K449">
        <v>0</v>
      </c>
      <c r="L449">
        <v>0.51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</row>
    <row r="450" spans="3:19">
      <c r="C450">
        <v>36</v>
      </c>
      <c r="D450">
        <v>3</v>
      </c>
      <c r="E450" t="s">
        <v>48</v>
      </c>
      <c r="F450" t="s">
        <v>46</v>
      </c>
      <c r="G450">
        <v>9</v>
      </c>
      <c r="H450">
        <v>11312</v>
      </c>
      <c r="I450">
        <v>10052</v>
      </c>
      <c r="J450">
        <v>1260</v>
      </c>
      <c r="K450">
        <v>0</v>
      </c>
      <c r="L450">
        <v>26.53</v>
      </c>
      <c r="M450">
        <v>1</v>
      </c>
      <c r="N450">
        <v>4</v>
      </c>
      <c r="O450">
        <v>1</v>
      </c>
      <c r="P450">
        <v>2</v>
      </c>
      <c r="Q450">
        <v>1</v>
      </c>
      <c r="R450">
        <v>0</v>
      </c>
      <c r="S450">
        <v>0</v>
      </c>
    </row>
    <row r="451" spans="3:19">
      <c r="C451">
        <v>36</v>
      </c>
      <c r="D451">
        <v>3</v>
      </c>
      <c r="E451" t="s">
        <v>42</v>
      </c>
      <c r="M451">
        <v>1</v>
      </c>
      <c r="N451">
        <v>10</v>
      </c>
      <c r="O451">
        <v>7</v>
      </c>
      <c r="P451">
        <v>2</v>
      </c>
      <c r="Q451">
        <v>0</v>
      </c>
      <c r="R451">
        <v>0</v>
      </c>
      <c r="S451">
        <v>0</v>
      </c>
    </row>
    <row r="452" spans="3:19">
      <c r="C452">
        <v>36</v>
      </c>
      <c r="D452">
        <v>3</v>
      </c>
      <c r="E452" t="s">
        <v>49</v>
      </c>
      <c r="F452" t="s">
        <v>46</v>
      </c>
      <c r="G452">
        <v>14</v>
      </c>
      <c r="H452">
        <v>9351</v>
      </c>
      <c r="I452">
        <v>8604</v>
      </c>
      <c r="J452">
        <v>747</v>
      </c>
      <c r="K452">
        <v>5.4225000000000002E-3</v>
      </c>
      <c r="L452">
        <v>19.91</v>
      </c>
      <c r="M452">
        <v>1</v>
      </c>
      <c r="N452">
        <v>7</v>
      </c>
      <c r="O452">
        <v>4</v>
      </c>
      <c r="P452">
        <v>2</v>
      </c>
      <c r="Q452">
        <v>0</v>
      </c>
      <c r="R452">
        <v>0</v>
      </c>
      <c r="S452">
        <v>0</v>
      </c>
    </row>
    <row r="453" spans="3:19">
      <c r="C453">
        <v>36</v>
      </c>
      <c r="D453">
        <v>3</v>
      </c>
      <c r="E453" t="s">
        <v>50</v>
      </c>
      <c r="F453" t="s">
        <v>46</v>
      </c>
      <c r="G453">
        <v>2</v>
      </c>
      <c r="H453">
        <v>1473</v>
      </c>
      <c r="I453">
        <v>1449</v>
      </c>
      <c r="J453">
        <v>24</v>
      </c>
      <c r="K453">
        <v>0</v>
      </c>
      <c r="L453">
        <v>0.61</v>
      </c>
      <c r="M453">
        <v>1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</row>
    <row r="454" spans="3:19">
      <c r="C454">
        <v>36</v>
      </c>
      <c r="D454">
        <v>3</v>
      </c>
      <c r="E454" t="s">
        <v>43</v>
      </c>
      <c r="G454">
        <v>16</v>
      </c>
      <c r="H454">
        <v>30125</v>
      </c>
      <c r="I454">
        <v>27500</v>
      </c>
      <c r="J454">
        <v>2625</v>
      </c>
      <c r="K454">
        <v>0</v>
      </c>
      <c r="L454">
        <v>84.24</v>
      </c>
      <c r="M454">
        <v>1</v>
      </c>
      <c r="N454">
        <v>7</v>
      </c>
      <c r="O454">
        <v>3</v>
      </c>
      <c r="P454">
        <v>2</v>
      </c>
      <c r="Q454">
        <v>2</v>
      </c>
      <c r="R454">
        <v>0</v>
      </c>
      <c r="S454">
        <v>1</v>
      </c>
    </row>
    <row r="455" spans="3:19">
      <c r="C455">
        <v>36</v>
      </c>
      <c r="D455">
        <v>3</v>
      </c>
      <c r="E455" t="s">
        <v>44</v>
      </c>
      <c r="G455">
        <v>6</v>
      </c>
      <c r="H455">
        <v>2736</v>
      </c>
      <c r="I455">
        <v>2545</v>
      </c>
      <c r="J455">
        <v>191</v>
      </c>
      <c r="K455">
        <v>8.2724999999999899E-3</v>
      </c>
      <c r="L455">
        <v>21.54</v>
      </c>
      <c r="M455">
        <v>1</v>
      </c>
      <c r="N455">
        <v>0</v>
      </c>
      <c r="O455">
        <v>0</v>
      </c>
      <c r="P455">
        <v>0</v>
      </c>
      <c r="Q455">
        <v>3</v>
      </c>
      <c r="R455">
        <v>1</v>
      </c>
      <c r="S455">
        <v>1</v>
      </c>
    </row>
    <row r="456" spans="3:19">
      <c r="C456">
        <v>36</v>
      </c>
      <c r="D456">
        <v>3</v>
      </c>
      <c r="E456" t="s">
        <v>45</v>
      </c>
      <c r="F456" t="s">
        <v>46</v>
      </c>
      <c r="G456">
        <v>4</v>
      </c>
      <c r="H456">
        <v>1810</v>
      </c>
      <c r="I456">
        <v>1718</v>
      </c>
      <c r="J456">
        <v>92</v>
      </c>
      <c r="K456">
        <v>5.215E-3</v>
      </c>
      <c r="L456">
        <v>32</v>
      </c>
      <c r="M456">
        <v>1</v>
      </c>
      <c r="N456">
        <v>0</v>
      </c>
      <c r="O456">
        <v>0</v>
      </c>
      <c r="P456">
        <v>0</v>
      </c>
      <c r="Q456">
        <v>2</v>
      </c>
      <c r="R456">
        <v>0</v>
      </c>
      <c r="S456">
        <v>1</v>
      </c>
    </row>
    <row r="457" spans="3:19">
      <c r="C457">
        <v>37</v>
      </c>
      <c r="D457">
        <v>1</v>
      </c>
      <c r="E457" t="s">
        <v>42</v>
      </c>
      <c r="G457">
        <v>14</v>
      </c>
      <c r="H457">
        <v>6663</v>
      </c>
      <c r="I457">
        <v>6352</v>
      </c>
      <c r="J457">
        <v>311</v>
      </c>
      <c r="K457">
        <v>3.6424999999999999E-3</v>
      </c>
      <c r="L457">
        <v>14.82</v>
      </c>
      <c r="M457">
        <v>1</v>
      </c>
      <c r="N457">
        <v>7</v>
      </c>
      <c r="O457">
        <v>5</v>
      </c>
      <c r="P457">
        <v>1</v>
      </c>
      <c r="Q457">
        <v>0</v>
      </c>
      <c r="R457">
        <v>0</v>
      </c>
      <c r="S457">
        <v>0</v>
      </c>
    </row>
    <row r="458" spans="3:19">
      <c r="C458">
        <v>37</v>
      </c>
      <c r="D458">
        <v>1</v>
      </c>
      <c r="E458" t="s">
        <v>41</v>
      </c>
      <c r="G458">
        <v>10</v>
      </c>
      <c r="H458">
        <v>6379</v>
      </c>
      <c r="I458">
        <v>6148</v>
      </c>
      <c r="J458">
        <v>231</v>
      </c>
      <c r="K458">
        <v>0</v>
      </c>
      <c r="L458">
        <v>5.22</v>
      </c>
      <c r="M458">
        <v>1</v>
      </c>
      <c r="N458">
        <v>5</v>
      </c>
      <c r="O458">
        <v>3</v>
      </c>
      <c r="P458">
        <v>1</v>
      </c>
      <c r="Q458">
        <v>0</v>
      </c>
      <c r="R458">
        <v>0</v>
      </c>
      <c r="S458">
        <v>0</v>
      </c>
    </row>
    <row r="459" spans="3:19">
      <c r="C459">
        <v>37</v>
      </c>
      <c r="D459">
        <v>1</v>
      </c>
      <c r="E459" t="s">
        <v>43</v>
      </c>
      <c r="G459">
        <v>6</v>
      </c>
      <c r="H459">
        <v>4318</v>
      </c>
      <c r="I459">
        <v>3945</v>
      </c>
      <c r="J459">
        <v>373</v>
      </c>
      <c r="K459">
        <v>0</v>
      </c>
      <c r="L459">
        <v>19.600000000000001</v>
      </c>
      <c r="M459">
        <v>1</v>
      </c>
      <c r="N459">
        <v>3</v>
      </c>
      <c r="O459">
        <v>1</v>
      </c>
      <c r="P459">
        <v>1</v>
      </c>
      <c r="Q459">
        <v>0</v>
      </c>
      <c r="R459">
        <v>0</v>
      </c>
      <c r="S459">
        <v>0</v>
      </c>
    </row>
    <row r="460" spans="3:19">
      <c r="C460">
        <v>37</v>
      </c>
      <c r="D460">
        <v>1</v>
      </c>
      <c r="E460" t="s">
        <v>44</v>
      </c>
      <c r="G460">
        <v>6</v>
      </c>
      <c r="H460">
        <v>2663</v>
      </c>
      <c r="I460">
        <v>2425</v>
      </c>
      <c r="J460">
        <v>238</v>
      </c>
      <c r="K460">
        <v>8.4425000000000004E-3</v>
      </c>
      <c r="L460">
        <v>9.69</v>
      </c>
      <c r="M460">
        <v>1</v>
      </c>
      <c r="N460">
        <v>3</v>
      </c>
      <c r="O460">
        <v>1</v>
      </c>
      <c r="P460">
        <v>1</v>
      </c>
      <c r="Q460">
        <v>0</v>
      </c>
      <c r="R460">
        <v>0</v>
      </c>
      <c r="S460">
        <v>0</v>
      </c>
    </row>
    <row r="461" spans="3:19">
      <c r="C461">
        <v>37</v>
      </c>
      <c r="D461">
        <v>2</v>
      </c>
      <c r="E461" t="s">
        <v>44</v>
      </c>
      <c r="G461">
        <v>6</v>
      </c>
      <c r="H461">
        <v>2404</v>
      </c>
      <c r="I461">
        <v>2270</v>
      </c>
      <c r="J461">
        <v>134</v>
      </c>
      <c r="K461">
        <v>7.01499999999999E-3</v>
      </c>
      <c r="L461">
        <v>7.82</v>
      </c>
      <c r="M461">
        <v>1</v>
      </c>
      <c r="N461">
        <v>3</v>
      </c>
      <c r="O461">
        <v>1</v>
      </c>
      <c r="P461">
        <v>1</v>
      </c>
      <c r="Q461">
        <v>0</v>
      </c>
      <c r="R461">
        <v>0</v>
      </c>
      <c r="S461">
        <v>0</v>
      </c>
    </row>
    <row r="462" spans="3:19">
      <c r="C462">
        <v>37</v>
      </c>
      <c r="D462">
        <v>2</v>
      </c>
      <c r="E462" t="s">
        <v>43</v>
      </c>
      <c r="G462">
        <v>6</v>
      </c>
      <c r="H462">
        <v>4318</v>
      </c>
      <c r="I462">
        <v>3945</v>
      </c>
      <c r="J462">
        <v>373</v>
      </c>
      <c r="K462">
        <v>0</v>
      </c>
      <c r="L462">
        <v>16.54</v>
      </c>
      <c r="M462">
        <v>1</v>
      </c>
      <c r="N462">
        <v>3</v>
      </c>
      <c r="O462">
        <v>1</v>
      </c>
      <c r="P462">
        <v>1</v>
      </c>
      <c r="Q462">
        <v>0</v>
      </c>
      <c r="R462">
        <v>0</v>
      </c>
      <c r="S462">
        <v>0</v>
      </c>
    </row>
    <row r="463" spans="3:19">
      <c r="C463">
        <v>37</v>
      </c>
      <c r="D463">
        <v>2</v>
      </c>
      <c r="E463" t="s">
        <v>41</v>
      </c>
      <c r="G463">
        <v>10</v>
      </c>
      <c r="H463">
        <v>6379</v>
      </c>
      <c r="I463">
        <v>6148</v>
      </c>
      <c r="J463">
        <v>231</v>
      </c>
      <c r="K463">
        <v>0</v>
      </c>
      <c r="L463">
        <v>5.32</v>
      </c>
      <c r="M463">
        <v>1</v>
      </c>
      <c r="N463">
        <v>5</v>
      </c>
      <c r="O463">
        <v>3</v>
      </c>
      <c r="P463">
        <v>1</v>
      </c>
      <c r="Q463">
        <v>0</v>
      </c>
      <c r="R463">
        <v>0</v>
      </c>
      <c r="S463">
        <v>0</v>
      </c>
    </row>
    <row r="464" spans="3:19">
      <c r="C464">
        <v>37</v>
      </c>
      <c r="D464">
        <v>2</v>
      </c>
      <c r="E464" t="s">
        <v>42</v>
      </c>
      <c r="G464">
        <v>8</v>
      </c>
      <c r="H464">
        <v>3646</v>
      </c>
      <c r="I464">
        <v>3376</v>
      </c>
      <c r="J464">
        <v>270</v>
      </c>
      <c r="K464">
        <v>2.0929999999999998E-3</v>
      </c>
      <c r="L464">
        <v>10.039999999999999</v>
      </c>
      <c r="M464">
        <v>1</v>
      </c>
      <c r="N464">
        <v>4</v>
      </c>
      <c r="O464">
        <v>2</v>
      </c>
      <c r="P464">
        <v>1</v>
      </c>
      <c r="Q464">
        <v>0</v>
      </c>
      <c r="R464">
        <v>0</v>
      </c>
      <c r="S464">
        <v>0</v>
      </c>
    </row>
    <row r="465" spans="3:19">
      <c r="C465">
        <v>37</v>
      </c>
      <c r="D465">
        <v>3</v>
      </c>
      <c r="E465" t="s">
        <v>42</v>
      </c>
      <c r="G465">
        <v>8</v>
      </c>
      <c r="H465">
        <v>3500</v>
      </c>
      <c r="I465">
        <v>3271</v>
      </c>
      <c r="J465">
        <v>229</v>
      </c>
      <c r="K465">
        <v>1.9789999999999999E-3</v>
      </c>
      <c r="L465">
        <v>8.26</v>
      </c>
      <c r="M465">
        <v>1</v>
      </c>
      <c r="N465">
        <v>4</v>
      </c>
      <c r="O465">
        <v>2</v>
      </c>
      <c r="P465">
        <v>1</v>
      </c>
      <c r="Q465">
        <v>0</v>
      </c>
      <c r="R465">
        <v>0</v>
      </c>
      <c r="S465">
        <v>0</v>
      </c>
    </row>
    <row r="466" spans="3:19">
      <c r="C466">
        <v>37</v>
      </c>
      <c r="D466">
        <v>3</v>
      </c>
      <c r="E466" t="s">
        <v>44</v>
      </c>
      <c r="G466">
        <v>6</v>
      </c>
      <c r="H466">
        <v>2515</v>
      </c>
      <c r="I466">
        <v>2348</v>
      </c>
      <c r="J466">
        <v>167</v>
      </c>
      <c r="K466">
        <v>7.5399999999999998E-3</v>
      </c>
      <c r="L466">
        <v>9.4</v>
      </c>
      <c r="M466">
        <v>1</v>
      </c>
      <c r="N466">
        <v>3</v>
      </c>
      <c r="O466">
        <v>1</v>
      </c>
      <c r="P466">
        <v>1</v>
      </c>
      <c r="Q466">
        <v>0</v>
      </c>
      <c r="R466">
        <v>0</v>
      </c>
      <c r="S466">
        <v>0</v>
      </c>
    </row>
    <row r="467" spans="3:19">
      <c r="C467">
        <v>37</v>
      </c>
      <c r="D467">
        <v>3</v>
      </c>
      <c r="E467" t="s">
        <v>41</v>
      </c>
      <c r="G467">
        <v>10</v>
      </c>
      <c r="H467">
        <v>6008</v>
      </c>
      <c r="I467">
        <v>5795</v>
      </c>
      <c r="J467">
        <v>213</v>
      </c>
      <c r="K467">
        <v>0</v>
      </c>
      <c r="L467">
        <v>5.18</v>
      </c>
      <c r="M467">
        <v>1</v>
      </c>
      <c r="N467">
        <v>5</v>
      </c>
      <c r="O467">
        <v>3</v>
      </c>
      <c r="P467">
        <v>1</v>
      </c>
      <c r="Q467">
        <v>0</v>
      </c>
      <c r="R467">
        <v>0</v>
      </c>
      <c r="S467">
        <v>0</v>
      </c>
    </row>
    <row r="468" spans="3:19">
      <c r="C468">
        <v>37</v>
      </c>
      <c r="D468">
        <v>3</v>
      </c>
      <c r="E468" t="s">
        <v>43</v>
      </c>
      <c r="G468">
        <v>6</v>
      </c>
      <c r="H468">
        <v>4318</v>
      </c>
      <c r="I468">
        <v>3945</v>
      </c>
      <c r="J468">
        <v>373</v>
      </c>
      <c r="K468">
        <v>0</v>
      </c>
      <c r="L468">
        <v>17.7</v>
      </c>
      <c r="M468">
        <v>1</v>
      </c>
      <c r="N468">
        <v>3</v>
      </c>
      <c r="O468">
        <v>1</v>
      </c>
      <c r="P468">
        <v>1</v>
      </c>
      <c r="Q468">
        <v>0</v>
      </c>
      <c r="R468">
        <v>0</v>
      </c>
      <c r="S468">
        <v>0</v>
      </c>
    </row>
    <row r="469" spans="3:19">
      <c r="C469">
        <v>38</v>
      </c>
      <c r="D469">
        <v>1</v>
      </c>
      <c r="E469" t="s">
        <v>43</v>
      </c>
      <c r="G469">
        <v>6</v>
      </c>
      <c r="H469">
        <v>4308</v>
      </c>
      <c r="I469">
        <v>3946</v>
      </c>
      <c r="J469">
        <v>362</v>
      </c>
      <c r="K469">
        <v>0</v>
      </c>
      <c r="L469">
        <v>15.75</v>
      </c>
      <c r="M469">
        <v>1</v>
      </c>
      <c r="N469">
        <v>3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3:19">
      <c r="C470">
        <v>38</v>
      </c>
      <c r="D470">
        <v>1</v>
      </c>
      <c r="E470" t="s">
        <v>44</v>
      </c>
      <c r="G470">
        <v>6</v>
      </c>
      <c r="H470">
        <v>2447</v>
      </c>
      <c r="I470">
        <v>2296</v>
      </c>
      <c r="J470">
        <v>151</v>
      </c>
      <c r="K470">
        <v>7.2500000000000004E-3</v>
      </c>
      <c r="L470">
        <v>9.3000000000000007</v>
      </c>
      <c r="M470">
        <v>1</v>
      </c>
      <c r="N470">
        <v>3</v>
      </c>
      <c r="O470">
        <v>1</v>
      </c>
      <c r="P470">
        <v>1</v>
      </c>
      <c r="Q470">
        <v>0</v>
      </c>
      <c r="R470">
        <v>0</v>
      </c>
      <c r="S470">
        <v>0</v>
      </c>
    </row>
    <row r="471" spans="3:19">
      <c r="C471">
        <v>38</v>
      </c>
      <c r="D471">
        <v>1</v>
      </c>
      <c r="E471" t="s">
        <v>41</v>
      </c>
      <c r="G471">
        <v>14</v>
      </c>
      <c r="H471">
        <v>9803</v>
      </c>
      <c r="I471">
        <v>9509</v>
      </c>
      <c r="J471">
        <v>294</v>
      </c>
      <c r="K471">
        <v>0</v>
      </c>
      <c r="L471">
        <v>8.9499999999999993</v>
      </c>
      <c r="M471">
        <v>1</v>
      </c>
      <c r="N471">
        <v>7</v>
      </c>
      <c r="O471">
        <v>4</v>
      </c>
      <c r="P471">
        <v>2</v>
      </c>
      <c r="Q471">
        <v>0</v>
      </c>
      <c r="R471">
        <v>0</v>
      </c>
      <c r="S471">
        <v>0</v>
      </c>
    </row>
    <row r="472" spans="3:19">
      <c r="C472">
        <v>38</v>
      </c>
      <c r="D472">
        <v>1</v>
      </c>
      <c r="E472" t="s">
        <v>42</v>
      </c>
      <c r="G472">
        <v>6</v>
      </c>
      <c r="H472">
        <v>2422</v>
      </c>
      <c r="I472">
        <v>2294</v>
      </c>
      <c r="J472">
        <v>128</v>
      </c>
      <c r="K472">
        <v>1.3389999999999999E-3</v>
      </c>
      <c r="L472">
        <v>6.29</v>
      </c>
      <c r="M472">
        <v>1</v>
      </c>
      <c r="N472">
        <v>3</v>
      </c>
      <c r="O472">
        <v>1</v>
      </c>
      <c r="P472">
        <v>1</v>
      </c>
      <c r="Q472">
        <v>0</v>
      </c>
      <c r="R472">
        <v>0</v>
      </c>
      <c r="S472">
        <v>0</v>
      </c>
    </row>
    <row r="473" spans="3:19">
      <c r="C473">
        <v>38</v>
      </c>
      <c r="D473">
        <v>2</v>
      </c>
      <c r="E473" t="s">
        <v>42</v>
      </c>
      <c r="G473">
        <v>6</v>
      </c>
      <c r="H473">
        <v>2427</v>
      </c>
      <c r="I473">
        <v>2298</v>
      </c>
      <c r="J473">
        <v>129</v>
      </c>
      <c r="K473">
        <v>1.3424999999999999E-3</v>
      </c>
      <c r="L473">
        <v>6.45</v>
      </c>
      <c r="M473">
        <v>1</v>
      </c>
      <c r="N473">
        <v>3</v>
      </c>
      <c r="O473">
        <v>1</v>
      </c>
      <c r="P473">
        <v>1</v>
      </c>
      <c r="Q473">
        <v>0</v>
      </c>
      <c r="R473">
        <v>0</v>
      </c>
      <c r="S473">
        <v>0</v>
      </c>
    </row>
    <row r="474" spans="3:19">
      <c r="C474">
        <v>38</v>
      </c>
      <c r="D474">
        <v>2</v>
      </c>
      <c r="E474" t="s">
        <v>41</v>
      </c>
      <c r="G474">
        <v>14</v>
      </c>
      <c r="H474">
        <v>10783</v>
      </c>
      <c r="I474">
        <v>10467</v>
      </c>
      <c r="J474">
        <v>316</v>
      </c>
      <c r="K474">
        <v>0</v>
      </c>
      <c r="L474">
        <v>9.85</v>
      </c>
      <c r="M474">
        <v>1</v>
      </c>
      <c r="N474">
        <v>7</v>
      </c>
      <c r="O474">
        <v>4</v>
      </c>
      <c r="P474">
        <v>2</v>
      </c>
      <c r="Q474">
        <v>0</v>
      </c>
      <c r="R474">
        <v>0</v>
      </c>
      <c r="S474">
        <v>0</v>
      </c>
    </row>
    <row r="475" spans="3:19">
      <c r="C475">
        <v>38</v>
      </c>
      <c r="D475">
        <v>2</v>
      </c>
      <c r="E475" t="s">
        <v>44</v>
      </c>
      <c r="G475">
        <v>6</v>
      </c>
      <c r="H475">
        <v>2441</v>
      </c>
      <c r="I475">
        <v>2291</v>
      </c>
      <c r="J475">
        <v>150</v>
      </c>
      <c r="K475">
        <v>7.2275000000000004E-3</v>
      </c>
      <c r="L475">
        <v>8.4</v>
      </c>
      <c r="M475">
        <v>1</v>
      </c>
      <c r="N475">
        <v>3</v>
      </c>
      <c r="O475">
        <v>1</v>
      </c>
      <c r="P475">
        <v>1</v>
      </c>
      <c r="Q475">
        <v>0</v>
      </c>
      <c r="R475">
        <v>0</v>
      </c>
      <c r="S475">
        <v>0</v>
      </c>
    </row>
    <row r="476" spans="3:19">
      <c r="C476">
        <v>38</v>
      </c>
      <c r="D476">
        <v>2</v>
      </c>
      <c r="E476" t="s">
        <v>43</v>
      </c>
      <c r="G476">
        <v>6</v>
      </c>
      <c r="H476">
        <v>4308</v>
      </c>
      <c r="I476">
        <v>3946</v>
      </c>
      <c r="J476">
        <v>362</v>
      </c>
      <c r="K476">
        <v>0</v>
      </c>
      <c r="L476">
        <v>16.079999999999998</v>
      </c>
      <c r="M476">
        <v>1</v>
      </c>
      <c r="N476">
        <v>3</v>
      </c>
      <c r="O476">
        <v>1</v>
      </c>
      <c r="P476">
        <v>1</v>
      </c>
      <c r="Q476">
        <v>0</v>
      </c>
      <c r="R476">
        <v>0</v>
      </c>
      <c r="S476">
        <v>0</v>
      </c>
    </row>
    <row r="477" spans="3:19">
      <c r="C477">
        <v>38</v>
      </c>
      <c r="D477">
        <v>3</v>
      </c>
      <c r="E477" t="s">
        <v>44</v>
      </c>
      <c r="G477">
        <v>6</v>
      </c>
      <c r="H477">
        <v>2431</v>
      </c>
      <c r="I477">
        <v>2284</v>
      </c>
      <c r="J477">
        <v>147</v>
      </c>
      <c r="K477">
        <v>7.1799999999999998E-3</v>
      </c>
      <c r="L477">
        <v>8.32</v>
      </c>
      <c r="M477">
        <v>1</v>
      </c>
      <c r="N477">
        <v>3</v>
      </c>
      <c r="O477">
        <v>1</v>
      </c>
      <c r="P477">
        <v>1</v>
      </c>
      <c r="Q477">
        <v>0</v>
      </c>
      <c r="R477">
        <v>0</v>
      </c>
      <c r="S477">
        <v>0</v>
      </c>
    </row>
    <row r="478" spans="3:19">
      <c r="C478">
        <v>38</v>
      </c>
      <c r="D478">
        <v>3</v>
      </c>
      <c r="E478" t="s">
        <v>41</v>
      </c>
      <c r="G478">
        <v>14</v>
      </c>
      <c r="H478">
        <v>9837</v>
      </c>
      <c r="I478">
        <v>9544</v>
      </c>
      <c r="J478">
        <v>293</v>
      </c>
      <c r="K478">
        <v>0</v>
      </c>
      <c r="L478">
        <v>8.27</v>
      </c>
      <c r="M478">
        <v>1</v>
      </c>
      <c r="N478">
        <v>7</v>
      </c>
      <c r="O478">
        <v>4</v>
      </c>
      <c r="P478">
        <v>2</v>
      </c>
      <c r="Q478">
        <v>0</v>
      </c>
      <c r="R478">
        <v>0</v>
      </c>
      <c r="S478">
        <v>0</v>
      </c>
    </row>
    <row r="479" spans="3:19">
      <c r="C479">
        <v>38</v>
      </c>
      <c r="D479">
        <v>3</v>
      </c>
      <c r="E479" t="s">
        <v>42</v>
      </c>
      <c r="G479">
        <v>12</v>
      </c>
      <c r="H479">
        <v>6586</v>
      </c>
      <c r="I479">
        <v>6177</v>
      </c>
      <c r="J479">
        <v>409</v>
      </c>
      <c r="K479">
        <v>3.702E-3</v>
      </c>
      <c r="L479">
        <v>14.66</v>
      </c>
      <c r="M479">
        <v>1</v>
      </c>
      <c r="N479">
        <v>6</v>
      </c>
      <c r="O479">
        <v>3</v>
      </c>
      <c r="P479">
        <v>2</v>
      </c>
      <c r="Q479">
        <v>0</v>
      </c>
      <c r="R479">
        <v>0</v>
      </c>
      <c r="S479">
        <v>0</v>
      </c>
    </row>
    <row r="480" spans="3:19">
      <c r="C480">
        <v>38</v>
      </c>
      <c r="D480">
        <v>3</v>
      </c>
      <c r="E480" t="s">
        <v>43</v>
      </c>
      <c r="G480">
        <v>6</v>
      </c>
      <c r="H480">
        <v>4308</v>
      </c>
      <c r="I480">
        <v>3946</v>
      </c>
      <c r="J480">
        <v>362</v>
      </c>
      <c r="K480">
        <v>0</v>
      </c>
      <c r="L480">
        <v>16.940000000000001</v>
      </c>
      <c r="M480">
        <v>1</v>
      </c>
      <c r="N480">
        <v>3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3:19">
      <c r="C481">
        <v>39</v>
      </c>
      <c r="D481">
        <v>1</v>
      </c>
      <c r="E481" t="s">
        <v>43</v>
      </c>
      <c r="G481">
        <v>6</v>
      </c>
      <c r="H481">
        <v>3750</v>
      </c>
      <c r="I481">
        <v>3439</v>
      </c>
      <c r="J481">
        <v>311</v>
      </c>
      <c r="K481">
        <v>0</v>
      </c>
      <c r="L481">
        <v>11.96</v>
      </c>
      <c r="M481">
        <v>1</v>
      </c>
      <c r="N481">
        <v>3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3:19">
      <c r="C482">
        <v>39</v>
      </c>
      <c r="D482">
        <v>1</v>
      </c>
      <c r="E482" t="s">
        <v>41</v>
      </c>
      <c r="G482">
        <v>2</v>
      </c>
      <c r="H482">
        <v>983</v>
      </c>
      <c r="I482">
        <v>966</v>
      </c>
      <c r="J482">
        <v>17</v>
      </c>
      <c r="K482">
        <v>0</v>
      </c>
      <c r="L482">
        <v>0.42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3:19">
      <c r="C483">
        <v>39</v>
      </c>
      <c r="D483">
        <v>1</v>
      </c>
      <c r="E483" t="s">
        <v>44</v>
      </c>
      <c r="G483">
        <v>6</v>
      </c>
      <c r="H483">
        <v>2121</v>
      </c>
      <c r="I483">
        <v>1973</v>
      </c>
      <c r="J483">
        <v>148</v>
      </c>
      <c r="K483">
        <v>6.4124999999999998E-3</v>
      </c>
      <c r="L483">
        <v>9.27</v>
      </c>
      <c r="M483">
        <v>1</v>
      </c>
      <c r="N483">
        <v>3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3:19">
      <c r="C484">
        <v>39</v>
      </c>
      <c r="D484">
        <v>1</v>
      </c>
      <c r="E484" t="s">
        <v>42</v>
      </c>
      <c r="G484">
        <v>8</v>
      </c>
      <c r="H484">
        <v>3274</v>
      </c>
      <c r="I484">
        <v>2952</v>
      </c>
      <c r="J484">
        <v>322</v>
      </c>
      <c r="K484">
        <v>1.9589999999999998E-3</v>
      </c>
      <c r="L484">
        <v>8.91</v>
      </c>
      <c r="M484">
        <v>1</v>
      </c>
      <c r="N484">
        <v>4</v>
      </c>
      <c r="O484">
        <v>2</v>
      </c>
      <c r="P484">
        <v>1</v>
      </c>
      <c r="Q484">
        <v>0</v>
      </c>
      <c r="R484">
        <v>0</v>
      </c>
      <c r="S484">
        <v>0</v>
      </c>
    </row>
    <row r="485" spans="3:19">
      <c r="C485">
        <v>39</v>
      </c>
      <c r="D485">
        <v>2</v>
      </c>
      <c r="E485" t="s">
        <v>42</v>
      </c>
      <c r="G485">
        <v>10</v>
      </c>
      <c r="H485">
        <v>3706</v>
      </c>
      <c r="I485">
        <v>3494</v>
      </c>
      <c r="J485">
        <v>212</v>
      </c>
      <c r="K485">
        <v>2.065E-3</v>
      </c>
      <c r="L485">
        <v>9.1300000000000008</v>
      </c>
      <c r="M485">
        <v>1</v>
      </c>
      <c r="N485">
        <v>5</v>
      </c>
      <c r="O485">
        <v>3</v>
      </c>
      <c r="P485">
        <v>1</v>
      </c>
      <c r="Q485">
        <v>0</v>
      </c>
      <c r="R485">
        <v>0</v>
      </c>
      <c r="S485">
        <v>0</v>
      </c>
    </row>
    <row r="486" spans="3:19">
      <c r="C486">
        <v>39</v>
      </c>
      <c r="D486">
        <v>2</v>
      </c>
      <c r="E486" t="s">
        <v>44</v>
      </c>
      <c r="G486">
        <v>6</v>
      </c>
      <c r="H486">
        <v>2123</v>
      </c>
      <c r="I486">
        <v>1974</v>
      </c>
      <c r="J486">
        <v>149</v>
      </c>
      <c r="K486">
        <v>6.4249999999999897E-3</v>
      </c>
      <c r="L486">
        <v>8.65</v>
      </c>
      <c r="M486">
        <v>1</v>
      </c>
      <c r="N486">
        <v>3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3:19">
      <c r="C487">
        <v>39</v>
      </c>
      <c r="D487">
        <v>2</v>
      </c>
      <c r="E487" t="s">
        <v>43</v>
      </c>
      <c r="G487">
        <v>6</v>
      </c>
      <c r="H487">
        <v>3737</v>
      </c>
      <c r="I487">
        <v>3439</v>
      </c>
      <c r="J487">
        <v>298</v>
      </c>
      <c r="K487">
        <v>0</v>
      </c>
      <c r="L487">
        <v>13.83</v>
      </c>
      <c r="M487">
        <v>1</v>
      </c>
      <c r="N487">
        <v>3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3:19">
      <c r="C488">
        <v>39</v>
      </c>
      <c r="D488">
        <v>2</v>
      </c>
      <c r="E488" t="s">
        <v>41</v>
      </c>
      <c r="G488">
        <v>8</v>
      </c>
      <c r="H488">
        <v>3838</v>
      </c>
      <c r="I488">
        <v>3659</v>
      </c>
      <c r="J488">
        <v>179</v>
      </c>
      <c r="K488">
        <v>0</v>
      </c>
      <c r="L488">
        <v>4.68</v>
      </c>
      <c r="M488">
        <v>1</v>
      </c>
      <c r="N488">
        <v>4</v>
      </c>
      <c r="O488">
        <v>3</v>
      </c>
      <c r="P488">
        <v>0</v>
      </c>
      <c r="Q488">
        <v>0</v>
      </c>
      <c r="R488">
        <v>0</v>
      </c>
      <c r="S488">
        <v>0</v>
      </c>
    </row>
    <row r="489" spans="3:19">
      <c r="C489">
        <v>39</v>
      </c>
      <c r="D489">
        <v>3</v>
      </c>
      <c r="E489" t="s">
        <v>44</v>
      </c>
      <c r="G489">
        <v>6</v>
      </c>
      <c r="H489">
        <v>2157</v>
      </c>
      <c r="I489">
        <v>1991</v>
      </c>
      <c r="J489">
        <v>166</v>
      </c>
      <c r="K489">
        <v>6.6374999999999898E-3</v>
      </c>
      <c r="L489">
        <v>8.24</v>
      </c>
      <c r="M489">
        <v>1</v>
      </c>
      <c r="N489">
        <v>3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3:19">
      <c r="C490">
        <v>39</v>
      </c>
      <c r="D490">
        <v>3</v>
      </c>
      <c r="E490" t="s">
        <v>42</v>
      </c>
      <c r="G490">
        <v>6</v>
      </c>
      <c r="H490">
        <v>2125</v>
      </c>
      <c r="I490">
        <v>1987</v>
      </c>
      <c r="J490">
        <v>138</v>
      </c>
      <c r="K490">
        <v>1.2005E-3</v>
      </c>
      <c r="L490">
        <v>7.7</v>
      </c>
      <c r="M490">
        <v>1</v>
      </c>
      <c r="N490">
        <v>3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3:19">
      <c r="C491">
        <v>39</v>
      </c>
      <c r="D491">
        <v>3</v>
      </c>
      <c r="E491" t="s">
        <v>41</v>
      </c>
      <c r="G491">
        <v>8</v>
      </c>
      <c r="H491">
        <v>3838</v>
      </c>
      <c r="I491">
        <v>3659</v>
      </c>
      <c r="J491">
        <v>179</v>
      </c>
      <c r="K491">
        <v>0</v>
      </c>
      <c r="L491">
        <v>4.07</v>
      </c>
      <c r="M491">
        <v>1</v>
      </c>
      <c r="N491">
        <v>4</v>
      </c>
      <c r="O491">
        <v>3</v>
      </c>
      <c r="P491">
        <v>0</v>
      </c>
      <c r="Q491">
        <v>0</v>
      </c>
      <c r="R491">
        <v>0</v>
      </c>
      <c r="S491">
        <v>0</v>
      </c>
    </row>
    <row r="492" spans="3:19">
      <c r="C492">
        <v>39</v>
      </c>
      <c r="D492">
        <v>3</v>
      </c>
      <c r="E492" t="s">
        <v>43</v>
      </c>
      <c r="G492">
        <v>6</v>
      </c>
      <c r="H492">
        <v>3737</v>
      </c>
      <c r="I492">
        <v>3439</v>
      </c>
      <c r="J492">
        <v>298</v>
      </c>
      <c r="K492">
        <v>0</v>
      </c>
      <c r="L492">
        <v>12.84</v>
      </c>
      <c r="M492">
        <v>1</v>
      </c>
      <c r="N492">
        <v>3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3:19">
      <c r="C493">
        <v>40</v>
      </c>
      <c r="D493">
        <v>1</v>
      </c>
      <c r="E493" t="s">
        <v>43</v>
      </c>
      <c r="G493">
        <v>9</v>
      </c>
      <c r="H493">
        <v>9259</v>
      </c>
      <c r="I493">
        <v>8756</v>
      </c>
      <c r="J493">
        <v>503</v>
      </c>
      <c r="K493">
        <v>0</v>
      </c>
      <c r="L493">
        <v>57.28</v>
      </c>
      <c r="M493">
        <v>1</v>
      </c>
      <c r="N493">
        <v>4</v>
      </c>
      <c r="O493">
        <v>0</v>
      </c>
      <c r="P493">
        <v>3</v>
      </c>
      <c r="Q493">
        <v>1</v>
      </c>
      <c r="R493">
        <v>0</v>
      </c>
      <c r="S493">
        <v>0</v>
      </c>
    </row>
    <row r="494" spans="3:19">
      <c r="C494">
        <v>40</v>
      </c>
      <c r="D494">
        <v>1</v>
      </c>
      <c r="E494" t="s">
        <v>42</v>
      </c>
      <c r="M494">
        <v>1</v>
      </c>
      <c r="N494">
        <v>25</v>
      </c>
      <c r="O494">
        <v>12</v>
      </c>
      <c r="P494">
        <v>12</v>
      </c>
      <c r="Q494">
        <v>0</v>
      </c>
      <c r="R494">
        <v>0</v>
      </c>
      <c r="S494">
        <v>0</v>
      </c>
    </row>
    <row r="495" spans="3:19">
      <c r="C495">
        <v>40</v>
      </c>
      <c r="D495">
        <v>1</v>
      </c>
      <c r="E495" t="s">
        <v>44</v>
      </c>
      <c r="G495">
        <v>10</v>
      </c>
      <c r="H495">
        <v>8529</v>
      </c>
      <c r="I495">
        <v>7944</v>
      </c>
      <c r="J495">
        <v>585</v>
      </c>
      <c r="K495">
        <v>2.0909999999999901E-2</v>
      </c>
      <c r="L495">
        <v>14.83</v>
      </c>
      <c r="M495">
        <v>1</v>
      </c>
      <c r="N495">
        <v>1</v>
      </c>
      <c r="O495">
        <v>0</v>
      </c>
      <c r="P495">
        <v>0</v>
      </c>
      <c r="Q495">
        <v>5</v>
      </c>
      <c r="R495">
        <v>3</v>
      </c>
      <c r="S495">
        <v>0</v>
      </c>
    </row>
    <row r="496" spans="3:19">
      <c r="C496">
        <v>40</v>
      </c>
      <c r="D496">
        <v>1</v>
      </c>
      <c r="E496" t="s">
        <v>41</v>
      </c>
      <c r="G496">
        <v>19</v>
      </c>
      <c r="H496">
        <v>19300</v>
      </c>
      <c r="I496">
        <v>17704</v>
      </c>
      <c r="J496">
        <v>1596</v>
      </c>
      <c r="K496">
        <v>0</v>
      </c>
      <c r="L496">
        <v>11.91</v>
      </c>
      <c r="M496">
        <v>1</v>
      </c>
      <c r="N496">
        <v>4</v>
      </c>
      <c r="O496">
        <v>3</v>
      </c>
      <c r="P496">
        <v>0</v>
      </c>
      <c r="Q496">
        <v>6</v>
      </c>
      <c r="R496">
        <v>5</v>
      </c>
      <c r="S496">
        <v>0</v>
      </c>
    </row>
    <row r="497" spans="3:19">
      <c r="C497">
        <v>40</v>
      </c>
      <c r="D497">
        <v>2</v>
      </c>
      <c r="E497" t="s">
        <v>44</v>
      </c>
      <c r="G497">
        <v>8</v>
      </c>
      <c r="H497">
        <v>6038</v>
      </c>
      <c r="I497">
        <v>5546</v>
      </c>
      <c r="J497">
        <v>492</v>
      </c>
      <c r="K497">
        <v>1.7024999999999998E-2</v>
      </c>
      <c r="L497">
        <v>11.57</v>
      </c>
      <c r="M497">
        <v>1</v>
      </c>
      <c r="N497">
        <v>0</v>
      </c>
      <c r="O497">
        <v>0</v>
      </c>
      <c r="P497">
        <v>0</v>
      </c>
      <c r="Q497">
        <v>4</v>
      </c>
      <c r="R497">
        <v>3</v>
      </c>
      <c r="S497">
        <v>0</v>
      </c>
    </row>
    <row r="498" spans="3:19">
      <c r="C498">
        <v>40</v>
      </c>
      <c r="D498">
        <v>2</v>
      </c>
      <c r="E498" t="s">
        <v>41</v>
      </c>
      <c r="M498">
        <v>1</v>
      </c>
      <c r="N498">
        <v>0</v>
      </c>
      <c r="O498">
        <v>0</v>
      </c>
      <c r="P498">
        <v>0</v>
      </c>
      <c r="Q498">
        <v>10</v>
      </c>
      <c r="R498">
        <v>9</v>
      </c>
      <c r="S498">
        <v>0</v>
      </c>
    </row>
    <row r="499" spans="3:19">
      <c r="C499">
        <v>40</v>
      </c>
      <c r="D499">
        <v>2</v>
      </c>
      <c r="E499" t="s">
        <v>42</v>
      </c>
      <c r="M499">
        <v>1</v>
      </c>
      <c r="N499">
        <v>25</v>
      </c>
      <c r="O499">
        <v>17</v>
      </c>
      <c r="P499">
        <v>7</v>
      </c>
      <c r="Q499">
        <v>0</v>
      </c>
      <c r="R499">
        <v>0</v>
      </c>
      <c r="S499">
        <v>0</v>
      </c>
    </row>
    <row r="500" spans="3:19">
      <c r="C500">
        <v>40</v>
      </c>
      <c r="D500">
        <v>2</v>
      </c>
      <c r="E500" t="s">
        <v>43</v>
      </c>
      <c r="G500">
        <v>10</v>
      </c>
      <c r="H500">
        <v>10013</v>
      </c>
      <c r="I500">
        <v>9213</v>
      </c>
      <c r="J500">
        <v>800</v>
      </c>
      <c r="K500">
        <v>0</v>
      </c>
      <c r="L500">
        <v>49.38</v>
      </c>
      <c r="M500">
        <v>1</v>
      </c>
      <c r="N500">
        <v>5</v>
      </c>
      <c r="O500">
        <v>1</v>
      </c>
      <c r="P500">
        <v>3</v>
      </c>
      <c r="Q500">
        <v>0</v>
      </c>
      <c r="R500">
        <v>0</v>
      </c>
      <c r="S500">
        <v>0</v>
      </c>
    </row>
    <row r="501" spans="3:19">
      <c r="C501">
        <v>40</v>
      </c>
      <c r="D501">
        <v>3</v>
      </c>
      <c r="E501" t="s">
        <v>42</v>
      </c>
      <c r="G501">
        <v>10</v>
      </c>
      <c r="H501">
        <v>5622</v>
      </c>
      <c r="I501">
        <v>5120</v>
      </c>
      <c r="J501">
        <v>502</v>
      </c>
      <c r="K501">
        <v>3.313E-3</v>
      </c>
      <c r="L501">
        <v>11.54</v>
      </c>
      <c r="M501">
        <v>1</v>
      </c>
      <c r="N501">
        <v>5</v>
      </c>
      <c r="O501">
        <v>2</v>
      </c>
      <c r="P501">
        <v>2</v>
      </c>
      <c r="Q501">
        <v>0</v>
      </c>
      <c r="R501">
        <v>0</v>
      </c>
      <c r="S501">
        <v>0</v>
      </c>
    </row>
    <row r="502" spans="3:19">
      <c r="C502">
        <v>40</v>
      </c>
      <c r="D502">
        <v>3</v>
      </c>
      <c r="E502" t="s">
        <v>41</v>
      </c>
      <c r="M502">
        <v>1</v>
      </c>
      <c r="N502">
        <v>6</v>
      </c>
      <c r="O502">
        <v>2</v>
      </c>
      <c r="P502">
        <v>4</v>
      </c>
      <c r="Q502">
        <v>4</v>
      </c>
      <c r="R502">
        <v>3</v>
      </c>
      <c r="S502">
        <v>0</v>
      </c>
    </row>
    <row r="503" spans="3:19">
      <c r="C503">
        <v>40</v>
      </c>
      <c r="D503">
        <v>3</v>
      </c>
      <c r="E503" t="s">
        <v>43</v>
      </c>
      <c r="G503">
        <v>9</v>
      </c>
      <c r="H503">
        <v>9771</v>
      </c>
      <c r="I503">
        <v>9307</v>
      </c>
      <c r="J503">
        <v>464</v>
      </c>
      <c r="K503">
        <v>0</v>
      </c>
      <c r="L503">
        <v>41.28</v>
      </c>
      <c r="M503">
        <v>1</v>
      </c>
      <c r="N503">
        <v>4</v>
      </c>
      <c r="O503">
        <v>0</v>
      </c>
      <c r="P503">
        <v>3</v>
      </c>
      <c r="Q503">
        <v>1</v>
      </c>
      <c r="R503">
        <v>0</v>
      </c>
      <c r="S503">
        <v>0</v>
      </c>
    </row>
    <row r="504" spans="3:19">
      <c r="C504">
        <v>40</v>
      </c>
      <c r="D504">
        <v>3</v>
      </c>
      <c r="E504" t="s">
        <v>44</v>
      </c>
      <c r="G504">
        <v>10</v>
      </c>
      <c r="H504">
        <v>9782</v>
      </c>
      <c r="I504">
        <v>8704</v>
      </c>
      <c r="J504">
        <v>1078</v>
      </c>
      <c r="K504">
        <v>2.62999999999999E-2</v>
      </c>
      <c r="L504">
        <v>20.7</v>
      </c>
      <c r="M504">
        <v>1</v>
      </c>
      <c r="N504">
        <v>0</v>
      </c>
      <c r="O504">
        <v>0</v>
      </c>
      <c r="P504">
        <v>0</v>
      </c>
      <c r="Q504">
        <v>5</v>
      </c>
      <c r="R504">
        <v>4</v>
      </c>
      <c r="S504">
        <v>0</v>
      </c>
    </row>
    <row r="505" spans="3:19">
      <c r="C505">
        <v>41</v>
      </c>
      <c r="D505">
        <v>1</v>
      </c>
      <c r="E505" t="s">
        <v>41</v>
      </c>
      <c r="M505">
        <v>1</v>
      </c>
      <c r="N505">
        <v>10</v>
      </c>
      <c r="O505">
        <v>9</v>
      </c>
      <c r="P505">
        <v>0</v>
      </c>
      <c r="Q505">
        <v>0</v>
      </c>
      <c r="R505">
        <v>0</v>
      </c>
      <c r="S505">
        <v>0</v>
      </c>
    </row>
    <row r="506" spans="3:19">
      <c r="C506">
        <v>41</v>
      </c>
      <c r="D506">
        <v>1</v>
      </c>
      <c r="E506" t="s">
        <v>42</v>
      </c>
      <c r="G506">
        <v>6</v>
      </c>
      <c r="H506">
        <v>2359</v>
      </c>
      <c r="I506">
        <v>2132</v>
      </c>
      <c r="J506">
        <v>227</v>
      </c>
      <c r="K506">
        <v>1.4065E-3</v>
      </c>
      <c r="L506">
        <v>34.630000000000003</v>
      </c>
      <c r="M506">
        <v>1</v>
      </c>
      <c r="N506">
        <v>3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3:19">
      <c r="C507">
        <v>41</v>
      </c>
      <c r="D507">
        <v>1</v>
      </c>
      <c r="E507" t="s">
        <v>43</v>
      </c>
      <c r="G507">
        <v>6</v>
      </c>
      <c r="H507">
        <v>3945</v>
      </c>
      <c r="I507">
        <v>3553</v>
      </c>
      <c r="J507">
        <v>392</v>
      </c>
      <c r="K507">
        <v>0</v>
      </c>
      <c r="L507">
        <v>43.77</v>
      </c>
      <c r="M507">
        <v>1</v>
      </c>
      <c r="N507">
        <v>3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3:19">
      <c r="C508">
        <v>41</v>
      </c>
      <c r="D508">
        <v>1</v>
      </c>
      <c r="E508" t="s">
        <v>44</v>
      </c>
      <c r="G508">
        <v>8</v>
      </c>
      <c r="H508">
        <v>3845</v>
      </c>
      <c r="I508">
        <v>3495</v>
      </c>
      <c r="J508">
        <v>350</v>
      </c>
      <c r="K508">
        <v>1.22375E-2</v>
      </c>
      <c r="L508">
        <v>29.77</v>
      </c>
      <c r="M508">
        <v>1</v>
      </c>
      <c r="N508">
        <v>4</v>
      </c>
      <c r="O508">
        <v>1</v>
      </c>
      <c r="P508">
        <v>2</v>
      </c>
      <c r="Q508">
        <v>0</v>
      </c>
      <c r="R508">
        <v>0</v>
      </c>
      <c r="S508">
        <v>0</v>
      </c>
    </row>
    <row r="509" spans="3:19">
      <c r="C509">
        <v>41</v>
      </c>
      <c r="D509">
        <v>2</v>
      </c>
      <c r="E509" t="s">
        <v>44</v>
      </c>
      <c r="G509">
        <v>22</v>
      </c>
      <c r="H509">
        <v>31599</v>
      </c>
      <c r="I509">
        <v>30101</v>
      </c>
      <c r="J509">
        <v>1498</v>
      </c>
      <c r="K509">
        <v>6.2392499999999997E-2</v>
      </c>
      <c r="L509">
        <v>57.3</v>
      </c>
      <c r="M509">
        <v>1</v>
      </c>
      <c r="N509">
        <v>8</v>
      </c>
      <c r="O509">
        <v>3</v>
      </c>
      <c r="P509">
        <v>3</v>
      </c>
      <c r="Q509">
        <v>4</v>
      </c>
      <c r="R509">
        <v>2</v>
      </c>
      <c r="S509">
        <v>1</v>
      </c>
    </row>
    <row r="510" spans="3:19">
      <c r="C510">
        <v>41</v>
      </c>
      <c r="D510">
        <v>2</v>
      </c>
      <c r="E510" t="s">
        <v>42</v>
      </c>
      <c r="G510">
        <v>6</v>
      </c>
      <c r="H510">
        <v>2421</v>
      </c>
      <c r="I510">
        <v>2182</v>
      </c>
      <c r="J510">
        <v>239</v>
      </c>
      <c r="K510">
        <v>1.4495000000000001E-3</v>
      </c>
      <c r="L510">
        <v>33.72</v>
      </c>
      <c r="M510">
        <v>1</v>
      </c>
      <c r="N510">
        <v>3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3:19">
      <c r="C511">
        <v>41</v>
      </c>
      <c r="D511">
        <v>2</v>
      </c>
      <c r="E511" t="s">
        <v>43</v>
      </c>
      <c r="G511">
        <v>6</v>
      </c>
      <c r="H511">
        <v>3947</v>
      </c>
      <c r="I511">
        <v>3554</v>
      </c>
      <c r="J511">
        <v>393</v>
      </c>
      <c r="K511">
        <v>0</v>
      </c>
      <c r="L511">
        <v>39.32</v>
      </c>
      <c r="M511">
        <v>1</v>
      </c>
      <c r="N511">
        <v>3</v>
      </c>
      <c r="O511">
        <v>1</v>
      </c>
      <c r="P511">
        <v>1</v>
      </c>
      <c r="Q511">
        <v>0</v>
      </c>
      <c r="R511">
        <v>0</v>
      </c>
      <c r="S511">
        <v>0</v>
      </c>
    </row>
    <row r="512" spans="3:19">
      <c r="C512">
        <v>41</v>
      </c>
      <c r="D512">
        <v>2</v>
      </c>
      <c r="E512" t="s">
        <v>41</v>
      </c>
      <c r="M512">
        <v>1</v>
      </c>
      <c r="N512">
        <v>10</v>
      </c>
      <c r="O512">
        <v>9</v>
      </c>
      <c r="P512">
        <v>0</v>
      </c>
      <c r="Q512">
        <v>0</v>
      </c>
      <c r="R512">
        <v>0</v>
      </c>
      <c r="S512">
        <v>0</v>
      </c>
    </row>
    <row r="513" spans="3:19">
      <c r="C513">
        <v>41</v>
      </c>
      <c r="D513">
        <v>3</v>
      </c>
      <c r="E513" t="s">
        <v>42</v>
      </c>
      <c r="G513">
        <v>6</v>
      </c>
      <c r="H513">
        <v>2199</v>
      </c>
      <c r="I513">
        <v>2069</v>
      </c>
      <c r="J513">
        <v>130</v>
      </c>
      <c r="K513">
        <v>1.2294999999999999E-3</v>
      </c>
      <c r="L513">
        <v>7.31</v>
      </c>
      <c r="M513">
        <v>1</v>
      </c>
      <c r="N513">
        <v>3</v>
      </c>
      <c r="O513">
        <v>1</v>
      </c>
      <c r="P513">
        <v>1</v>
      </c>
      <c r="Q513">
        <v>0</v>
      </c>
      <c r="R513">
        <v>0</v>
      </c>
      <c r="S513">
        <v>0</v>
      </c>
    </row>
    <row r="514" spans="3:19">
      <c r="C514">
        <v>41</v>
      </c>
      <c r="D514">
        <v>3</v>
      </c>
      <c r="E514" t="s">
        <v>41</v>
      </c>
      <c r="M514">
        <v>1</v>
      </c>
      <c r="N514">
        <v>10</v>
      </c>
      <c r="O514">
        <v>9</v>
      </c>
      <c r="P514">
        <v>0</v>
      </c>
      <c r="Q514">
        <v>0</v>
      </c>
      <c r="R514">
        <v>0</v>
      </c>
      <c r="S514">
        <v>0</v>
      </c>
    </row>
    <row r="515" spans="3:19">
      <c r="C515">
        <v>41</v>
      </c>
      <c r="D515">
        <v>3</v>
      </c>
      <c r="E515" t="s">
        <v>44</v>
      </c>
      <c r="G515">
        <v>10</v>
      </c>
      <c r="H515">
        <v>6479</v>
      </c>
      <c r="I515">
        <v>5712</v>
      </c>
      <c r="J515">
        <v>767</v>
      </c>
      <c r="K515">
        <v>2.035E-2</v>
      </c>
      <c r="L515">
        <v>28.67</v>
      </c>
      <c r="M515">
        <v>1</v>
      </c>
      <c r="N515">
        <v>5</v>
      </c>
      <c r="O515">
        <v>1</v>
      </c>
      <c r="P515">
        <v>3</v>
      </c>
      <c r="Q515">
        <v>0</v>
      </c>
      <c r="R515">
        <v>0</v>
      </c>
      <c r="S515">
        <v>0</v>
      </c>
    </row>
    <row r="516" spans="3:19">
      <c r="C516">
        <v>41</v>
      </c>
      <c r="D516">
        <v>3</v>
      </c>
      <c r="E516" t="s">
        <v>43</v>
      </c>
      <c r="G516">
        <v>8</v>
      </c>
      <c r="H516">
        <v>6390</v>
      </c>
      <c r="I516">
        <v>5813</v>
      </c>
      <c r="J516">
        <v>577</v>
      </c>
      <c r="K516">
        <v>0</v>
      </c>
      <c r="L516">
        <v>30.11</v>
      </c>
      <c r="M516">
        <v>1</v>
      </c>
      <c r="N516">
        <v>4</v>
      </c>
      <c r="O516">
        <v>1</v>
      </c>
      <c r="P516">
        <v>2</v>
      </c>
      <c r="Q516">
        <v>0</v>
      </c>
      <c r="R516">
        <v>0</v>
      </c>
      <c r="S516">
        <v>0</v>
      </c>
    </row>
    <row r="517" spans="3:19">
      <c r="C517">
        <v>42</v>
      </c>
      <c r="D517">
        <v>1</v>
      </c>
      <c r="E517" t="s">
        <v>44</v>
      </c>
      <c r="G517">
        <v>8</v>
      </c>
      <c r="H517">
        <v>4500</v>
      </c>
      <c r="I517">
        <v>4009</v>
      </c>
      <c r="J517">
        <v>491</v>
      </c>
      <c r="K517">
        <v>1.3492499999999999E-2</v>
      </c>
      <c r="L517">
        <v>24.55</v>
      </c>
      <c r="M517">
        <v>1</v>
      </c>
      <c r="N517">
        <v>4</v>
      </c>
      <c r="O517">
        <v>1</v>
      </c>
      <c r="P517">
        <v>2</v>
      </c>
      <c r="Q517">
        <v>0</v>
      </c>
      <c r="R517">
        <v>0</v>
      </c>
      <c r="S517">
        <v>0</v>
      </c>
    </row>
    <row r="518" spans="3:19">
      <c r="C518">
        <v>42</v>
      </c>
      <c r="D518">
        <v>1</v>
      </c>
      <c r="E518" t="s">
        <v>41</v>
      </c>
      <c r="M518">
        <v>1</v>
      </c>
      <c r="N518">
        <v>10</v>
      </c>
      <c r="O518">
        <v>9</v>
      </c>
      <c r="P518">
        <v>0</v>
      </c>
      <c r="Q518">
        <v>0</v>
      </c>
      <c r="R518">
        <v>0</v>
      </c>
      <c r="S518">
        <v>0</v>
      </c>
    </row>
    <row r="519" spans="3:19">
      <c r="C519">
        <v>42</v>
      </c>
      <c r="D519">
        <v>1</v>
      </c>
      <c r="E519" t="s">
        <v>43</v>
      </c>
      <c r="G519">
        <v>6</v>
      </c>
      <c r="H519">
        <v>3985</v>
      </c>
      <c r="I519">
        <v>3574</v>
      </c>
      <c r="J519">
        <v>411</v>
      </c>
      <c r="K519">
        <v>0</v>
      </c>
      <c r="L519">
        <v>40.299999999999997</v>
      </c>
      <c r="M519">
        <v>1</v>
      </c>
      <c r="N519">
        <v>3</v>
      </c>
      <c r="O519">
        <v>1</v>
      </c>
      <c r="P519">
        <v>1</v>
      </c>
      <c r="Q519">
        <v>0</v>
      </c>
      <c r="R519">
        <v>0</v>
      </c>
      <c r="S519">
        <v>0</v>
      </c>
    </row>
    <row r="520" spans="3:19">
      <c r="C520">
        <v>42</v>
      </c>
      <c r="D520">
        <v>1</v>
      </c>
      <c r="E520" t="s">
        <v>42</v>
      </c>
      <c r="G520">
        <v>10</v>
      </c>
      <c r="H520">
        <v>4800</v>
      </c>
      <c r="I520">
        <v>4441</v>
      </c>
      <c r="J520">
        <v>359</v>
      </c>
      <c r="K520">
        <v>2.7590000000000002E-3</v>
      </c>
      <c r="L520">
        <v>10.29</v>
      </c>
      <c r="M520">
        <v>1</v>
      </c>
      <c r="N520">
        <v>5</v>
      </c>
      <c r="O520">
        <v>3</v>
      </c>
      <c r="P520">
        <v>1</v>
      </c>
      <c r="Q520">
        <v>0</v>
      </c>
      <c r="R520">
        <v>0</v>
      </c>
      <c r="S520">
        <v>0</v>
      </c>
    </row>
    <row r="521" spans="3:19">
      <c r="C521">
        <v>42</v>
      </c>
      <c r="D521">
        <v>2</v>
      </c>
      <c r="E521" t="s">
        <v>42</v>
      </c>
      <c r="G521">
        <v>6</v>
      </c>
      <c r="H521">
        <v>2441</v>
      </c>
      <c r="I521">
        <v>2193</v>
      </c>
      <c r="J521">
        <v>248</v>
      </c>
      <c r="K521">
        <v>1.4685E-3</v>
      </c>
      <c r="L521">
        <v>35.75</v>
      </c>
      <c r="M521">
        <v>1</v>
      </c>
      <c r="N521">
        <v>3</v>
      </c>
      <c r="O521">
        <v>1</v>
      </c>
      <c r="P521">
        <v>1</v>
      </c>
      <c r="Q521">
        <v>0</v>
      </c>
      <c r="R521">
        <v>0</v>
      </c>
      <c r="S521">
        <v>0</v>
      </c>
    </row>
    <row r="522" spans="3:19">
      <c r="C522">
        <v>42</v>
      </c>
      <c r="D522">
        <v>2</v>
      </c>
      <c r="E522" t="s">
        <v>43</v>
      </c>
      <c r="G522">
        <v>6</v>
      </c>
      <c r="H522">
        <v>4017</v>
      </c>
      <c r="I522">
        <v>3573</v>
      </c>
      <c r="J522">
        <v>444</v>
      </c>
      <c r="K522">
        <v>0</v>
      </c>
      <c r="L522">
        <v>40.369999999999997</v>
      </c>
      <c r="M522">
        <v>1</v>
      </c>
      <c r="N522">
        <v>3</v>
      </c>
      <c r="O522">
        <v>1</v>
      </c>
      <c r="P522">
        <v>1</v>
      </c>
      <c r="Q522">
        <v>0</v>
      </c>
      <c r="R522">
        <v>0</v>
      </c>
      <c r="S522">
        <v>0</v>
      </c>
    </row>
    <row r="523" spans="3:19">
      <c r="C523">
        <v>42</v>
      </c>
      <c r="D523">
        <v>2</v>
      </c>
      <c r="E523" t="s">
        <v>41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3:19">
      <c r="C524">
        <v>42</v>
      </c>
      <c r="D524">
        <v>2</v>
      </c>
      <c r="E524" t="s">
        <v>44</v>
      </c>
      <c r="G524">
        <v>8</v>
      </c>
      <c r="H524">
        <v>3858</v>
      </c>
      <c r="I524">
        <v>3569</v>
      </c>
      <c r="J524">
        <v>289</v>
      </c>
      <c r="K524">
        <v>1.18125E-2</v>
      </c>
      <c r="L524">
        <v>39.96</v>
      </c>
      <c r="M524">
        <v>1</v>
      </c>
      <c r="N524">
        <v>4</v>
      </c>
      <c r="O524">
        <v>1</v>
      </c>
      <c r="P524">
        <v>2</v>
      </c>
      <c r="Q524">
        <v>0</v>
      </c>
      <c r="R524">
        <v>0</v>
      </c>
      <c r="S524">
        <v>0</v>
      </c>
    </row>
    <row r="525" spans="3:19">
      <c r="C525">
        <v>42</v>
      </c>
      <c r="D525">
        <v>3</v>
      </c>
      <c r="E525" t="s">
        <v>44</v>
      </c>
      <c r="G525">
        <v>6</v>
      </c>
      <c r="H525">
        <v>2470</v>
      </c>
      <c r="I525">
        <v>2171</v>
      </c>
      <c r="J525">
        <v>299</v>
      </c>
      <c r="K525">
        <v>8.4174999999999996E-3</v>
      </c>
      <c r="L525">
        <v>39.78</v>
      </c>
      <c r="M525">
        <v>1</v>
      </c>
      <c r="N525">
        <v>3</v>
      </c>
      <c r="O525">
        <v>1</v>
      </c>
      <c r="P525">
        <v>1</v>
      </c>
      <c r="Q525">
        <v>0</v>
      </c>
      <c r="R525">
        <v>0</v>
      </c>
      <c r="S525">
        <v>0</v>
      </c>
    </row>
    <row r="526" spans="3:19">
      <c r="C526">
        <v>42</v>
      </c>
      <c r="D526">
        <v>3</v>
      </c>
      <c r="E526" t="s">
        <v>41</v>
      </c>
      <c r="M526">
        <v>1</v>
      </c>
      <c r="N526">
        <v>10</v>
      </c>
      <c r="O526">
        <v>9</v>
      </c>
      <c r="P526">
        <v>0</v>
      </c>
      <c r="Q526">
        <v>0</v>
      </c>
      <c r="R526">
        <v>0</v>
      </c>
      <c r="S526">
        <v>0</v>
      </c>
    </row>
    <row r="527" spans="3:19">
      <c r="C527">
        <v>42</v>
      </c>
      <c r="D527">
        <v>3</v>
      </c>
      <c r="E527" t="s">
        <v>42</v>
      </c>
      <c r="G527">
        <v>8</v>
      </c>
      <c r="H527">
        <v>3176</v>
      </c>
      <c r="I527">
        <v>2925</v>
      </c>
      <c r="J527">
        <v>251</v>
      </c>
      <c r="K527">
        <v>1.8389999999999999E-3</v>
      </c>
      <c r="L527">
        <v>36.369999999999997</v>
      </c>
      <c r="M527">
        <v>1</v>
      </c>
      <c r="N527">
        <v>4</v>
      </c>
      <c r="O527">
        <v>2</v>
      </c>
      <c r="P527">
        <v>1</v>
      </c>
      <c r="Q527">
        <v>0</v>
      </c>
      <c r="R527">
        <v>0</v>
      </c>
      <c r="S527">
        <v>0</v>
      </c>
    </row>
    <row r="528" spans="3:19">
      <c r="C528">
        <v>42</v>
      </c>
      <c r="D528">
        <v>3</v>
      </c>
      <c r="E528" t="s">
        <v>43</v>
      </c>
      <c r="G528">
        <v>6</v>
      </c>
      <c r="H528">
        <v>3984</v>
      </c>
      <c r="I528">
        <v>3573</v>
      </c>
      <c r="J528">
        <v>411</v>
      </c>
      <c r="K528">
        <v>0</v>
      </c>
      <c r="L528">
        <v>59.98</v>
      </c>
      <c r="M528">
        <v>1</v>
      </c>
      <c r="N528">
        <v>3</v>
      </c>
      <c r="O528">
        <v>1</v>
      </c>
      <c r="P528">
        <v>1</v>
      </c>
      <c r="Q528">
        <v>0</v>
      </c>
      <c r="R528">
        <v>0</v>
      </c>
      <c r="S528">
        <v>0</v>
      </c>
    </row>
    <row r="529" spans="3:19">
      <c r="C529">
        <v>43</v>
      </c>
      <c r="D529">
        <v>1</v>
      </c>
      <c r="E529" t="s">
        <v>43</v>
      </c>
      <c r="G529">
        <v>6</v>
      </c>
      <c r="H529">
        <v>4370</v>
      </c>
      <c r="I529">
        <v>3987</v>
      </c>
      <c r="J529">
        <v>383</v>
      </c>
      <c r="K529">
        <v>0</v>
      </c>
      <c r="L529">
        <v>17.73</v>
      </c>
      <c r="M529">
        <v>1</v>
      </c>
      <c r="N529">
        <v>3</v>
      </c>
      <c r="O529">
        <v>1</v>
      </c>
      <c r="P529">
        <v>1</v>
      </c>
      <c r="Q529">
        <v>0</v>
      </c>
      <c r="R529">
        <v>0</v>
      </c>
      <c r="S529">
        <v>0</v>
      </c>
    </row>
    <row r="530" spans="3:19">
      <c r="C530">
        <v>43</v>
      </c>
      <c r="D530">
        <v>1</v>
      </c>
      <c r="E530" t="s">
        <v>44</v>
      </c>
      <c r="G530">
        <v>6</v>
      </c>
      <c r="H530">
        <v>2527</v>
      </c>
      <c r="I530">
        <v>2372</v>
      </c>
      <c r="J530">
        <v>155</v>
      </c>
      <c r="K530">
        <v>7.4799999999999997E-3</v>
      </c>
      <c r="L530">
        <v>8.9499999999999993</v>
      </c>
      <c r="M530">
        <v>1</v>
      </c>
      <c r="N530">
        <v>3</v>
      </c>
      <c r="O530">
        <v>1</v>
      </c>
      <c r="P530">
        <v>1</v>
      </c>
      <c r="Q530">
        <v>0</v>
      </c>
      <c r="R530">
        <v>0</v>
      </c>
      <c r="S530">
        <v>0</v>
      </c>
    </row>
    <row r="531" spans="3:19">
      <c r="C531">
        <v>43</v>
      </c>
      <c r="D531">
        <v>1</v>
      </c>
      <c r="E531" t="s">
        <v>42</v>
      </c>
      <c r="G531">
        <v>6</v>
      </c>
      <c r="H531">
        <v>2558</v>
      </c>
      <c r="I531">
        <v>2394</v>
      </c>
      <c r="J531">
        <v>164</v>
      </c>
      <c r="K531">
        <v>1.4430000000000001E-3</v>
      </c>
      <c r="L531">
        <v>7.46</v>
      </c>
      <c r="M531">
        <v>1</v>
      </c>
      <c r="N531">
        <v>3</v>
      </c>
      <c r="O531">
        <v>1</v>
      </c>
      <c r="P531">
        <v>1</v>
      </c>
      <c r="Q531">
        <v>0</v>
      </c>
      <c r="R531">
        <v>0</v>
      </c>
      <c r="S531">
        <v>0</v>
      </c>
    </row>
    <row r="532" spans="3:19">
      <c r="C532">
        <v>43</v>
      </c>
      <c r="D532">
        <v>1</v>
      </c>
      <c r="E532" t="s">
        <v>41</v>
      </c>
      <c r="G532">
        <v>20</v>
      </c>
      <c r="H532">
        <v>17624</v>
      </c>
      <c r="I532">
        <v>17146</v>
      </c>
      <c r="J532">
        <v>478</v>
      </c>
      <c r="K532">
        <v>0</v>
      </c>
      <c r="L532">
        <v>11.59</v>
      </c>
      <c r="M532">
        <v>1</v>
      </c>
      <c r="N532">
        <v>10</v>
      </c>
      <c r="O532">
        <v>7</v>
      </c>
      <c r="P532">
        <v>2</v>
      </c>
      <c r="Q532">
        <v>0</v>
      </c>
      <c r="R532">
        <v>0</v>
      </c>
      <c r="S532">
        <v>0</v>
      </c>
    </row>
    <row r="533" spans="3:19">
      <c r="C533">
        <v>43</v>
      </c>
      <c r="D533">
        <v>2</v>
      </c>
      <c r="E533" t="s">
        <v>41</v>
      </c>
      <c r="G533">
        <v>12</v>
      </c>
      <c r="H533">
        <v>8850</v>
      </c>
      <c r="I533">
        <v>8464</v>
      </c>
      <c r="J533">
        <v>386</v>
      </c>
      <c r="K533">
        <v>0</v>
      </c>
      <c r="L533">
        <v>6.88</v>
      </c>
      <c r="M533">
        <v>1</v>
      </c>
      <c r="N533">
        <v>6</v>
      </c>
      <c r="O533">
        <v>5</v>
      </c>
      <c r="P533">
        <v>0</v>
      </c>
      <c r="Q533">
        <v>0</v>
      </c>
      <c r="R533">
        <v>0</v>
      </c>
      <c r="S533">
        <v>0</v>
      </c>
    </row>
    <row r="534" spans="3:19">
      <c r="C534">
        <v>43</v>
      </c>
      <c r="D534">
        <v>2</v>
      </c>
      <c r="E534" t="s">
        <v>42</v>
      </c>
      <c r="G534">
        <v>8</v>
      </c>
      <c r="H534">
        <v>3555</v>
      </c>
      <c r="I534">
        <v>3330</v>
      </c>
      <c r="J534">
        <v>225</v>
      </c>
      <c r="K534">
        <v>2.0024999999999999E-3</v>
      </c>
      <c r="L534">
        <v>11.81</v>
      </c>
      <c r="M534">
        <v>1</v>
      </c>
      <c r="N534">
        <v>4</v>
      </c>
      <c r="O534">
        <v>2</v>
      </c>
      <c r="P534">
        <v>1</v>
      </c>
      <c r="Q534">
        <v>0</v>
      </c>
      <c r="R534">
        <v>0</v>
      </c>
      <c r="S534">
        <v>0</v>
      </c>
    </row>
    <row r="535" spans="3:19">
      <c r="C535">
        <v>43</v>
      </c>
      <c r="D535">
        <v>2</v>
      </c>
      <c r="E535" t="s">
        <v>44</v>
      </c>
      <c r="G535">
        <v>6</v>
      </c>
      <c r="H535">
        <v>2696</v>
      </c>
      <c r="I535">
        <v>2488</v>
      </c>
      <c r="J535">
        <v>208</v>
      </c>
      <c r="K535">
        <v>8.3000000000000001E-3</v>
      </c>
      <c r="L535">
        <v>8.7200000000000006</v>
      </c>
      <c r="M535">
        <v>1</v>
      </c>
      <c r="N535">
        <v>3</v>
      </c>
      <c r="O535">
        <v>1</v>
      </c>
      <c r="P535">
        <v>1</v>
      </c>
      <c r="Q535">
        <v>0</v>
      </c>
      <c r="R535">
        <v>0</v>
      </c>
      <c r="S535">
        <v>0</v>
      </c>
    </row>
    <row r="536" spans="3:19">
      <c r="C536">
        <v>43</v>
      </c>
      <c r="D536">
        <v>2</v>
      </c>
      <c r="E536" t="s">
        <v>43</v>
      </c>
      <c r="G536">
        <v>6</v>
      </c>
      <c r="H536">
        <v>4391</v>
      </c>
      <c r="I536">
        <v>4003</v>
      </c>
      <c r="J536">
        <v>388</v>
      </c>
      <c r="K536">
        <v>0</v>
      </c>
      <c r="L536">
        <v>20.49</v>
      </c>
      <c r="M536">
        <v>1</v>
      </c>
      <c r="N536">
        <v>3</v>
      </c>
      <c r="O536">
        <v>1</v>
      </c>
      <c r="P536">
        <v>1</v>
      </c>
      <c r="Q536">
        <v>0</v>
      </c>
      <c r="R536">
        <v>0</v>
      </c>
      <c r="S536">
        <v>0</v>
      </c>
    </row>
    <row r="537" spans="3:19">
      <c r="C537">
        <v>43</v>
      </c>
      <c r="D537">
        <v>3</v>
      </c>
      <c r="E537" t="s">
        <v>44</v>
      </c>
      <c r="G537">
        <v>6</v>
      </c>
      <c r="H537">
        <v>2541</v>
      </c>
      <c r="I537">
        <v>2378</v>
      </c>
      <c r="J537">
        <v>163</v>
      </c>
      <c r="K537">
        <v>7.5750000000000001E-3</v>
      </c>
      <c r="L537">
        <v>8.9600000000000009</v>
      </c>
      <c r="M537">
        <v>1</v>
      </c>
      <c r="N537">
        <v>3</v>
      </c>
      <c r="O537">
        <v>1</v>
      </c>
      <c r="P537">
        <v>1</v>
      </c>
      <c r="Q537">
        <v>0</v>
      </c>
      <c r="R537">
        <v>0</v>
      </c>
      <c r="S537">
        <v>0</v>
      </c>
    </row>
    <row r="538" spans="3:19">
      <c r="C538">
        <v>43</v>
      </c>
      <c r="D538">
        <v>3</v>
      </c>
      <c r="E538" t="s">
        <v>43</v>
      </c>
      <c r="G538">
        <v>6</v>
      </c>
      <c r="H538">
        <v>4391</v>
      </c>
      <c r="I538">
        <v>4003</v>
      </c>
      <c r="J538">
        <v>388</v>
      </c>
      <c r="K538">
        <v>0</v>
      </c>
      <c r="L538">
        <v>22.33</v>
      </c>
      <c r="M538">
        <v>1</v>
      </c>
      <c r="N538">
        <v>3</v>
      </c>
      <c r="O538">
        <v>1</v>
      </c>
      <c r="P538">
        <v>1</v>
      </c>
      <c r="Q538">
        <v>0</v>
      </c>
      <c r="R538">
        <v>0</v>
      </c>
      <c r="S538">
        <v>0</v>
      </c>
    </row>
    <row r="539" spans="3:19">
      <c r="C539">
        <v>43</v>
      </c>
      <c r="D539">
        <v>3</v>
      </c>
      <c r="E539" t="s">
        <v>42</v>
      </c>
      <c r="G539">
        <v>6</v>
      </c>
      <c r="H539">
        <v>2505</v>
      </c>
      <c r="I539">
        <v>2368</v>
      </c>
      <c r="J539">
        <v>137</v>
      </c>
      <c r="K539">
        <v>1.3894999999999999E-3</v>
      </c>
      <c r="L539">
        <v>6.27</v>
      </c>
      <c r="M539">
        <v>1</v>
      </c>
      <c r="N539">
        <v>3</v>
      </c>
      <c r="O539">
        <v>1</v>
      </c>
      <c r="P539">
        <v>1</v>
      </c>
      <c r="Q539">
        <v>0</v>
      </c>
      <c r="R539">
        <v>0</v>
      </c>
      <c r="S539">
        <v>0</v>
      </c>
    </row>
    <row r="540" spans="3:19">
      <c r="C540">
        <v>44</v>
      </c>
      <c r="D540">
        <v>1</v>
      </c>
      <c r="E540" t="s">
        <v>43</v>
      </c>
      <c r="G540">
        <v>6</v>
      </c>
      <c r="H540">
        <v>4357</v>
      </c>
      <c r="I540">
        <v>3983</v>
      </c>
      <c r="J540">
        <v>374</v>
      </c>
      <c r="K540">
        <v>0</v>
      </c>
      <c r="L540">
        <v>16.57</v>
      </c>
      <c r="M540">
        <v>1</v>
      </c>
      <c r="N540">
        <v>3</v>
      </c>
      <c r="O540">
        <v>1</v>
      </c>
      <c r="P540">
        <v>1</v>
      </c>
      <c r="Q540">
        <v>0</v>
      </c>
      <c r="R540">
        <v>0</v>
      </c>
      <c r="S540">
        <v>0</v>
      </c>
    </row>
    <row r="541" spans="3:19">
      <c r="C541">
        <v>44</v>
      </c>
      <c r="D541">
        <v>1</v>
      </c>
      <c r="E541" t="s">
        <v>44</v>
      </c>
      <c r="G541">
        <v>6</v>
      </c>
      <c r="H541">
        <v>3367</v>
      </c>
      <c r="I541">
        <v>3157</v>
      </c>
      <c r="J541">
        <v>210</v>
      </c>
      <c r="K541">
        <v>8.5524999999999993E-3</v>
      </c>
      <c r="L541">
        <v>11.32</v>
      </c>
      <c r="M541">
        <v>1</v>
      </c>
      <c r="N541">
        <v>3</v>
      </c>
      <c r="O541">
        <v>1</v>
      </c>
      <c r="P541">
        <v>1</v>
      </c>
      <c r="Q541">
        <v>0</v>
      </c>
      <c r="R541">
        <v>0</v>
      </c>
      <c r="S541">
        <v>0</v>
      </c>
    </row>
    <row r="542" spans="3:19">
      <c r="C542">
        <v>44</v>
      </c>
      <c r="D542">
        <v>1</v>
      </c>
      <c r="E542" t="s">
        <v>41</v>
      </c>
      <c r="G542">
        <v>8</v>
      </c>
      <c r="H542">
        <v>4204</v>
      </c>
      <c r="I542">
        <v>4033</v>
      </c>
      <c r="J542">
        <v>171</v>
      </c>
      <c r="K542">
        <v>0</v>
      </c>
      <c r="L542">
        <v>4.29</v>
      </c>
      <c r="M542">
        <v>1</v>
      </c>
      <c r="N542">
        <v>4</v>
      </c>
      <c r="O542">
        <v>2</v>
      </c>
      <c r="P542">
        <v>1</v>
      </c>
      <c r="Q542">
        <v>0</v>
      </c>
      <c r="R542">
        <v>0</v>
      </c>
      <c r="S542">
        <v>0</v>
      </c>
    </row>
    <row r="543" spans="3:19">
      <c r="C543">
        <v>44</v>
      </c>
      <c r="D543">
        <v>1</v>
      </c>
      <c r="E543" t="s">
        <v>42</v>
      </c>
      <c r="G543">
        <v>6</v>
      </c>
      <c r="H543">
        <v>2476</v>
      </c>
      <c r="I543">
        <v>2344</v>
      </c>
      <c r="J543">
        <v>132</v>
      </c>
      <c r="K543">
        <v>1.3699999999999999E-3</v>
      </c>
      <c r="L543">
        <v>6.79</v>
      </c>
      <c r="M543">
        <v>1</v>
      </c>
      <c r="N543">
        <v>3</v>
      </c>
      <c r="O543">
        <v>1</v>
      </c>
      <c r="P543">
        <v>1</v>
      </c>
      <c r="Q543">
        <v>0</v>
      </c>
      <c r="R543">
        <v>0</v>
      </c>
      <c r="S543">
        <v>0</v>
      </c>
    </row>
    <row r="544" spans="3:19">
      <c r="C544">
        <v>44</v>
      </c>
      <c r="D544">
        <v>2</v>
      </c>
      <c r="E544" t="s">
        <v>42</v>
      </c>
      <c r="G544">
        <v>6</v>
      </c>
      <c r="H544">
        <v>2644</v>
      </c>
      <c r="I544">
        <v>2434</v>
      </c>
      <c r="J544">
        <v>210</v>
      </c>
      <c r="K544">
        <v>1.5319999999999999E-3</v>
      </c>
      <c r="L544">
        <v>7.61</v>
      </c>
      <c r="M544">
        <v>1</v>
      </c>
      <c r="N544">
        <v>3</v>
      </c>
      <c r="O544">
        <v>1</v>
      </c>
      <c r="P544">
        <v>1</v>
      </c>
      <c r="Q544">
        <v>0</v>
      </c>
      <c r="R544">
        <v>0</v>
      </c>
      <c r="S544">
        <v>0</v>
      </c>
    </row>
    <row r="545" spans="3:19">
      <c r="C545">
        <v>44</v>
      </c>
      <c r="D545">
        <v>2</v>
      </c>
      <c r="E545" t="s">
        <v>41</v>
      </c>
      <c r="G545">
        <v>8</v>
      </c>
      <c r="H545">
        <v>4204</v>
      </c>
      <c r="I545">
        <v>4033</v>
      </c>
      <c r="J545">
        <v>171</v>
      </c>
      <c r="K545">
        <v>0</v>
      </c>
      <c r="L545">
        <v>4.0199999999999996</v>
      </c>
      <c r="M545">
        <v>1</v>
      </c>
      <c r="N545">
        <v>4</v>
      </c>
      <c r="O545">
        <v>2</v>
      </c>
      <c r="P545">
        <v>1</v>
      </c>
      <c r="Q545">
        <v>0</v>
      </c>
      <c r="R545">
        <v>0</v>
      </c>
      <c r="S545">
        <v>0</v>
      </c>
    </row>
    <row r="546" spans="3:19">
      <c r="C546">
        <v>44</v>
      </c>
      <c r="D546">
        <v>2</v>
      </c>
      <c r="E546" t="s">
        <v>44</v>
      </c>
      <c r="G546">
        <v>6</v>
      </c>
      <c r="H546">
        <v>3304</v>
      </c>
      <c r="I546">
        <v>3107</v>
      </c>
      <c r="J546">
        <v>197</v>
      </c>
      <c r="K546">
        <v>8.2974999999999993E-3</v>
      </c>
      <c r="L546">
        <v>9.26</v>
      </c>
      <c r="M546">
        <v>1</v>
      </c>
      <c r="N546">
        <v>3</v>
      </c>
      <c r="O546">
        <v>1</v>
      </c>
      <c r="P546">
        <v>1</v>
      </c>
      <c r="Q546">
        <v>0</v>
      </c>
      <c r="R546">
        <v>0</v>
      </c>
      <c r="S546">
        <v>0</v>
      </c>
    </row>
    <row r="547" spans="3:19">
      <c r="C547">
        <v>44</v>
      </c>
      <c r="D547">
        <v>2</v>
      </c>
      <c r="E547" t="s">
        <v>43</v>
      </c>
      <c r="G547">
        <v>6</v>
      </c>
      <c r="H547">
        <v>4330</v>
      </c>
      <c r="I547">
        <v>3963</v>
      </c>
      <c r="J547">
        <v>367</v>
      </c>
      <c r="K547">
        <v>0</v>
      </c>
      <c r="L547">
        <v>18.61</v>
      </c>
      <c r="M547">
        <v>1</v>
      </c>
      <c r="N547">
        <v>3</v>
      </c>
      <c r="O547">
        <v>1</v>
      </c>
      <c r="P547">
        <v>1</v>
      </c>
      <c r="Q547">
        <v>0</v>
      </c>
      <c r="R547">
        <v>0</v>
      </c>
      <c r="S547">
        <v>0</v>
      </c>
    </row>
    <row r="548" spans="3:19">
      <c r="C548">
        <v>44</v>
      </c>
      <c r="D548">
        <v>3</v>
      </c>
      <c r="E548" t="s">
        <v>44</v>
      </c>
      <c r="G548">
        <v>6</v>
      </c>
      <c r="H548">
        <v>3828</v>
      </c>
      <c r="I548">
        <v>3368</v>
      </c>
      <c r="J548">
        <v>460</v>
      </c>
      <c r="K548">
        <v>1.174E-2</v>
      </c>
      <c r="L548">
        <v>18.41</v>
      </c>
      <c r="M548">
        <v>1</v>
      </c>
      <c r="N548">
        <v>3</v>
      </c>
      <c r="O548">
        <v>1</v>
      </c>
      <c r="P548">
        <v>1</v>
      </c>
      <c r="Q548">
        <v>0</v>
      </c>
      <c r="R548">
        <v>0</v>
      </c>
      <c r="S548">
        <v>0</v>
      </c>
    </row>
    <row r="549" spans="3:19">
      <c r="C549">
        <v>44</v>
      </c>
      <c r="D549">
        <v>3</v>
      </c>
      <c r="E549" t="s">
        <v>43</v>
      </c>
      <c r="G549">
        <v>6</v>
      </c>
      <c r="H549">
        <v>4357</v>
      </c>
      <c r="I549">
        <v>3983</v>
      </c>
      <c r="J549">
        <v>374</v>
      </c>
      <c r="K549">
        <v>0</v>
      </c>
      <c r="L549">
        <v>17.46</v>
      </c>
      <c r="M549">
        <v>1</v>
      </c>
      <c r="N549">
        <v>3</v>
      </c>
      <c r="O549">
        <v>1</v>
      </c>
      <c r="P549">
        <v>1</v>
      </c>
      <c r="Q549">
        <v>0</v>
      </c>
      <c r="R549">
        <v>0</v>
      </c>
      <c r="S549">
        <v>0</v>
      </c>
    </row>
    <row r="550" spans="3:19">
      <c r="C550">
        <v>44</v>
      </c>
      <c r="D550">
        <v>3</v>
      </c>
      <c r="E550" t="s">
        <v>41</v>
      </c>
      <c r="G550">
        <v>8</v>
      </c>
      <c r="H550">
        <v>4204</v>
      </c>
      <c r="I550">
        <v>4033</v>
      </c>
      <c r="J550">
        <v>171</v>
      </c>
      <c r="K550">
        <v>0</v>
      </c>
      <c r="L550">
        <v>4.03</v>
      </c>
      <c r="M550">
        <v>1</v>
      </c>
      <c r="N550">
        <v>4</v>
      </c>
      <c r="O550">
        <v>2</v>
      </c>
      <c r="P550">
        <v>1</v>
      </c>
      <c r="Q550">
        <v>0</v>
      </c>
      <c r="R550">
        <v>0</v>
      </c>
      <c r="S550">
        <v>0</v>
      </c>
    </row>
    <row r="551" spans="3:19">
      <c r="C551">
        <v>44</v>
      </c>
      <c r="D551">
        <v>3</v>
      </c>
      <c r="E551" t="s">
        <v>42</v>
      </c>
      <c r="G551">
        <v>8</v>
      </c>
      <c r="H551">
        <v>3552</v>
      </c>
      <c r="I551">
        <v>3327</v>
      </c>
      <c r="J551">
        <v>225</v>
      </c>
      <c r="K551">
        <v>2.0010000000000002E-3</v>
      </c>
      <c r="L551">
        <v>8.89</v>
      </c>
      <c r="M551">
        <v>1</v>
      </c>
      <c r="N551">
        <v>4</v>
      </c>
      <c r="O551">
        <v>2</v>
      </c>
      <c r="P551">
        <v>1</v>
      </c>
      <c r="Q551">
        <v>0</v>
      </c>
      <c r="R551">
        <v>0</v>
      </c>
      <c r="S551">
        <v>0</v>
      </c>
    </row>
    <row r="552" spans="3:19">
      <c r="C552">
        <v>45</v>
      </c>
      <c r="D552">
        <v>1</v>
      </c>
      <c r="E552" t="s">
        <v>44</v>
      </c>
      <c r="G552">
        <v>6</v>
      </c>
      <c r="H552">
        <v>5466</v>
      </c>
      <c r="I552">
        <v>5094</v>
      </c>
      <c r="J552">
        <v>372</v>
      </c>
      <c r="K552">
        <v>1.3894999999999999E-2</v>
      </c>
      <c r="L552">
        <v>16.62</v>
      </c>
      <c r="M552">
        <v>1</v>
      </c>
      <c r="N552">
        <v>3</v>
      </c>
      <c r="O552">
        <v>1</v>
      </c>
      <c r="P552">
        <v>1</v>
      </c>
      <c r="Q552">
        <v>0</v>
      </c>
      <c r="R552">
        <v>0</v>
      </c>
      <c r="S552">
        <v>0</v>
      </c>
    </row>
    <row r="553" spans="3:19">
      <c r="C553">
        <v>45</v>
      </c>
      <c r="D553">
        <v>1</v>
      </c>
      <c r="E553" t="s">
        <v>43</v>
      </c>
      <c r="G553">
        <v>6</v>
      </c>
      <c r="H553">
        <v>4707</v>
      </c>
      <c r="I553">
        <v>4237</v>
      </c>
      <c r="J553">
        <v>470</v>
      </c>
      <c r="K553">
        <v>0</v>
      </c>
      <c r="L553">
        <v>19.84</v>
      </c>
      <c r="M553">
        <v>1</v>
      </c>
      <c r="N553">
        <v>3</v>
      </c>
      <c r="O553">
        <v>1</v>
      </c>
      <c r="P553">
        <v>1</v>
      </c>
      <c r="Q553">
        <v>0</v>
      </c>
      <c r="R553">
        <v>0</v>
      </c>
      <c r="S553">
        <v>0</v>
      </c>
    </row>
    <row r="554" spans="3:19">
      <c r="C554">
        <v>45</v>
      </c>
      <c r="D554">
        <v>1</v>
      </c>
      <c r="E554" t="s">
        <v>42</v>
      </c>
      <c r="G554">
        <v>6</v>
      </c>
      <c r="H554">
        <v>2963</v>
      </c>
      <c r="I554">
        <v>2639</v>
      </c>
      <c r="J554">
        <v>324</v>
      </c>
      <c r="K554">
        <v>1.8055E-3</v>
      </c>
      <c r="L554">
        <v>7.84</v>
      </c>
      <c r="M554">
        <v>1</v>
      </c>
      <c r="N554">
        <v>3</v>
      </c>
      <c r="O554">
        <v>1</v>
      </c>
      <c r="P554">
        <v>1</v>
      </c>
      <c r="Q554">
        <v>0</v>
      </c>
      <c r="R554">
        <v>0</v>
      </c>
      <c r="S554">
        <v>0</v>
      </c>
    </row>
    <row r="555" spans="3:19">
      <c r="C555">
        <v>45</v>
      </c>
      <c r="D555">
        <v>1</v>
      </c>
      <c r="E555" t="s">
        <v>41</v>
      </c>
      <c r="M555">
        <v>1</v>
      </c>
      <c r="N555">
        <v>25</v>
      </c>
      <c r="O555">
        <v>24</v>
      </c>
      <c r="P555">
        <v>0</v>
      </c>
      <c r="Q555">
        <v>0</v>
      </c>
      <c r="R555">
        <v>0</v>
      </c>
      <c r="S555">
        <v>0</v>
      </c>
    </row>
    <row r="556" spans="3:19">
      <c r="C556">
        <v>45</v>
      </c>
      <c r="D556">
        <v>2</v>
      </c>
      <c r="E556" t="s">
        <v>42</v>
      </c>
      <c r="G556">
        <v>8</v>
      </c>
      <c r="H556">
        <v>4008</v>
      </c>
      <c r="I556">
        <v>3667</v>
      </c>
      <c r="J556">
        <v>341</v>
      </c>
      <c r="K556">
        <v>2.3449999999999999E-3</v>
      </c>
      <c r="L556">
        <v>11.5</v>
      </c>
      <c r="M556">
        <v>1</v>
      </c>
      <c r="N556">
        <v>4</v>
      </c>
      <c r="O556">
        <v>2</v>
      </c>
      <c r="P556">
        <v>1</v>
      </c>
      <c r="Q556">
        <v>0</v>
      </c>
      <c r="R556">
        <v>0</v>
      </c>
      <c r="S556">
        <v>0</v>
      </c>
    </row>
    <row r="557" spans="3:19">
      <c r="C557">
        <v>45</v>
      </c>
      <c r="D557">
        <v>2</v>
      </c>
      <c r="E557" t="s">
        <v>41</v>
      </c>
      <c r="M557">
        <v>1</v>
      </c>
      <c r="N557">
        <v>19</v>
      </c>
      <c r="O557">
        <v>18</v>
      </c>
      <c r="P557">
        <v>0</v>
      </c>
      <c r="Q557">
        <v>0</v>
      </c>
      <c r="R557">
        <v>0</v>
      </c>
      <c r="S557">
        <v>0</v>
      </c>
    </row>
    <row r="558" spans="3:19">
      <c r="C558">
        <v>45</v>
      </c>
      <c r="D558">
        <v>2</v>
      </c>
      <c r="E558" t="s">
        <v>43</v>
      </c>
      <c r="G558">
        <v>6</v>
      </c>
      <c r="H558">
        <v>4707</v>
      </c>
      <c r="I558">
        <v>4237</v>
      </c>
      <c r="J558">
        <v>470</v>
      </c>
      <c r="K558">
        <v>0</v>
      </c>
      <c r="L558">
        <v>17.32</v>
      </c>
      <c r="M558">
        <v>1</v>
      </c>
      <c r="N558">
        <v>3</v>
      </c>
      <c r="O558">
        <v>1</v>
      </c>
      <c r="P558">
        <v>1</v>
      </c>
      <c r="Q558">
        <v>0</v>
      </c>
      <c r="R558">
        <v>0</v>
      </c>
      <c r="S558">
        <v>0</v>
      </c>
    </row>
    <row r="559" spans="3:19">
      <c r="C559">
        <v>45</v>
      </c>
      <c r="D559">
        <v>2</v>
      </c>
      <c r="E559" t="s">
        <v>44</v>
      </c>
      <c r="G559">
        <v>6</v>
      </c>
      <c r="H559">
        <v>2905</v>
      </c>
      <c r="I559">
        <v>2623</v>
      </c>
      <c r="J559">
        <v>282</v>
      </c>
      <c r="K559">
        <v>9.3775000000000004E-3</v>
      </c>
      <c r="L559">
        <v>8.6</v>
      </c>
      <c r="M559">
        <v>1</v>
      </c>
      <c r="N559">
        <v>3</v>
      </c>
      <c r="O559">
        <v>1</v>
      </c>
      <c r="P559">
        <v>1</v>
      </c>
      <c r="Q559">
        <v>0</v>
      </c>
      <c r="R559">
        <v>0</v>
      </c>
      <c r="S559">
        <v>0</v>
      </c>
    </row>
    <row r="560" spans="3:19">
      <c r="C560">
        <v>45</v>
      </c>
      <c r="D560">
        <v>3</v>
      </c>
      <c r="E560" t="s">
        <v>41</v>
      </c>
      <c r="M560">
        <v>1</v>
      </c>
      <c r="N560">
        <v>11</v>
      </c>
      <c r="O560">
        <v>10</v>
      </c>
      <c r="P560">
        <v>0</v>
      </c>
      <c r="Q560">
        <v>0</v>
      </c>
      <c r="R560">
        <v>0</v>
      </c>
      <c r="S560">
        <v>0</v>
      </c>
    </row>
    <row r="561" spans="3:19">
      <c r="C561">
        <v>45</v>
      </c>
      <c r="D561">
        <v>3</v>
      </c>
      <c r="E561" t="s">
        <v>44</v>
      </c>
      <c r="G561">
        <v>8</v>
      </c>
      <c r="H561">
        <v>4299</v>
      </c>
      <c r="I561">
        <v>4045</v>
      </c>
      <c r="J561">
        <v>254</v>
      </c>
      <c r="K561">
        <v>1.12125E-2</v>
      </c>
      <c r="L561">
        <v>11.2</v>
      </c>
      <c r="M561">
        <v>1</v>
      </c>
      <c r="N561">
        <v>4</v>
      </c>
      <c r="O561">
        <v>1</v>
      </c>
      <c r="P561">
        <v>2</v>
      </c>
      <c r="Q561">
        <v>0</v>
      </c>
      <c r="R561">
        <v>0</v>
      </c>
      <c r="S561">
        <v>0</v>
      </c>
    </row>
    <row r="562" spans="3:19">
      <c r="C562">
        <v>45</v>
      </c>
      <c r="D562">
        <v>3</v>
      </c>
      <c r="E562" t="s">
        <v>42</v>
      </c>
      <c r="G562">
        <v>6</v>
      </c>
      <c r="H562">
        <v>2851</v>
      </c>
      <c r="I562">
        <v>2587</v>
      </c>
      <c r="J562">
        <v>264</v>
      </c>
      <c r="K562">
        <v>1.6894999999999901E-3</v>
      </c>
      <c r="L562">
        <v>7.48</v>
      </c>
      <c r="M562">
        <v>1</v>
      </c>
      <c r="N562">
        <v>3</v>
      </c>
      <c r="O562">
        <v>1</v>
      </c>
      <c r="P562">
        <v>1</v>
      </c>
      <c r="Q562">
        <v>0</v>
      </c>
      <c r="R562">
        <v>0</v>
      </c>
      <c r="S562">
        <v>0</v>
      </c>
    </row>
    <row r="563" spans="3:19">
      <c r="C563">
        <v>45</v>
      </c>
      <c r="D563">
        <v>3</v>
      </c>
      <c r="E563" t="s">
        <v>43</v>
      </c>
      <c r="G563">
        <v>6</v>
      </c>
      <c r="H563">
        <v>4683</v>
      </c>
      <c r="I563">
        <v>4225</v>
      </c>
      <c r="J563">
        <v>458</v>
      </c>
      <c r="K563">
        <v>0</v>
      </c>
      <c r="L563">
        <v>17.329999999999998</v>
      </c>
      <c r="M563">
        <v>1</v>
      </c>
      <c r="N563">
        <v>3</v>
      </c>
      <c r="O563">
        <v>1</v>
      </c>
      <c r="P563">
        <v>1</v>
      </c>
      <c r="Q563">
        <v>0</v>
      </c>
      <c r="R563">
        <v>0</v>
      </c>
      <c r="S563">
        <v>0</v>
      </c>
    </row>
    <row r="564" spans="3:19">
      <c r="C564">
        <v>46</v>
      </c>
      <c r="D564">
        <v>1</v>
      </c>
      <c r="E564" t="s">
        <v>42</v>
      </c>
      <c r="G564">
        <v>8</v>
      </c>
      <c r="H564">
        <v>3346</v>
      </c>
      <c r="I564">
        <v>3172</v>
      </c>
      <c r="J564">
        <v>174</v>
      </c>
      <c r="K564">
        <v>1.8469999999999999E-3</v>
      </c>
      <c r="L564">
        <v>8.34</v>
      </c>
      <c r="M564">
        <v>1</v>
      </c>
      <c r="N564">
        <v>4</v>
      </c>
      <c r="O564">
        <v>2</v>
      </c>
      <c r="P564">
        <v>1</v>
      </c>
      <c r="Q564">
        <v>0</v>
      </c>
      <c r="R564">
        <v>0</v>
      </c>
      <c r="S564">
        <v>0</v>
      </c>
    </row>
    <row r="565" spans="3:19">
      <c r="C565">
        <v>46</v>
      </c>
      <c r="D565">
        <v>1</v>
      </c>
      <c r="E565" t="s">
        <v>43</v>
      </c>
      <c r="G565">
        <v>6</v>
      </c>
      <c r="H565">
        <v>4243</v>
      </c>
      <c r="I565">
        <v>3875</v>
      </c>
      <c r="J565">
        <v>368</v>
      </c>
      <c r="K565">
        <v>0</v>
      </c>
      <c r="L565">
        <v>19.899999999999999</v>
      </c>
      <c r="M565">
        <v>1</v>
      </c>
      <c r="N565">
        <v>3</v>
      </c>
      <c r="O565">
        <v>1</v>
      </c>
      <c r="P565">
        <v>1</v>
      </c>
      <c r="Q565">
        <v>0</v>
      </c>
      <c r="R565">
        <v>0</v>
      </c>
      <c r="S565">
        <v>0</v>
      </c>
    </row>
    <row r="566" spans="3:19">
      <c r="C566">
        <v>46</v>
      </c>
      <c r="D566">
        <v>1</v>
      </c>
      <c r="E566" t="s">
        <v>41</v>
      </c>
      <c r="G566">
        <v>10</v>
      </c>
      <c r="H566">
        <v>7688</v>
      </c>
      <c r="I566">
        <v>7410</v>
      </c>
      <c r="J566">
        <v>278</v>
      </c>
      <c r="K566">
        <v>0</v>
      </c>
      <c r="L566">
        <v>6.48</v>
      </c>
      <c r="M566">
        <v>1</v>
      </c>
      <c r="N566">
        <v>5</v>
      </c>
      <c r="O566">
        <v>3</v>
      </c>
      <c r="P566">
        <v>1</v>
      </c>
      <c r="Q566">
        <v>0</v>
      </c>
      <c r="R566">
        <v>0</v>
      </c>
      <c r="S566">
        <v>0</v>
      </c>
    </row>
    <row r="567" spans="3:19">
      <c r="C567">
        <v>46</v>
      </c>
      <c r="D567">
        <v>1</v>
      </c>
      <c r="E567" t="s">
        <v>44</v>
      </c>
      <c r="G567">
        <v>6</v>
      </c>
      <c r="H567">
        <v>2462</v>
      </c>
      <c r="I567">
        <v>2317</v>
      </c>
      <c r="J567">
        <v>145</v>
      </c>
      <c r="K567">
        <v>7.2424999999999998E-3</v>
      </c>
      <c r="L567">
        <v>8.33</v>
      </c>
      <c r="M567">
        <v>1</v>
      </c>
      <c r="N567">
        <v>3</v>
      </c>
      <c r="O567">
        <v>1</v>
      </c>
      <c r="P567">
        <v>1</v>
      </c>
      <c r="Q567">
        <v>0</v>
      </c>
      <c r="R567">
        <v>0</v>
      </c>
      <c r="S567">
        <v>0</v>
      </c>
    </row>
    <row r="568" spans="3:19">
      <c r="C568">
        <v>46</v>
      </c>
      <c r="D568">
        <v>2</v>
      </c>
      <c r="E568" t="s">
        <v>44</v>
      </c>
      <c r="G568">
        <v>6</v>
      </c>
      <c r="H568">
        <v>2390</v>
      </c>
      <c r="I568">
        <v>2266</v>
      </c>
      <c r="J568">
        <v>124</v>
      </c>
      <c r="K568">
        <v>6.9049999999999997E-3</v>
      </c>
      <c r="L568">
        <v>8.39</v>
      </c>
      <c r="M568">
        <v>1</v>
      </c>
      <c r="N568">
        <v>3</v>
      </c>
      <c r="O568">
        <v>1</v>
      </c>
      <c r="P568">
        <v>1</v>
      </c>
      <c r="Q568">
        <v>0</v>
      </c>
      <c r="R568">
        <v>0</v>
      </c>
      <c r="S568">
        <v>0</v>
      </c>
    </row>
    <row r="569" spans="3:19">
      <c r="C569">
        <v>46</v>
      </c>
      <c r="D569">
        <v>2</v>
      </c>
      <c r="E569" t="s">
        <v>41</v>
      </c>
      <c r="G569">
        <v>10</v>
      </c>
      <c r="H569">
        <v>7688</v>
      </c>
      <c r="I569">
        <v>7410</v>
      </c>
      <c r="J569">
        <v>278</v>
      </c>
      <c r="K569">
        <v>0</v>
      </c>
      <c r="L569">
        <v>6.83</v>
      </c>
      <c r="M569">
        <v>1</v>
      </c>
      <c r="N569">
        <v>5</v>
      </c>
      <c r="O569">
        <v>3</v>
      </c>
      <c r="P569">
        <v>1</v>
      </c>
      <c r="Q569">
        <v>0</v>
      </c>
      <c r="R569">
        <v>0</v>
      </c>
      <c r="S569">
        <v>0</v>
      </c>
    </row>
    <row r="570" spans="3:19">
      <c r="C570">
        <v>46</v>
      </c>
      <c r="D570">
        <v>2</v>
      </c>
      <c r="E570" t="s">
        <v>43</v>
      </c>
      <c r="G570">
        <v>6</v>
      </c>
      <c r="H570">
        <v>4243</v>
      </c>
      <c r="I570">
        <v>3875</v>
      </c>
      <c r="J570">
        <v>368</v>
      </c>
      <c r="K570">
        <v>0</v>
      </c>
      <c r="L570">
        <v>16.96</v>
      </c>
      <c r="M570">
        <v>1</v>
      </c>
      <c r="N570">
        <v>3</v>
      </c>
      <c r="O570">
        <v>1</v>
      </c>
      <c r="P570">
        <v>1</v>
      </c>
      <c r="Q570">
        <v>0</v>
      </c>
      <c r="R570">
        <v>0</v>
      </c>
      <c r="S570">
        <v>0</v>
      </c>
    </row>
    <row r="571" spans="3:19">
      <c r="C571">
        <v>46</v>
      </c>
      <c r="D571">
        <v>2</v>
      </c>
      <c r="E571" t="s">
        <v>42</v>
      </c>
      <c r="G571">
        <v>8</v>
      </c>
      <c r="H571">
        <v>3336</v>
      </c>
      <c r="I571">
        <v>3167</v>
      </c>
      <c r="J571">
        <v>169</v>
      </c>
      <c r="K571">
        <v>1.8370000000000001E-3</v>
      </c>
      <c r="L571">
        <v>9.1</v>
      </c>
      <c r="M571">
        <v>1</v>
      </c>
      <c r="N571">
        <v>4</v>
      </c>
      <c r="O571">
        <v>2</v>
      </c>
      <c r="P571">
        <v>1</v>
      </c>
      <c r="Q571">
        <v>0</v>
      </c>
      <c r="R571">
        <v>0</v>
      </c>
      <c r="S571">
        <v>0</v>
      </c>
    </row>
    <row r="572" spans="3:19">
      <c r="C572">
        <v>46</v>
      </c>
      <c r="D572">
        <v>3</v>
      </c>
      <c r="E572" t="s">
        <v>42</v>
      </c>
      <c r="G572">
        <v>10</v>
      </c>
      <c r="H572">
        <v>4638</v>
      </c>
      <c r="I572">
        <v>4347</v>
      </c>
      <c r="J572">
        <v>291</v>
      </c>
      <c r="K572">
        <v>2.6099999999999999E-3</v>
      </c>
      <c r="L572">
        <v>9.35</v>
      </c>
      <c r="M572">
        <v>1</v>
      </c>
      <c r="N572">
        <v>5</v>
      </c>
      <c r="O572">
        <v>3</v>
      </c>
      <c r="P572">
        <v>1</v>
      </c>
      <c r="Q572">
        <v>0</v>
      </c>
      <c r="R572">
        <v>0</v>
      </c>
      <c r="S572">
        <v>0</v>
      </c>
    </row>
    <row r="573" spans="3:19">
      <c r="C573">
        <v>46</v>
      </c>
      <c r="D573">
        <v>3</v>
      </c>
      <c r="E573" t="s">
        <v>41</v>
      </c>
      <c r="G573">
        <v>6</v>
      </c>
      <c r="H573">
        <v>3242</v>
      </c>
      <c r="I573">
        <v>3091</v>
      </c>
      <c r="J573">
        <v>151</v>
      </c>
      <c r="K573">
        <v>0</v>
      </c>
      <c r="L573">
        <v>4.63</v>
      </c>
      <c r="M573">
        <v>1</v>
      </c>
      <c r="N573">
        <v>3</v>
      </c>
      <c r="O573">
        <v>1</v>
      </c>
      <c r="P573">
        <v>1</v>
      </c>
      <c r="Q573">
        <v>0</v>
      </c>
      <c r="R573">
        <v>0</v>
      </c>
      <c r="S573">
        <v>0</v>
      </c>
    </row>
    <row r="574" spans="3:19">
      <c r="C574">
        <v>46</v>
      </c>
      <c r="D574">
        <v>3</v>
      </c>
      <c r="E574" t="s">
        <v>44</v>
      </c>
      <c r="G574">
        <v>6</v>
      </c>
      <c r="H574">
        <v>2426</v>
      </c>
      <c r="I574">
        <v>2284</v>
      </c>
      <c r="J574">
        <v>142</v>
      </c>
      <c r="K574">
        <v>7.1300000000000001E-3</v>
      </c>
      <c r="L574">
        <v>8.39</v>
      </c>
      <c r="M574">
        <v>1</v>
      </c>
      <c r="N574">
        <v>3</v>
      </c>
      <c r="O574">
        <v>1</v>
      </c>
      <c r="P574">
        <v>1</v>
      </c>
      <c r="Q574">
        <v>0</v>
      </c>
      <c r="R574">
        <v>0</v>
      </c>
      <c r="S574">
        <v>0</v>
      </c>
    </row>
    <row r="575" spans="3:19">
      <c r="C575">
        <v>46</v>
      </c>
      <c r="D575">
        <v>3</v>
      </c>
      <c r="E575" t="s">
        <v>43</v>
      </c>
      <c r="G575">
        <v>6</v>
      </c>
      <c r="H575">
        <v>4233</v>
      </c>
      <c r="I575">
        <v>3875</v>
      </c>
      <c r="J575">
        <v>358</v>
      </c>
      <c r="K575">
        <v>0</v>
      </c>
      <c r="L575">
        <v>16.88</v>
      </c>
      <c r="M575">
        <v>1</v>
      </c>
      <c r="N575">
        <v>3</v>
      </c>
      <c r="O575">
        <v>1</v>
      </c>
      <c r="P575">
        <v>1</v>
      </c>
      <c r="Q575">
        <v>0</v>
      </c>
      <c r="R575">
        <v>0</v>
      </c>
      <c r="S575">
        <v>0</v>
      </c>
    </row>
    <row r="576" spans="3:19">
      <c r="C576">
        <v>47</v>
      </c>
      <c r="D576">
        <v>1</v>
      </c>
      <c r="E576" t="s">
        <v>43</v>
      </c>
      <c r="G576">
        <v>14</v>
      </c>
      <c r="H576">
        <v>16726</v>
      </c>
      <c r="I576">
        <v>15309</v>
      </c>
      <c r="J576">
        <v>1417</v>
      </c>
      <c r="K576">
        <v>0</v>
      </c>
      <c r="L576">
        <v>75.67</v>
      </c>
      <c r="M576">
        <v>1</v>
      </c>
      <c r="N576">
        <v>7</v>
      </c>
      <c r="O576">
        <v>3</v>
      </c>
      <c r="P576">
        <v>3</v>
      </c>
      <c r="Q576">
        <v>0</v>
      </c>
      <c r="R576">
        <v>0</v>
      </c>
      <c r="S576">
        <v>0</v>
      </c>
    </row>
    <row r="577" spans="3:19">
      <c r="C577">
        <v>47</v>
      </c>
      <c r="D577">
        <v>1</v>
      </c>
      <c r="E577" t="s">
        <v>41</v>
      </c>
      <c r="G577">
        <v>6</v>
      </c>
      <c r="H577">
        <v>4894</v>
      </c>
      <c r="I577">
        <v>4655</v>
      </c>
      <c r="J577">
        <v>239</v>
      </c>
      <c r="K577">
        <v>0</v>
      </c>
      <c r="L577">
        <v>2.0699999999999998</v>
      </c>
      <c r="M577">
        <v>1</v>
      </c>
      <c r="N577">
        <v>0</v>
      </c>
      <c r="O577">
        <v>0</v>
      </c>
      <c r="P577">
        <v>0</v>
      </c>
      <c r="Q577">
        <v>3</v>
      </c>
      <c r="R577">
        <v>2</v>
      </c>
      <c r="S577">
        <v>0</v>
      </c>
    </row>
    <row r="578" spans="3:19">
      <c r="C578">
        <v>47</v>
      </c>
      <c r="D578">
        <v>1</v>
      </c>
      <c r="E578" t="s">
        <v>42</v>
      </c>
      <c r="G578">
        <v>22</v>
      </c>
      <c r="H578">
        <v>19060</v>
      </c>
      <c r="I578">
        <v>17869</v>
      </c>
      <c r="J578">
        <v>1191</v>
      </c>
      <c r="K578">
        <v>1.0721E-2</v>
      </c>
      <c r="L578">
        <v>58.68</v>
      </c>
      <c r="M578">
        <v>1</v>
      </c>
      <c r="N578">
        <v>11</v>
      </c>
      <c r="O578">
        <v>7</v>
      </c>
      <c r="P578">
        <v>3</v>
      </c>
      <c r="Q578">
        <v>0</v>
      </c>
      <c r="R578">
        <v>0</v>
      </c>
      <c r="S578">
        <v>0</v>
      </c>
    </row>
    <row r="579" spans="3:19">
      <c r="C579">
        <v>47</v>
      </c>
      <c r="D579">
        <v>1</v>
      </c>
      <c r="E579" t="s">
        <v>44</v>
      </c>
      <c r="G579">
        <v>6</v>
      </c>
      <c r="H579">
        <v>4280</v>
      </c>
      <c r="I579">
        <v>4008</v>
      </c>
      <c r="J579">
        <v>272</v>
      </c>
      <c r="K579">
        <v>1.1299999999999999E-2</v>
      </c>
      <c r="L579">
        <v>7.16</v>
      </c>
      <c r="M579">
        <v>1</v>
      </c>
      <c r="N579">
        <v>0</v>
      </c>
      <c r="O579">
        <v>0</v>
      </c>
      <c r="P579">
        <v>0</v>
      </c>
      <c r="Q579">
        <v>3</v>
      </c>
      <c r="R579">
        <v>2</v>
      </c>
      <c r="S579">
        <v>0</v>
      </c>
    </row>
    <row r="580" spans="3:19">
      <c r="C580">
        <v>47</v>
      </c>
      <c r="D580">
        <v>2</v>
      </c>
      <c r="E580" t="s">
        <v>44</v>
      </c>
      <c r="G580">
        <v>8</v>
      </c>
      <c r="H580">
        <v>5772</v>
      </c>
      <c r="I580">
        <v>5458</v>
      </c>
      <c r="J580">
        <v>314</v>
      </c>
      <c r="K580">
        <v>1.37449999999999E-2</v>
      </c>
      <c r="L580">
        <v>12.26</v>
      </c>
      <c r="M580">
        <v>1</v>
      </c>
      <c r="N580">
        <v>0</v>
      </c>
      <c r="O580">
        <v>0</v>
      </c>
      <c r="P580">
        <v>0</v>
      </c>
      <c r="Q580">
        <v>4</v>
      </c>
      <c r="R580">
        <v>3</v>
      </c>
      <c r="S580">
        <v>0</v>
      </c>
    </row>
    <row r="581" spans="3:19">
      <c r="C581">
        <v>47</v>
      </c>
      <c r="D581">
        <v>2</v>
      </c>
      <c r="E581" t="s">
        <v>42</v>
      </c>
      <c r="G581">
        <v>18</v>
      </c>
      <c r="H581">
        <v>12470</v>
      </c>
      <c r="I581">
        <v>11831</v>
      </c>
      <c r="J581">
        <v>639</v>
      </c>
      <c r="K581">
        <v>6.8739999999999999E-3</v>
      </c>
      <c r="L581">
        <v>17.54</v>
      </c>
      <c r="M581">
        <v>1</v>
      </c>
      <c r="N581">
        <v>9</v>
      </c>
      <c r="O581">
        <v>5</v>
      </c>
      <c r="P581">
        <v>3</v>
      </c>
      <c r="Q581">
        <v>0</v>
      </c>
      <c r="R581">
        <v>0</v>
      </c>
      <c r="S581">
        <v>0</v>
      </c>
    </row>
    <row r="582" spans="3:19">
      <c r="C582">
        <v>47</v>
      </c>
      <c r="D582">
        <v>2</v>
      </c>
      <c r="E582" t="s">
        <v>41</v>
      </c>
      <c r="G582">
        <v>6</v>
      </c>
      <c r="H582">
        <v>5121</v>
      </c>
      <c r="I582">
        <v>4668</v>
      </c>
      <c r="J582">
        <v>453</v>
      </c>
      <c r="K582">
        <v>0</v>
      </c>
      <c r="L582">
        <v>2.69</v>
      </c>
      <c r="M582">
        <v>1</v>
      </c>
      <c r="N582">
        <v>0</v>
      </c>
      <c r="O582">
        <v>0</v>
      </c>
      <c r="P582">
        <v>0</v>
      </c>
      <c r="Q582">
        <v>3</v>
      </c>
      <c r="R582">
        <v>2</v>
      </c>
      <c r="S582">
        <v>0</v>
      </c>
    </row>
    <row r="583" spans="3:19">
      <c r="C583">
        <v>47</v>
      </c>
      <c r="D583">
        <v>2</v>
      </c>
      <c r="E583" t="s">
        <v>43</v>
      </c>
      <c r="G583">
        <v>14</v>
      </c>
      <c r="H583">
        <v>16599</v>
      </c>
      <c r="I583">
        <v>15264</v>
      </c>
      <c r="J583">
        <v>1335</v>
      </c>
      <c r="K583">
        <v>0</v>
      </c>
      <c r="L583">
        <v>93.53</v>
      </c>
      <c r="M583">
        <v>1</v>
      </c>
      <c r="N583">
        <v>7</v>
      </c>
      <c r="O583">
        <v>3</v>
      </c>
      <c r="P583">
        <v>3</v>
      </c>
      <c r="Q583">
        <v>0</v>
      </c>
      <c r="R583">
        <v>0</v>
      </c>
      <c r="S583">
        <v>0</v>
      </c>
    </row>
    <row r="584" spans="3:19">
      <c r="C584">
        <v>47</v>
      </c>
      <c r="D584">
        <v>3</v>
      </c>
      <c r="E584" t="s">
        <v>42</v>
      </c>
      <c r="G584">
        <v>8</v>
      </c>
      <c r="H584">
        <v>3475</v>
      </c>
      <c r="I584">
        <v>3264</v>
      </c>
      <c r="J584">
        <v>211</v>
      </c>
      <c r="K584">
        <v>1.9484999999999999E-3</v>
      </c>
      <c r="L584">
        <v>6.55</v>
      </c>
      <c r="M584">
        <v>1</v>
      </c>
      <c r="N584">
        <v>4</v>
      </c>
      <c r="O584">
        <v>1</v>
      </c>
      <c r="P584">
        <v>2</v>
      </c>
      <c r="Q584">
        <v>0</v>
      </c>
      <c r="R584">
        <v>0</v>
      </c>
      <c r="S584">
        <v>0</v>
      </c>
    </row>
    <row r="585" spans="3:19">
      <c r="C585">
        <v>47</v>
      </c>
      <c r="D585">
        <v>3</v>
      </c>
      <c r="E585" t="s">
        <v>43</v>
      </c>
      <c r="G585">
        <v>14</v>
      </c>
      <c r="H585">
        <v>16591</v>
      </c>
      <c r="I585">
        <v>15262</v>
      </c>
      <c r="J585">
        <v>1329</v>
      </c>
      <c r="K585">
        <v>0</v>
      </c>
      <c r="L585">
        <v>136.63999999999999</v>
      </c>
      <c r="M585">
        <v>1</v>
      </c>
      <c r="N585">
        <v>7</v>
      </c>
      <c r="O585">
        <v>3</v>
      </c>
      <c r="P585">
        <v>3</v>
      </c>
      <c r="Q585">
        <v>0</v>
      </c>
      <c r="R585">
        <v>0</v>
      </c>
      <c r="S585">
        <v>0</v>
      </c>
    </row>
    <row r="586" spans="3:19">
      <c r="C586">
        <v>47</v>
      </c>
      <c r="D586">
        <v>3</v>
      </c>
      <c r="E586" t="s">
        <v>44</v>
      </c>
      <c r="G586">
        <v>21</v>
      </c>
      <c r="H586">
        <v>24213</v>
      </c>
      <c r="I586">
        <v>22183</v>
      </c>
      <c r="J586">
        <v>2030</v>
      </c>
      <c r="K586">
        <v>6.2637499999999999E-2</v>
      </c>
      <c r="L586">
        <v>49.9</v>
      </c>
      <c r="M586">
        <v>1</v>
      </c>
      <c r="N586">
        <v>3</v>
      </c>
      <c r="O586">
        <v>2</v>
      </c>
      <c r="P586">
        <v>0</v>
      </c>
      <c r="Q586">
        <v>8</v>
      </c>
      <c r="R586">
        <v>7</v>
      </c>
      <c r="S586">
        <v>0</v>
      </c>
    </row>
    <row r="587" spans="3:19">
      <c r="C587">
        <v>47</v>
      </c>
      <c r="D587">
        <v>3</v>
      </c>
      <c r="E587" t="s">
        <v>41</v>
      </c>
      <c r="M587">
        <v>1</v>
      </c>
      <c r="N587">
        <v>0</v>
      </c>
      <c r="O587">
        <v>0</v>
      </c>
      <c r="P587">
        <v>0</v>
      </c>
      <c r="Q587">
        <v>10</v>
      </c>
      <c r="R587">
        <v>9</v>
      </c>
      <c r="S587">
        <v>0</v>
      </c>
    </row>
    <row r="588" spans="3:19">
      <c r="C588">
        <v>48</v>
      </c>
      <c r="D588">
        <v>1</v>
      </c>
      <c r="E588" t="s">
        <v>44</v>
      </c>
      <c r="G588">
        <v>6</v>
      </c>
      <c r="H588">
        <v>4151</v>
      </c>
      <c r="I588">
        <v>3945</v>
      </c>
      <c r="J588">
        <v>206</v>
      </c>
      <c r="K588">
        <v>1.04825E-2</v>
      </c>
      <c r="L588">
        <v>6.24</v>
      </c>
      <c r="M588">
        <v>1</v>
      </c>
      <c r="N588">
        <v>0</v>
      </c>
      <c r="O588">
        <v>0</v>
      </c>
      <c r="P588">
        <v>0</v>
      </c>
      <c r="Q588">
        <v>3</v>
      </c>
      <c r="R588">
        <v>2</v>
      </c>
      <c r="S588">
        <v>0</v>
      </c>
    </row>
    <row r="589" spans="3:19">
      <c r="C589">
        <v>48</v>
      </c>
      <c r="D589">
        <v>1</v>
      </c>
      <c r="E589" t="s">
        <v>43</v>
      </c>
      <c r="G589">
        <v>10</v>
      </c>
      <c r="H589">
        <v>9965</v>
      </c>
      <c r="I589">
        <v>9235</v>
      </c>
      <c r="J589">
        <v>730</v>
      </c>
      <c r="K589">
        <v>0</v>
      </c>
      <c r="L589">
        <v>46.05</v>
      </c>
      <c r="M589">
        <v>1</v>
      </c>
      <c r="N589">
        <v>5</v>
      </c>
      <c r="O589">
        <v>1</v>
      </c>
      <c r="P589">
        <v>3</v>
      </c>
      <c r="Q589">
        <v>0</v>
      </c>
      <c r="R589">
        <v>0</v>
      </c>
      <c r="S589">
        <v>0</v>
      </c>
    </row>
    <row r="590" spans="3:19">
      <c r="C590">
        <v>48</v>
      </c>
      <c r="D590">
        <v>1</v>
      </c>
      <c r="E590" t="s">
        <v>41</v>
      </c>
      <c r="M590">
        <v>1</v>
      </c>
      <c r="N590">
        <v>0</v>
      </c>
      <c r="O590">
        <v>0</v>
      </c>
      <c r="P590">
        <v>0</v>
      </c>
      <c r="Q590">
        <v>10</v>
      </c>
      <c r="R590">
        <v>9</v>
      </c>
      <c r="S590">
        <v>0</v>
      </c>
    </row>
    <row r="591" spans="3:19">
      <c r="C591">
        <v>48</v>
      </c>
      <c r="D591">
        <v>1</v>
      </c>
      <c r="E591" t="s">
        <v>42</v>
      </c>
      <c r="G591">
        <v>14</v>
      </c>
      <c r="H591">
        <v>9444</v>
      </c>
      <c r="I591">
        <v>8667</v>
      </c>
      <c r="J591">
        <v>777</v>
      </c>
      <c r="K591">
        <v>5.49899999999999E-3</v>
      </c>
      <c r="L591">
        <v>15.85</v>
      </c>
      <c r="M591">
        <v>1</v>
      </c>
      <c r="N591">
        <v>7</v>
      </c>
      <c r="O591">
        <v>4</v>
      </c>
      <c r="P591">
        <v>2</v>
      </c>
      <c r="Q591">
        <v>0</v>
      </c>
      <c r="R591">
        <v>0</v>
      </c>
      <c r="S591">
        <v>0</v>
      </c>
    </row>
    <row r="592" spans="3:19">
      <c r="C592">
        <v>48</v>
      </c>
      <c r="D592">
        <v>2</v>
      </c>
      <c r="E592" t="s">
        <v>42</v>
      </c>
      <c r="M592">
        <v>1</v>
      </c>
      <c r="N592">
        <v>25</v>
      </c>
      <c r="O592">
        <v>13</v>
      </c>
      <c r="P592">
        <v>11</v>
      </c>
      <c r="Q592">
        <v>0</v>
      </c>
      <c r="R592">
        <v>0</v>
      </c>
      <c r="S592">
        <v>0</v>
      </c>
    </row>
    <row r="593" spans="3:19">
      <c r="C593">
        <v>48</v>
      </c>
      <c r="D593">
        <v>2</v>
      </c>
      <c r="E593" t="s">
        <v>41</v>
      </c>
      <c r="M593">
        <v>1</v>
      </c>
      <c r="N593">
        <v>0</v>
      </c>
      <c r="O593">
        <v>0</v>
      </c>
      <c r="P593">
        <v>0</v>
      </c>
      <c r="Q593">
        <v>10</v>
      </c>
      <c r="R593">
        <v>9</v>
      </c>
      <c r="S593">
        <v>0</v>
      </c>
    </row>
    <row r="594" spans="3:19">
      <c r="C594">
        <v>48</v>
      </c>
      <c r="D594">
        <v>2</v>
      </c>
      <c r="E594" t="s">
        <v>44</v>
      </c>
      <c r="G594">
        <v>14</v>
      </c>
      <c r="H594">
        <v>13340</v>
      </c>
      <c r="I594">
        <v>11914</v>
      </c>
      <c r="J594">
        <v>1426</v>
      </c>
      <c r="K594">
        <v>3.6844999999999899E-2</v>
      </c>
      <c r="L594">
        <v>29.14</v>
      </c>
      <c r="M594">
        <v>1</v>
      </c>
      <c r="N594">
        <v>0</v>
      </c>
      <c r="O594">
        <v>0</v>
      </c>
      <c r="P594">
        <v>0</v>
      </c>
      <c r="Q594">
        <v>7</v>
      </c>
      <c r="R594">
        <v>6</v>
      </c>
      <c r="S594">
        <v>0</v>
      </c>
    </row>
    <row r="595" spans="3:19">
      <c r="C595">
        <v>48</v>
      </c>
      <c r="D595">
        <v>2</v>
      </c>
      <c r="E595" t="s">
        <v>43</v>
      </c>
      <c r="G595">
        <v>10</v>
      </c>
      <c r="H595">
        <v>9963</v>
      </c>
      <c r="I595">
        <v>9230</v>
      </c>
      <c r="J595">
        <v>733</v>
      </c>
      <c r="K595">
        <v>0</v>
      </c>
      <c r="L595">
        <v>42.29</v>
      </c>
      <c r="M595">
        <v>1</v>
      </c>
      <c r="N595">
        <v>5</v>
      </c>
      <c r="O595">
        <v>1</v>
      </c>
      <c r="P595">
        <v>3</v>
      </c>
      <c r="Q595">
        <v>0</v>
      </c>
      <c r="R595">
        <v>0</v>
      </c>
      <c r="S595">
        <v>0</v>
      </c>
    </row>
    <row r="596" spans="3:19">
      <c r="C596">
        <v>48</v>
      </c>
      <c r="D596">
        <v>3</v>
      </c>
      <c r="E596" t="s">
        <v>44</v>
      </c>
      <c r="G596">
        <v>8</v>
      </c>
      <c r="H596">
        <v>6058</v>
      </c>
      <c r="I596">
        <v>5651</v>
      </c>
      <c r="J596">
        <v>407</v>
      </c>
      <c r="K596">
        <v>1.6757500000000002E-2</v>
      </c>
      <c r="L596">
        <v>12.72</v>
      </c>
      <c r="M596">
        <v>1</v>
      </c>
      <c r="N596">
        <v>0</v>
      </c>
      <c r="O596">
        <v>0</v>
      </c>
      <c r="P596">
        <v>0</v>
      </c>
      <c r="Q596">
        <v>4</v>
      </c>
      <c r="R596">
        <v>3</v>
      </c>
      <c r="S596">
        <v>0</v>
      </c>
    </row>
    <row r="597" spans="3:19">
      <c r="C597">
        <v>48</v>
      </c>
      <c r="D597">
        <v>3</v>
      </c>
      <c r="E597" t="s">
        <v>41</v>
      </c>
      <c r="G597">
        <v>16</v>
      </c>
      <c r="H597">
        <v>16396</v>
      </c>
      <c r="I597">
        <v>16125</v>
      </c>
      <c r="J597">
        <v>271</v>
      </c>
      <c r="K597">
        <v>0</v>
      </c>
      <c r="L597">
        <v>6.92</v>
      </c>
      <c r="M597">
        <v>1</v>
      </c>
      <c r="N597">
        <v>5</v>
      </c>
      <c r="O597">
        <v>2</v>
      </c>
      <c r="P597">
        <v>2</v>
      </c>
      <c r="Q597">
        <v>4</v>
      </c>
      <c r="R597">
        <v>1</v>
      </c>
      <c r="S597">
        <v>1</v>
      </c>
    </row>
    <row r="598" spans="3:19">
      <c r="C598">
        <v>48</v>
      </c>
      <c r="D598">
        <v>3</v>
      </c>
      <c r="E598" t="s">
        <v>42</v>
      </c>
      <c r="G598">
        <v>26</v>
      </c>
      <c r="H598">
        <v>22683</v>
      </c>
      <c r="I598">
        <v>21500</v>
      </c>
      <c r="J598">
        <v>1183</v>
      </c>
      <c r="K598">
        <v>1.2524499999999999E-2</v>
      </c>
      <c r="L598">
        <v>69.03</v>
      </c>
      <c r="M598">
        <v>1</v>
      </c>
      <c r="N598">
        <v>13</v>
      </c>
      <c r="O598">
        <v>8</v>
      </c>
      <c r="P598">
        <v>4</v>
      </c>
      <c r="Q598">
        <v>0</v>
      </c>
      <c r="R598">
        <v>0</v>
      </c>
      <c r="S598">
        <v>0</v>
      </c>
    </row>
    <row r="599" spans="3:19">
      <c r="C599">
        <v>48</v>
      </c>
      <c r="D599">
        <v>3</v>
      </c>
      <c r="E599" t="s">
        <v>43</v>
      </c>
      <c r="G599">
        <v>10</v>
      </c>
      <c r="H599">
        <v>9981</v>
      </c>
      <c r="I599">
        <v>9230</v>
      </c>
      <c r="J599">
        <v>751</v>
      </c>
      <c r="K599">
        <v>0</v>
      </c>
      <c r="L599">
        <v>34.33</v>
      </c>
      <c r="M599">
        <v>1</v>
      </c>
      <c r="N599">
        <v>5</v>
      </c>
      <c r="O599">
        <v>1</v>
      </c>
      <c r="P599">
        <v>3</v>
      </c>
      <c r="Q599">
        <v>0</v>
      </c>
      <c r="R599">
        <v>0</v>
      </c>
      <c r="S599">
        <v>0</v>
      </c>
    </row>
    <row r="600" spans="3:19">
      <c r="C600">
        <v>49</v>
      </c>
      <c r="D600">
        <v>1</v>
      </c>
      <c r="E600" t="s">
        <v>43</v>
      </c>
      <c r="G600">
        <v>10</v>
      </c>
      <c r="H600">
        <v>10072</v>
      </c>
      <c r="I600">
        <v>9312</v>
      </c>
      <c r="J600">
        <v>760</v>
      </c>
      <c r="K600">
        <v>0</v>
      </c>
      <c r="L600">
        <v>157.15</v>
      </c>
      <c r="M600">
        <v>1</v>
      </c>
      <c r="N600">
        <v>5</v>
      </c>
      <c r="O600">
        <v>1</v>
      </c>
      <c r="P600">
        <v>3</v>
      </c>
      <c r="Q600">
        <v>0</v>
      </c>
      <c r="R600">
        <v>0</v>
      </c>
      <c r="S600">
        <v>0</v>
      </c>
    </row>
    <row r="601" spans="3:19">
      <c r="C601">
        <v>49</v>
      </c>
      <c r="D601">
        <v>1</v>
      </c>
      <c r="E601" t="s">
        <v>44</v>
      </c>
      <c r="G601">
        <v>8</v>
      </c>
      <c r="H601">
        <v>4969</v>
      </c>
      <c r="I601">
        <v>4403</v>
      </c>
      <c r="J601">
        <v>566</v>
      </c>
      <c r="K601">
        <v>1.52275E-2</v>
      </c>
      <c r="L601">
        <v>18.13</v>
      </c>
      <c r="M601">
        <v>1</v>
      </c>
      <c r="N601">
        <v>0</v>
      </c>
      <c r="O601">
        <v>0</v>
      </c>
      <c r="P601">
        <v>0</v>
      </c>
      <c r="Q601">
        <v>4</v>
      </c>
      <c r="R601">
        <v>3</v>
      </c>
      <c r="S601">
        <v>0</v>
      </c>
    </row>
    <row r="602" spans="3:19">
      <c r="C602">
        <v>49</v>
      </c>
      <c r="D602">
        <v>1</v>
      </c>
      <c r="E602" t="s">
        <v>41</v>
      </c>
      <c r="M602">
        <v>1</v>
      </c>
      <c r="N602">
        <v>7</v>
      </c>
      <c r="O602">
        <v>4</v>
      </c>
      <c r="P602">
        <v>3</v>
      </c>
      <c r="Q602">
        <v>3</v>
      </c>
      <c r="R602">
        <v>1</v>
      </c>
      <c r="S602">
        <v>1</v>
      </c>
    </row>
    <row r="603" spans="3:19">
      <c r="C603">
        <v>49</v>
      </c>
      <c r="D603">
        <v>1</v>
      </c>
      <c r="E603" t="s">
        <v>42</v>
      </c>
      <c r="M603">
        <v>1</v>
      </c>
      <c r="N603">
        <v>25</v>
      </c>
      <c r="O603">
        <v>14</v>
      </c>
      <c r="P603">
        <v>10</v>
      </c>
      <c r="Q603">
        <v>0</v>
      </c>
      <c r="R603">
        <v>0</v>
      </c>
      <c r="S603">
        <v>0</v>
      </c>
    </row>
    <row r="604" spans="3:19">
      <c r="C604">
        <v>49</v>
      </c>
      <c r="D604">
        <v>2</v>
      </c>
      <c r="E604" t="s">
        <v>42</v>
      </c>
      <c r="M604">
        <v>1</v>
      </c>
      <c r="N604">
        <v>25</v>
      </c>
      <c r="O604">
        <v>15</v>
      </c>
      <c r="P604">
        <v>9</v>
      </c>
      <c r="Q604">
        <v>0</v>
      </c>
      <c r="R604">
        <v>0</v>
      </c>
      <c r="S604">
        <v>0</v>
      </c>
    </row>
    <row r="605" spans="3:19">
      <c r="C605">
        <v>49</v>
      </c>
      <c r="D605">
        <v>2</v>
      </c>
      <c r="E605" t="s">
        <v>41</v>
      </c>
      <c r="G605">
        <v>13</v>
      </c>
      <c r="H605">
        <v>14336</v>
      </c>
      <c r="I605">
        <v>13767</v>
      </c>
      <c r="J605">
        <v>569</v>
      </c>
      <c r="K605">
        <v>0</v>
      </c>
      <c r="L605">
        <v>4.42</v>
      </c>
      <c r="M605">
        <v>1</v>
      </c>
      <c r="N605">
        <v>1</v>
      </c>
      <c r="O605">
        <v>0</v>
      </c>
      <c r="P605">
        <v>0</v>
      </c>
      <c r="Q605">
        <v>6</v>
      </c>
      <c r="R605">
        <v>3</v>
      </c>
      <c r="S605">
        <v>2</v>
      </c>
    </row>
    <row r="606" spans="3:19">
      <c r="C606">
        <v>49</v>
      </c>
      <c r="D606">
        <v>2</v>
      </c>
      <c r="E606" t="s">
        <v>44</v>
      </c>
      <c r="G606">
        <v>18</v>
      </c>
      <c r="H606">
        <v>18573</v>
      </c>
      <c r="I606">
        <v>17142</v>
      </c>
      <c r="J606">
        <v>1431</v>
      </c>
      <c r="K606">
        <v>4.1485000000000001E-2</v>
      </c>
      <c r="L606">
        <v>39.69</v>
      </c>
      <c r="M606">
        <v>1</v>
      </c>
      <c r="N606">
        <v>0</v>
      </c>
      <c r="O606">
        <v>0</v>
      </c>
      <c r="P606">
        <v>0</v>
      </c>
      <c r="Q606">
        <v>9</v>
      </c>
      <c r="R606">
        <v>8</v>
      </c>
      <c r="S606">
        <v>0</v>
      </c>
    </row>
    <row r="607" spans="3:19">
      <c r="C607">
        <v>49</v>
      </c>
      <c r="D607">
        <v>2</v>
      </c>
      <c r="E607" t="s">
        <v>43</v>
      </c>
      <c r="G607">
        <v>13</v>
      </c>
      <c r="H607">
        <v>16716</v>
      </c>
      <c r="I607">
        <v>15672</v>
      </c>
      <c r="J607">
        <v>1044</v>
      </c>
      <c r="K607">
        <v>0</v>
      </c>
      <c r="L607">
        <v>53.54</v>
      </c>
      <c r="M607">
        <v>1</v>
      </c>
      <c r="N607">
        <v>5</v>
      </c>
      <c r="O607">
        <v>1</v>
      </c>
      <c r="P607">
        <v>3</v>
      </c>
      <c r="Q607">
        <v>2</v>
      </c>
      <c r="R607">
        <v>1</v>
      </c>
      <c r="S607">
        <v>0</v>
      </c>
    </row>
    <row r="608" spans="3:19">
      <c r="C608">
        <v>49</v>
      </c>
      <c r="D608">
        <v>3</v>
      </c>
      <c r="E608" t="s">
        <v>44</v>
      </c>
      <c r="G608">
        <v>11</v>
      </c>
      <c r="H608">
        <v>9164</v>
      </c>
      <c r="I608">
        <v>8532</v>
      </c>
      <c r="J608">
        <v>632</v>
      </c>
      <c r="K608">
        <v>2.2689999999999998E-2</v>
      </c>
      <c r="L608">
        <v>18.829999999999998</v>
      </c>
      <c r="M608">
        <v>1</v>
      </c>
      <c r="N608">
        <v>1</v>
      </c>
      <c r="O608">
        <v>0</v>
      </c>
      <c r="P608">
        <v>0</v>
      </c>
      <c r="Q608">
        <v>5</v>
      </c>
      <c r="R608">
        <v>4</v>
      </c>
      <c r="S608">
        <v>0</v>
      </c>
    </row>
    <row r="609" spans="3:19">
      <c r="C609">
        <v>49</v>
      </c>
      <c r="D609">
        <v>3</v>
      </c>
      <c r="E609" t="s">
        <v>42</v>
      </c>
      <c r="G609">
        <v>45</v>
      </c>
      <c r="H609">
        <v>80093</v>
      </c>
      <c r="I609">
        <v>78863</v>
      </c>
      <c r="J609">
        <v>1230</v>
      </c>
      <c r="K609">
        <v>4.1276499999999897E-2</v>
      </c>
      <c r="L609">
        <v>38.6</v>
      </c>
      <c r="M609">
        <v>1</v>
      </c>
      <c r="N609">
        <v>5</v>
      </c>
      <c r="O609">
        <v>2</v>
      </c>
      <c r="P609">
        <v>2</v>
      </c>
      <c r="Q609">
        <v>18</v>
      </c>
      <c r="R609">
        <v>15</v>
      </c>
      <c r="S609">
        <v>2</v>
      </c>
    </row>
    <row r="610" spans="3:19">
      <c r="C610">
        <v>49</v>
      </c>
      <c r="D610">
        <v>3</v>
      </c>
      <c r="E610" t="s">
        <v>43</v>
      </c>
      <c r="G610">
        <v>10</v>
      </c>
      <c r="H610">
        <v>9986</v>
      </c>
      <c r="I610">
        <v>9275</v>
      </c>
      <c r="J610">
        <v>711</v>
      </c>
      <c r="K610">
        <v>0</v>
      </c>
      <c r="L610">
        <v>27.59</v>
      </c>
      <c r="M610">
        <v>1</v>
      </c>
      <c r="N610">
        <v>5</v>
      </c>
      <c r="O610">
        <v>1</v>
      </c>
      <c r="P610">
        <v>3</v>
      </c>
      <c r="Q610">
        <v>0</v>
      </c>
      <c r="R610">
        <v>0</v>
      </c>
      <c r="S610">
        <v>0</v>
      </c>
    </row>
    <row r="611" spans="3:19">
      <c r="C611">
        <v>49</v>
      </c>
      <c r="D611">
        <v>3</v>
      </c>
      <c r="E611" t="s">
        <v>41</v>
      </c>
      <c r="M611">
        <v>1</v>
      </c>
      <c r="N611">
        <v>0</v>
      </c>
      <c r="O611">
        <v>0</v>
      </c>
      <c r="P611">
        <v>0</v>
      </c>
      <c r="Q611">
        <v>10</v>
      </c>
      <c r="R611">
        <v>9</v>
      </c>
      <c r="S611">
        <v>0</v>
      </c>
    </row>
    <row r="612" spans="3:19">
      <c r="C612">
        <v>50</v>
      </c>
      <c r="D612">
        <v>1</v>
      </c>
      <c r="E612" t="s">
        <v>44</v>
      </c>
      <c r="G612">
        <v>8</v>
      </c>
      <c r="H612">
        <v>5163</v>
      </c>
      <c r="I612">
        <v>4641</v>
      </c>
      <c r="J612">
        <v>522</v>
      </c>
      <c r="K612">
        <v>1.5542500000000001E-2</v>
      </c>
      <c r="L612">
        <v>11.78</v>
      </c>
      <c r="M612">
        <v>1</v>
      </c>
      <c r="N612">
        <v>0</v>
      </c>
      <c r="O612">
        <v>0</v>
      </c>
      <c r="P612">
        <v>0</v>
      </c>
      <c r="Q612">
        <v>4</v>
      </c>
      <c r="R612">
        <v>3</v>
      </c>
      <c r="S612">
        <v>0</v>
      </c>
    </row>
    <row r="613" spans="3:19">
      <c r="C613">
        <v>50</v>
      </c>
      <c r="D613">
        <v>1</v>
      </c>
      <c r="E613" t="s">
        <v>42</v>
      </c>
      <c r="G613">
        <v>14</v>
      </c>
      <c r="H613">
        <v>11558</v>
      </c>
      <c r="I613">
        <v>10490</v>
      </c>
      <c r="J613">
        <v>1068</v>
      </c>
      <c r="K613">
        <v>6.8469999999999998E-3</v>
      </c>
      <c r="L613">
        <v>22.25</v>
      </c>
      <c r="M613">
        <v>1</v>
      </c>
      <c r="N613">
        <v>7</v>
      </c>
      <c r="O613">
        <v>3</v>
      </c>
      <c r="P613">
        <v>3</v>
      </c>
      <c r="Q613">
        <v>0</v>
      </c>
      <c r="R613">
        <v>0</v>
      </c>
      <c r="S613">
        <v>0</v>
      </c>
    </row>
    <row r="614" spans="3:19">
      <c r="C614">
        <v>50</v>
      </c>
      <c r="D614">
        <v>1</v>
      </c>
      <c r="E614" t="s">
        <v>43</v>
      </c>
      <c r="G614">
        <v>15</v>
      </c>
      <c r="H614">
        <v>20318</v>
      </c>
      <c r="I614">
        <v>19270</v>
      </c>
      <c r="J614">
        <v>1048</v>
      </c>
      <c r="K614">
        <v>0</v>
      </c>
      <c r="L614">
        <v>60.78</v>
      </c>
      <c r="M614">
        <v>1</v>
      </c>
      <c r="N614">
        <v>7</v>
      </c>
      <c r="O614">
        <v>2</v>
      </c>
      <c r="P614">
        <v>4</v>
      </c>
      <c r="Q614">
        <v>1</v>
      </c>
      <c r="R614">
        <v>0</v>
      </c>
      <c r="S614">
        <v>0</v>
      </c>
    </row>
    <row r="615" spans="3:19">
      <c r="C615">
        <v>50</v>
      </c>
      <c r="D615">
        <v>1</v>
      </c>
      <c r="E615" t="s">
        <v>41</v>
      </c>
      <c r="M615">
        <v>1</v>
      </c>
      <c r="N615">
        <v>0</v>
      </c>
      <c r="O615">
        <v>0</v>
      </c>
      <c r="P615">
        <v>0</v>
      </c>
      <c r="Q615">
        <v>10</v>
      </c>
      <c r="R615">
        <v>9</v>
      </c>
      <c r="S615">
        <v>0</v>
      </c>
    </row>
    <row r="616" spans="3:19">
      <c r="C616">
        <v>50</v>
      </c>
      <c r="D616">
        <v>2</v>
      </c>
      <c r="E616" t="s">
        <v>41</v>
      </c>
      <c r="G616">
        <v>6</v>
      </c>
      <c r="H616">
        <v>4924</v>
      </c>
      <c r="I616">
        <v>4672</v>
      </c>
      <c r="J616">
        <v>252</v>
      </c>
      <c r="K616">
        <v>0</v>
      </c>
      <c r="L616">
        <v>1.95</v>
      </c>
      <c r="M616">
        <v>1</v>
      </c>
      <c r="N616">
        <v>0</v>
      </c>
      <c r="O616">
        <v>0</v>
      </c>
      <c r="P616">
        <v>0</v>
      </c>
      <c r="Q616">
        <v>3</v>
      </c>
      <c r="R616">
        <v>2</v>
      </c>
      <c r="S616">
        <v>0</v>
      </c>
    </row>
    <row r="617" spans="3:19">
      <c r="C617">
        <v>50</v>
      </c>
      <c r="D617">
        <v>2</v>
      </c>
      <c r="E617" t="s">
        <v>42</v>
      </c>
      <c r="G617">
        <v>18</v>
      </c>
      <c r="H617">
        <v>11030</v>
      </c>
      <c r="I617">
        <v>10742</v>
      </c>
      <c r="J617">
        <v>288</v>
      </c>
      <c r="K617">
        <v>5.803E-3</v>
      </c>
      <c r="L617">
        <v>15.4</v>
      </c>
      <c r="M617">
        <v>1</v>
      </c>
      <c r="N617">
        <v>9</v>
      </c>
      <c r="O617">
        <v>5</v>
      </c>
      <c r="P617">
        <v>3</v>
      </c>
      <c r="Q617">
        <v>0</v>
      </c>
      <c r="R617">
        <v>0</v>
      </c>
      <c r="S617">
        <v>0</v>
      </c>
    </row>
    <row r="618" spans="3:19">
      <c r="C618">
        <v>50</v>
      </c>
      <c r="D618">
        <v>2</v>
      </c>
      <c r="E618" t="s">
        <v>43</v>
      </c>
      <c r="G618">
        <v>10</v>
      </c>
      <c r="H618">
        <v>10157</v>
      </c>
      <c r="I618">
        <v>9333</v>
      </c>
      <c r="J618">
        <v>824</v>
      </c>
      <c r="K618">
        <v>0</v>
      </c>
      <c r="L618">
        <v>36.020000000000003</v>
      </c>
      <c r="M618">
        <v>1</v>
      </c>
      <c r="N618">
        <v>5</v>
      </c>
      <c r="O618">
        <v>1</v>
      </c>
      <c r="P618">
        <v>3</v>
      </c>
      <c r="Q618">
        <v>0</v>
      </c>
      <c r="R618">
        <v>0</v>
      </c>
      <c r="S618">
        <v>0</v>
      </c>
    </row>
    <row r="619" spans="3:19">
      <c r="C619">
        <v>50</v>
      </c>
      <c r="D619">
        <v>2</v>
      </c>
      <c r="E619" t="s">
        <v>44</v>
      </c>
      <c r="G619">
        <v>6</v>
      </c>
      <c r="H619">
        <v>4277</v>
      </c>
      <c r="I619">
        <v>3695</v>
      </c>
      <c r="J619">
        <v>582</v>
      </c>
      <c r="K619">
        <v>1.5057499999999901E-2</v>
      </c>
      <c r="L619">
        <v>12.6</v>
      </c>
      <c r="M619">
        <v>1</v>
      </c>
      <c r="N619">
        <v>0</v>
      </c>
      <c r="O619">
        <v>0</v>
      </c>
      <c r="P619">
        <v>0</v>
      </c>
      <c r="Q619">
        <v>3</v>
      </c>
      <c r="R619">
        <v>2</v>
      </c>
      <c r="S619">
        <v>0</v>
      </c>
    </row>
    <row r="620" spans="3:19">
      <c r="C620">
        <v>50</v>
      </c>
      <c r="D620">
        <v>3</v>
      </c>
      <c r="E620" t="s">
        <v>43</v>
      </c>
      <c r="G620">
        <v>10</v>
      </c>
      <c r="H620">
        <v>9995</v>
      </c>
      <c r="I620">
        <v>9252</v>
      </c>
      <c r="J620">
        <v>743</v>
      </c>
      <c r="K620">
        <v>0</v>
      </c>
      <c r="L620">
        <v>37.96</v>
      </c>
      <c r="M620">
        <v>1</v>
      </c>
      <c r="N620">
        <v>5</v>
      </c>
      <c r="O620">
        <v>1</v>
      </c>
      <c r="P620">
        <v>3</v>
      </c>
      <c r="Q620">
        <v>0</v>
      </c>
      <c r="R620">
        <v>0</v>
      </c>
      <c r="S620">
        <v>0</v>
      </c>
    </row>
    <row r="621" spans="3:19">
      <c r="C621">
        <v>50</v>
      </c>
      <c r="D621">
        <v>3</v>
      </c>
      <c r="E621" t="s">
        <v>44</v>
      </c>
      <c r="G621">
        <v>14</v>
      </c>
      <c r="H621">
        <v>11069</v>
      </c>
      <c r="I621">
        <v>10148</v>
      </c>
      <c r="J621">
        <v>921</v>
      </c>
      <c r="K621">
        <v>2.8979999999999999E-2</v>
      </c>
      <c r="L621">
        <v>23.57</v>
      </c>
      <c r="M621">
        <v>1</v>
      </c>
      <c r="N621">
        <v>0</v>
      </c>
      <c r="O621">
        <v>0</v>
      </c>
      <c r="P621">
        <v>0</v>
      </c>
      <c r="Q621">
        <v>7</v>
      </c>
      <c r="R621">
        <v>6</v>
      </c>
      <c r="S621">
        <v>0</v>
      </c>
    </row>
    <row r="622" spans="3:19">
      <c r="C622">
        <v>50</v>
      </c>
      <c r="D622">
        <v>3</v>
      </c>
      <c r="E622" t="s">
        <v>41</v>
      </c>
      <c r="G622">
        <v>6</v>
      </c>
      <c r="H622">
        <v>4924</v>
      </c>
      <c r="I622">
        <v>4672</v>
      </c>
      <c r="J622">
        <v>252</v>
      </c>
      <c r="K622">
        <v>0</v>
      </c>
      <c r="L622">
        <v>2.2000000000000002</v>
      </c>
      <c r="M622">
        <v>1</v>
      </c>
      <c r="N622">
        <v>0</v>
      </c>
      <c r="O622">
        <v>0</v>
      </c>
      <c r="P622">
        <v>0</v>
      </c>
      <c r="Q622">
        <v>3</v>
      </c>
      <c r="R622">
        <v>2</v>
      </c>
      <c r="S622">
        <v>0</v>
      </c>
    </row>
    <row r="623" spans="3:19">
      <c r="C623">
        <v>50</v>
      </c>
      <c r="D623">
        <v>3</v>
      </c>
      <c r="E623" t="s">
        <v>42</v>
      </c>
      <c r="G623">
        <v>46</v>
      </c>
      <c r="H623">
        <v>74258</v>
      </c>
      <c r="I623">
        <v>72077</v>
      </c>
      <c r="J623">
        <v>2181</v>
      </c>
      <c r="K623">
        <v>3.9309999999999998E-2</v>
      </c>
      <c r="L623">
        <v>59.94</v>
      </c>
      <c r="M623">
        <v>1</v>
      </c>
      <c r="N623">
        <v>23</v>
      </c>
      <c r="O623">
        <v>14</v>
      </c>
      <c r="P623">
        <v>8</v>
      </c>
      <c r="Q623">
        <v>0</v>
      </c>
      <c r="R623">
        <v>0</v>
      </c>
      <c r="S623">
        <v>0</v>
      </c>
    </row>
    <row r="624" spans="3:19">
      <c r="C624">
        <v>51</v>
      </c>
      <c r="D624">
        <v>1</v>
      </c>
      <c r="E624" t="s">
        <v>41</v>
      </c>
      <c r="G624">
        <v>8</v>
      </c>
      <c r="H624">
        <v>7538</v>
      </c>
      <c r="I624">
        <v>7249</v>
      </c>
      <c r="J624">
        <v>289</v>
      </c>
      <c r="K624">
        <v>0</v>
      </c>
      <c r="L624">
        <v>3.61</v>
      </c>
      <c r="M624">
        <v>1</v>
      </c>
      <c r="N624">
        <v>0</v>
      </c>
      <c r="O624">
        <v>0</v>
      </c>
      <c r="P624">
        <v>0</v>
      </c>
      <c r="Q624">
        <v>4</v>
      </c>
      <c r="R624">
        <v>3</v>
      </c>
      <c r="S624">
        <v>0</v>
      </c>
    </row>
    <row r="625" spans="3:19">
      <c r="C625">
        <v>51</v>
      </c>
      <c r="D625">
        <v>1</v>
      </c>
      <c r="E625" t="s">
        <v>44</v>
      </c>
      <c r="G625">
        <v>6</v>
      </c>
      <c r="H625">
        <v>3937</v>
      </c>
      <c r="I625">
        <v>3832</v>
      </c>
      <c r="J625">
        <v>105</v>
      </c>
      <c r="K625">
        <v>9.1900000000000003E-3</v>
      </c>
      <c r="L625">
        <v>4.88</v>
      </c>
      <c r="M625">
        <v>1</v>
      </c>
      <c r="N625">
        <v>0</v>
      </c>
      <c r="O625">
        <v>0</v>
      </c>
      <c r="P625">
        <v>0</v>
      </c>
      <c r="Q625">
        <v>3</v>
      </c>
      <c r="R625">
        <v>2</v>
      </c>
      <c r="S625">
        <v>0</v>
      </c>
    </row>
    <row r="626" spans="3:19">
      <c r="C626">
        <v>51</v>
      </c>
      <c r="D626">
        <v>1</v>
      </c>
      <c r="E626" t="s">
        <v>42</v>
      </c>
      <c r="G626">
        <v>26</v>
      </c>
      <c r="H626">
        <v>18106</v>
      </c>
      <c r="I626">
        <v>17443</v>
      </c>
      <c r="J626">
        <v>663</v>
      </c>
      <c r="K626">
        <v>9.7160000000000007E-3</v>
      </c>
      <c r="L626">
        <v>35.89</v>
      </c>
      <c r="M626">
        <v>1</v>
      </c>
      <c r="N626">
        <v>13</v>
      </c>
      <c r="O626">
        <v>9</v>
      </c>
      <c r="P626">
        <v>3</v>
      </c>
      <c r="Q626">
        <v>0</v>
      </c>
      <c r="R626">
        <v>0</v>
      </c>
      <c r="S626">
        <v>0</v>
      </c>
    </row>
    <row r="627" spans="3:19">
      <c r="C627">
        <v>51</v>
      </c>
      <c r="D627">
        <v>1</v>
      </c>
      <c r="E627" t="s">
        <v>43</v>
      </c>
      <c r="G627">
        <v>10</v>
      </c>
      <c r="H627">
        <v>9916</v>
      </c>
      <c r="I627">
        <v>9159</v>
      </c>
      <c r="J627">
        <v>757</v>
      </c>
      <c r="K627">
        <v>0</v>
      </c>
      <c r="L627">
        <v>37.56</v>
      </c>
      <c r="M627">
        <v>1</v>
      </c>
      <c r="N627">
        <v>5</v>
      </c>
      <c r="O627">
        <v>1</v>
      </c>
      <c r="P627">
        <v>3</v>
      </c>
      <c r="Q627">
        <v>0</v>
      </c>
      <c r="R627">
        <v>0</v>
      </c>
      <c r="S627">
        <v>0</v>
      </c>
    </row>
    <row r="628" spans="3:19">
      <c r="C628">
        <v>51</v>
      </c>
      <c r="D628">
        <v>2</v>
      </c>
      <c r="E628" t="s">
        <v>43</v>
      </c>
      <c r="G628">
        <v>8</v>
      </c>
      <c r="H628">
        <v>6963</v>
      </c>
      <c r="I628">
        <v>6411</v>
      </c>
      <c r="J628">
        <v>552</v>
      </c>
      <c r="K628">
        <v>0</v>
      </c>
      <c r="L628">
        <v>31.68</v>
      </c>
      <c r="M628">
        <v>1</v>
      </c>
      <c r="N628">
        <v>4</v>
      </c>
      <c r="O628">
        <v>1</v>
      </c>
      <c r="P628">
        <v>2</v>
      </c>
      <c r="Q628">
        <v>0</v>
      </c>
      <c r="R628">
        <v>0</v>
      </c>
      <c r="S628">
        <v>0</v>
      </c>
    </row>
    <row r="629" spans="3:19">
      <c r="C629">
        <v>51</v>
      </c>
      <c r="D629">
        <v>2</v>
      </c>
      <c r="E629" t="s">
        <v>42</v>
      </c>
      <c r="M629">
        <v>1</v>
      </c>
      <c r="N629">
        <v>25</v>
      </c>
      <c r="O629">
        <v>12</v>
      </c>
      <c r="P629">
        <v>12</v>
      </c>
      <c r="Q629">
        <v>0</v>
      </c>
      <c r="R629">
        <v>0</v>
      </c>
      <c r="S629">
        <v>0</v>
      </c>
    </row>
    <row r="630" spans="3:19">
      <c r="C630">
        <v>51</v>
      </c>
      <c r="D630">
        <v>2</v>
      </c>
      <c r="E630" t="s">
        <v>41</v>
      </c>
      <c r="G630">
        <v>8</v>
      </c>
      <c r="H630">
        <v>7525</v>
      </c>
      <c r="I630">
        <v>7237</v>
      </c>
      <c r="J630">
        <v>288</v>
      </c>
      <c r="K630">
        <v>0</v>
      </c>
      <c r="L630">
        <v>4.6100000000000003</v>
      </c>
      <c r="M630">
        <v>1</v>
      </c>
      <c r="N630">
        <v>0</v>
      </c>
      <c r="O630">
        <v>0</v>
      </c>
      <c r="P630">
        <v>0</v>
      </c>
      <c r="Q630">
        <v>4</v>
      </c>
      <c r="R630">
        <v>3</v>
      </c>
      <c r="S630">
        <v>0</v>
      </c>
    </row>
    <row r="631" spans="3:19">
      <c r="C631">
        <v>51</v>
      </c>
      <c r="D631">
        <v>2</v>
      </c>
      <c r="E631" t="s">
        <v>44</v>
      </c>
      <c r="G631">
        <v>8</v>
      </c>
      <c r="H631">
        <v>5830</v>
      </c>
      <c r="I631">
        <v>5486</v>
      </c>
      <c r="J631">
        <v>344</v>
      </c>
      <c r="K631">
        <v>1.4115000000000001E-2</v>
      </c>
      <c r="L631">
        <v>11.67</v>
      </c>
      <c r="M631">
        <v>1</v>
      </c>
      <c r="N631">
        <v>0</v>
      </c>
      <c r="O631">
        <v>0</v>
      </c>
      <c r="P631">
        <v>0</v>
      </c>
      <c r="Q631">
        <v>4</v>
      </c>
      <c r="R631">
        <v>3</v>
      </c>
      <c r="S631">
        <v>0</v>
      </c>
    </row>
    <row r="632" spans="3:19">
      <c r="C632">
        <v>51</v>
      </c>
      <c r="D632">
        <v>3</v>
      </c>
      <c r="E632" t="s">
        <v>43</v>
      </c>
      <c r="G632">
        <v>10</v>
      </c>
      <c r="H632">
        <v>10002</v>
      </c>
      <c r="I632">
        <v>9232</v>
      </c>
      <c r="J632">
        <v>770</v>
      </c>
      <c r="K632">
        <v>0</v>
      </c>
      <c r="L632">
        <v>44.08</v>
      </c>
      <c r="M632">
        <v>1</v>
      </c>
      <c r="N632">
        <v>5</v>
      </c>
      <c r="O632">
        <v>1</v>
      </c>
      <c r="P632">
        <v>3</v>
      </c>
      <c r="Q632">
        <v>0</v>
      </c>
      <c r="R632">
        <v>0</v>
      </c>
      <c r="S632">
        <v>0</v>
      </c>
    </row>
    <row r="633" spans="3:19">
      <c r="C633">
        <v>51</v>
      </c>
      <c r="D633">
        <v>3</v>
      </c>
      <c r="E633" t="s">
        <v>44</v>
      </c>
      <c r="G633">
        <v>11</v>
      </c>
      <c r="H633">
        <v>11193</v>
      </c>
      <c r="I633">
        <v>10131</v>
      </c>
      <c r="J633">
        <v>1062</v>
      </c>
      <c r="K633">
        <v>2.9867500000000002E-2</v>
      </c>
      <c r="L633">
        <v>22.18</v>
      </c>
      <c r="M633">
        <v>1</v>
      </c>
      <c r="N633">
        <v>3</v>
      </c>
      <c r="O633">
        <v>2</v>
      </c>
      <c r="P633">
        <v>0</v>
      </c>
      <c r="Q633">
        <v>3</v>
      </c>
      <c r="R633">
        <v>2</v>
      </c>
      <c r="S633">
        <v>0</v>
      </c>
    </row>
    <row r="634" spans="3:19">
      <c r="C634">
        <v>51</v>
      </c>
      <c r="D634">
        <v>3</v>
      </c>
      <c r="E634" t="s">
        <v>41</v>
      </c>
      <c r="G634">
        <v>8</v>
      </c>
      <c r="H634">
        <v>7532</v>
      </c>
      <c r="I634">
        <v>7237</v>
      </c>
      <c r="J634">
        <v>295</v>
      </c>
      <c r="K634">
        <v>0</v>
      </c>
      <c r="L634">
        <v>2.5</v>
      </c>
      <c r="M634">
        <v>1</v>
      </c>
      <c r="N634">
        <v>0</v>
      </c>
      <c r="O634">
        <v>0</v>
      </c>
      <c r="P634">
        <v>0</v>
      </c>
      <c r="Q634">
        <v>4</v>
      </c>
      <c r="R634">
        <v>3</v>
      </c>
      <c r="S634">
        <v>0</v>
      </c>
    </row>
    <row r="635" spans="3:19">
      <c r="C635">
        <v>51</v>
      </c>
      <c r="D635">
        <v>3</v>
      </c>
      <c r="E635" t="s">
        <v>42</v>
      </c>
      <c r="M635">
        <v>1</v>
      </c>
      <c r="N635">
        <v>25</v>
      </c>
      <c r="O635">
        <v>12</v>
      </c>
      <c r="P635">
        <v>12</v>
      </c>
      <c r="Q635">
        <v>0</v>
      </c>
      <c r="R635">
        <v>0</v>
      </c>
      <c r="S635">
        <v>0</v>
      </c>
    </row>
    <row r="636" spans="3:19">
      <c r="C636">
        <v>52</v>
      </c>
      <c r="D636">
        <v>1</v>
      </c>
      <c r="E636" t="s">
        <v>41</v>
      </c>
      <c r="G636">
        <v>2</v>
      </c>
      <c r="H636">
        <v>1475</v>
      </c>
      <c r="I636">
        <v>1449</v>
      </c>
      <c r="J636">
        <v>26</v>
      </c>
      <c r="K636">
        <v>0</v>
      </c>
      <c r="L636">
        <v>0.54</v>
      </c>
      <c r="M636">
        <v>1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</row>
    <row r="637" spans="3:19">
      <c r="C637">
        <v>52</v>
      </c>
      <c r="D637">
        <v>1</v>
      </c>
      <c r="E637" t="s">
        <v>42</v>
      </c>
      <c r="G637">
        <v>40</v>
      </c>
      <c r="H637">
        <v>35342</v>
      </c>
      <c r="I637">
        <v>34267</v>
      </c>
      <c r="J637">
        <v>1075</v>
      </c>
      <c r="K637">
        <v>1.8745999999999999E-2</v>
      </c>
      <c r="L637">
        <v>43.96</v>
      </c>
      <c r="M637">
        <v>1</v>
      </c>
      <c r="N637">
        <v>20</v>
      </c>
      <c r="O637">
        <v>14</v>
      </c>
      <c r="P637">
        <v>5</v>
      </c>
      <c r="Q637">
        <v>0</v>
      </c>
      <c r="R637">
        <v>0</v>
      </c>
      <c r="S637">
        <v>0</v>
      </c>
    </row>
    <row r="638" spans="3:19">
      <c r="C638">
        <v>52</v>
      </c>
      <c r="D638">
        <v>1</v>
      </c>
      <c r="E638" t="s">
        <v>43</v>
      </c>
      <c r="G638">
        <v>13</v>
      </c>
      <c r="H638">
        <v>16086</v>
      </c>
      <c r="I638">
        <v>15294</v>
      </c>
      <c r="J638">
        <v>792</v>
      </c>
      <c r="K638">
        <v>0</v>
      </c>
      <c r="L638">
        <v>43.21</v>
      </c>
      <c r="M638">
        <v>1</v>
      </c>
      <c r="N638">
        <v>5</v>
      </c>
      <c r="O638">
        <v>1</v>
      </c>
      <c r="P638">
        <v>3</v>
      </c>
      <c r="Q638">
        <v>2</v>
      </c>
      <c r="R638">
        <v>1</v>
      </c>
      <c r="S638">
        <v>0</v>
      </c>
    </row>
    <row r="639" spans="3:19">
      <c r="C639">
        <v>52</v>
      </c>
      <c r="D639">
        <v>1</v>
      </c>
      <c r="E639" t="s">
        <v>44</v>
      </c>
      <c r="G639">
        <v>4</v>
      </c>
      <c r="H639">
        <v>2187</v>
      </c>
      <c r="I639">
        <v>2128</v>
      </c>
      <c r="J639">
        <v>59</v>
      </c>
      <c r="K639">
        <v>5.9099999999999899E-3</v>
      </c>
      <c r="L639">
        <v>3.36</v>
      </c>
      <c r="M639">
        <v>1</v>
      </c>
      <c r="N639">
        <v>0</v>
      </c>
      <c r="O639">
        <v>0</v>
      </c>
      <c r="P639">
        <v>0</v>
      </c>
      <c r="Q639">
        <v>2</v>
      </c>
      <c r="R639">
        <v>1</v>
      </c>
      <c r="S639">
        <v>0</v>
      </c>
    </row>
    <row r="640" spans="3:19">
      <c r="C640">
        <v>52</v>
      </c>
      <c r="D640">
        <v>2</v>
      </c>
      <c r="E640" t="s">
        <v>44</v>
      </c>
      <c r="G640">
        <v>4</v>
      </c>
      <c r="H640">
        <v>2185</v>
      </c>
      <c r="I640">
        <v>2128</v>
      </c>
      <c r="J640">
        <v>57</v>
      </c>
      <c r="K640">
        <v>4.4499999999999904E-3</v>
      </c>
      <c r="L640">
        <v>3.78</v>
      </c>
      <c r="M640">
        <v>1</v>
      </c>
      <c r="N640">
        <v>0</v>
      </c>
      <c r="O640">
        <v>0</v>
      </c>
      <c r="P640">
        <v>0</v>
      </c>
      <c r="Q640">
        <v>2</v>
      </c>
      <c r="R640">
        <v>1</v>
      </c>
      <c r="S640">
        <v>0</v>
      </c>
    </row>
    <row r="641" spans="3:19">
      <c r="C641">
        <v>52</v>
      </c>
      <c r="D641">
        <v>2</v>
      </c>
      <c r="E641" t="s">
        <v>43</v>
      </c>
      <c r="G641">
        <v>11</v>
      </c>
      <c r="H641">
        <v>12466</v>
      </c>
      <c r="I641">
        <v>11833</v>
      </c>
      <c r="J641">
        <v>633</v>
      </c>
      <c r="K641">
        <v>0</v>
      </c>
      <c r="L641">
        <v>45.28</v>
      </c>
      <c r="M641">
        <v>1</v>
      </c>
      <c r="N641">
        <v>5</v>
      </c>
      <c r="O641">
        <v>1</v>
      </c>
      <c r="P641">
        <v>3</v>
      </c>
      <c r="Q641">
        <v>1</v>
      </c>
      <c r="R641">
        <v>0</v>
      </c>
      <c r="S641">
        <v>0</v>
      </c>
    </row>
    <row r="642" spans="3:19">
      <c r="C642">
        <v>52</v>
      </c>
      <c r="D642">
        <v>2</v>
      </c>
      <c r="E642" t="s">
        <v>42</v>
      </c>
      <c r="G642">
        <v>4</v>
      </c>
      <c r="H642">
        <v>2288</v>
      </c>
      <c r="I642">
        <v>2206</v>
      </c>
      <c r="J642">
        <v>82</v>
      </c>
      <c r="K642">
        <v>1.2260000000000001E-3</v>
      </c>
      <c r="L642">
        <v>2.73</v>
      </c>
      <c r="M642">
        <v>1</v>
      </c>
      <c r="N642">
        <v>0</v>
      </c>
      <c r="O642">
        <v>0</v>
      </c>
      <c r="P642">
        <v>0</v>
      </c>
      <c r="Q642">
        <v>2</v>
      </c>
      <c r="R642">
        <v>1</v>
      </c>
      <c r="S642">
        <v>0</v>
      </c>
    </row>
    <row r="643" spans="3:19">
      <c r="C643">
        <v>52</v>
      </c>
      <c r="D643">
        <v>2</v>
      </c>
      <c r="E643" t="s">
        <v>41</v>
      </c>
      <c r="G643">
        <v>2</v>
      </c>
      <c r="H643">
        <v>1475</v>
      </c>
      <c r="I643">
        <v>1449</v>
      </c>
      <c r="J643">
        <v>26</v>
      </c>
      <c r="K643">
        <v>0</v>
      </c>
      <c r="L643">
        <v>0.95</v>
      </c>
      <c r="M643">
        <v>1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</row>
    <row r="644" spans="3:19">
      <c r="C644">
        <v>52</v>
      </c>
      <c r="D644">
        <v>3</v>
      </c>
      <c r="E644" t="s">
        <v>42</v>
      </c>
      <c r="G644">
        <v>4</v>
      </c>
      <c r="H644">
        <v>2294</v>
      </c>
      <c r="I644">
        <v>2210</v>
      </c>
      <c r="J644">
        <v>84</v>
      </c>
      <c r="K644">
        <v>1.2309999999999899E-3</v>
      </c>
      <c r="L644">
        <v>3.47</v>
      </c>
      <c r="M644">
        <v>1</v>
      </c>
      <c r="N644">
        <v>0</v>
      </c>
      <c r="O644">
        <v>0</v>
      </c>
      <c r="P644">
        <v>0</v>
      </c>
      <c r="Q644">
        <v>2</v>
      </c>
      <c r="R644">
        <v>1</v>
      </c>
      <c r="S644">
        <v>0</v>
      </c>
    </row>
    <row r="645" spans="3:19">
      <c r="C645">
        <v>52</v>
      </c>
      <c r="D645">
        <v>3</v>
      </c>
      <c r="E645" t="s">
        <v>43</v>
      </c>
      <c r="G645">
        <v>13</v>
      </c>
      <c r="H645">
        <v>16111</v>
      </c>
      <c r="I645">
        <v>15296</v>
      </c>
      <c r="J645">
        <v>815</v>
      </c>
      <c r="K645">
        <v>0</v>
      </c>
      <c r="L645">
        <v>54.32</v>
      </c>
      <c r="M645">
        <v>1</v>
      </c>
      <c r="N645">
        <v>5</v>
      </c>
      <c r="O645">
        <v>1</v>
      </c>
      <c r="P645">
        <v>3</v>
      </c>
      <c r="Q645">
        <v>2</v>
      </c>
      <c r="R645">
        <v>1</v>
      </c>
      <c r="S645">
        <v>0</v>
      </c>
    </row>
    <row r="646" spans="3:19">
      <c r="C646">
        <v>52</v>
      </c>
      <c r="D646">
        <v>3</v>
      </c>
      <c r="E646" t="s">
        <v>44</v>
      </c>
      <c r="G646">
        <v>4</v>
      </c>
      <c r="H646">
        <v>2184</v>
      </c>
      <c r="I646">
        <v>2128</v>
      </c>
      <c r="J646">
        <v>56</v>
      </c>
      <c r="K646">
        <v>4.43999999999999E-3</v>
      </c>
      <c r="L646">
        <v>6.57</v>
      </c>
      <c r="M646">
        <v>1</v>
      </c>
      <c r="N646">
        <v>0</v>
      </c>
      <c r="O646">
        <v>0</v>
      </c>
      <c r="P646">
        <v>0</v>
      </c>
      <c r="Q646">
        <v>2</v>
      </c>
      <c r="R646">
        <v>1</v>
      </c>
      <c r="S646">
        <v>0</v>
      </c>
    </row>
    <row r="647" spans="3:19">
      <c r="C647">
        <v>52</v>
      </c>
      <c r="D647">
        <v>3</v>
      </c>
      <c r="E647" t="s">
        <v>41</v>
      </c>
      <c r="G647">
        <v>2</v>
      </c>
      <c r="H647">
        <v>1475</v>
      </c>
      <c r="I647">
        <v>1449</v>
      </c>
      <c r="J647">
        <v>26</v>
      </c>
      <c r="K647">
        <v>0</v>
      </c>
      <c r="L647">
        <v>0.86</v>
      </c>
      <c r="M647">
        <v>1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</row>
    <row r="648" spans="3:19">
      <c r="C648">
        <v>53</v>
      </c>
      <c r="D648">
        <v>1</v>
      </c>
      <c r="E648" t="s">
        <v>42</v>
      </c>
      <c r="G648">
        <v>36</v>
      </c>
      <c r="H648">
        <v>56413</v>
      </c>
      <c r="I648">
        <v>54767</v>
      </c>
      <c r="J648">
        <v>1646</v>
      </c>
      <c r="K648">
        <v>2.9852500000000001E-2</v>
      </c>
      <c r="L648">
        <v>46.31</v>
      </c>
      <c r="M648">
        <v>1</v>
      </c>
      <c r="N648">
        <v>18</v>
      </c>
      <c r="O648">
        <v>8</v>
      </c>
      <c r="P648">
        <v>9</v>
      </c>
      <c r="Q648">
        <v>0</v>
      </c>
      <c r="R648">
        <v>0</v>
      </c>
      <c r="S648">
        <v>0</v>
      </c>
    </row>
    <row r="649" spans="3:19">
      <c r="C649">
        <v>53</v>
      </c>
      <c r="D649">
        <v>1</v>
      </c>
      <c r="E649" t="s">
        <v>43</v>
      </c>
      <c r="G649">
        <v>8</v>
      </c>
      <c r="H649">
        <v>7100</v>
      </c>
      <c r="I649">
        <v>6484</v>
      </c>
      <c r="J649">
        <v>616</v>
      </c>
      <c r="K649">
        <v>0</v>
      </c>
      <c r="L649">
        <v>30.79</v>
      </c>
      <c r="M649">
        <v>1</v>
      </c>
      <c r="N649">
        <v>4</v>
      </c>
      <c r="O649">
        <v>1</v>
      </c>
      <c r="P649">
        <v>2</v>
      </c>
      <c r="Q649">
        <v>0</v>
      </c>
      <c r="R649">
        <v>0</v>
      </c>
      <c r="S649">
        <v>0</v>
      </c>
    </row>
    <row r="650" spans="3:19">
      <c r="C650">
        <v>53</v>
      </c>
      <c r="D650">
        <v>1</v>
      </c>
      <c r="E650" t="s">
        <v>41</v>
      </c>
      <c r="G650">
        <v>2</v>
      </c>
      <c r="H650">
        <v>1575</v>
      </c>
      <c r="I650">
        <v>1507</v>
      </c>
      <c r="J650">
        <v>68</v>
      </c>
      <c r="K650">
        <v>0</v>
      </c>
      <c r="L650">
        <v>0.65</v>
      </c>
      <c r="M650">
        <v>1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0</v>
      </c>
    </row>
    <row r="651" spans="3:19">
      <c r="C651">
        <v>53</v>
      </c>
      <c r="D651">
        <v>1</v>
      </c>
      <c r="E651" t="s">
        <v>44</v>
      </c>
      <c r="G651">
        <v>8</v>
      </c>
      <c r="H651">
        <v>5453</v>
      </c>
      <c r="I651">
        <v>5157</v>
      </c>
      <c r="J651">
        <v>296</v>
      </c>
      <c r="K651">
        <v>1.42525E-2</v>
      </c>
      <c r="L651">
        <v>9.25</v>
      </c>
      <c r="M651">
        <v>1</v>
      </c>
      <c r="N651">
        <v>0</v>
      </c>
      <c r="O651">
        <v>0</v>
      </c>
      <c r="P651">
        <v>0</v>
      </c>
      <c r="Q651">
        <v>4</v>
      </c>
      <c r="R651">
        <v>3</v>
      </c>
      <c r="S651">
        <v>0</v>
      </c>
    </row>
    <row r="652" spans="3:19">
      <c r="C652">
        <v>53</v>
      </c>
      <c r="D652">
        <v>2</v>
      </c>
      <c r="E652" t="s">
        <v>41</v>
      </c>
      <c r="G652">
        <v>2</v>
      </c>
      <c r="H652">
        <v>1575</v>
      </c>
      <c r="I652">
        <v>1507</v>
      </c>
      <c r="J652">
        <v>68</v>
      </c>
      <c r="K652">
        <v>0</v>
      </c>
      <c r="L652">
        <v>0.7</v>
      </c>
      <c r="M652">
        <v>1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</row>
    <row r="653" spans="3:19">
      <c r="C653">
        <v>53</v>
      </c>
      <c r="D653">
        <v>2</v>
      </c>
      <c r="E653" t="s">
        <v>44</v>
      </c>
      <c r="G653">
        <v>10</v>
      </c>
      <c r="H653">
        <v>8261</v>
      </c>
      <c r="I653">
        <v>7638</v>
      </c>
      <c r="J653">
        <v>623</v>
      </c>
      <c r="K653">
        <v>2.0045E-2</v>
      </c>
      <c r="L653">
        <v>14.3</v>
      </c>
      <c r="M653">
        <v>1</v>
      </c>
      <c r="N653">
        <v>0</v>
      </c>
      <c r="O653">
        <v>0</v>
      </c>
      <c r="P653">
        <v>0</v>
      </c>
      <c r="Q653">
        <v>5</v>
      </c>
      <c r="R653">
        <v>4</v>
      </c>
      <c r="S653">
        <v>0</v>
      </c>
    </row>
    <row r="654" spans="3:19">
      <c r="C654">
        <v>53</v>
      </c>
      <c r="D654">
        <v>2</v>
      </c>
      <c r="E654" t="s">
        <v>43</v>
      </c>
      <c r="G654">
        <v>8</v>
      </c>
      <c r="H654">
        <v>7230</v>
      </c>
      <c r="I654">
        <v>6551</v>
      </c>
      <c r="J654">
        <v>679</v>
      </c>
      <c r="K654">
        <v>0</v>
      </c>
      <c r="L654">
        <v>31.3</v>
      </c>
      <c r="M654">
        <v>1</v>
      </c>
      <c r="N654">
        <v>4</v>
      </c>
      <c r="O654">
        <v>1</v>
      </c>
      <c r="P654">
        <v>2</v>
      </c>
      <c r="Q654">
        <v>0</v>
      </c>
      <c r="R654">
        <v>0</v>
      </c>
      <c r="S654">
        <v>0</v>
      </c>
    </row>
    <row r="655" spans="3:19">
      <c r="C655">
        <v>53</v>
      </c>
      <c r="D655">
        <v>2</v>
      </c>
      <c r="E655" t="s">
        <v>42</v>
      </c>
      <c r="M655">
        <v>1</v>
      </c>
      <c r="N655">
        <v>25</v>
      </c>
      <c r="O655">
        <v>19</v>
      </c>
      <c r="P655">
        <v>5</v>
      </c>
      <c r="Q655">
        <v>0</v>
      </c>
      <c r="R655">
        <v>0</v>
      </c>
      <c r="S655">
        <v>0</v>
      </c>
    </row>
    <row r="656" spans="3:19">
      <c r="C656">
        <v>53</v>
      </c>
      <c r="D656">
        <v>3</v>
      </c>
      <c r="E656" t="s">
        <v>42</v>
      </c>
      <c r="M656">
        <v>1</v>
      </c>
      <c r="N656">
        <v>25</v>
      </c>
      <c r="O656">
        <v>13</v>
      </c>
      <c r="P656">
        <v>11</v>
      </c>
      <c r="Q656">
        <v>0</v>
      </c>
      <c r="R656">
        <v>0</v>
      </c>
      <c r="S656">
        <v>0</v>
      </c>
    </row>
    <row r="657" spans="3:19">
      <c r="C657">
        <v>53</v>
      </c>
      <c r="D657">
        <v>3</v>
      </c>
      <c r="E657" t="s">
        <v>43</v>
      </c>
      <c r="G657">
        <v>8</v>
      </c>
      <c r="H657">
        <v>7374</v>
      </c>
      <c r="I657">
        <v>6615</v>
      </c>
      <c r="J657">
        <v>759</v>
      </c>
      <c r="K657">
        <v>0</v>
      </c>
      <c r="L657">
        <v>24.63</v>
      </c>
      <c r="M657">
        <v>1</v>
      </c>
      <c r="N657">
        <v>4</v>
      </c>
      <c r="O657">
        <v>1</v>
      </c>
      <c r="P657">
        <v>2</v>
      </c>
      <c r="Q657">
        <v>0</v>
      </c>
      <c r="R657">
        <v>0</v>
      </c>
      <c r="S657">
        <v>0</v>
      </c>
    </row>
    <row r="658" spans="3:19">
      <c r="C658">
        <v>53</v>
      </c>
      <c r="D658">
        <v>3</v>
      </c>
      <c r="E658" t="s">
        <v>41</v>
      </c>
      <c r="G658">
        <v>2</v>
      </c>
      <c r="H658">
        <v>1575</v>
      </c>
      <c r="I658">
        <v>1507</v>
      </c>
      <c r="J658">
        <v>68</v>
      </c>
      <c r="K658">
        <v>0</v>
      </c>
      <c r="L658">
        <v>0.63</v>
      </c>
      <c r="M658">
        <v>1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0</v>
      </c>
    </row>
    <row r="659" spans="3:19">
      <c r="C659">
        <v>53</v>
      </c>
      <c r="D659">
        <v>3</v>
      </c>
      <c r="E659" t="s">
        <v>44</v>
      </c>
      <c r="G659">
        <v>9</v>
      </c>
      <c r="H659">
        <v>4872</v>
      </c>
      <c r="I659">
        <v>4470</v>
      </c>
      <c r="J659">
        <v>402</v>
      </c>
      <c r="K659">
        <v>1.5195E-2</v>
      </c>
      <c r="L659">
        <v>16.11</v>
      </c>
      <c r="M659">
        <v>1</v>
      </c>
      <c r="N659">
        <v>3</v>
      </c>
      <c r="O659">
        <v>0</v>
      </c>
      <c r="P659">
        <v>2</v>
      </c>
      <c r="Q659">
        <v>2</v>
      </c>
      <c r="R659">
        <v>1</v>
      </c>
      <c r="S659">
        <v>0</v>
      </c>
    </row>
    <row r="660" spans="3:19">
      <c r="C660">
        <v>54</v>
      </c>
      <c r="D660">
        <v>1</v>
      </c>
      <c r="E660" t="s">
        <v>42</v>
      </c>
      <c r="M660">
        <v>1</v>
      </c>
      <c r="N660">
        <v>25</v>
      </c>
      <c r="O660">
        <v>14</v>
      </c>
      <c r="P660">
        <v>10</v>
      </c>
      <c r="Q660">
        <v>0</v>
      </c>
      <c r="R660">
        <v>0</v>
      </c>
      <c r="S660">
        <v>0</v>
      </c>
    </row>
    <row r="661" spans="3:19">
      <c r="C661">
        <v>54</v>
      </c>
      <c r="D661">
        <v>1</v>
      </c>
      <c r="E661" t="s">
        <v>41</v>
      </c>
      <c r="M661">
        <v>1</v>
      </c>
      <c r="N661">
        <v>6</v>
      </c>
      <c r="O661">
        <v>3</v>
      </c>
      <c r="P661">
        <v>3</v>
      </c>
      <c r="Q661">
        <v>4</v>
      </c>
      <c r="R661">
        <v>3</v>
      </c>
      <c r="S661">
        <v>0</v>
      </c>
    </row>
    <row r="662" spans="3:19">
      <c r="C662">
        <v>54</v>
      </c>
      <c r="D662">
        <v>1</v>
      </c>
      <c r="E662" t="s">
        <v>43</v>
      </c>
      <c r="G662">
        <v>8</v>
      </c>
      <c r="H662">
        <v>7072</v>
      </c>
      <c r="I662">
        <v>6474</v>
      </c>
      <c r="J662">
        <v>598</v>
      </c>
      <c r="K662">
        <v>0</v>
      </c>
      <c r="L662">
        <v>28.19</v>
      </c>
      <c r="M662">
        <v>1</v>
      </c>
      <c r="N662">
        <v>4</v>
      </c>
      <c r="O662">
        <v>1</v>
      </c>
      <c r="P662">
        <v>2</v>
      </c>
      <c r="Q662">
        <v>0</v>
      </c>
      <c r="R662">
        <v>0</v>
      </c>
      <c r="S662">
        <v>0</v>
      </c>
    </row>
    <row r="663" spans="3:19">
      <c r="C663">
        <v>54</v>
      </c>
      <c r="D663">
        <v>1</v>
      </c>
      <c r="E663" t="s">
        <v>44</v>
      </c>
      <c r="G663">
        <v>4</v>
      </c>
      <c r="H663">
        <v>2386</v>
      </c>
      <c r="I663">
        <v>2257</v>
      </c>
      <c r="J663">
        <v>129</v>
      </c>
      <c r="K663">
        <v>6.9324999999999899E-3</v>
      </c>
      <c r="L663">
        <v>4.41</v>
      </c>
      <c r="M663">
        <v>1</v>
      </c>
      <c r="N663">
        <v>0</v>
      </c>
      <c r="O663">
        <v>0</v>
      </c>
      <c r="P663">
        <v>0</v>
      </c>
      <c r="Q663">
        <v>2</v>
      </c>
      <c r="R663">
        <v>1</v>
      </c>
      <c r="S663">
        <v>0</v>
      </c>
    </row>
    <row r="664" spans="3:19">
      <c r="C664">
        <v>54</v>
      </c>
      <c r="D664">
        <v>2</v>
      </c>
      <c r="E664" t="s">
        <v>44</v>
      </c>
      <c r="G664">
        <v>20</v>
      </c>
      <c r="H664">
        <v>24256</v>
      </c>
      <c r="I664">
        <v>22663</v>
      </c>
      <c r="J664">
        <v>1593</v>
      </c>
      <c r="K664">
        <v>5.8347499999999997E-2</v>
      </c>
      <c r="L664">
        <v>43.81</v>
      </c>
      <c r="M664">
        <v>1</v>
      </c>
      <c r="N664">
        <v>5</v>
      </c>
      <c r="O664">
        <v>0</v>
      </c>
      <c r="P664">
        <v>3</v>
      </c>
      <c r="Q664">
        <v>7</v>
      </c>
      <c r="R664">
        <v>4</v>
      </c>
      <c r="S664">
        <v>0</v>
      </c>
    </row>
    <row r="665" spans="3:19">
      <c r="C665">
        <v>54</v>
      </c>
      <c r="D665">
        <v>2</v>
      </c>
      <c r="E665" t="s">
        <v>43</v>
      </c>
      <c r="G665">
        <v>8</v>
      </c>
      <c r="H665">
        <v>7265</v>
      </c>
      <c r="I665">
        <v>6569</v>
      </c>
      <c r="J665">
        <v>696</v>
      </c>
      <c r="K665">
        <v>0</v>
      </c>
      <c r="L665">
        <v>30.16</v>
      </c>
      <c r="M665">
        <v>1</v>
      </c>
      <c r="N665">
        <v>4</v>
      </c>
      <c r="O665">
        <v>1</v>
      </c>
      <c r="P665">
        <v>2</v>
      </c>
      <c r="Q665">
        <v>0</v>
      </c>
      <c r="R665">
        <v>0</v>
      </c>
      <c r="S665">
        <v>0</v>
      </c>
    </row>
    <row r="666" spans="3:19">
      <c r="C666">
        <v>54</v>
      </c>
      <c r="D666">
        <v>2</v>
      </c>
      <c r="E666" t="s">
        <v>41</v>
      </c>
      <c r="G666">
        <v>2</v>
      </c>
      <c r="H666">
        <v>1567</v>
      </c>
      <c r="I666">
        <v>1507</v>
      </c>
      <c r="J666">
        <v>60</v>
      </c>
      <c r="K666">
        <v>0</v>
      </c>
      <c r="L666">
        <v>0.74</v>
      </c>
      <c r="M666">
        <v>1</v>
      </c>
      <c r="N666">
        <v>0</v>
      </c>
      <c r="O666">
        <v>0</v>
      </c>
      <c r="P666">
        <v>0</v>
      </c>
      <c r="Q666">
        <v>1</v>
      </c>
      <c r="R666">
        <v>0</v>
      </c>
      <c r="S666">
        <v>0</v>
      </c>
    </row>
    <row r="667" spans="3:19">
      <c r="C667">
        <v>54</v>
      </c>
      <c r="D667">
        <v>2</v>
      </c>
      <c r="E667" t="s">
        <v>42</v>
      </c>
      <c r="M667">
        <v>1</v>
      </c>
      <c r="N667">
        <v>10</v>
      </c>
      <c r="O667">
        <v>6</v>
      </c>
      <c r="P667">
        <v>3</v>
      </c>
      <c r="Q667">
        <v>0</v>
      </c>
      <c r="R667">
        <v>0</v>
      </c>
      <c r="S667">
        <v>0</v>
      </c>
    </row>
    <row r="668" spans="3:19">
      <c r="C668">
        <v>54</v>
      </c>
      <c r="D668">
        <v>3</v>
      </c>
      <c r="E668" t="s">
        <v>42</v>
      </c>
      <c r="G668">
        <v>6</v>
      </c>
      <c r="H668">
        <v>2799</v>
      </c>
      <c r="I668">
        <v>2559</v>
      </c>
      <c r="J668">
        <v>240</v>
      </c>
      <c r="K668">
        <v>1.6394999999999999E-3</v>
      </c>
      <c r="L668">
        <v>6.86</v>
      </c>
      <c r="M668">
        <v>1</v>
      </c>
      <c r="N668">
        <v>3</v>
      </c>
      <c r="O668">
        <v>1</v>
      </c>
      <c r="P668">
        <v>1</v>
      </c>
      <c r="Q668">
        <v>0</v>
      </c>
      <c r="R668">
        <v>0</v>
      </c>
      <c r="S668">
        <v>0</v>
      </c>
    </row>
    <row r="669" spans="3:19">
      <c r="C669">
        <v>54</v>
      </c>
      <c r="D669">
        <v>3</v>
      </c>
      <c r="E669" t="s">
        <v>43</v>
      </c>
      <c r="G669">
        <v>8</v>
      </c>
      <c r="H669">
        <v>7097</v>
      </c>
      <c r="I669">
        <v>6491</v>
      </c>
      <c r="J669">
        <v>606</v>
      </c>
      <c r="K669">
        <v>0</v>
      </c>
      <c r="L669">
        <v>28.68</v>
      </c>
      <c r="M669">
        <v>1</v>
      </c>
      <c r="N669">
        <v>4</v>
      </c>
      <c r="O669">
        <v>1</v>
      </c>
      <c r="P669">
        <v>2</v>
      </c>
      <c r="Q669">
        <v>0</v>
      </c>
      <c r="R669">
        <v>0</v>
      </c>
      <c r="S669">
        <v>0</v>
      </c>
    </row>
    <row r="670" spans="3:19">
      <c r="C670">
        <v>54</v>
      </c>
      <c r="D670">
        <v>3</v>
      </c>
      <c r="E670" t="s">
        <v>44</v>
      </c>
      <c r="G670">
        <v>6</v>
      </c>
      <c r="H670">
        <v>4419</v>
      </c>
      <c r="I670">
        <v>4099</v>
      </c>
      <c r="J670">
        <v>320</v>
      </c>
      <c r="K670">
        <v>1.2007500000000001E-2</v>
      </c>
      <c r="L670">
        <v>8.07</v>
      </c>
      <c r="M670">
        <v>1</v>
      </c>
      <c r="N670">
        <v>0</v>
      </c>
      <c r="O670">
        <v>0</v>
      </c>
      <c r="P670">
        <v>0</v>
      </c>
      <c r="Q670">
        <v>3</v>
      </c>
      <c r="R670">
        <v>2</v>
      </c>
      <c r="S670">
        <v>0</v>
      </c>
    </row>
    <row r="671" spans="3:19">
      <c r="C671">
        <v>54</v>
      </c>
      <c r="D671">
        <v>3</v>
      </c>
      <c r="E671" t="s">
        <v>41</v>
      </c>
      <c r="G671">
        <v>2</v>
      </c>
      <c r="H671">
        <v>1575</v>
      </c>
      <c r="I671">
        <v>1507</v>
      </c>
      <c r="J671">
        <v>68</v>
      </c>
      <c r="K671">
        <v>0</v>
      </c>
      <c r="L671">
        <v>0.93</v>
      </c>
      <c r="M671">
        <v>1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</row>
    <row r="672" spans="3:19">
      <c r="C672">
        <v>55</v>
      </c>
      <c r="D672">
        <v>1</v>
      </c>
      <c r="E672" t="s">
        <v>42</v>
      </c>
      <c r="M672">
        <v>1</v>
      </c>
      <c r="N672">
        <v>10</v>
      </c>
      <c r="O672">
        <v>4</v>
      </c>
      <c r="P672">
        <v>5</v>
      </c>
      <c r="Q672">
        <v>0</v>
      </c>
      <c r="R672">
        <v>0</v>
      </c>
      <c r="S672">
        <v>0</v>
      </c>
    </row>
    <row r="673" spans="3:19">
      <c r="C673">
        <v>55</v>
      </c>
      <c r="D673">
        <v>1</v>
      </c>
      <c r="E673" t="s">
        <v>41</v>
      </c>
      <c r="G673">
        <v>6</v>
      </c>
      <c r="H673">
        <v>4737</v>
      </c>
      <c r="I673">
        <v>4577</v>
      </c>
      <c r="J673">
        <v>160</v>
      </c>
      <c r="K673">
        <v>0</v>
      </c>
      <c r="L673">
        <v>1.55</v>
      </c>
      <c r="M673">
        <v>1</v>
      </c>
      <c r="N673">
        <v>0</v>
      </c>
      <c r="O673">
        <v>0</v>
      </c>
      <c r="P673">
        <v>0</v>
      </c>
      <c r="Q673">
        <v>3</v>
      </c>
      <c r="R673">
        <v>2</v>
      </c>
      <c r="S673">
        <v>0</v>
      </c>
    </row>
    <row r="674" spans="3:19">
      <c r="C674">
        <v>55</v>
      </c>
      <c r="D674">
        <v>1</v>
      </c>
      <c r="E674" t="s">
        <v>43</v>
      </c>
      <c r="G674">
        <v>10</v>
      </c>
      <c r="H674">
        <v>10016</v>
      </c>
      <c r="I674">
        <v>9276</v>
      </c>
      <c r="J674">
        <v>740</v>
      </c>
      <c r="K674">
        <v>0</v>
      </c>
      <c r="L674">
        <v>42.76</v>
      </c>
      <c r="M674">
        <v>1</v>
      </c>
      <c r="N674">
        <v>5</v>
      </c>
      <c r="O674">
        <v>1</v>
      </c>
      <c r="P674">
        <v>3</v>
      </c>
      <c r="Q674">
        <v>0</v>
      </c>
      <c r="R674">
        <v>0</v>
      </c>
      <c r="S674">
        <v>0</v>
      </c>
    </row>
    <row r="675" spans="3:19">
      <c r="C675">
        <v>55</v>
      </c>
      <c r="D675">
        <v>1</v>
      </c>
      <c r="E675" t="s">
        <v>44</v>
      </c>
      <c r="G675">
        <v>4</v>
      </c>
      <c r="H675">
        <v>1980</v>
      </c>
      <c r="I675">
        <v>1831</v>
      </c>
      <c r="J675">
        <v>149</v>
      </c>
      <c r="K675">
        <v>6.0675E-3</v>
      </c>
      <c r="L675">
        <v>5.77</v>
      </c>
      <c r="M675">
        <v>1</v>
      </c>
      <c r="N675">
        <v>0</v>
      </c>
      <c r="O675">
        <v>0</v>
      </c>
      <c r="P675">
        <v>0</v>
      </c>
      <c r="Q675">
        <v>2</v>
      </c>
      <c r="R675">
        <v>1</v>
      </c>
      <c r="S675">
        <v>0</v>
      </c>
    </row>
    <row r="676" spans="3:19">
      <c r="C676">
        <v>55</v>
      </c>
      <c r="D676">
        <v>2</v>
      </c>
      <c r="E676" t="s">
        <v>44</v>
      </c>
      <c r="G676">
        <v>6</v>
      </c>
      <c r="H676">
        <v>3764</v>
      </c>
      <c r="I676">
        <v>3559</v>
      </c>
      <c r="J676">
        <v>205</v>
      </c>
      <c r="K676">
        <v>9.5075000000000003E-3</v>
      </c>
      <c r="L676">
        <v>7.64</v>
      </c>
      <c r="M676">
        <v>1</v>
      </c>
      <c r="N676">
        <v>0</v>
      </c>
      <c r="O676">
        <v>0</v>
      </c>
      <c r="P676">
        <v>0</v>
      </c>
      <c r="Q676">
        <v>3</v>
      </c>
      <c r="R676">
        <v>2</v>
      </c>
      <c r="S676">
        <v>0</v>
      </c>
    </row>
    <row r="677" spans="3:19">
      <c r="C677">
        <v>55</v>
      </c>
      <c r="D677">
        <v>2</v>
      </c>
      <c r="E677" t="s">
        <v>43</v>
      </c>
      <c r="G677">
        <v>8</v>
      </c>
      <c r="H677">
        <v>7331</v>
      </c>
      <c r="I677">
        <v>6595</v>
      </c>
      <c r="J677">
        <v>736</v>
      </c>
      <c r="K677">
        <v>0</v>
      </c>
      <c r="L677">
        <v>42.23</v>
      </c>
      <c r="M677">
        <v>1</v>
      </c>
      <c r="N677">
        <v>4</v>
      </c>
      <c r="O677">
        <v>1</v>
      </c>
      <c r="P677">
        <v>2</v>
      </c>
      <c r="Q677">
        <v>0</v>
      </c>
      <c r="R677">
        <v>0</v>
      </c>
      <c r="S677">
        <v>0</v>
      </c>
    </row>
    <row r="678" spans="3:19">
      <c r="C678">
        <v>55</v>
      </c>
      <c r="D678">
        <v>2</v>
      </c>
      <c r="E678" t="s">
        <v>41</v>
      </c>
      <c r="M678">
        <v>1</v>
      </c>
      <c r="N678">
        <v>0</v>
      </c>
      <c r="O678">
        <v>0</v>
      </c>
      <c r="P678">
        <v>0</v>
      </c>
      <c r="Q678">
        <v>10</v>
      </c>
      <c r="R678">
        <v>9</v>
      </c>
      <c r="S678">
        <v>0</v>
      </c>
    </row>
    <row r="679" spans="3:19">
      <c r="C679">
        <v>55</v>
      </c>
      <c r="D679">
        <v>2</v>
      </c>
      <c r="E679" t="s">
        <v>42</v>
      </c>
      <c r="M679">
        <v>1</v>
      </c>
      <c r="N679">
        <v>10</v>
      </c>
      <c r="O679">
        <v>4</v>
      </c>
      <c r="P679">
        <v>5</v>
      </c>
      <c r="Q679">
        <v>0</v>
      </c>
      <c r="R679">
        <v>0</v>
      </c>
      <c r="S679">
        <v>0</v>
      </c>
    </row>
    <row r="680" spans="3:19">
      <c r="C680">
        <v>55</v>
      </c>
      <c r="D680">
        <v>3</v>
      </c>
      <c r="E680" t="s">
        <v>41</v>
      </c>
      <c r="G680">
        <v>6</v>
      </c>
      <c r="H680">
        <v>5574</v>
      </c>
      <c r="I680">
        <v>5381</v>
      </c>
      <c r="J680">
        <v>193</v>
      </c>
      <c r="K680">
        <v>0</v>
      </c>
      <c r="L680">
        <v>1.98</v>
      </c>
      <c r="M680">
        <v>1</v>
      </c>
      <c r="N680">
        <v>0</v>
      </c>
      <c r="O680">
        <v>0</v>
      </c>
      <c r="P680">
        <v>0</v>
      </c>
      <c r="Q680">
        <v>3</v>
      </c>
      <c r="R680">
        <v>2</v>
      </c>
      <c r="S680">
        <v>0</v>
      </c>
    </row>
    <row r="681" spans="3:19">
      <c r="C681">
        <v>55</v>
      </c>
      <c r="D681">
        <v>3</v>
      </c>
      <c r="E681" t="s">
        <v>42</v>
      </c>
      <c r="G681">
        <v>10</v>
      </c>
      <c r="H681">
        <v>5932</v>
      </c>
      <c r="I681">
        <v>5456</v>
      </c>
      <c r="J681">
        <v>476</v>
      </c>
      <c r="K681">
        <v>3.4419999999999902E-3</v>
      </c>
      <c r="L681">
        <v>12.87</v>
      </c>
      <c r="M681">
        <v>1</v>
      </c>
      <c r="N681">
        <v>5</v>
      </c>
      <c r="O681">
        <v>2</v>
      </c>
      <c r="P681">
        <v>2</v>
      </c>
      <c r="Q681">
        <v>0</v>
      </c>
      <c r="R681">
        <v>0</v>
      </c>
      <c r="S681">
        <v>0</v>
      </c>
    </row>
    <row r="682" spans="3:19">
      <c r="C682">
        <v>55</v>
      </c>
      <c r="D682">
        <v>3</v>
      </c>
      <c r="E682" t="s">
        <v>43</v>
      </c>
      <c r="G682">
        <v>10</v>
      </c>
      <c r="H682">
        <v>9929</v>
      </c>
      <c r="I682">
        <v>9262</v>
      </c>
      <c r="J682">
        <v>667</v>
      </c>
      <c r="K682">
        <v>0</v>
      </c>
      <c r="L682">
        <v>40.47</v>
      </c>
      <c r="M682">
        <v>1</v>
      </c>
      <c r="N682">
        <v>5</v>
      </c>
      <c r="O682">
        <v>1</v>
      </c>
      <c r="P682">
        <v>3</v>
      </c>
      <c r="Q682">
        <v>0</v>
      </c>
      <c r="R682">
        <v>0</v>
      </c>
      <c r="S682">
        <v>0</v>
      </c>
    </row>
    <row r="683" spans="3:19">
      <c r="C683">
        <v>55</v>
      </c>
      <c r="D683">
        <v>3</v>
      </c>
      <c r="E683" t="s">
        <v>44</v>
      </c>
      <c r="G683">
        <v>8</v>
      </c>
      <c r="H683">
        <v>6025</v>
      </c>
      <c r="I683">
        <v>5640</v>
      </c>
      <c r="J683">
        <v>385</v>
      </c>
      <c r="K683">
        <v>1.4749999999999999E-2</v>
      </c>
      <c r="L683">
        <v>10.41</v>
      </c>
      <c r="M683">
        <v>1</v>
      </c>
      <c r="N683">
        <v>0</v>
      </c>
      <c r="O683">
        <v>0</v>
      </c>
      <c r="P683">
        <v>0</v>
      </c>
      <c r="Q683">
        <v>4</v>
      </c>
      <c r="R683">
        <v>3</v>
      </c>
      <c r="S683">
        <v>0</v>
      </c>
    </row>
    <row r="684" spans="3:19">
      <c r="C684">
        <v>56</v>
      </c>
      <c r="D684">
        <v>1</v>
      </c>
      <c r="E684" t="s">
        <v>44</v>
      </c>
      <c r="G684">
        <v>17</v>
      </c>
      <c r="H684">
        <v>17738</v>
      </c>
      <c r="I684">
        <v>16635</v>
      </c>
      <c r="J684">
        <v>1103</v>
      </c>
      <c r="K684">
        <v>4.3657500000000002E-2</v>
      </c>
      <c r="L684">
        <v>58.08</v>
      </c>
      <c r="M684">
        <v>1</v>
      </c>
      <c r="N684">
        <v>7</v>
      </c>
      <c r="O684">
        <v>3</v>
      </c>
      <c r="P684">
        <v>3</v>
      </c>
      <c r="Q684">
        <v>2</v>
      </c>
      <c r="R684">
        <v>1</v>
      </c>
      <c r="S684">
        <v>0</v>
      </c>
    </row>
    <row r="685" spans="3:19">
      <c r="C685">
        <v>56</v>
      </c>
      <c r="D685">
        <v>1</v>
      </c>
      <c r="E685" t="s">
        <v>41</v>
      </c>
      <c r="M685">
        <v>1</v>
      </c>
      <c r="N685">
        <v>10</v>
      </c>
      <c r="O685">
        <v>8</v>
      </c>
      <c r="P685">
        <v>1</v>
      </c>
      <c r="Q685">
        <v>0</v>
      </c>
      <c r="R685">
        <v>0</v>
      </c>
      <c r="S685">
        <v>0</v>
      </c>
    </row>
    <row r="686" spans="3:19">
      <c r="C686">
        <v>56</v>
      </c>
      <c r="D686">
        <v>1</v>
      </c>
      <c r="E686" t="s">
        <v>42</v>
      </c>
      <c r="M686">
        <v>1</v>
      </c>
      <c r="N686">
        <v>9</v>
      </c>
      <c r="O686">
        <v>3</v>
      </c>
      <c r="P686">
        <v>4</v>
      </c>
      <c r="Q686">
        <v>2</v>
      </c>
      <c r="R686">
        <v>1</v>
      </c>
      <c r="S686">
        <v>0</v>
      </c>
    </row>
    <row r="687" spans="3:19">
      <c r="C687">
        <v>56</v>
      </c>
      <c r="D687">
        <v>1</v>
      </c>
      <c r="E687" t="s">
        <v>43</v>
      </c>
      <c r="G687">
        <v>8</v>
      </c>
      <c r="H687">
        <v>7013</v>
      </c>
      <c r="I687">
        <v>6346</v>
      </c>
      <c r="J687">
        <v>667</v>
      </c>
      <c r="K687">
        <v>0</v>
      </c>
      <c r="L687">
        <v>34.4</v>
      </c>
      <c r="M687">
        <v>1</v>
      </c>
      <c r="N687">
        <v>4</v>
      </c>
      <c r="O687">
        <v>1</v>
      </c>
      <c r="P687">
        <v>2</v>
      </c>
      <c r="Q687">
        <v>0</v>
      </c>
      <c r="R687">
        <v>0</v>
      </c>
      <c r="S687">
        <v>0</v>
      </c>
    </row>
    <row r="688" spans="3:19">
      <c r="C688">
        <v>56</v>
      </c>
      <c r="D688">
        <v>2</v>
      </c>
      <c r="E688" t="s">
        <v>43</v>
      </c>
      <c r="G688">
        <v>8</v>
      </c>
      <c r="H688">
        <v>7266</v>
      </c>
      <c r="I688">
        <v>6454</v>
      </c>
      <c r="J688">
        <v>812</v>
      </c>
      <c r="K688">
        <v>0</v>
      </c>
      <c r="L688">
        <v>39.74</v>
      </c>
      <c r="M688">
        <v>1</v>
      </c>
      <c r="N688">
        <v>4</v>
      </c>
      <c r="O688">
        <v>1</v>
      </c>
      <c r="P688">
        <v>2</v>
      </c>
      <c r="Q688">
        <v>0</v>
      </c>
      <c r="R688">
        <v>0</v>
      </c>
      <c r="S688">
        <v>0</v>
      </c>
    </row>
    <row r="689" spans="3:19">
      <c r="C689">
        <v>56</v>
      </c>
      <c r="D689">
        <v>2</v>
      </c>
      <c r="E689" t="s">
        <v>42</v>
      </c>
      <c r="M689">
        <v>1</v>
      </c>
      <c r="N689">
        <v>10</v>
      </c>
      <c r="O689">
        <v>5</v>
      </c>
      <c r="P689">
        <v>4</v>
      </c>
      <c r="Q689">
        <v>0</v>
      </c>
      <c r="R689">
        <v>0</v>
      </c>
      <c r="S689">
        <v>0</v>
      </c>
    </row>
    <row r="690" spans="3:19">
      <c r="C690">
        <v>56</v>
      </c>
      <c r="D690">
        <v>2</v>
      </c>
      <c r="E690" t="s">
        <v>41</v>
      </c>
      <c r="M690">
        <v>1</v>
      </c>
      <c r="N690">
        <v>10</v>
      </c>
      <c r="O690">
        <v>8</v>
      </c>
      <c r="P690">
        <v>1</v>
      </c>
      <c r="Q690">
        <v>0</v>
      </c>
      <c r="R690">
        <v>0</v>
      </c>
      <c r="S690">
        <v>0</v>
      </c>
    </row>
    <row r="691" spans="3:19">
      <c r="C691">
        <v>56</v>
      </c>
      <c r="D691">
        <v>2</v>
      </c>
      <c r="E691" t="s">
        <v>44</v>
      </c>
      <c r="G691">
        <v>12</v>
      </c>
      <c r="H691">
        <v>11723</v>
      </c>
      <c r="I691">
        <v>11131</v>
      </c>
      <c r="J691">
        <v>592</v>
      </c>
      <c r="K691">
        <v>2.6227500000000001E-2</v>
      </c>
      <c r="L691">
        <v>21.75</v>
      </c>
      <c r="M691">
        <v>1</v>
      </c>
      <c r="N691">
        <v>6</v>
      </c>
      <c r="O691">
        <v>2</v>
      </c>
      <c r="P691">
        <v>2</v>
      </c>
      <c r="Q691">
        <v>1</v>
      </c>
      <c r="R691">
        <v>0</v>
      </c>
      <c r="S691">
        <v>0</v>
      </c>
    </row>
    <row r="692" spans="3:19">
      <c r="C692">
        <v>56</v>
      </c>
      <c r="D692">
        <v>3</v>
      </c>
      <c r="E692" t="s">
        <v>41</v>
      </c>
      <c r="M692">
        <v>1</v>
      </c>
      <c r="N692">
        <v>3</v>
      </c>
      <c r="O692">
        <v>2</v>
      </c>
      <c r="P692">
        <v>0</v>
      </c>
      <c r="Q692">
        <v>7</v>
      </c>
      <c r="R692">
        <v>7</v>
      </c>
      <c r="S692">
        <v>0</v>
      </c>
    </row>
    <row r="693" spans="3:19">
      <c r="C693">
        <v>56</v>
      </c>
      <c r="D693">
        <v>3</v>
      </c>
      <c r="E693" t="s">
        <v>43</v>
      </c>
      <c r="G693">
        <v>8</v>
      </c>
      <c r="H693">
        <v>7279</v>
      </c>
      <c r="I693">
        <v>6461</v>
      </c>
      <c r="J693">
        <v>818</v>
      </c>
      <c r="K693">
        <v>0</v>
      </c>
      <c r="L693">
        <v>34.15</v>
      </c>
      <c r="M693">
        <v>1</v>
      </c>
      <c r="N693">
        <v>4</v>
      </c>
      <c r="O693">
        <v>1</v>
      </c>
      <c r="P693">
        <v>2</v>
      </c>
      <c r="Q693">
        <v>0</v>
      </c>
      <c r="R693">
        <v>0</v>
      </c>
      <c r="S693">
        <v>0</v>
      </c>
    </row>
    <row r="694" spans="3:19">
      <c r="C694">
        <v>56</v>
      </c>
      <c r="D694">
        <v>3</v>
      </c>
      <c r="E694" t="s">
        <v>44</v>
      </c>
      <c r="G694">
        <v>22</v>
      </c>
      <c r="H694">
        <v>24052</v>
      </c>
      <c r="I694">
        <v>22462</v>
      </c>
      <c r="J694">
        <v>1590</v>
      </c>
      <c r="K694">
        <v>5.3495000000000001E-2</v>
      </c>
      <c r="L694">
        <v>65.88</v>
      </c>
      <c r="M694">
        <v>1</v>
      </c>
      <c r="N694">
        <v>9</v>
      </c>
      <c r="O694">
        <v>5</v>
      </c>
      <c r="P694">
        <v>2</v>
      </c>
      <c r="Q694">
        <v>3</v>
      </c>
      <c r="R694">
        <v>2</v>
      </c>
      <c r="S694">
        <v>0</v>
      </c>
    </row>
    <row r="695" spans="3:19">
      <c r="C695">
        <v>56</v>
      </c>
      <c r="D695">
        <v>3</v>
      </c>
      <c r="E695" t="s">
        <v>42</v>
      </c>
      <c r="M695">
        <v>1</v>
      </c>
      <c r="N695">
        <v>10</v>
      </c>
      <c r="O695">
        <v>6</v>
      </c>
      <c r="P695">
        <v>3</v>
      </c>
      <c r="Q695">
        <v>0</v>
      </c>
      <c r="R695">
        <v>0</v>
      </c>
      <c r="S695">
        <v>0</v>
      </c>
    </row>
    <row r="696" spans="3:19">
      <c r="C696">
        <v>57</v>
      </c>
      <c r="D696">
        <v>1</v>
      </c>
      <c r="E696" t="s">
        <v>44</v>
      </c>
      <c r="G696">
        <v>6</v>
      </c>
      <c r="H696">
        <v>4337</v>
      </c>
      <c r="I696">
        <v>3525</v>
      </c>
      <c r="J696">
        <v>812</v>
      </c>
      <c r="K696">
        <v>1.5492499999999999E-2</v>
      </c>
      <c r="L696">
        <v>20.260000000000002</v>
      </c>
      <c r="M696">
        <v>1</v>
      </c>
      <c r="N696">
        <v>3</v>
      </c>
      <c r="O696">
        <v>1</v>
      </c>
      <c r="P696">
        <v>1</v>
      </c>
      <c r="Q696">
        <v>0</v>
      </c>
      <c r="R696">
        <v>0</v>
      </c>
      <c r="S696">
        <v>0</v>
      </c>
    </row>
    <row r="697" spans="3:19">
      <c r="C697">
        <v>57</v>
      </c>
      <c r="D697">
        <v>1</v>
      </c>
      <c r="E697" t="s">
        <v>41</v>
      </c>
      <c r="M697">
        <v>1</v>
      </c>
      <c r="N697">
        <v>10</v>
      </c>
      <c r="O697">
        <v>9</v>
      </c>
      <c r="P697">
        <v>0</v>
      </c>
      <c r="Q697">
        <v>0</v>
      </c>
      <c r="R697">
        <v>0</v>
      </c>
      <c r="S697">
        <v>0</v>
      </c>
    </row>
    <row r="698" spans="3:19">
      <c r="C698">
        <v>57</v>
      </c>
      <c r="D698">
        <v>1</v>
      </c>
      <c r="E698" t="s">
        <v>42</v>
      </c>
      <c r="M698">
        <v>1</v>
      </c>
      <c r="N698">
        <v>10</v>
      </c>
      <c r="O698">
        <v>5</v>
      </c>
      <c r="P698">
        <v>4</v>
      </c>
      <c r="Q698">
        <v>0</v>
      </c>
      <c r="R698">
        <v>0</v>
      </c>
      <c r="S698">
        <v>0</v>
      </c>
    </row>
    <row r="699" spans="3:19">
      <c r="C699">
        <v>57</v>
      </c>
      <c r="D699">
        <v>1</v>
      </c>
      <c r="E699" t="s">
        <v>43</v>
      </c>
      <c r="G699">
        <v>13</v>
      </c>
      <c r="H699">
        <v>16456</v>
      </c>
      <c r="I699">
        <v>15337</v>
      </c>
      <c r="J699">
        <v>1119</v>
      </c>
      <c r="K699">
        <v>0</v>
      </c>
      <c r="L699">
        <v>52.94</v>
      </c>
      <c r="M699">
        <v>1</v>
      </c>
      <c r="N699">
        <v>6</v>
      </c>
      <c r="O699">
        <v>2</v>
      </c>
      <c r="P699">
        <v>3</v>
      </c>
      <c r="Q699">
        <v>1</v>
      </c>
      <c r="R699">
        <v>0</v>
      </c>
      <c r="S699">
        <v>0</v>
      </c>
    </row>
    <row r="700" spans="3:19">
      <c r="C700">
        <v>57</v>
      </c>
      <c r="D700">
        <v>2</v>
      </c>
      <c r="E700" t="s">
        <v>43</v>
      </c>
      <c r="G700">
        <v>13</v>
      </c>
      <c r="H700">
        <v>16451</v>
      </c>
      <c r="I700">
        <v>15321</v>
      </c>
      <c r="J700">
        <v>1130</v>
      </c>
      <c r="K700">
        <v>0</v>
      </c>
      <c r="L700">
        <v>48.09</v>
      </c>
      <c r="M700">
        <v>1</v>
      </c>
      <c r="N700">
        <v>6</v>
      </c>
      <c r="O700">
        <v>2</v>
      </c>
      <c r="P700">
        <v>3</v>
      </c>
      <c r="Q700">
        <v>1</v>
      </c>
      <c r="R700">
        <v>0</v>
      </c>
      <c r="S700">
        <v>0</v>
      </c>
    </row>
    <row r="701" spans="3:19">
      <c r="C701">
        <v>57</v>
      </c>
      <c r="D701">
        <v>2</v>
      </c>
      <c r="E701" t="s">
        <v>42</v>
      </c>
      <c r="G701">
        <v>16</v>
      </c>
      <c r="H701">
        <v>11778</v>
      </c>
      <c r="I701">
        <v>11019</v>
      </c>
      <c r="J701">
        <v>759</v>
      </c>
      <c r="K701">
        <v>6.6479999999999899E-3</v>
      </c>
      <c r="L701">
        <v>45.01</v>
      </c>
      <c r="M701">
        <v>1</v>
      </c>
      <c r="N701">
        <v>8</v>
      </c>
      <c r="O701">
        <v>4</v>
      </c>
      <c r="P701">
        <v>3</v>
      </c>
      <c r="Q701">
        <v>0</v>
      </c>
      <c r="R701">
        <v>0</v>
      </c>
      <c r="S701">
        <v>0</v>
      </c>
    </row>
    <row r="702" spans="3:19">
      <c r="C702">
        <v>57</v>
      </c>
      <c r="D702">
        <v>2</v>
      </c>
      <c r="E702" t="s">
        <v>41</v>
      </c>
      <c r="M702">
        <v>1</v>
      </c>
      <c r="N702">
        <v>10</v>
      </c>
      <c r="O702">
        <v>9</v>
      </c>
      <c r="P702">
        <v>0</v>
      </c>
      <c r="Q702">
        <v>0</v>
      </c>
      <c r="R702">
        <v>0</v>
      </c>
      <c r="S702">
        <v>0</v>
      </c>
    </row>
    <row r="703" spans="3:19">
      <c r="C703">
        <v>57</v>
      </c>
      <c r="D703">
        <v>2</v>
      </c>
      <c r="E703" t="s">
        <v>44</v>
      </c>
      <c r="G703">
        <v>10</v>
      </c>
      <c r="H703">
        <v>8320</v>
      </c>
      <c r="I703">
        <v>7408</v>
      </c>
      <c r="J703">
        <v>912</v>
      </c>
      <c r="K703">
        <v>2.4119999999999999E-2</v>
      </c>
      <c r="L703">
        <v>190.81</v>
      </c>
      <c r="M703">
        <v>1</v>
      </c>
      <c r="N703">
        <v>5</v>
      </c>
      <c r="O703">
        <v>3</v>
      </c>
      <c r="P703">
        <v>1</v>
      </c>
      <c r="Q703">
        <v>0</v>
      </c>
      <c r="R703">
        <v>0</v>
      </c>
      <c r="S703">
        <v>0</v>
      </c>
    </row>
    <row r="704" spans="3:19">
      <c r="C704">
        <v>57</v>
      </c>
      <c r="D704">
        <v>3</v>
      </c>
      <c r="E704" t="s">
        <v>43</v>
      </c>
      <c r="G704">
        <v>8</v>
      </c>
      <c r="H704">
        <v>7225</v>
      </c>
      <c r="I704">
        <v>6496</v>
      </c>
      <c r="J704">
        <v>729</v>
      </c>
      <c r="K704">
        <v>0</v>
      </c>
      <c r="L704">
        <v>34.090000000000003</v>
      </c>
      <c r="M704">
        <v>1</v>
      </c>
      <c r="N704">
        <v>4</v>
      </c>
      <c r="O704">
        <v>1</v>
      </c>
      <c r="P704">
        <v>2</v>
      </c>
      <c r="Q704">
        <v>0</v>
      </c>
      <c r="R704">
        <v>0</v>
      </c>
      <c r="S704">
        <v>0</v>
      </c>
    </row>
    <row r="705" spans="3:19">
      <c r="C705">
        <v>57</v>
      </c>
      <c r="D705">
        <v>3</v>
      </c>
      <c r="E705" t="s">
        <v>42</v>
      </c>
      <c r="M705">
        <v>1</v>
      </c>
      <c r="N705">
        <v>10</v>
      </c>
      <c r="O705">
        <v>5</v>
      </c>
      <c r="P705">
        <v>4</v>
      </c>
      <c r="Q705">
        <v>0</v>
      </c>
      <c r="R705">
        <v>0</v>
      </c>
      <c r="S705">
        <v>0</v>
      </c>
    </row>
    <row r="706" spans="3:19">
      <c r="C706">
        <v>57</v>
      </c>
      <c r="D706">
        <v>3</v>
      </c>
      <c r="E706" t="s">
        <v>41</v>
      </c>
      <c r="M706">
        <v>1</v>
      </c>
      <c r="N706">
        <v>10</v>
      </c>
      <c r="O706">
        <v>9</v>
      </c>
      <c r="P706">
        <v>0</v>
      </c>
      <c r="Q706">
        <v>0</v>
      </c>
      <c r="R706">
        <v>0</v>
      </c>
      <c r="S706">
        <v>0</v>
      </c>
    </row>
    <row r="707" spans="3:19">
      <c r="C707">
        <v>58</v>
      </c>
      <c r="D707">
        <v>1</v>
      </c>
      <c r="E707" t="s">
        <v>42</v>
      </c>
      <c r="G707">
        <v>8</v>
      </c>
      <c r="H707">
        <v>4742</v>
      </c>
      <c r="I707">
        <v>4029</v>
      </c>
      <c r="J707">
        <v>713</v>
      </c>
      <c r="K707">
        <v>3.0839999999999999E-3</v>
      </c>
      <c r="L707">
        <v>13.18</v>
      </c>
      <c r="M707">
        <v>1</v>
      </c>
      <c r="N707">
        <v>4</v>
      </c>
      <c r="O707">
        <v>2</v>
      </c>
      <c r="P707">
        <v>1</v>
      </c>
      <c r="Q707">
        <v>0</v>
      </c>
      <c r="R707">
        <v>0</v>
      </c>
      <c r="S707">
        <v>0</v>
      </c>
    </row>
    <row r="708" spans="3:19">
      <c r="C708">
        <v>58</v>
      </c>
      <c r="D708">
        <v>1</v>
      </c>
      <c r="E708" t="s">
        <v>44</v>
      </c>
      <c r="G708">
        <v>17</v>
      </c>
      <c r="H708">
        <v>21697</v>
      </c>
      <c r="I708">
        <v>20628</v>
      </c>
      <c r="J708">
        <v>1069</v>
      </c>
      <c r="K708">
        <v>5.1700000000000003E-2</v>
      </c>
      <c r="L708">
        <v>41.67</v>
      </c>
      <c r="M708">
        <v>1</v>
      </c>
      <c r="N708">
        <v>6</v>
      </c>
      <c r="O708">
        <v>2</v>
      </c>
      <c r="P708">
        <v>3</v>
      </c>
      <c r="Q708">
        <v>3</v>
      </c>
      <c r="R708">
        <v>2</v>
      </c>
      <c r="S708">
        <v>0</v>
      </c>
    </row>
    <row r="709" spans="3:19">
      <c r="C709">
        <v>58</v>
      </c>
      <c r="D709">
        <v>1</v>
      </c>
      <c r="E709" t="s">
        <v>41</v>
      </c>
      <c r="M709">
        <v>1</v>
      </c>
      <c r="N709">
        <v>10</v>
      </c>
      <c r="O709">
        <v>9</v>
      </c>
      <c r="P709">
        <v>0</v>
      </c>
      <c r="Q709">
        <v>0</v>
      </c>
      <c r="R709">
        <v>0</v>
      </c>
      <c r="S709">
        <v>0</v>
      </c>
    </row>
    <row r="710" spans="3:19">
      <c r="C710">
        <v>58</v>
      </c>
      <c r="D710">
        <v>1</v>
      </c>
      <c r="E710" t="s">
        <v>43</v>
      </c>
      <c r="G710">
        <v>13</v>
      </c>
      <c r="H710">
        <v>16148</v>
      </c>
      <c r="I710">
        <v>15047</v>
      </c>
      <c r="J710">
        <v>1101</v>
      </c>
      <c r="K710">
        <v>0</v>
      </c>
      <c r="L710">
        <v>59.97</v>
      </c>
      <c r="M710">
        <v>1</v>
      </c>
      <c r="N710">
        <v>6</v>
      </c>
      <c r="O710">
        <v>2</v>
      </c>
      <c r="P710">
        <v>3</v>
      </c>
      <c r="Q710">
        <v>1</v>
      </c>
      <c r="R710">
        <v>0</v>
      </c>
      <c r="S710">
        <v>0</v>
      </c>
    </row>
    <row r="711" spans="3:19">
      <c r="C711">
        <v>58</v>
      </c>
      <c r="D711">
        <v>2</v>
      </c>
      <c r="E711" t="s">
        <v>43</v>
      </c>
      <c r="G711">
        <v>13</v>
      </c>
      <c r="H711">
        <v>16261</v>
      </c>
      <c r="I711">
        <v>15105</v>
      </c>
      <c r="J711">
        <v>1156</v>
      </c>
      <c r="K711">
        <v>0</v>
      </c>
      <c r="L711">
        <v>67.930000000000007</v>
      </c>
      <c r="M711">
        <v>1</v>
      </c>
      <c r="N711">
        <v>6</v>
      </c>
      <c r="O711">
        <v>2</v>
      </c>
      <c r="P711">
        <v>3</v>
      </c>
      <c r="Q711">
        <v>1</v>
      </c>
      <c r="R711">
        <v>0</v>
      </c>
      <c r="S711">
        <v>0</v>
      </c>
    </row>
    <row r="712" spans="3:19">
      <c r="C712">
        <v>58</v>
      </c>
      <c r="D712">
        <v>2</v>
      </c>
      <c r="E712" t="s">
        <v>44</v>
      </c>
      <c r="G712">
        <v>11</v>
      </c>
      <c r="H712">
        <v>11899</v>
      </c>
      <c r="I712">
        <v>11194</v>
      </c>
      <c r="J712">
        <v>705</v>
      </c>
      <c r="K712">
        <v>2.8795000000000001E-2</v>
      </c>
      <c r="L712">
        <v>53.14</v>
      </c>
      <c r="M712">
        <v>1</v>
      </c>
      <c r="N712">
        <v>4</v>
      </c>
      <c r="O712">
        <v>1</v>
      </c>
      <c r="P712">
        <v>2</v>
      </c>
      <c r="Q712">
        <v>2</v>
      </c>
      <c r="R712">
        <v>1</v>
      </c>
      <c r="S712">
        <v>0</v>
      </c>
    </row>
    <row r="713" spans="3:19">
      <c r="C713">
        <v>58</v>
      </c>
      <c r="D713">
        <v>2</v>
      </c>
      <c r="E713" t="s">
        <v>41</v>
      </c>
      <c r="M713">
        <v>1</v>
      </c>
      <c r="N713">
        <v>10</v>
      </c>
      <c r="O713">
        <v>9</v>
      </c>
      <c r="P713">
        <v>0</v>
      </c>
      <c r="Q713">
        <v>0</v>
      </c>
      <c r="R713">
        <v>0</v>
      </c>
      <c r="S713">
        <v>0</v>
      </c>
    </row>
    <row r="714" spans="3:19">
      <c r="C714">
        <v>58</v>
      </c>
      <c r="D714">
        <v>2</v>
      </c>
      <c r="E714" t="s">
        <v>42</v>
      </c>
      <c r="M714">
        <v>1</v>
      </c>
      <c r="N714">
        <v>10</v>
      </c>
      <c r="O714">
        <v>5</v>
      </c>
      <c r="P714">
        <v>4</v>
      </c>
      <c r="Q714">
        <v>0</v>
      </c>
      <c r="R714">
        <v>0</v>
      </c>
      <c r="S714">
        <v>0</v>
      </c>
    </row>
    <row r="715" spans="3:19">
      <c r="C715">
        <v>58</v>
      </c>
      <c r="D715">
        <v>3</v>
      </c>
      <c r="E715" t="s">
        <v>41</v>
      </c>
      <c r="M715">
        <v>1</v>
      </c>
      <c r="N715">
        <v>10</v>
      </c>
      <c r="O715">
        <v>9</v>
      </c>
      <c r="P715">
        <v>0</v>
      </c>
      <c r="Q715">
        <v>0</v>
      </c>
      <c r="R715">
        <v>0</v>
      </c>
      <c r="S715">
        <v>0</v>
      </c>
    </row>
    <row r="716" spans="3:19">
      <c r="C716">
        <v>58</v>
      </c>
      <c r="D716">
        <v>3</v>
      </c>
      <c r="E716" t="s">
        <v>42</v>
      </c>
      <c r="M716">
        <v>1</v>
      </c>
      <c r="N716">
        <v>10</v>
      </c>
      <c r="O716">
        <v>6</v>
      </c>
      <c r="P716">
        <v>3</v>
      </c>
      <c r="Q716">
        <v>0</v>
      </c>
      <c r="R716">
        <v>0</v>
      </c>
      <c r="S716">
        <v>0</v>
      </c>
    </row>
    <row r="717" spans="3:19">
      <c r="C717">
        <v>58</v>
      </c>
      <c r="D717">
        <v>3</v>
      </c>
      <c r="E717" t="s">
        <v>43</v>
      </c>
      <c r="G717">
        <v>13</v>
      </c>
      <c r="H717">
        <v>16638</v>
      </c>
      <c r="I717">
        <v>15492</v>
      </c>
      <c r="J717">
        <v>1146</v>
      </c>
      <c r="K717">
        <v>0</v>
      </c>
      <c r="L717">
        <v>60.63</v>
      </c>
      <c r="M717">
        <v>1</v>
      </c>
      <c r="N717">
        <v>6</v>
      </c>
      <c r="O717">
        <v>2</v>
      </c>
      <c r="P717">
        <v>3</v>
      </c>
      <c r="Q717">
        <v>1</v>
      </c>
      <c r="R717">
        <v>0</v>
      </c>
      <c r="S717">
        <v>0</v>
      </c>
    </row>
    <row r="718" spans="3:19">
      <c r="C718">
        <v>58</v>
      </c>
      <c r="D718">
        <v>3</v>
      </c>
      <c r="E718" t="s">
        <v>44</v>
      </c>
      <c r="G718">
        <v>20</v>
      </c>
      <c r="H718">
        <v>25225</v>
      </c>
      <c r="I718">
        <v>22914</v>
      </c>
      <c r="J718">
        <v>2311</v>
      </c>
      <c r="K718">
        <v>6.0554999999999998E-2</v>
      </c>
      <c r="L718">
        <v>183.33</v>
      </c>
      <c r="M718">
        <v>1</v>
      </c>
      <c r="N718">
        <v>10</v>
      </c>
      <c r="O718">
        <v>3</v>
      </c>
      <c r="P718">
        <v>6</v>
      </c>
      <c r="Q718">
        <v>0</v>
      </c>
      <c r="R718">
        <v>0</v>
      </c>
      <c r="S718">
        <v>0</v>
      </c>
    </row>
    <row r="719" spans="3:19">
      <c r="C719">
        <v>59</v>
      </c>
      <c r="D719">
        <v>1</v>
      </c>
      <c r="E719" t="s">
        <v>42</v>
      </c>
      <c r="M719">
        <v>1</v>
      </c>
      <c r="N719">
        <v>5</v>
      </c>
      <c r="O719">
        <v>2</v>
      </c>
      <c r="P719">
        <v>2</v>
      </c>
      <c r="Q719">
        <v>5</v>
      </c>
      <c r="R719">
        <v>5</v>
      </c>
      <c r="S719">
        <v>0</v>
      </c>
    </row>
    <row r="720" spans="3:19">
      <c r="C720">
        <v>59</v>
      </c>
      <c r="D720">
        <v>1</v>
      </c>
      <c r="E720" t="s">
        <v>41</v>
      </c>
      <c r="G720">
        <v>7</v>
      </c>
      <c r="H720">
        <v>10401</v>
      </c>
      <c r="I720">
        <v>9170</v>
      </c>
      <c r="J720">
        <v>1231</v>
      </c>
      <c r="K720">
        <v>0</v>
      </c>
      <c r="L720">
        <v>7.84</v>
      </c>
      <c r="M720">
        <v>1</v>
      </c>
      <c r="N720">
        <v>3</v>
      </c>
      <c r="O720">
        <v>2</v>
      </c>
      <c r="P720">
        <v>0</v>
      </c>
      <c r="Q720">
        <v>1</v>
      </c>
      <c r="R720">
        <v>0</v>
      </c>
      <c r="S720">
        <v>0</v>
      </c>
    </row>
    <row r="721" spans="3:19">
      <c r="C721">
        <v>59</v>
      </c>
      <c r="D721">
        <v>1</v>
      </c>
      <c r="E721" t="s">
        <v>44</v>
      </c>
      <c r="G721">
        <v>19</v>
      </c>
      <c r="H721">
        <v>17948</v>
      </c>
      <c r="I721">
        <v>17350</v>
      </c>
      <c r="J721">
        <v>598</v>
      </c>
      <c r="K721">
        <v>4.1035000000000002E-2</v>
      </c>
      <c r="L721">
        <v>54.93</v>
      </c>
      <c r="M721">
        <v>1</v>
      </c>
      <c r="N721">
        <v>8</v>
      </c>
      <c r="O721">
        <v>2</v>
      </c>
      <c r="P721">
        <v>5</v>
      </c>
      <c r="Q721">
        <v>2</v>
      </c>
      <c r="R721">
        <v>1</v>
      </c>
      <c r="S721">
        <v>0</v>
      </c>
    </row>
    <row r="722" spans="3:19">
      <c r="C722">
        <v>59</v>
      </c>
      <c r="D722">
        <v>1</v>
      </c>
      <c r="E722" t="s">
        <v>43</v>
      </c>
      <c r="G722">
        <v>10</v>
      </c>
      <c r="H722">
        <v>10208</v>
      </c>
      <c r="I722">
        <v>9393</v>
      </c>
      <c r="J722">
        <v>815</v>
      </c>
      <c r="K722">
        <v>0</v>
      </c>
      <c r="L722">
        <v>26.96</v>
      </c>
      <c r="M722">
        <v>1</v>
      </c>
      <c r="N722">
        <v>5</v>
      </c>
      <c r="O722">
        <v>1</v>
      </c>
      <c r="P722">
        <v>3</v>
      </c>
      <c r="Q722">
        <v>0</v>
      </c>
      <c r="R722">
        <v>0</v>
      </c>
      <c r="S722">
        <v>0</v>
      </c>
    </row>
    <row r="723" spans="3:19">
      <c r="C723">
        <v>59</v>
      </c>
      <c r="D723">
        <v>2</v>
      </c>
      <c r="E723" t="s">
        <v>44</v>
      </c>
      <c r="G723">
        <v>16</v>
      </c>
      <c r="H723">
        <v>14654</v>
      </c>
      <c r="I723">
        <v>13424</v>
      </c>
      <c r="J723">
        <v>1230</v>
      </c>
      <c r="K723">
        <v>4.122E-2</v>
      </c>
      <c r="L723">
        <v>90.65</v>
      </c>
      <c r="M723">
        <v>1</v>
      </c>
      <c r="N723">
        <v>8</v>
      </c>
      <c r="O723">
        <v>2</v>
      </c>
      <c r="P723">
        <v>5</v>
      </c>
      <c r="Q723">
        <v>0</v>
      </c>
      <c r="R723">
        <v>0</v>
      </c>
      <c r="S723">
        <v>0</v>
      </c>
    </row>
    <row r="724" spans="3:19">
      <c r="C724">
        <v>59</v>
      </c>
      <c r="D724">
        <v>2</v>
      </c>
      <c r="E724" t="s">
        <v>43</v>
      </c>
      <c r="G724">
        <v>10</v>
      </c>
      <c r="H724">
        <v>10226</v>
      </c>
      <c r="I724">
        <v>9393</v>
      </c>
      <c r="J724">
        <v>833</v>
      </c>
      <c r="K724">
        <v>0</v>
      </c>
      <c r="L724">
        <v>28.72</v>
      </c>
      <c r="M724">
        <v>1</v>
      </c>
      <c r="N724">
        <v>5</v>
      </c>
      <c r="O724">
        <v>1</v>
      </c>
      <c r="P724">
        <v>3</v>
      </c>
      <c r="Q724">
        <v>0</v>
      </c>
      <c r="R724">
        <v>0</v>
      </c>
      <c r="S724">
        <v>0</v>
      </c>
    </row>
    <row r="725" spans="3:19">
      <c r="C725">
        <v>59</v>
      </c>
      <c r="D725">
        <v>2</v>
      </c>
      <c r="E725" t="s">
        <v>41</v>
      </c>
      <c r="G725">
        <v>10</v>
      </c>
      <c r="H725">
        <v>13758</v>
      </c>
      <c r="I725">
        <v>12533</v>
      </c>
      <c r="J725">
        <v>1225</v>
      </c>
      <c r="K725">
        <v>0</v>
      </c>
      <c r="L725">
        <v>11.88</v>
      </c>
      <c r="M725">
        <v>1</v>
      </c>
      <c r="N725">
        <v>5</v>
      </c>
      <c r="O725">
        <v>4</v>
      </c>
      <c r="P725">
        <v>0</v>
      </c>
      <c r="Q725">
        <v>0</v>
      </c>
      <c r="R725">
        <v>0</v>
      </c>
      <c r="S725">
        <v>0</v>
      </c>
    </row>
    <row r="726" spans="3:19">
      <c r="C726">
        <v>59</v>
      </c>
      <c r="D726">
        <v>2</v>
      </c>
      <c r="E726" t="s">
        <v>42</v>
      </c>
      <c r="M726">
        <v>1</v>
      </c>
      <c r="N726">
        <v>10</v>
      </c>
      <c r="O726">
        <v>5</v>
      </c>
      <c r="P726">
        <v>4</v>
      </c>
      <c r="Q726">
        <v>0</v>
      </c>
      <c r="R726">
        <v>0</v>
      </c>
      <c r="S726">
        <v>0</v>
      </c>
    </row>
    <row r="727" spans="3:19">
      <c r="C727">
        <v>59</v>
      </c>
      <c r="D727">
        <v>3</v>
      </c>
      <c r="E727" t="s">
        <v>43</v>
      </c>
      <c r="G727">
        <v>10</v>
      </c>
      <c r="H727">
        <v>10389</v>
      </c>
      <c r="I727">
        <v>9495</v>
      </c>
      <c r="J727">
        <v>894</v>
      </c>
      <c r="K727">
        <v>0</v>
      </c>
      <c r="L727">
        <v>38.5</v>
      </c>
      <c r="M727">
        <v>1</v>
      </c>
      <c r="N727">
        <v>5</v>
      </c>
      <c r="O727">
        <v>1</v>
      </c>
      <c r="P727">
        <v>3</v>
      </c>
      <c r="Q727">
        <v>0</v>
      </c>
      <c r="R727">
        <v>0</v>
      </c>
      <c r="S727">
        <v>0</v>
      </c>
    </row>
    <row r="728" spans="3:19">
      <c r="C728">
        <v>59</v>
      </c>
      <c r="D728">
        <v>3</v>
      </c>
      <c r="E728" t="s">
        <v>42</v>
      </c>
      <c r="G728">
        <v>14</v>
      </c>
      <c r="H728">
        <v>9184</v>
      </c>
      <c r="I728">
        <v>8558</v>
      </c>
      <c r="J728">
        <v>626</v>
      </c>
      <c r="K728">
        <v>5.21799999999999E-3</v>
      </c>
      <c r="L728">
        <v>16.07</v>
      </c>
      <c r="M728">
        <v>1</v>
      </c>
      <c r="N728">
        <v>7</v>
      </c>
      <c r="O728">
        <v>4</v>
      </c>
      <c r="P728">
        <v>2</v>
      </c>
      <c r="Q728">
        <v>0</v>
      </c>
      <c r="R728">
        <v>0</v>
      </c>
      <c r="S728">
        <v>0</v>
      </c>
    </row>
    <row r="729" spans="3:19">
      <c r="C729">
        <v>59</v>
      </c>
      <c r="D729">
        <v>3</v>
      </c>
      <c r="E729" t="s">
        <v>41</v>
      </c>
      <c r="G729">
        <v>13</v>
      </c>
      <c r="H729">
        <v>34875</v>
      </c>
      <c r="I729">
        <v>24359</v>
      </c>
      <c r="J729">
        <v>10516</v>
      </c>
      <c r="K729">
        <v>0</v>
      </c>
      <c r="L729">
        <v>46.65</v>
      </c>
      <c r="M729">
        <v>1</v>
      </c>
      <c r="N729">
        <v>6</v>
      </c>
      <c r="O729">
        <v>5</v>
      </c>
      <c r="P729">
        <v>0</v>
      </c>
      <c r="Q729">
        <v>1</v>
      </c>
      <c r="R729">
        <v>0</v>
      </c>
      <c r="S729">
        <v>0</v>
      </c>
    </row>
    <row r="730" spans="3:19">
      <c r="C730">
        <v>59</v>
      </c>
      <c r="D730">
        <v>3</v>
      </c>
      <c r="E730" t="s">
        <v>44</v>
      </c>
      <c r="G730">
        <v>14</v>
      </c>
      <c r="H730">
        <v>15989</v>
      </c>
      <c r="I730">
        <v>15104</v>
      </c>
      <c r="J730">
        <v>885</v>
      </c>
      <c r="K730">
        <v>3.4930000000000003E-2</v>
      </c>
      <c r="L730">
        <v>27.52</v>
      </c>
      <c r="M730">
        <v>1</v>
      </c>
      <c r="N730">
        <v>5</v>
      </c>
      <c r="O730">
        <v>1</v>
      </c>
      <c r="P730">
        <v>2</v>
      </c>
      <c r="Q730">
        <v>3</v>
      </c>
      <c r="R730">
        <v>2</v>
      </c>
      <c r="S730">
        <v>0</v>
      </c>
    </row>
    <row r="731" spans="3:19">
      <c r="C731">
        <v>60</v>
      </c>
      <c r="D731">
        <v>1</v>
      </c>
      <c r="E731" t="s">
        <v>44</v>
      </c>
      <c r="G731">
        <v>18</v>
      </c>
      <c r="H731">
        <v>24916</v>
      </c>
      <c r="I731">
        <v>23638</v>
      </c>
      <c r="J731">
        <v>1278</v>
      </c>
      <c r="K731">
        <v>5.5875000000000001E-2</v>
      </c>
      <c r="L731">
        <v>40.659999999999997</v>
      </c>
      <c r="M731">
        <v>1</v>
      </c>
      <c r="N731">
        <v>7</v>
      </c>
      <c r="O731">
        <v>2</v>
      </c>
      <c r="P731">
        <v>3</v>
      </c>
      <c r="Q731">
        <v>3</v>
      </c>
      <c r="R731">
        <v>2</v>
      </c>
      <c r="S731">
        <v>0</v>
      </c>
    </row>
    <row r="732" spans="3:19">
      <c r="C732">
        <v>60</v>
      </c>
      <c r="D732">
        <v>1</v>
      </c>
      <c r="E732" t="s">
        <v>42</v>
      </c>
      <c r="G732">
        <v>16</v>
      </c>
      <c r="H732">
        <v>12993</v>
      </c>
      <c r="I732">
        <v>12424</v>
      </c>
      <c r="J732">
        <v>569</v>
      </c>
      <c r="K732">
        <v>7.0654999999999997E-3</v>
      </c>
      <c r="L732">
        <v>18.59</v>
      </c>
      <c r="M732">
        <v>1</v>
      </c>
      <c r="N732">
        <v>8</v>
      </c>
      <c r="O732">
        <v>3</v>
      </c>
      <c r="P732">
        <v>4</v>
      </c>
      <c r="Q732">
        <v>0</v>
      </c>
      <c r="R732">
        <v>0</v>
      </c>
      <c r="S732">
        <v>0</v>
      </c>
    </row>
    <row r="733" spans="3:19">
      <c r="C733">
        <v>60</v>
      </c>
      <c r="D733">
        <v>1</v>
      </c>
      <c r="E733" t="s">
        <v>41</v>
      </c>
      <c r="M733">
        <v>1</v>
      </c>
      <c r="N733">
        <v>3</v>
      </c>
      <c r="O733">
        <v>2</v>
      </c>
      <c r="P733">
        <v>0</v>
      </c>
      <c r="Q733">
        <v>8</v>
      </c>
      <c r="R733">
        <v>6</v>
      </c>
      <c r="S733">
        <v>0</v>
      </c>
    </row>
    <row r="734" spans="3:19">
      <c r="C734">
        <v>60</v>
      </c>
      <c r="D734">
        <v>1</v>
      </c>
      <c r="E734" t="s">
        <v>43</v>
      </c>
      <c r="G734">
        <v>8</v>
      </c>
      <c r="H734">
        <v>7520</v>
      </c>
      <c r="I734">
        <v>6702</v>
      </c>
      <c r="J734">
        <v>818</v>
      </c>
      <c r="K734">
        <v>0</v>
      </c>
      <c r="L734">
        <v>33.979999999999997</v>
      </c>
      <c r="M734">
        <v>1</v>
      </c>
      <c r="N734">
        <v>4</v>
      </c>
      <c r="O734">
        <v>1</v>
      </c>
      <c r="P734">
        <v>2</v>
      </c>
      <c r="Q734">
        <v>0</v>
      </c>
      <c r="R734">
        <v>0</v>
      </c>
      <c r="S734">
        <v>0</v>
      </c>
    </row>
    <row r="735" spans="3:19">
      <c r="C735">
        <v>60</v>
      </c>
      <c r="D735">
        <v>2</v>
      </c>
      <c r="E735" t="s">
        <v>43</v>
      </c>
      <c r="G735">
        <v>12</v>
      </c>
      <c r="H735">
        <v>12663</v>
      </c>
      <c r="I735">
        <v>11722</v>
      </c>
      <c r="J735">
        <v>941</v>
      </c>
      <c r="K735">
        <v>0</v>
      </c>
      <c r="L735">
        <v>41.2</v>
      </c>
      <c r="M735">
        <v>1</v>
      </c>
      <c r="N735">
        <v>6</v>
      </c>
      <c r="O735">
        <v>1</v>
      </c>
      <c r="P735">
        <v>4</v>
      </c>
      <c r="Q735">
        <v>0</v>
      </c>
      <c r="R735">
        <v>0</v>
      </c>
      <c r="S735">
        <v>0</v>
      </c>
    </row>
    <row r="736" spans="3:19">
      <c r="C736">
        <v>60</v>
      </c>
      <c r="D736">
        <v>2</v>
      </c>
      <c r="E736" t="s">
        <v>41</v>
      </c>
      <c r="G736">
        <v>10</v>
      </c>
      <c r="H736">
        <v>9880</v>
      </c>
      <c r="I736">
        <v>9055</v>
      </c>
      <c r="J736">
        <v>825</v>
      </c>
      <c r="K736">
        <v>0</v>
      </c>
      <c r="L736">
        <v>6.2</v>
      </c>
      <c r="M736">
        <v>1</v>
      </c>
      <c r="N736">
        <v>2</v>
      </c>
      <c r="O736">
        <v>1</v>
      </c>
      <c r="P736">
        <v>0</v>
      </c>
      <c r="Q736">
        <v>4</v>
      </c>
      <c r="R736">
        <v>2</v>
      </c>
      <c r="S736">
        <v>0</v>
      </c>
    </row>
    <row r="737" spans="3:19">
      <c r="C737">
        <v>60</v>
      </c>
      <c r="D737">
        <v>2</v>
      </c>
      <c r="E737" t="s">
        <v>42</v>
      </c>
      <c r="M737">
        <v>1</v>
      </c>
      <c r="N737">
        <v>10</v>
      </c>
      <c r="O737">
        <v>6</v>
      </c>
      <c r="P737">
        <v>3</v>
      </c>
      <c r="Q737">
        <v>0</v>
      </c>
      <c r="R737">
        <v>0</v>
      </c>
      <c r="S737">
        <v>0</v>
      </c>
    </row>
    <row r="738" spans="3:19">
      <c r="C738">
        <v>60</v>
      </c>
      <c r="D738">
        <v>2</v>
      </c>
      <c r="E738" t="s">
        <v>44</v>
      </c>
      <c r="G738">
        <v>10</v>
      </c>
      <c r="H738">
        <v>9063</v>
      </c>
      <c r="I738">
        <v>8542</v>
      </c>
      <c r="J738">
        <v>521</v>
      </c>
      <c r="K738">
        <v>2.2405000000000001E-2</v>
      </c>
      <c r="L738">
        <v>19.690000000000001</v>
      </c>
      <c r="M738">
        <v>1</v>
      </c>
      <c r="N738">
        <v>5</v>
      </c>
      <c r="O738">
        <v>0</v>
      </c>
      <c r="P738">
        <v>4</v>
      </c>
      <c r="Q738">
        <v>0</v>
      </c>
      <c r="R738">
        <v>0</v>
      </c>
      <c r="S738">
        <v>0</v>
      </c>
    </row>
    <row r="739" spans="3:19">
      <c r="C739">
        <v>60</v>
      </c>
      <c r="D739">
        <v>3</v>
      </c>
      <c r="E739" t="s">
        <v>43</v>
      </c>
      <c r="G739">
        <v>18</v>
      </c>
      <c r="H739">
        <v>27448</v>
      </c>
      <c r="I739">
        <v>26333</v>
      </c>
      <c r="J739">
        <v>1115</v>
      </c>
      <c r="K739">
        <v>0</v>
      </c>
      <c r="L739">
        <v>42.27</v>
      </c>
      <c r="M739">
        <v>1</v>
      </c>
      <c r="N739">
        <v>7</v>
      </c>
      <c r="O739">
        <v>1</v>
      </c>
      <c r="P739">
        <v>4</v>
      </c>
      <c r="Q739">
        <v>3</v>
      </c>
      <c r="R739">
        <v>2</v>
      </c>
      <c r="S739">
        <v>0</v>
      </c>
    </row>
    <row r="740" spans="3:19">
      <c r="C740">
        <v>60</v>
      </c>
      <c r="D740">
        <v>3</v>
      </c>
      <c r="E740" t="s">
        <v>44</v>
      </c>
      <c r="G740">
        <v>22</v>
      </c>
      <c r="H740">
        <v>33599</v>
      </c>
      <c r="I740">
        <v>32116</v>
      </c>
      <c r="J740">
        <v>1483</v>
      </c>
      <c r="K740">
        <v>6.8080000000000002E-2</v>
      </c>
      <c r="L740">
        <v>107.36</v>
      </c>
      <c r="M740">
        <v>1</v>
      </c>
      <c r="N740">
        <v>9</v>
      </c>
      <c r="O740">
        <v>4</v>
      </c>
      <c r="P740">
        <v>3</v>
      </c>
      <c r="Q740">
        <v>3</v>
      </c>
      <c r="R740">
        <v>2</v>
      </c>
      <c r="S740">
        <v>0</v>
      </c>
    </row>
    <row r="741" spans="3:19">
      <c r="C741">
        <v>60</v>
      </c>
      <c r="D741">
        <v>3</v>
      </c>
      <c r="E741" t="s">
        <v>41</v>
      </c>
      <c r="M741">
        <v>1</v>
      </c>
      <c r="N741">
        <v>6</v>
      </c>
      <c r="O741">
        <v>3</v>
      </c>
      <c r="P741">
        <v>3</v>
      </c>
      <c r="Q741">
        <v>4</v>
      </c>
      <c r="R741">
        <v>3</v>
      </c>
      <c r="S741">
        <v>0</v>
      </c>
    </row>
    <row r="742" spans="3:19">
      <c r="C742">
        <v>60</v>
      </c>
      <c r="D742">
        <v>3</v>
      </c>
      <c r="E742" t="s">
        <v>42</v>
      </c>
      <c r="M742">
        <v>1</v>
      </c>
      <c r="N742">
        <v>10</v>
      </c>
      <c r="O742">
        <v>4</v>
      </c>
      <c r="P742">
        <v>5</v>
      </c>
      <c r="Q742">
        <v>0</v>
      </c>
      <c r="R742">
        <v>0</v>
      </c>
      <c r="S742">
        <v>0</v>
      </c>
    </row>
    <row r="743" spans="3:19">
      <c r="C743">
        <v>61</v>
      </c>
      <c r="D743">
        <v>1</v>
      </c>
      <c r="E743" t="s">
        <v>44</v>
      </c>
      <c r="G743">
        <v>16</v>
      </c>
      <c r="H743">
        <v>11075</v>
      </c>
      <c r="I743">
        <v>10210</v>
      </c>
      <c r="J743">
        <v>865</v>
      </c>
      <c r="K743">
        <v>2.8254999999999902E-2</v>
      </c>
      <c r="L743">
        <v>86.75</v>
      </c>
      <c r="M743">
        <v>1</v>
      </c>
      <c r="N743">
        <v>8</v>
      </c>
      <c r="O743">
        <v>3</v>
      </c>
      <c r="P743">
        <v>4</v>
      </c>
      <c r="Q743">
        <v>0</v>
      </c>
      <c r="R743">
        <v>0</v>
      </c>
      <c r="S743">
        <v>0</v>
      </c>
    </row>
    <row r="744" spans="3:19">
      <c r="C744">
        <v>61</v>
      </c>
      <c r="D744">
        <v>1</v>
      </c>
      <c r="E744" t="s">
        <v>41</v>
      </c>
      <c r="M744">
        <v>1</v>
      </c>
      <c r="N744">
        <v>10</v>
      </c>
      <c r="O744">
        <v>9</v>
      </c>
      <c r="P744">
        <v>0</v>
      </c>
      <c r="Q744">
        <v>0</v>
      </c>
      <c r="R744">
        <v>0</v>
      </c>
      <c r="S744">
        <v>0</v>
      </c>
    </row>
    <row r="745" spans="3:19">
      <c r="C745">
        <v>61</v>
      </c>
      <c r="D745">
        <v>1</v>
      </c>
      <c r="E745" t="s">
        <v>43</v>
      </c>
      <c r="G745">
        <v>8</v>
      </c>
      <c r="H745">
        <v>7175</v>
      </c>
      <c r="I745">
        <v>6451</v>
      </c>
      <c r="J745">
        <v>724</v>
      </c>
      <c r="K745">
        <v>0</v>
      </c>
      <c r="L745">
        <v>76.02</v>
      </c>
      <c r="M745">
        <v>1</v>
      </c>
      <c r="N745">
        <v>4</v>
      </c>
      <c r="O745">
        <v>1</v>
      </c>
      <c r="P745">
        <v>2</v>
      </c>
      <c r="Q745">
        <v>0</v>
      </c>
      <c r="R745">
        <v>0</v>
      </c>
      <c r="S745">
        <v>0</v>
      </c>
    </row>
    <row r="746" spans="3:19">
      <c r="C746">
        <v>61</v>
      </c>
      <c r="D746">
        <v>1</v>
      </c>
      <c r="E746" t="s">
        <v>42</v>
      </c>
      <c r="G746">
        <v>10</v>
      </c>
      <c r="H746">
        <v>5061</v>
      </c>
      <c r="I746">
        <v>4680</v>
      </c>
      <c r="J746">
        <v>381</v>
      </c>
      <c r="K746">
        <v>2.9115E-3</v>
      </c>
      <c r="L746">
        <v>10.27</v>
      </c>
      <c r="M746">
        <v>1</v>
      </c>
      <c r="N746">
        <v>5</v>
      </c>
      <c r="O746">
        <v>3</v>
      </c>
      <c r="P746">
        <v>1</v>
      </c>
      <c r="Q746">
        <v>0</v>
      </c>
      <c r="R746">
        <v>0</v>
      </c>
      <c r="S746">
        <v>0</v>
      </c>
    </row>
    <row r="747" spans="3:19">
      <c r="C747">
        <v>61</v>
      </c>
      <c r="D747">
        <v>2</v>
      </c>
      <c r="E747" t="s">
        <v>42</v>
      </c>
      <c r="M747">
        <v>1</v>
      </c>
      <c r="N747">
        <v>10</v>
      </c>
      <c r="O747">
        <v>6</v>
      </c>
      <c r="P747">
        <v>3</v>
      </c>
      <c r="Q747">
        <v>0</v>
      </c>
      <c r="R747">
        <v>0</v>
      </c>
      <c r="S747">
        <v>0</v>
      </c>
    </row>
    <row r="748" spans="3:19">
      <c r="C748">
        <v>61</v>
      </c>
      <c r="D748">
        <v>2</v>
      </c>
      <c r="E748" t="s">
        <v>43</v>
      </c>
      <c r="G748">
        <v>10</v>
      </c>
      <c r="H748">
        <v>9488</v>
      </c>
      <c r="I748">
        <v>8639</v>
      </c>
      <c r="J748">
        <v>849</v>
      </c>
      <c r="K748">
        <v>0</v>
      </c>
      <c r="L748">
        <v>48.48</v>
      </c>
      <c r="M748">
        <v>1</v>
      </c>
      <c r="N748">
        <v>5</v>
      </c>
      <c r="O748">
        <v>2</v>
      </c>
      <c r="P748">
        <v>2</v>
      </c>
      <c r="Q748">
        <v>0</v>
      </c>
      <c r="R748">
        <v>0</v>
      </c>
      <c r="S748">
        <v>0</v>
      </c>
    </row>
    <row r="749" spans="3:19">
      <c r="C749">
        <v>61</v>
      </c>
      <c r="D749">
        <v>2</v>
      </c>
      <c r="E749" t="s">
        <v>41</v>
      </c>
      <c r="M749">
        <v>1</v>
      </c>
      <c r="N749">
        <v>10</v>
      </c>
      <c r="O749">
        <v>9</v>
      </c>
      <c r="P749">
        <v>0</v>
      </c>
      <c r="Q749">
        <v>0</v>
      </c>
      <c r="R749">
        <v>0</v>
      </c>
      <c r="S749">
        <v>0</v>
      </c>
    </row>
    <row r="750" spans="3:19">
      <c r="C750">
        <v>61</v>
      </c>
      <c r="D750">
        <v>2</v>
      </c>
      <c r="E750" t="s">
        <v>44</v>
      </c>
      <c r="G750">
        <v>10</v>
      </c>
      <c r="H750">
        <v>6744</v>
      </c>
      <c r="I750">
        <v>6159</v>
      </c>
      <c r="J750">
        <v>585</v>
      </c>
      <c r="K750">
        <v>1.8207500000000001E-2</v>
      </c>
      <c r="L750">
        <v>95.53</v>
      </c>
      <c r="M750">
        <v>1</v>
      </c>
      <c r="N750">
        <v>5</v>
      </c>
      <c r="O750">
        <v>1</v>
      </c>
      <c r="P750">
        <v>3</v>
      </c>
      <c r="Q750">
        <v>0</v>
      </c>
      <c r="R750">
        <v>0</v>
      </c>
      <c r="S750">
        <v>0</v>
      </c>
    </row>
    <row r="751" spans="3:19">
      <c r="C751">
        <v>61</v>
      </c>
      <c r="D751">
        <v>3</v>
      </c>
      <c r="E751" t="s">
        <v>43</v>
      </c>
      <c r="G751">
        <v>10</v>
      </c>
      <c r="H751">
        <v>9486</v>
      </c>
      <c r="I751">
        <v>8659</v>
      </c>
      <c r="J751">
        <v>827</v>
      </c>
      <c r="K751">
        <v>0</v>
      </c>
      <c r="L751">
        <v>38.35</v>
      </c>
      <c r="M751">
        <v>1</v>
      </c>
      <c r="N751">
        <v>5</v>
      </c>
      <c r="O751">
        <v>2</v>
      </c>
      <c r="P751">
        <v>2</v>
      </c>
      <c r="Q751">
        <v>0</v>
      </c>
      <c r="R751">
        <v>0</v>
      </c>
      <c r="S751">
        <v>0</v>
      </c>
    </row>
    <row r="752" spans="3:19">
      <c r="C752">
        <v>61</v>
      </c>
      <c r="D752">
        <v>3</v>
      </c>
      <c r="E752" t="s">
        <v>44</v>
      </c>
      <c r="G752">
        <v>16</v>
      </c>
      <c r="H752">
        <v>12348</v>
      </c>
      <c r="I752">
        <v>11634</v>
      </c>
      <c r="J752">
        <v>714</v>
      </c>
      <c r="K752">
        <v>3.0145000000000002E-2</v>
      </c>
      <c r="L752">
        <v>84.77</v>
      </c>
      <c r="M752">
        <v>1</v>
      </c>
      <c r="N752">
        <v>8</v>
      </c>
      <c r="O752">
        <v>4</v>
      </c>
      <c r="P752">
        <v>3</v>
      </c>
      <c r="Q752">
        <v>0</v>
      </c>
      <c r="R752">
        <v>0</v>
      </c>
      <c r="S752">
        <v>0</v>
      </c>
    </row>
    <row r="753" spans="3:19">
      <c r="C753">
        <v>61</v>
      </c>
      <c r="D753">
        <v>3</v>
      </c>
      <c r="E753" t="s">
        <v>41</v>
      </c>
      <c r="M753">
        <v>1</v>
      </c>
      <c r="N753">
        <v>10</v>
      </c>
      <c r="O753">
        <v>9</v>
      </c>
      <c r="P753">
        <v>0</v>
      </c>
      <c r="Q753">
        <v>0</v>
      </c>
      <c r="R753">
        <v>0</v>
      </c>
      <c r="S753">
        <v>0</v>
      </c>
    </row>
    <row r="754" spans="3:19">
      <c r="C754">
        <v>61</v>
      </c>
      <c r="D754">
        <v>3</v>
      </c>
      <c r="E754" t="s">
        <v>42</v>
      </c>
      <c r="M754">
        <v>1</v>
      </c>
      <c r="N754">
        <v>10</v>
      </c>
      <c r="O754">
        <v>5</v>
      </c>
      <c r="P754">
        <v>4</v>
      </c>
      <c r="Q754">
        <v>0</v>
      </c>
      <c r="R754">
        <v>0</v>
      </c>
      <c r="S754">
        <v>0</v>
      </c>
    </row>
    <row r="755" spans="3:19">
      <c r="C755">
        <v>62</v>
      </c>
      <c r="D755">
        <v>1</v>
      </c>
      <c r="E755" t="s">
        <v>41</v>
      </c>
      <c r="M755">
        <v>1</v>
      </c>
      <c r="N755">
        <v>3</v>
      </c>
      <c r="O755">
        <v>0</v>
      </c>
      <c r="P755">
        <v>2</v>
      </c>
      <c r="Q755">
        <v>0</v>
      </c>
      <c r="R755">
        <v>0</v>
      </c>
      <c r="S755">
        <v>0</v>
      </c>
    </row>
    <row r="756" spans="3:19">
      <c r="C756">
        <v>62</v>
      </c>
      <c r="D756">
        <v>1</v>
      </c>
      <c r="E756" t="s">
        <v>43</v>
      </c>
      <c r="G756">
        <v>11</v>
      </c>
      <c r="H756">
        <v>13911</v>
      </c>
      <c r="I756">
        <v>12803</v>
      </c>
      <c r="J756">
        <v>1108</v>
      </c>
      <c r="K756">
        <v>0</v>
      </c>
      <c r="L756">
        <v>36.520000000000003</v>
      </c>
      <c r="M756">
        <v>1</v>
      </c>
      <c r="N756">
        <v>5</v>
      </c>
      <c r="O756">
        <v>1</v>
      </c>
      <c r="P756">
        <v>3</v>
      </c>
      <c r="Q756">
        <v>1</v>
      </c>
      <c r="R756">
        <v>0</v>
      </c>
      <c r="S756">
        <v>0</v>
      </c>
    </row>
    <row r="757" spans="3:19">
      <c r="C757">
        <v>62</v>
      </c>
      <c r="D757">
        <v>1</v>
      </c>
      <c r="E757" t="s">
        <v>44</v>
      </c>
      <c r="G757">
        <v>12</v>
      </c>
      <c r="H757">
        <v>13726</v>
      </c>
      <c r="I757">
        <v>12445</v>
      </c>
      <c r="J757">
        <v>1281</v>
      </c>
      <c r="K757">
        <v>3.4482499999999999E-2</v>
      </c>
      <c r="L757">
        <v>243.89</v>
      </c>
      <c r="M757">
        <v>1</v>
      </c>
      <c r="N757">
        <v>6</v>
      </c>
      <c r="O757">
        <v>3</v>
      </c>
      <c r="P757">
        <v>2</v>
      </c>
      <c r="Q757">
        <v>0</v>
      </c>
      <c r="R757">
        <v>0</v>
      </c>
      <c r="S757">
        <v>0</v>
      </c>
    </row>
    <row r="758" spans="3:19">
      <c r="C758">
        <v>62</v>
      </c>
      <c r="D758">
        <v>2</v>
      </c>
      <c r="E758" t="s">
        <v>44</v>
      </c>
      <c r="G758">
        <v>14</v>
      </c>
      <c r="H758">
        <v>16533</v>
      </c>
      <c r="I758">
        <v>15624</v>
      </c>
      <c r="J758">
        <v>909</v>
      </c>
      <c r="K758">
        <v>3.6470000000000002E-2</v>
      </c>
      <c r="L758">
        <v>32.76</v>
      </c>
      <c r="M758">
        <v>1</v>
      </c>
      <c r="N758">
        <v>5</v>
      </c>
      <c r="O758">
        <v>1</v>
      </c>
      <c r="P758">
        <v>2</v>
      </c>
      <c r="Q758">
        <v>3</v>
      </c>
      <c r="R758">
        <v>2</v>
      </c>
      <c r="S758">
        <v>0</v>
      </c>
    </row>
    <row r="759" spans="3:19">
      <c r="C759">
        <v>62</v>
      </c>
      <c r="D759">
        <v>2</v>
      </c>
      <c r="E759" t="s">
        <v>43</v>
      </c>
      <c r="G759">
        <v>11</v>
      </c>
      <c r="H759">
        <v>14130</v>
      </c>
      <c r="I759">
        <v>12963</v>
      </c>
      <c r="J759">
        <v>1167</v>
      </c>
      <c r="K759">
        <v>0</v>
      </c>
      <c r="L759">
        <v>28.35</v>
      </c>
      <c r="M759">
        <v>1</v>
      </c>
      <c r="N759">
        <v>4</v>
      </c>
      <c r="O759">
        <v>1</v>
      </c>
      <c r="P759">
        <v>2</v>
      </c>
      <c r="Q759">
        <v>2</v>
      </c>
      <c r="R759">
        <v>1</v>
      </c>
      <c r="S759">
        <v>0</v>
      </c>
    </row>
    <row r="760" spans="3:19">
      <c r="C760">
        <v>62</v>
      </c>
      <c r="D760">
        <v>2</v>
      </c>
      <c r="E760" t="s">
        <v>41</v>
      </c>
      <c r="G760">
        <v>10</v>
      </c>
      <c r="H760">
        <v>17523</v>
      </c>
      <c r="I760">
        <v>15652</v>
      </c>
      <c r="J760">
        <v>1871</v>
      </c>
      <c r="K760">
        <v>0</v>
      </c>
      <c r="L760">
        <v>17.190000000000001</v>
      </c>
      <c r="M760">
        <v>1</v>
      </c>
      <c r="N760">
        <v>5</v>
      </c>
      <c r="O760">
        <v>2</v>
      </c>
      <c r="P760">
        <v>2</v>
      </c>
      <c r="Q760">
        <v>0</v>
      </c>
      <c r="R760">
        <v>0</v>
      </c>
      <c r="S760">
        <v>0</v>
      </c>
    </row>
    <row r="761" spans="3:19">
      <c r="C761">
        <v>62</v>
      </c>
      <c r="D761">
        <v>3</v>
      </c>
      <c r="E761" t="s">
        <v>43</v>
      </c>
      <c r="G761">
        <v>11</v>
      </c>
      <c r="H761">
        <v>14467</v>
      </c>
      <c r="I761">
        <v>13334</v>
      </c>
      <c r="J761">
        <v>1133</v>
      </c>
      <c r="K761">
        <v>0</v>
      </c>
      <c r="L761">
        <v>42.75</v>
      </c>
      <c r="M761">
        <v>1</v>
      </c>
      <c r="N761">
        <v>5</v>
      </c>
      <c r="O761">
        <v>1</v>
      </c>
      <c r="P761">
        <v>3</v>
      </c>
      <c r="Q761">
        <v>1</v>
      </c>
      <c r="R761">
        <v>0</v>
      </c>
      <c r="S761">
        <v>0</v>
      </c>
    </row>
    <row r="762" spans="3:19">
      <c r="C762">
        <v>62</v>
      </c>
      <c r="D762">
        <v>3</v>
      </c>
      <c r="E762" t="s">
        <v>44</v>
      </c>
      <c r="G762">
        <v>14</v>
      </c>
      <c r="H762">
        <v>15446</v>
      </c>
      <c r="I762">
        <v>14192</v>
      </c>
      <c r="J762">
        <v>1254</v>
      </c>
      <c r="K762">
        <v>3.7620000000000001E-2</v>
      </c>
      <c r="L762">
        <v>72.02</v>
      </c>
      <c r="M762">
        <v>1</v>
      </c>
      <c r="N762">
        <v>7</v>
      </c>
      <c r="O762">
        <v>3</v>
      </c>
      <c r="P762">
        <v>3</v>
      </c>
      <c r="Q762">
        <v>0</v>
      </c>
      <c r="R762">
        <v>0</v>
      </c>
      <c r="S762">
        <v>0</v>
      </c>
    </row>
    <row r="763" spans="3:19">
      <c r="C763">
        <v>62</v>
      </c>
      <c r="D763">
        <v>3</v>
      </c>
      <c r="E763" t="s">
        <v>41</v>
      </c>
      <c r="M763">
        <v>1</v>
      </c>
      <c r="N763">
        <v>10</v>
      </c>
      <c r="O763">
        <v>7</v>
      </c>
      <c r="P763">
        <v>2</v>
      </c>
      <c r="Q763">
        <v>0</v>
      </c>
      <c r="R763">
        <v>0</v>
      </c>
      <c r="S763">
        <v>0</v>
      </c>
    </row>
    <row r="764" spans="3:19">
      <c r="C764">
        <v>63</v>
      </c>
      <c r="D764">
        <v>1</v>
      </c>
      <c r="E764" t="s">
        <v>42</v>
      </c>
      <c r="G764">
        <v>10</v>
      </c>
      <c r="H764">
        <v>5540</v>
      </c>
      <c r="I764">
        <v>4981</v>
      </c>
      <c r="J764">
        <v>559</v>
      </c>
      <c r="K764">
        <v>3.3289999999999999E-3</v>
      </c>
      <c r="L764">
        <v>12.94</v>
      </c>
      <c r="M764">
        <v>1</v>
      </c>
      <c r="N764">
        <v>5</v>
      </c>
      <c r="O764">
        <v>3</v>
      </c>
      <c r="P764">
        <v>1</v>
      </c>
      <c r="Q764">
        <v>0</v>
      </c>
      <c r="R764">
        <v>0</v>
      </c>
      <c r="S764">
        <v>0</v>
      </c>
    </row>
    <row r="765" spans="3:19">
      <c r="C765">
        <v>63</v>
      </c>
      <c r="D765">
        <v>1</v>
      </c>
      <c r="E765" t="s">
        <v>43</v>
      </c>
      <c r="G765">
        <v>9</v>
      </c>
      <c r="H765">
        <v>9756</v>
      </c>
      <c r="I765">
        <v>9245</v>
      </c>
      <c r="J765">
        <v>511</v>
      </c>
      <c r="K765">
        <v>0</v>
      </c>
      <c r="L765">
        <v>22.4</v>
      </c>
      <c r="M765">
        <v>1</v>
      </c>
      <c r="N765">
        <v>4</v>
      </c>
      <c r="O765">
        <v>0</v>
      </c>
      <c r="P765">
        <v>3</v>
      </c>
      <c r="Q765">
        <v>1</v>
      </c>
      <c r="R765">
        <v>0</v>
      </c>
      <c r="S765">
        <v>0</v>
      </c>
    </row>
    <row r="766" spans="3:19">
      <c r="C766">
        <v>63</v>
      </c>
      <c r="D766">
        <v>1</v>
      </c>
      <c r="E766" t="s">
        <v>41</v>
      </c>
      <c r="M766">
        <v>1</v>
      </c>
      <c r="N766">
        <v>2</v>
      </c>
      <c r="O766">
        <v>2</v>
      </c>
      <c r="P766">
        <v>0</v>
      </c>
      <c r="Q766">
        <v>8</v>
      </c>
      <c r="R766">
        <v>7</v>
      </c>
      <c r="S766">
        <v>0</v>
      </c>
    </row>
    <row r="767" spans="3:19">
      <c r="C767">
        <v>63</v>
      </c>
      <c r="D767">
        <v>1</v>
      </c>
      <c r="E767" t="s">
        <v>44</v>
      </c>
      <c r="G767">
        <v>7</v>
      </c>
      <c r="H767">
        <v>5725</v>
      </c>
      <c r="I767">
        <v>5452</v>
      </c>
      <c r="J767">
        <v>273</v>
      </c>
      <c r="K767">
        <v>1.508E-2</v>
      </c>
      <c r="L767">
        <v>11</v>
      </c>
      <c r="M767">
        <v>1</v>
      </c>
      <c r="N767">
        <v>1</v>
      </c>
      <c r="O767">
        <v>0</v>
      </c>
      <c r="P767">
        <v>0</v>
      </c>
      <c r="Q767">
        <v>3</v>
      </c>
      <c r="R767">
        <v>2</v>
      </c>
      <c r="S767">
        <v>0</v>
      </c>
    </row>
    <row r="768" spans="3:19">
      <c r="C768">
        <v>63</v>
      </c>
      <c r="D768">
        <v>2</v>
      </c>
      <c r="E768" t="s">
        <v>41</v>
      </c>
      <c r="M768">
        <v>1</v>
      </c>
      <c r="N768">
        <v>0</v>
      </c>
      <c r="O768">
        <v>0</v>
      </c>
      <c r="P768">
        <v>0</v>
      </c>
      <c r="Q768">
        <v>10</v>
      </c>
      <c r="R768">
        <v>9</v>
      </c>
      <c r="S768">
        <v>0</v>
      </c>
    </row>
    <row r="769" spans="3:19">
      <c r="C769">
        <v>63</v>
      </c>
      <c r="D769">
        <v>2</v>
      </c>
      <c r="E769" t="s">
        <v>44</v>
      </c>
      <c r="G769">
        <v>11</v>
      </c>
      <c r="H769">
        <v>12235</v>
      </c>
      <c r="I769">
        <v>10722</v>
      </c>
      <c r="J769">
        <v>1513</v>
      </c>
      <c r="K769">
        <v>3.6014999999999998E-2</v>
      </c>
      <c r="L769">
        <v>29.31</v>
      </c>
      <c r="M769">
        <v>1</v>
      </c>
      <c r="N769">
        <v>3</v>
      </c>
      <c r="O769">
        <v>2</v>
      </c>
      <c r="P769">
        <v>0</v>
      </c>
      <c r="Q769">
        <v>3</v>
      </c>
      <c r="R769">
        <v>2</v>
      </c>
      <c r="S769">
        <v>0</v>
      </c>
    </row>
    <row r="770" spans="3:19">
      <c r="C770">
        <v>63</v>
      </c>
      <c r="D770">
        <v>2</v>
      </c>
      <c r="E770" t="s">
        <v>43</v>
      </c>
      <c r="G770">
        <v>9</v>
      </c>
      <c r="H770">
        <v>10578</v>
      </c>
      <c r="I770">
        <v>9570</v>
      </c>
      <c r="J770">
        <v>1008</v>
      </c>
      <c r="K770">
        <v>0</v>
      </c>
      <c r="L770">
        <v>39.24</v>
      </c>
      <c r="M770">
        <v>1</v>
      </c>
      <c r="N770">
        <v>4</v>
      </c>
      <c r="O770">
        <v>1</v>
      </c>
      <c r="P770">
        <v>2</v>
      </c>
      <c r="Q770">
        <v>1</v>
      </c>
      <c r="R770">
        <v>0</v>
      </c>
      <c r="S770">
        <v>0</v>
      </c>
    </row>
    <row r="771" spans="3:19">
      <c r="C771">
        <v>63</v>
      </c>
      <c r="D771">
        <v>2</v>
      </c>
      <c r="E771" t="s">
        <v>42</v>
      </c>
      <c r="M771">
        <v>1</v>
      </c>
      <c r="N771">
        <v>9</v>
      </c>
      <c r="O771">
        <v>4</v>
      </c>
      <c r="P771">
        <v>4</v>
      </c>
      <c r="Q771">
        <v>1</v>
      </c>
      <c r="R771">
        <v>0</v>
      </c>
      <c r="S771">
        <v>1</v>
      </c>
    </row>
    <row r="772" spans="3:19">
      <c r="C772">
        <v>63</v>
      </c>
      <c r="D772">
        <v>3</v>
      </c>
      <c r="E772" t="s">
        <v>42</v>
      </c>
      <c r="G772">
        <v>8</v>
      </c>
      <c r="H772">
        <v>3536</v>
      </c>
      <c r="I772">
        <v>3310</v>
      </c>
      <c r="J772">
        <v>226</v>
      </c>
      <c r="K772">
        <v>1.9940000000000001E-3</v>
      </c>
      <c r="L772">
        <v>10.220000000000001</v>
      </c>
      <c r="M772">
        <v>1</v>
      </c>
      <c r="N772">
        <v>4</v>
      </c>
      <c r="O772">
        <v>2</v>
      </c>
      <c r="P772">
        <v>1</v>
      </c>
      <c r="Q772">
        <v>0</v>
      </c>
      <c r="R772">
        <v>0</v>
      </c>
      <c r="S772">
        <v>0</v>
      </c>
    </row>
    <row r="773" spans="3:19">
      <c r="C773">
        <v>63</v>
      </c>
      <c r="D773">
        <v>3</v>
      </c>
      <c r="E773" t="s">
        <v>41</v>
      </c>
      <c r="M773">
        <v>1</v>
      </c>
      <c r="N773">
        <v>0</v>
      </c>
      <c r="O773">
        <v>0</v>
      </c>
      <c r="P773">
        <v>0</v>
      </c>
      <c r="Q773">
        <v>10</v>
      </c>
      <c r="R773">
        <v>9</v>
      </c>
      <c r="S773">
        <v>0</v>
      </c>
    </row>
    <row r="774" spans="3:19">
      <c r="C774">
        <v>63</v>
      </c>
      <c r="D774">
        <v>3</v>
      </c>
      <c r="E774" t="s">
        <v>43</v>
      </c>
      <c r="G774">
        <v>9</v>
      </c>
      <c r="H774">
        <v>9672</v>
      </c>
      <c r="I774">
        <v>9204</v>
      </c>
      <c r="J774">
        <v>468</v>
      </c>
      <c r="K774">
        <v>0</v>
      </c>
      <c r="L774">
        <v>21.26</v>
      </c>
      <c r="M774">
        <v>1</v>
      </c>
      <c r="N774">
        <v>4</v>
      </c>
      <c r="O774">
        <v>0</v>
      </c>
      <c r="P774">
        <v>3</v>
      </c>
      <c r="Q774">
        <v>1</v>
      </c>
      <c r="R774">
        <v>0</v>
      </c>
      <c r="S774">
        <v>0</v>
      </c>
    </row>
    <row r="775" spans="3:19">
      <c r="C775">
        <v>63</v>
      </c>
      <c r="D775">
        <v>3</v>
      </c>
      <c r="E775" t="s">
        <v>44</v>
      </c>
      <c r="G775">
        <v>17</v>
      </c>
      <c r="H775">
        <v>23126</v>
      </c>
      <c r="I775">
        <v>20601</v>
      </c>
      <c r="J775">
        <v>2525</v>
      </c>
      <c r="K775">
        <v>5.9792499999999998E-2</v>
      </c>
      <c r="L775">
        <v>43.5</v>
      </c>
      <c r="M775">
        <v>1</v>
      </c>
      <c r="N775">
        <v>6</v>
      </c>
      <c r="O775">
        <v>5</v>
      </c>
      <c r="P775">
        <v>0</v>
      </c>
      <c r="Q775">
        <v>3</v>
      </c>
      <c r="R775">
        <v>2</v>
      </c>
      <c r="S775">
        <v>0</v>
      </c>
    </row>
    <row r="776" spans="3:19">
      <c r="C776">
        <v>63</v>
      </c>
      <c r="D776">
        <v>4</v>
      </c>
      <c r="E776" t="s">
        <v>42</v>
      </c>
      <c r="G776">
        <v>18</v>
      </c>
      <c r="H776">
        <v>11247</v>
      </c>
      <c r="I776">
        <v>10707</v>
      </c>
      <c r="J776">
        <v>540</v>
      </c>
      <c r="K776">
        <v>6.1634999999999997E-3</v>
      </c>
      <c r="L776">
        <v>17.5</v>
      </c>
      <c r="M776">
        <v>1</v>
      </c>
      <c r="N776">
        <v>9</v>
      </c>
      <c r="O776">
        <v>5</v>
      </c>
      <c r="P776">
        <v>3</v>
      </c>
      <c r="Q776">
        <v>0</v>
      </c>
      <c r="R776">
        <v>0</v>
      </c>
      <c r="S776">
        <v>0</v>
      </c>
    </row>
    <row r="777" spans="3:19">
      <c r="C777">
        <v>64</v>
      </c>
      <c r="D777">
        <v>1</v>
      </c>
      <c r="E777" t="s">
        <v>41</v>
      </c>
      <c r="G777">
        <v>2</v>
      </c>
      <c r="H777">
        <v>1474</v>
      </c>
      <c r="I777">
        <v>1435</v>
      </c>
      <c r="J777">
        <v>39</v>
      </c>
      <c r="K777">
        <v>0</v>
      </c>
      <c r="L777">
        <v>0.95</v>
      </c>
      <c r="M777">
        <v>1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</row>
    <row r="778" spans="3:19">
      <c r="C778">
        <v>64</v>
      </c>
      <c r="D778">
        <v>1</v>
      </c>
      <c r="E778" t="s">
        <v>42</v>
      </c>
      <c r="M778">
        <v>1</v>
      </c>
      <c r="N778">
        <v>10</v>
      </c>
      <c r="O778">
        <v>6</v>
      </c>
      <c r="P778">
        <v>3</v>
      </c>
      <c r="Q778">
        <v>0</v>
      </c>
      <c r="R778">
        <v>0</v>
      </c>
      <c r="S778">
        <v>0</v>
      </c>
    </row>
    <row r="779" spans="3:19">
      <c r="C779">
        <v>64</v>
      </c>
      <c r="D779">
        <v>1</v>
      </c>
      <c r="E779" t="s">
        <v>43</v>
      </c>
      <c r="G779">
        <v>10</v>
      </c>
      <c r="H779">
        <v>9614</v>
      </c>
      <c r="I779">
        <v>8929</v>
      </c>
      <c r="J779">
        <v>685</v>
      </c>
      <c r="K779">
        <v>0</v>
      </c>
      <c r="L779">
        <v>22.7</v>
      </c>
      <c r="M779">
        <v>1</v>
      </c>
      <c r="N779">
        <v>5</v>
      </c>
      <c r="O779">
        <v>1</v>
      </c>
      <c r="P779">
        <v>3</v>
      </c>
      <c r="Q779">
        <v>0</v>
      </c>
      <c r="R779">
        <v>0</v>
      </c>
      <c r="S779">
        <v>0</v>
      </c>
    </row>
    <row r="780" spans="3:19">
      <c r="C780">
        <v>64</v>
      </c>
      <c r="D780">
        <v>1</v>
      </c>
      <c r="E780" t="s">
        <v>44</v>
      </c>
      <c r="G780">
        <v>4</v>
      </c>
      <c r="H780">
        <v>2232</v>
      </c>
      <c r="I780">
        <v>2138</v>
      </c>
      <c r="J780">
        <v>94</v>
      </c>
      <c r="K780">
        <v>6.2849999999999998E-3</v>
      </c>
      <c r="L780">
        <v>3.25</v>
      </c>
      <c r="M780">
        <v>1</v>
      </c>
      <c r="N780">
        <v>0</v>
      </c>
      <c r="O780">
        <v>0</v>
      </c>
      <c r="P780">
        <v>0</v>
      </c>
      <c r="Q780">
        <v>2</v>
      </c>
      <c r="R780">
        <v>1</v>
      </c>
      <c r="S780">
        <v>0</v>
      </c>
    </row>
    <row r="781" spans="3:19">
      <c r="C781">
        <v>64</v>
      </c>
      <c r="D781">
        <v>2</v>
      </c>
      <c r="E781" t="s">
        <v>44</v>
      </c>
      <c r="G781">
        <v>4</v>
      </c>
      <c r="H781">
        <v>2233</v>
      </c>
      <c r="I781">
        <v>2138</v>
      </c>
      <c r="J781">
        <v>95</v>
      </c>
      <c r="K781">
        <v>6.2950000000000002E-3</v>
      </c>
      <c r="L781">
        <v>3.53</v>
      </c>
      <c r="M781">
        <v>1</v>
      </c>
      <c r="N781">
        <v>0</v>
      </c>
      <c r="O781">
        <v>0</v>
      </c>
      <c r="P781">
        <v>0</v>
      </c>
      <c r="Q781">
        <v>2</v>
      </c>
      <c r="R781">
        <v>1</v>
      </c>
      <c r="S781">
        <v>0</v>
      </c>
    </row>
    <row r="782" spans="3:19">
      <c r="C782">
        <v>64</v>
      </c>
      <c r="D782">
        <v>2</v>
      </c>
      <c r="E782" t="s">
        <v>43</v>
      </c>
      <c r="G782">
        <v>10</v>
      </c>
      <c r="H782">
        <v>9561</v>
      </c>
      <c r="I782">
        <v>8911</v>
      </c>
      <c r="J782">
        <v>650</v>
      </c>
      <c r="K782">
        <v>0</v>
      </c>
      <c r="L782">
        <v>24.06</v>
      </c>
      <c r="M782">
        <v>1</v>
      </c>
      <c r="N782">
        <v>5</v>
      </c>
      <c r="O782">
        <v>1</v>
      </c>
      <c r="P782">
        <v>3</v>
      </c>
      <c r="Q782">
        <v>0</v>
      </c>
      <c r="R782">
        <v>0</v>
      </c>
      <c r="S782">
        <v>0</v>
      </c>
    </row>
    <row r="783" spans="3:19">
      <c r="C783">
        <v>64</v>
      </c>
      <c r="D783">
        <v>2</v>
      </c>
      <c r="E783" t="s">
        <v>42</v>
      </c>
      <c r="M783">
        <v>1</v>
      </c>
      <c r="N783">
        <v>10</v>
      </c>
      <c r="O783">
        <v>5</v>
      </c>
      <c r="P783">
        <v>4</v>
      </c>
      <c r="Q783">
        <v>0</v>
      </c>
      <c r="R783">
        <v>0</v>
      </c>
      <c r="S783">
        <v>0</v>
      </c>
    </row>
    <row r="784" spans="3:19">
      <c r="C784">
        <v>64</v>
      </c>
      <c r="D784">
        <v>2</v>
      </c>
      <c r="E784" t="s">
        <v>41</v>
      </c>
      <c r="G784">
        <v>2</v>
      </c>
      <c r="H784">
        <v>1474</v>
      </c>
      <c r="I784">
        <v>1435</v>
      </c>
      <c r="J784">
        <v>39</v>
      </c>
      <c r="K784">
        <v>0</v>
      </c>
      <c r="L784">
        <v>0.61</v>
      </c>
      <c r="M784">
        <v>1</v>
      </c>
      <c r="N784">
        <v>0</v>
      </c>
      <c r="O784">
        <v>0</v>
      </c>
      <c r="P784">
        <v>0</v>
      </c>
      <c r="Q784">
        <v>1</v>
      </c>
      <c r="R784">
        <v>0</v>
      </c>
      <c r="S784">
        <v>0</v>
      </c>
    </row>
    <row r="785" spans="3:19">
      <c r="C785">
        <v>64</v>
      </c>
      <c r="D785">
        <v>3</v>
      </c>
      <c r="E785" t="s">
        <v>42</v>
      </c>
      <c r="M785">
        <v>1</v>
      </c>
      <c r="N785">
        <v>10</v>
      </c>
      <c r="O785">
        <v>7</v>
      </c>
      <c r="P785">
        <v>2</v>
      </c>
      <c r="Q785">
        <v>0</v>
      </c>
      <c r="R785">
        <v>0</v>
      </c>
      <c r="S785">
        <v>0</v>
      </c>
    </row>
    <row r="786" spans="3:19">
      <c r="C786">
        <v>64</v>
      </c>
      <c r="D786">
        <v>3</v>
      </c>
      <c r="E786" t="s">
        <v>43</v>
      </c>
      <c r="G786">
        <v>10</v>
      </c>
      <c r="H786">
        <v>9806</v>
      </c>
      <c r="I786">
        <v>9006</v>
      </c>
      <c r="J786">
        <v>800</v>
      </c>
      <c r="K786">
        <v>0</v>
      </c>
      <c r="L786">
        <v>34.74</v>
      </c>
      <c r="M786">
        <v>1</v>
      </c>
      <c r="N786">
        <v>5</v>
      </c>
      <c r="O786">
        <v>1</v>
      </c>
      <c r="P786">
        <v>3</v>
      </c>
      <c r="Q786">
        <v>0</v>
      </c>
      <c r="R786">
        <v>0</v>
      </c>
      <c r="S786">
        <v>0</v>
      </c>
    </row>
    <row r="787" spans="3:19">
      <c r="C787">
        <v>64</v>
      </c>
      <c r="D787">
        <v>3</v>
      </c>
      <c r="E787" t="s">
        <v>44</v>
      </c>
      <c r="G787">
        <v>4</v>
      </c>
      <c r="H787">
        <v>2248</v>
      </c>
      <c r="I787">
        <v>2138</v>
      </c>
      <c r="J787">
        <v>110</v>
      </c>
      <c r="K787">
        <v>5.0049999999999999E-3</v>
      </c>
      <c r="L787">
        <v>5.21</v>
      </c>
      <c r="M787">
        <v>1</v>
      </c>
      <c r="N787">
        <v>0</v>
      </c>
      <c r="O787">
        <v>0</v>
      </c>
      <c r="P787">
        <v>0</v>
      </c>
      <c r="Q787">
        <v>2</v>
      </c>
      <c r="R787">
        <v>1</v>
      </c>
      <c r="S787">
        <v>0</v>
      </c>
    </row>
    <row r="788" spans="3:19">
      <c r="C788">
        <v>64</v>
      </c>
      <c r="D788">
        <v>3</v>
      </c>
      <c r="E788" t="s">
        <v>41</v>
      </c>
      <c r="G788">
        <v>2</v>
      </c>
      <c r="H788">
        <v>1474</v>
      </c>
      <c r="I788">
        <v>1435</v>
      </c>
      <c r="J788">
        <v>39</v>
      </c>
      <c r="K788">
        <v>0</v>
      </c>
      <c r="L788">
        <v>0.56999999999999995</v>
      </c>
      <c r="M788">
        <v>1</v>
      </c>
      <c r="N788">
        <v>0</v>
      </c>
      <c r="O788">
        <v>0</v>
      </c>
      <c r="P788">
        <v>0</v>
      </c>
      <c r="Q788">
        <v>1</v>
      </c>
      <c r="R788">
        <v>0</v>
      </c>
      <c r="S788">
        <v>0</v>
      </c>
    </row>
    <row r="789" spans="3:19">
      <c r="C789">
        <v>65</v>
      </c>
      <c r="D789">
        <v>1</v>
      </c>
      <c r="E789" t="s">
        <v>42</v>
      </c>
      <c r="G789">
        <v>10</v>
      </c>
      <c r="H789">
        <v>4032</v>
      </c>
      <c r="I789">
        <v>3817</v>
      </c>
      <c r="J789">
        <v>215</v>
      </c>
      <c r="K789">
        <v>2.2309999999999999E-3</v>
      </c>
      <c r="L789">
        <v>9.67</v>
      </c>
      <c r="M789">
        <v>1</v>
      </c>
      <c r="N789">
        <v>5</v>
      </c>
      <c r="O789">
        <v>2</v>
      </c>
      <c r="P789">
        <v>2</v>
      </c>
      <c r="Q789">
        <v>0</v>
      </c>
      <c r="R789">
        <v>0</v>
      </c>
      <c r="S789">
        <v>0</v>
      </c>
    </row>
    <row r="790" spans="3:19">
      <c r="C790">
        <v>65</v>
      </c>
      <c r="D790">
        <v>1</v>
      </c>
      <c r="E790" t="s">
        <v>41</v>
      </c>
      <c r="G790">
        <v>2</v>
      </c>
      <c r="H790">
        <v>1458</v>
      </c>
      <c r="I790">
        <v>1431</v>
      </c>
      <c r="J790">
        <v>27</v>
      </c>
      <c r="K790">
        <v>0</v>
      </c>
      <c r="L790">
        <v>0.53</v>
      </c>
      <c r="M790">
        <v>1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0</v>
      </c>
    </row>
    <row r="791" spans="3:19">
      <c r="C791">
        <v>65</v>
      </c>
      <c r="D791">
        <v>1</v>
      </c>
      <c r="E791" t="s">
        <v>43</v>
      </c>
      <c r="G791">
        <v>9</v>
      </c>
      <c r="H791">
        <v>9519</v>
      </c>
      <c r="I791">
        <v>9093</v>
      </c>
      <c r="J791">
        <v>426</v>
      </c>
      <c r="K791">
        <v>0</v>
      </c>
      <c r="L791">
        <v>17.079999999999998</v>
      </c>
      <c r="M791">
        <v>1</v>
      </c>
      <c r="N791">
        <v>4</v>
      </c>
      <c r="O791">
        <v>0</v>
      </c>
      <c r="P791">
        <v>3</v>
      </c>
      <c r="Q791">
        <v>1</v>
      </c>
      <c r="R791">
        <v>0</v>
      </c>
      <c r="S791">
        <v>0</v>
      </c>
    </row>
    <row r="792" spans="3:19">
      <c r="C792">
        <v>65</v>
      </c>
      <c r="D792">
        <v>1</v>
      </c>
      <c r="E792" t="s">
        <v>44</v>
      </c>
      <c r="G792">
        <v>4</v>
      </c>
      <c r="H792">
        <v>2149</v>
      </c>
      <c r="I792">
        <v>2097</v>
      </c>
      <c r="J792">
        <v>52</v>
      </c>
      <c r="K792">
        <v>5.7625000000000003E-3</v>
      </c>
      <c r="L792">
        <v>3.24</v>
      </c>
      <c r="M792">
        <v>1</v>
      </c>
      <c r="N792">
        <v>0</v>
      </c>
      <c r="O792">
        <v>0</v>
      </c>
      <c r="P792">
        <v>0</v>
      </c>
      <c r="Q792">
        <v>2</v>
      </c>
      <c r="R792">
        <v>1</v>
      </c>
      <c r="S792">
        <v>0</v>
      </c>
    </row>
    <row r="793" spans="3:19">
      <c r="C793">
        <v>65</v>
      </c>
      <c r="D793">
        <v>2</v>
      </c>
      <c r="E793" t="s">
        <v>44</v>
      </c>
      <c r="G793">
        <v>4</v>
      </c>
      <c r="H793">
        <v>2151</v>
      </c>
      <c r="I793">
        <v>2097</v>
      </c>
      <c r="J793">
        <v>54</v>
      </c>
      <c r="K793">
        <v>4.3425E-3</v>
      </c>
      <c r="L793">
        <v>3.32</v>
      </c>
      <c r="M793">
        <v>1</v>
      </c>
      <c r="N793">
        <v>0</v>
      </c>
      <c r="O793">
        <v>0</v>
      </c>
      <c r="P793">
        <v>0</v>
      </c>
      <c r="Q793">
        <v>2</v>
      </c>
      <c r="R793">
        <v>1</v>
      </c>
      <c r="S793">
        <v>0</v>
      </c>
    </row>
    <row r="794" spans="3:19">
      <c r="C794">
        <v>65</v>
      </c>
      <c r="D794">
        <v>2</v>
      </c>
      <c r="E794" t="s">
        <v>43</v>
      </c>
      <c r="G794">
        <v>11</v>
      </c>
      <c r="H794">
        <v>13024</v>
      </c>
      <c r="I794">
        <v>12341</v>
      </c>
      <c r="J794">
        <v>683</v>
      </c>
      <c r="K794">
        <v>0</v>
      </c>
      <c r="L794">
        <v>24.75</v>
      </c>
      <c r="M794">
        <v>1</v>
      </c>
      <c r="N794">
        <v>4</v>
      </c>
      <c r="O794">
        <v>0</v>
      </c>
      <c r="P794">
        <v>3</v>
      </c>
      <c r="Q794">
        <v>2</v>
      </c>
      <c r="R794">
        <v>1</v>
      </c>
      <c r="S794">
        <v>0</v>
      </c>
    </row>
    <row r="795" spans="3:19">
      <c r="C795">
        <v>65</v>
      </c>
      <c r="D795">
        <v>2</v>
      </c>
      <c r="E795" t="s">
        <v>41</v>
      </c>
      <c r="G795">
        <v>2</v>
      </c>
      <c r="H795">
        <v>1458</v>
      </c>
      <c r="I795">
        <v>1431</v>
      </c>
      <c r="J795">
        <v>27</v>
      </c>
      <c r="K795">
        <v>0</v>
      </c>
      <c r="L795">
        <v>0.52</v>
      </c>
      <c r="M795">
        <v>1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</row>
    <row r="796" spans="3:19">
      <c r="C796">
        <v>65</v>
      </c>
      <c r="D796">
        <v>2</v>
      </c>
      <c r="E796" t="s">
        <v>42</v>
      </c>
      <c r="G796">
        <v>8</v>
      </c>
      <c r="H796">
        <v>3323</v>
      </c>
      <c r="I796">
        <v>2957</v>
      </c>
      <c r="J796">
        <v>366</v>
      </c>
      <c r="K796">
        <v>2.0274999999999998E-3</v>
      </c>
      <c r="L796">
        <v>8.91</v>
      </c>
      <c r="M796">
        <v>1</v>
      </c>
      <c r="N796">
        <v>4</v>
      </c>
      <c r="O796">
        <v>2</v>
      </c>
      <c r="P796">
        <v>1</v>
      </c>
      <c r="Q796">
        <v>0</v>
      </c>
      <c r="R796">
        <v>0</v>
      </c>
      <c r="S796">
        <v>0</v>
      </c>
    </row>
    <row r="797" spans="3:19">
      <c r="C797">
        <v>65</v>
      </c>
      <c r="D797">
        <v>3</v>
      </c>
      <c r="E797" t="s">
        <v>43</v>
      </c>
      <c r="G797">
        <v>9</v>
      </c>
      <c r="H797">
        <v>9560</v>
      </c>
      <c r="I797">
        <v>9097</v>
      </c>
      <c r="J797">
        <v>463</v>
      </c>
      <c r="K797">
        <v>0</v>
      </c>
      <c r="L797">
        <v>20.09</v>
      </c>
      <c r="M797">
        <v>1</v>
      </c>
      <c r="N797">
        <v>4</v>
      </c>
      <c r="O797">
        <v>0</v>
      </c>
      <c r="P797">
        <v>3</v>
      </c>
      <c r="Q797">
        <v>1</v>
      </c>
      <c r="R797">
        <v>0</v>
      </c>
      <c r="S797">
        <v>0</v>
      </c>
    </row>
    <row r="798" spans="3:19">
      <c r="C798">
        <v>65</v>
      </c>
      <c r="D798">
        <v>3</v>
      </c>
      <c r="E798" t="s">
        <v>42</v>
      </c>
      <c r="G798">
        <v>8</v>
      </c>
      <c r="H798">
        <v>3370</v>
      </c>
      <c r="I798">
        <v>3224</v>
      </c>
      <c r="J798">
        <v>146</v>
      </c>
      <c r="K798">
        <v>1.8309999999999999E-3</v>
      </c>
      <c r="L798">
        <v>7.51</v>
      </c>
      <c r="M798">
        <v>1</v>
      </c>
      <c r="N798">
        <v>4</v>
      </c>
      <c r="O798">
        <v>1</v>
      </c>
      <c r="P798">
        <v>2</v>
      </c>
      <c r="Q798">
        <v>0</v>
      </c>
      <c r="R798">
        <v>0</v>
      </c>
      <c r="S798">
        <v>0</v>
      </c>
    </row>
    <row r="799" spans="3:19">
      <c r="C799">
        <v>65</v>
      </c>
      <c r="D799">
        <v>3</v>
      </c>
      <c r="E799" t="s">
        <v>41</v>
      </c>
      <c r="G799">
        <v>2</v>
      </c>
      <c r="H799">
        <v>1458</v>
      </c>
      <c r="I799">
        <v>1431</v>
      </c>
      <c r="J799">
        <v>27</v>
      </c>
      <c r="K799">
        <v>0</v>
      </c>
      <c r="L799">
        <v>0.53</v>
      </c>
      <c r="M799">
        <v>1</v>
      </c>
      <c r="N799">
        <v>0</v>
      </c>
      <c r="O799">
        <v>0</v>
      </c>
      <c r="P799">
        <v>0</v>
      </c>
      <c r="Q799">
        <v>1</v>
      </c>
      <c r="R799">
        <v>0</v>
      </c>
      <c r="S799">
        <v>0</v>
      </c>
    </row>
    <row r="800" spans="3:19">
      <c r="C800">
        <v>65</v>
      </c>
      <c r="D800">
        <v>3</v>
      </c>
      <c r="E800" t="s">
        <v>44</v>
      </c>
      <c r="G800">
        <v>4</v>
      </c>
      <c r="H800">
        <v>2150</v>
      </c>
      <c r="I800">
        <v>2097</v>
      </c>
      <c r="J800">
        <v>53</v>
      </c>
      <c r="K800">
        <v>4.33249999999999E-3</v>
      </c>
      <c r="L800">
        <v>2.83</v>
      </c>
      <c r="M800">
        <v>1</v>
      </c>
      <c r="N800">
        <v>0</v>
      </c>
      <c r="O800">
        <v>0</v>
      </c>
      <c r="P800">
        <v>0</v>
      </c>
      <c r="Q800">
        <v>2</v>
      </c>
      <c r="R800">
        <v>1</v>
      </c>
      <c r="S800">
        <v>0</v>
      </c>
    </row>
    <row r="801" spans="3:19">
      <c r="C801">
        <v>66</v>
      </c>
      <c r="D801">
        <v>1</v>
      </c>
      <c r="E801" t="s">
        <v>44</v>
      </c>
      <c r="G801">
        <v>4</v>
      </c>
      <c r="H801">
        <v>2211</v>
      </c>
      <c r="I801">
        <v>2085</v>
      </c>
      <c r="J801">
        <v>126</v>
      </c>
      <c r="K801">
        <v>6.4725E-3</v>
      </c>
      <c r="L801">
        <v>4.7699999999999996</v>
      </c>
      <c r="M801">
        <v>1</v>
      </c>
      <c r="N801">
        <v>0</v>
      </c>
      <c r="O801">
        <v>0</v>
      </c>
      <c r="P801">
        <v>0</v>
      </c>
      <c r="Q801">
        <v>2</v>
      </c>
      <c r="R801">
        <v>1</v>
      </c>
      <c r="S801">
        <v>0</v>
      </c>
    </row>
    <row r="802" spans="3:19">
      <c r="C802">
        <v>66</v>
      </c>
      <c r="D802">
        <v>1</v>
      </c>
      <c r="E802" t="s">
        <v>43</v>
      </c>
      <c r="G802">
        <v>9</v>
      </c>
      <c r="H802">
        <v>9717</v>
      </c>
      <c r="I802">
        <v>9218</v>
      </c>
      <c r="J802">
        <v>499</v>
      </c>
      <c r="K802">
        <v>0</v>
      </c>
      <c r="L802">
        <v>33.770000000000003</v>
      </c>
      <c r="M802">
        <v>1</v>
      </c>
      <c r="N802">
        <v>4</v>
      </c>
      <c r="O802">
        <v>0</v>
      </c>
      <c r="P802">
        <v>3</v>
      </c>
      <c r="Q802">
        <v>1</v>
      </c>
      <c r="R802">
        <v>0</v>
      </c>
      <c r="S802">
        <v>0</v>
      </c>
    </row>
    <row r="803" spans="3:19">
      <c r="C803">
        <v>66</v>
      </c>
      <c r="D803">
        <v>1</v>
      </c>
      <c r="E803" t="s">
        <v>41</v>
      </c>
      <c r="M803">
        <v>1</v>
      </c>
      <c r="N803">
        <v>0</v>
      </c>
      <c r="O803">
        <v>0</v>
      </c>
      <c r="P803">
        <v>0</v>
      </c>
      <c r="Q803">
        <v>10</v>
      </c>
      <c r="R803">
        <v>9</v>
      </c>
      <c r="S803">
        <v>0</v>
      </c>
    </row>
    <row r="804" spans="3:19">
      <c r="C804">
        <v>66</v>
      </c>
      <c r="D804">
        <v>1</v>
      </c>
      <c r="E804" t="s">
        <v>42</v>
      </c>
      <c r="G804">
        <v>18</v>
      </c>
      <c r="H804">
        <v>11536</v>
      </c>
      <c r="I804">
        <v>10870</v>
      </c>
      <c r="J804">
        <v>666</v>
      </c>
      <c r="K804">
        <v>6.4339999999999996E-3</v>
      </c>
      <c r="L804">
        <v>17.989999999999998</v>
      </c>
      <c r="M804">
        <v>1</v>
      </c>
      <c r="N804">
        <v>9</v>
      </c>
      <c r="O804">
        <v>6</v>
      </c>
      <c r="P804">
        <v>2</v>
      </c>
      <c r="Q804">
        <v>0</v>
      </c>
      <c r="R804">
        <v>0</v>
      </c>
      <c r="S804">
        <v>0</v>
      </c>
    </row>
    <row r="805" spans="3:19">
      <c r="C805">
        <v>66</v>
      </c>
      <c r="D805">
        <v>2</v>
      </c>
      <c r="E805" t="s">
        <v>41</v>
      </c>
      <c r="M805">
        <v>1</v>
      </c>
      <c r="N805">
        <v>3</v>
      </c>
      <c r="O805">
        <v>1</v>
      </c>
      <c r="P805">
        <v>2</v>
      </c>
      <c r="Q805">
        <v>7</v>
      </c>
      <c r="R805">
        <v>6</v>
      </c>
      <c r="S805">
        <v>0</v>
      </c>
    </row>
    <row r="806" spans="3:19">
      <c r="C806">
        <v>66</v>
      </c>
      <c r="D806">
        <v>2</v>
      </c>
      <c r="E806" t="s">
        <v>43</v>
      </c>
      <c r="G806">
        <v>11</v>
      </c>
      <c r="H806">
        <v>11962</v>
      </c>
      <c r="I806">
        <v>11447</v>
      </c>
      <c r="J806">
        <v>515</v>
      </c>
      <c r="K806">
        <v>0</v>
      </c>
      <c r="L806">
        <v>38.01</v>
      </c>
      <c r="M806">
        <v>1</v>
      </c>
      <c r="N806">
        <v>5</v>
      </c>
      <c r="O806">
        <v>0</v>
      </c>
      <c r="P806">
        <v>4</v>
      </c>
      <c r="Q806">
        <v>1</v>
      </c>
      <c r="R806">
        <v>0</v>
      </c>
      <c r="S806">
        <v>0</v>
      </c>
    </row>
    <row r="807" spans="3:19">
      <c r="C807">
        <v>66</v>
      </c>
      <c r="D807">
        <v>2</v>
      </c>
      <c r="E807" t="s">
        <v>44</v>
      </c>
      <c r="G807">
        <v>4</v>
      </c>
      <c r="H807">
        <v>2169</v>
      </c>
      <c r="I807">
        <v>2085</v>
      </c>
      <c r="J807">
        <v>84</v>
      </c>
      <c r="K807">
        <v>4.7724999999999998E-3</v>
      </c>
      <c r="L807">
        <v>3.56</v>
      </c>
      <c r="M807">
        <v>1</v>
      </c>
      <c r="N807">
        <v>0</v>
      </c>
      <c r="O807">
        <v>0</v>
      </c>
      <c r="P807">
        <v>0</v>
      </c>
      <c r="Q807">
        <v>2</v>
      </c>
      <c r="R807">
        <v>1</v>
      </c>
      <c r="S807">
        <v>0</v>
      </c>
    </row>
    <row r="808" spans="3:19">
      <c r="C808">
        <v>66</v>
      </c>
      <c r="D808">
        <v>3</v>
      </c>
      <c r="E808" t="s">
        <v>41</v>
      </c>
      <c r="M808">
        <v>1</v>
      </c>
      <c r="N808">
        <v>0</v>
      </c>
      <c r="O808">
        <v>0</v>
      </c>
      <c r="P808">
        <v>0</v>
      </c>
      <c r="Q808">
        <v>10</v>
      </c>
      <c r="R808">
        <v>9</v>
      </c>
      <c r="S808">
        <v>0</v>
      </c>
    </row>
    <row r="809" spans="3:19">
      <c r="C809">
        <v>66</v>
      </c>
      <c r="D809">
        <v>3</v>
      </c>
      <c r="E809" t="s">
        <v>43</v>
      </c>
      <c r="M809">
        <v>1</v>
      </c>
      <c r="N809">
        <v>3</v>
      </c>
      <c r="O809">
        <v>0</v>
      </c>
      <c r="P809">
        <v>3</v>
      </c>
      <c r="Q809">
        <v>0</v>
      </c>
      <c r="R809">
        <v>0</v>
      </c>
      <c r="S809">
        <v>0</v>
      </c>
    </row>
    <row r="810" spans="3:19">
      <c r="C810">
        <v>66</v>
      </c>
      <c r="D810">
        <v>3</v>
      </c>
      <c r="E810" t="s">
        <v>44</v>
      </c>
      <c r="G810">
        <v>4</v>
      </c>
      <c r="H810">
        <v>2173</v>
      </c>
      <c r="I810">
        <v>2085</v>
      </c>
      <c r="J810">
        <v>88</v>
      </c>
      <c r="K810">
        <v>4.8124999999999999E-3</v>
      </c>
      <c r="L810">
        <v>5.01</v>
      </c>
      <c r="M810">
        <v>1</v>
      </c>
      <c r="N810">
        <v>0</v>
      </c>
      <c r="O810">
        <v>0</v>
      </c>
      <c r="P810">
        <v>0</v>
      </c>
      <c r="Q810">
        <v>2</v>
      </c>
      <c r="R810">
        <v>1</v>
      </c>
      <c r="S810">
        <v>0</v>
      </c>
    </row>
    <row r="811" spans="3:19">
      <c r="C811">
        <v>66</v>
      </c>
      <c r="D811">
        <v>3</v>
      </c>
      <c r="E811" t="s">
        <v>42</v>
      </c>
      <c r="G811">
        <v>8</v>
      </c>
      <c r="H811">
        <v>3970</v>
      </c>
      <c r="I811">
        <v>3777</v>
      </c>
      <c r="J811">
        <v>193</v>
      </c>
      <c r="K811">
        <v>2.1779999999999998E-3</v>
      </c>
      <c r="L811">
        <v>9.15</v>
      </c>
      <c r="M811">
        <v>1</v>
      </c>
      <c r="N811">
        <v>4</v>
      </c>
      <c r="O811">
        <v>1</v>
      </c>
      <c r="P811">
        <v>2</v>
      </c>
      <c r="Q811">
        <v>0</v>
      </c>
      <c r="R811">
        <v>0</v>
      </c>
      <c r="S811">
        <v>0</v>
      </c>
    </row>
    <row r="812" spans="3:19">
      <c r="C812">
        <v>67</v>
      </c>
      <c r="D812">
        <v>1</v>
      </c>
      <c r="E812" t="s">
        <v>44</v>
      </c>
      <c r="G812">
        <v>4</v>
      </c>
      <c r="H812">
        <v>2357</v>
      </c>
      <c r="I812">
        <v>2200</v>
      </c>
      <c r="J812">
        <v>157</v>
      </c>
      <c r="K812">
        <v>7.0699999999999999E-3</v>
      </c>
      <c r="L812">
        <v>5.74</v>
      </c>
      <c r="M812">
        <v>1</v>
      </c>
      <c r="N812">
        <v>0</v>
      </c>
      <c r="O812">
        <v>0</v>
      </c>
      <c r="P812">
        <v>0</v>
      </c>
      <c r="Q812">
        <v>2</v>
      </c>
      <c r="R812">
        <v>1</v>
      </c>
      <c r="S812">
        <v>0</v>
      </c>
    </row>
    <row r="813" spans="3:19">
      <c r="C813">
        <v>67</v>
      </c>
      <c r="D813">
        <v>1</v>
      </c>
      <c r="E813" t="s">
        <v>41</v>
      </c>
      <c r="M813">
        <v>1</v>
      </c>
      <c r="N813">
        <v>6</v>
      </c>
      <c r="O813">
        <v>5</v>
      </c>
      <c r="P813">
        <v>1</v>
      </c>
      <c r="Q813">
        <v>4</v>
      </c>
      <c r="R813">
        <v>3</v>
      </c>
      <c r="S813">
        <v>0</v>
      </c>
    </row>
    <row r="814" spans="3:19">
      <c r="C814">
        <v>67</v>
      </c>
      <c r="D814">
        <v>1</v>
      </c>
      <c r="E814" t="s">
        <v>42</v>
      </c>
      <c r="M814">
        <v>1</v>
      </c>
      <c r="N814">
        <v>10</v>
      </c>
      <c r="O814">
        <v>6</v>
      </c>
      <c r="P814">
        <v>3</v>
      </c>
      <c r="Q814">
        <v>0</v>
      </c>
      <c r="R814">
        <v>0</v>
      </c>
      <c r="S814">
        <v>0</v>
      </c>
    </row>
    <row r="815" spans="3:19">
      <c r="C815">
        <v>67</v>
      </c>
      <c r="D815">
        <v>1</v>
      </c>
      <c r="E815" t="s">
        <v>43</v>
      </c>
      <c r="G815">
        <v>8</v>
      </c>
      <c r="H815">
        <v>6860</v>
      </c>
      <c r="I815">
        <v>6038</v>
      </c>
      <c r="J815">
        <v>822</v>
      </c>
      <c r="K815">
        <v>0</v>
      </c>
      <c r="L815">
        <v>33.74</v>
      </c>
      <c r="M815">
        <v>1</v>
      </c>
      <c r="N815">
        <v>4</v>
      </c>
      <c r="O815">
        <v>1</v>
      </c>
      <c r="P815">
        <v>2</v>
      </c>
      <c r="Q815">
        <v>0</v>
      </c>
      <c r="R815">
        <v>0</v>
      </c>
      <c r="S815">
        <v>0</v>
      </c>
    </row>
    <row r="816" spans="3:19">
      <c r="C816">
        <v>67</v>
      </c>
      <c r="D816">
        <v>2</v>
      </c>
      <c r="E816" t="s">
        <v>43</v>
      </c>
      <c r="G816">
        <v>12</v>
      </c>
      <c r="H816">
        <v>12230</v>
      </c>
      <c r="I816">
        <v>11147</v>
      </c>
      <c r="J816">
        <v>1083</v>
      </c>
      <c r="K816">
        <v>0</v>
      </c>
      <c r="L816">
        <v>36.340000000000003</v>
      </c>
      <c r="M816">
        <v>1</v>
      </c>
      <c r="N816">
        <v>6</v>
      </c>
      <c r="O816">
        <v>2</v>
      </c>
      <c r="P816">
        <v>3</v>
      </c>
      <c r="Q816">
        <v>0</v>
      </c>
      <c r="R816">
        <v>0</v>
      </c>
      <c r="S816">
        <v>0</v>
      </c>
    </row>
    <row r="817" spans="3:19">
      <c r="C817">
        <v>67</v>
      </c>
      <c r="D817">
        <v>2</v>
      </c>
      <c r="E817" t="s">
        <v>42</v>
      </c>
      <c r="G817">
        <v>8</v>
      </c>
      <c r="H817">
        <v>4090</v>
      </c>
      <c r="I817">
        <v>3849</v>
      </c>
      <c r="J817">
        <v>241</v>
      </c>
      <c r="K817">
        <v>2.2859999999999998E-3</v>
      </c>
      <c r="L817">
        <v>8.8699999999999992</v>
      </c>
      <c r="M817">
        <v>1</v>
      </c>
      <c r="N817">
        <v>4</v>
      </c>
      <c r="O817">
        <v>1</v>
      </c>
      <c r="P817">
        <v>2</v>
      </c>
      <c r="Q817">
        <v>0</v>
      </c>
      <c r="R817">
        <v>0</v>
      </c>
      <c r="S817">
        <v>0</v>
      </c>
    </row>
    <row r="818" spans="3:19">
      <c r="C818">
        <v>67</v>
      </c>
      <c r="D818">
        <v>2</v>
      </c>
      <c r="E818" t="s">
        <v>41</v>
      </c>
      <c r="M818">
        <v>1</v>
      </c>
      <c r="N818">
        <v>0</v>
      </c>
      <c r="O818">
        <v>0</v>
      </c>
      <c r="P818">
        <v>0</v>
      </c>
      <c r="Q818">
        <v>10</v>
      </c>
      <c r="R818">
        <v>9</v>
      </c>
      <c r="S818">
        <v>0</v>
      </c>
    </row>
    <row r="819" spans="3:19">
      <c r="C819">
        <v>67</v>
      </c>
      <c r="D819">
        <v>2</v>
      </c>
      <c r="E819" t="s">
        <v>44</v>
      </c>
      <c r="G819">
        <v>8</v>
      </c>
      <c r="H819">
        <v>5823</v>
      </c>
      <c r="I819">
        <v>5118</v>
      </c>
      <c r="J819">
        <v>705</v>
      </c>
      <c r="K819">
        <v>1.9845000000000002E-2</v>
      </c>
      <c r="L819">
        <v>18.07</v>
      </c>
      <c r="M819">
        <v>1</v>
      </c>
      <c r="N819">
        <v>1</v>
      </c>
      <c r="O819">
        <v>0</v>
      </c>
      <c r="P819">
        <v>0</v>
      </c>
      <c r="Q819">
        <v>4</v>
      </c>
      <c r="R819">
        <v>2</v>
      </c>
      <c r="S819">
        <v>0</v>
      </c>
    </row>
    <row r="820" spans="3:19">
      <c r="C820">
        <v>67</v>
      </c>
      <c r="D820">
        <v>3</v>
      </c>
      <c r="E820" t="s">
        <v>43</v>
      </c>
      <c r="G820">
        <v>9</v>
      </c>
      <c r="H820">
        <v>9293</v>
      </c>
      <c r="I820">
        <v>8525</v>
      </c>
      <c r="J820">
        <v>768</v>
      </c>
      <c r="K820">
        <v>0</v>
      </c>
      <c r="L820">
        <v>25.05</v>
      </c>
      <c r="M820">
        <v>1</v>
      </c>
      <c r="N820">
        <v>4</v>
      </c>
      <c r="O820">
        <v>1</v>
      </c>
      <c r="P820">
        <v>2</v>
      </c>
      <c r="Q820">
        <v>1</v>
      </c>
      <c r="R820">
        <v>0</v>
      </c>
      <c r="S820">
        <v>0</v>
      </c>
    </row>
    <row r="821" spans="3:19">
      <c r="C821">
        <v>67</v>
      </c>
      <c r="D821">
        <v>3</v>
      </c>
      <c r="E821" t="s">
        <v>44</v>
      </c>
      <c r="G821">
        <v>4</v>
      </c>
      <c r="H821">
        <v>2382</v>
      </c>
      <c r="I821">
        <v>2215</v>
      </c>
      <c r="J821">
        <v>167</v>
      </c>
      <c r="K821">
        <v>7.2075000000000004E-3</v>
      </c>
      <c r="L821">
        <v>5.36</v>
      </c>
      <c r="M821">
        <v>1</v>
      </c>
      <c r="N821">
        <v>0</v>
      </c>
      <c r="O821">
        <v>0</v>
      </c>
      <c r="P821">
        <v>0</v>
      </c>
      <c r="Q821">
        <v>2</v>
      </c>
      <c r="R821">
        <v>1</v>
      </c>
      <c r="S821">
        <v>0</v>
      </c>
    </row>
    <row r="822" spans="3:19">
      <c r="C822">
        <v>67</v>
      </c>
      <c r="D822">
        <v>3</v>
      </c>
      <c r="E822" t="s">
        <v>41</v>
      </c>
      <c r="M822">
        <v>1</v>
      </c>
      <c r="N822">
        <v>4</v>
      </c>
      <c r="O822">
        <v>3</v>
      </c>
      <c r="P822">
        <v>1</v>
      </c>
      <c r="Q822">
        <v>6</v>
      </c>
      <c r="R822">
        <v>5</v>
      </c>
      <c r="S822">
        <v>0</v>
      </c>
    </row>
    <row r="823" spans="3:19">
      <c r="C823">
        <v>67</v>
      </c>
      <c r="D823">
        <v>3</v>
      </c>
      <c r="E823" t="s">
        <v>42</v>
      </c>
      <c r="G823">
        <v>12</v>
      </c>
      <c r="H823">
        <v>6586</v>
      </c>
      <c r="I823">
        <v>6245</v>
      </c>
      <c r="J823">
        <v>341</v>
      </c>
      <c r="K823">
        <v>3.6339999999999901E-3</v>
      </c>
      <c r="L823">
        <v>10.27</v>
      </c>
      <c r="M823">
        <v>1</v>
      </c>
      <c r="N823">
        <v>6</v>
      </c>
      <c r="O823">
        <v>3</v>
      </c>
      <c r="P823">
        <v>2</v>
      </c>
      <c r="Q823">
        <v>0</v>
      </c>
      <c r="R823">
        <v>0</v>
      </c>
      <c r="S823">
        <v>0</v>
      </c>
    </row>
    <row r="824" spans="3:19">
      <c r="C824">
        <v>68</v>
      </c>
      <c r="D824">
        <v>1</v>
      </c>
      <c r="E824" t="s">
        <v>42</v>
      </c>
      <c r="G824">
        <v>10</v>
      </c>
      <c r="H824">
        <v>4890</v>
      </c>
      <c r="I824">
        <v>4635</v>
      </c>
      <c r="J824">
        <v>255</v>
      </c>
      <c r="K824">
        <v>2.7000000000000001E-3</v>
      </c>
      <c r="L824">
        <v>10.36</v>
      </c>
      <c r="M824">
        <v>1</v>
      </c>
      <c r="N824">
        <v>5</v>
      </c>
      <c r="O824">
        <v>2</v>
      </c>
      <c r="P824">
        <v>2</v>
      </c>
      <c r="Q824">
        <v>0</v>
      </c>
      <c r="R824">
        <v>0</v>
      </c>
      <c r="S824">
        <v>0</v>
      </c>
    </row>
    <row r="825" spans="3:19">
      <c r="C825">
        <v>68</v>
      </c>
      <c r="D825">
        <v>1</v>
      </c>
      <c r="E825" t="s">
        <v>41</v>
      </c>
      <c r="M825">
        <v>1</v>
      </c>
      <c r="N825">
        <v>9</v>
      </c>
      <c r="O825">
        <v>5</v>
      </c>
      <c r="P825">
        <v>4</v>
      </c>
      <c r="Q825">
        <v>1</v>
      </c>
      <c r="R825">
        <v>0</v>
      </c>
      <c r="S825">
        <v>0</v>
      </c>
    </row>
    <row r="826" spans="3:19">
      <c r="C826">
        <v>68</v>
      </c>
      <c r="D826">
        <v>1</v>
      </c>
      <c r="E826" t="s">
        <v>43</v>
      </c>
      <c r="G826">
        <v>9</v>
      </c>
      <c r="H826">
        <v>9120</v>
      </c>
      <c r="I826">
        <v>8637</v>
      </c>
      <c r="J826">
        <v>483</v>
      </c>
      <c r="K826">
        <v>0</v>
      </c>
      <c r="L826">
        <v>21.79</v>
      </c>
      <c r="M826">
        <v>1</v>
      </c>
      <c r="N826">
        <v>4</v>
      </c>
      <c r="O826">
        <v>0</v>
      </c>
      <c r="P826">
        <v>3</v>
      </c>
      <c r="Q826">
        <v>1</v>
      </c>
      <c r="R826">
        <v>0</v>
      </c>
      <c r="S826">
        <v>0</v>
      </c>
    </row>
    <row r="827" spans="3:19">
      <c r="C827">
        <v>68</v>
      </c>
      <c r="D827">
        <v>1</v>
      </c>
      <c r="E827" t="s">
        <v>44</v>
      </c>
      <c r="G827">
        <v>4</v>
      </c>
      <c r="H827">
        <v>2249</v>
      </c>
      <c r="I827">
        <v>2109</v>
      </c>
      <c r="J827">
        <v>140</v>
      </c>
      <c r="K827">
        <v>6.6724999999999996E-3</v>
      </c>
      <c r="L827">
        <v>4.93</v>
      </c>
      <c r="M827">
        <v>1</v>
      </c>
      <c r="N827">
        <v>0</v>
      </c>
      <c r="O827">
        <v>0</v>
      </c>
      <c r="P827">
        <v>0</v>
      </c>
      <c r="Q827">
        <v>2</v>
      </c>
      <c r="R827">
        <v>1</v>
      </c>
      <c r="S827">
        <v>0</v>
      </c>
    </row>
    <row r="828" spans="3:19">
      <c r="C828">
        <v>68</v>
      </c>
      <c r="D828">
        <v>2</v>
      </c>
      <c r="E828" t="s">
        <v>43</v>
      </c>
      <c r="G828">
        <v>9</v>
      </c>
      <c r="H828">
        <v>9233</v>
      </c>
      <c r="I828">
        <v>8697</v>
      </c>
      <c r="J828">
        <v>536</v>
      </c>
      <c r="K828">
        <v>0</v>
      </c>
      <c r="L828">
        <v>24.99</v>
      </c>
      <c r="M828">
        <v>1</v>
      </c>
      <c r="N828">
        <v>4</v>
      </c>
      <c r="O828">
        <v>0</v>
      </c>
      <c r="P828">
        <v>3</v>
      </c>
      <c r="Q828">
        <v>1</v>
      </c>
      <c r="R828">
        <v>0</v>
      </c>
      <c r="S828">
        <v>0</v>
      </c>
    </row>
    <row r="829" spans="3:19">
      <c r="C829">
        <v>68</v>
      </c>
      <c r="D829">
        <v>2</v>
      </c>
      <c r="E829" t="s">
        <v>44</v>
      </c>
      <c r="G829">
        <v>8</v>
      </c>
      <c r="H829">
        <v>6475</v>
      </c>
      <c r="I829">
        <v>6090</v>
      </c>
      <c r="J829">
        <v>385</v>
      </c>
      <c r="K829">
        <v>1.61949999999999E-2</v>
      </c>
      <c r="L829">
        <v>12.31</v>
      </c>
      <c r="M829">
        <v>1</v>
      </c>
      <c r="N829">
        <v>0</v>
      </c>
      <c r="O829">
        <v>0</v>
      </c>
      <c r="P829">
        <v>0</v>
      </c>
      <c r="Q829">
        <v>4</v>
      </c>
      <c r="R829">
        <v>3</v>
      </c>
      <c r="S829">
        <v>0</v>
      </c>
    </row>
    <row r="830" spans="3:19">
      <c r="C830">
        <v>68</v>
      </c>
      <c r="D830">
        <v>2</v>
      </c>
      <c r="E830" t="s">
        <v>41</v>
      </c>
      <c r="M830">
        <v>1</v>
      </c>
      <c r="N830">
        <v>9</v>
      </c>
      <c r="O830">
        <v>9</v>
      </c>
      <c r="P830">
        <v>0</v>
      </c>
      <c r="Q830">
        <v>1</v>
      </c>
      <c r="R830">
        <v>0</v>
      </c>
      <c r="S830">
        <v>0</v>
      </c>
    </row>
    <row r="831" spans="3:19">
      <c r="C831">
        <v>68</v>
      </c>
      <c r="D831">
        <v>2</v>
      </c>
      <c r="E831" t="s">
        <v>42</v>
      </c>
      <c r="G831">
        <v>10</v>
      </c>
      <c r="H831">
        <v>5093</v>
      </c>
      <c r="I831">
        <v>4758</v>
      </c>
      <c r="J831">
        <v>335</v>
      </c>
      <c r="K831">
        <v>2.8814999999999999E-3</v>
      </c>
      <c r="L831">
        <v>9.25</v>
      </c>
      <c r="M831">
        <v>1</v>
      </c>
      <c r="N831">
        <v>5</v>
      </c>
      <c r="O831">
        <v>1</v>
      </c>
      <c r="P831">
        <v>3</v>
      </c>
      <c r="Q831">
        <v>0</v>
      </c>
      <c r="R831">
        <v>0</v>
      </c>
      <c r="S831">
        <v>0</v>
      </c>
    </row>
    <row r="832" spans="3:19">
      <c r="C832">
        <v>68</v>
      </c>
      <c r="D832">
        <v>3</v>
      </c>
      <c r="E832" t="s">
        <v>43</v>
      </c>
      <c r="G832">
        <v>9</v>
      </c>
      <c r="H832">
        <v>9212</v>
      </c>
      <c r="I832">
        <v>8686</v>
      </c>
      <c r="J832">
        <v>526</v>
      </c>
      <c r="K832">
        <v>0</v>
      </c>
      <c r="L832">
        <v>21.06</v>
      </c>
      <c r="M832">
        <v>1</v>
      </c>
      <c r="N832">
        <v>4</v>
      </c>
      <c r="O832">
        <v>0</v>
      </c>
      <c r="P832">
        <v>3</v>
      </c>
      <c r="Q832">
        <v>1</v>
      </c>
      <c r="R832">
        <v>0</v>
      </c>
      <c r="S832">
        <v>0</v>
      </c>
    </row>
    <row r="833" spans="3:19">
      <c r="C833">
        <v>68</v>
      </c>
      <c r="D833">
        <v>3</v>
      </c>
      <c r="E833" t="s">
        <v>41</v>
      </c>
      <c r="M833">
        <v>1</v>
      </c>
      <c r="N833">
        <v>9</v>
      </c>
      <c r="O833">
        <v>9</v>
      </c>
      <c r="P833">
        <v>0</v>
      </c>
      <c r="Q833">
        <v>1</v>
      </c>
      <c r="R833">
        <v>0</v>
      </c>
      <c r="S833">
        <v>0</v>
      </c>
    </row>
    <row r="834" spans="3:19">
      <c r="C834">
        <v>68</v>
      </c>
      <c r="D834">
        <v>3</v>
      </c>
      <c r="E834" t="s">
        <v>42</v>
      </c>
      <c r="G834">
        <v>10</v>
      </c>
      <c r="H834">
        <v>5551</v>
      </c>
      <c r="I834">
        <v>5034</v>
      </c>
      <c r="J834">
        <v>517</v>
      </c>
      <c r="K834">
        <v>3.2924999999999999E-3</v>
      </c>
      <c r="L834">
        <v>12.59</v>
      </c>
      <c r="M834">
        <v>1</v>
      </c>
      <c r="N834">
        <v>5</v>
      </c>
      <c r="O834">
        <v>2</v>
      </c>
      <c r="P834">
        <v>2</v>
      </c>
      <c r="Q834">
        <v>0</v>
      </c>
      <c r="R834">
        <v>0</v>
      </c>
      <c r="S834">
        <v>0</v>
      </c>
    </row>
    <row r="835" spans="3:19">
      <c r="C835">
        <v>68</v>
      </c>
      <c r="D835">
        <v>3</v>
      </c>
      <c r="E835" t="s">
        <v>44</v>
      </c>
      <c r="G835">
        <v>4</v>
      </c>
      <c r="H835">
        <v>2210</v>
      </c>
      <c r="I835">
        <v>2109</v>
      </c>
      <c r="J835">
        <v>101</v>
      </c>
      <c r="K835">
        <v>4.8424999999999996E-3</v>
      </c>
      <c r="L835">
        <v>4.21</v>
      </c>
      <c r="M835">
        <v>1</v>
      </c>
      <c r="N835">
        <v>0</v>
      </c>
      <c r="O835">
        <v>0</v>
      </c>
      <c r="P835">
        <v>0</v>
      </c>
      <c r="Q835">
        <v>2</v>
      </c>
      <c r="R835">
        <v>1</v>
      </c>
      <c r="S835">
        <v>0</v>
      </c>
    </row>
    <row r="836" spans="3:19">
      <c r="C836">
        <v>69</v>
      </c>
      <c r="D836">
        <v>1</v>
      </c>
      <c r="E836" t="s">
        <v>42</v>
      </c>
      <c r="G836">
        <v>8</v>
      </c>
      <c r="H836">
        <v>4246</v>
      </c>
      <c r="I836">
        <v>3937</v>
      </c>
      <c r="J836">
        <v>309</v>
      </c>
      <c r="K836">
        <v>2.4320000000000001E-3</v>
      </c>
      <c r="L836">
        <v>9.08</v>
      </c>
      <c r="M836">
        <v>1</v>
      </c>
      <c r="N836">
        <v>4</v>
      </c>
      <c r="O836">
        <v>1</v>
      </c>
      <c r="P836">
        <v>2</v>
      </c>
      <c r="Q836">
        <v>0</v>
      </c>
      <c r="R836">
        <v>0</v>
      </c>
      <c r="S836">
        <v>0</v>
      </c>
    </row>
    <row r="837" spans="3:19">
      <c r="C837">
        <v>69</v>
      </c>
      <c r="D837">
        <v>1</v>
      </c>
      <c r="E837" t="s">
        <v>41</v>
      </c>
      <c r="G837">
        <v>15</v>
      </c>
      <c r="H837">
        <v>11403</v>
      </c>
      <c r="I837">
        <v>10794</v>
      </c>
      <c r="J837">
        <v>609</v>
      </c>
      <c r="K837">
        <v>0</v>
      </c>
      <c r="L837">
        <v>7.49</v>
      </c>
      <c r="M837">
        <v>1</v>
      </c>
      <c r="N837">
        <v>5</v>
      </c>
      <c r="O837">
        <v>3</v>
      </c>
      <c r="P837">
        <v>0</v>
      </c>
      <c r="Q837">
        <v>3</v>
      </c>
      <c r="R837">
        <v>3</v>
      </c>
      <c r="S837">
        <v>0</v>
      </c>
    </row>
    <row r="838" spans="3:19">
      <c r="C838">
        <v>69</v>
      </c>
      <c r="D838">
        <v>1</v>
      </c>
      <c r="E838" t="s">
        <v>44</v>
      </c>
      <c r="G838">
        <v>6</v>
      </c>
      <c r="H838">
        <v>3971</v>
      </c>
      <c r="I838">
        <v>3812</v>
      </c>
      <c r="J838">
        <v>159</v>
      </c>
      <c r="K838">
        <v>1.112E-2</v>
      </c>
      <c r="L838">
        <v>5.69</v>
      </c>
      <c r="M838">
        <v>1</v>
      </c>
      <c r="N838">
        <v>0</v>
      </c>
      <c r="O838">
        <v>0</v>
      </c>
      <c r="P838">
        <v>0</v>
      </c>
      <c r="Q838">
        <v>3</v>
      </c>
      <c r="R838">
        <v>2</v>
      </c>
      <c r="S838">
        <v>0</v>
      </c>
    </row>
    <row r="839" spans="3:19">
      <c r="C839">
        <v>69</v>
      </c>
      <c r="D839">
        <v>1</v>
      </c>
      <c r="E839" t="s">
        <v>43</v>
      </c>
      <c r="G839">
        <v>9</v>
      </c>
      <c r="H839">
        <v>9730</v>
      </c>
      <c r="I839">
        <v>9277</v>
      </c>
      <c r="J839">
        <v>453</v>
      </c>
      <c r="K839">
        <v>0</v>
      </c>
      <c r="L839">
        <v>18.25</v>
      </c>
      <c r="M839">
        <v>1</v>
      </c>
      <c r="N839">
        <v>4</v>
      </c>
      <c r="O839">
        <v>0</v>
      </c>
      <c r="P839">
        <v>3</v>
      </c>
      <c r="Q839">
        <v>1</v>
      </c>
      <c r="R839">
        <v>0</v>
      </c>
      <c r="S839">
        <v>0</v>
      </c>
    </row>
    <row r="840" spans="3:19">
      <c r="C840">
        <v>69</v>
      </c>
      <c r="D840">
        <v>2</v>
      </c>
      <c r="E840" t="s">
        <v>43</v>
      </c>
      <c r="G840">
        <v>9</v>
      </c>
      <c r="H840">
        <v>9774</v>
      </c>
      <c r="I840">
        <v>9296</v>
      </c>
      <c r="J840">
        <v>478</v>
      </c>
      <c r="K840">
        <v>0</v>
      </c>
      <c r="L840">
        <v>22.07</v>
      </c>
      <c r="M840">
        <v>1</v>
      </c>
      <c r="N840">
        <v>4</v>
      </c>
      <c r="O840">
        <v>0</v>
      </c>
      <c r="P840">
        <v>3</v>
      </c>
      <c r="Q840">
        <v>1</v>
      </c>
      <c r="R840">
        <v>0</v>
      </c>
      <c r="S840">
        <v>0</v>
      </c>
    </row>
    <row r="841" spans="3:19">
      <c r="C841">
        <v>69</v>
      </c>
      <c r="D841">
        <v>2</v>
      </c>
      <c r="E841" t="s">
        <v>44</v>
      </c>
      <c r="G841">
        <v>8</v>
      </c>
      <c r="H841">
        <v>4794</v>
      </c>
      <c r="I841">
        <v>4475</v>
      </c>
      <c r="J841">
        <v>319</v>
      </c>
      <c r="K841">
        <v>1.2777500000000001E-2</v>
      </c>
      <c r="L841">
        <v>9.91</v>
      </c>
      <c r="M841">
        <v>1</v>
      </c>
      <c r="N841">
        <v>0</v>
      </c>
      <c r="O841">
        <v>0</v>
      </c>
      <c r="P841">
        <v>0</v>
      </c>
      <c r="Q841">
        <v>4</v>
      </c>
      <c r="R841">
        <v>3</v>
      </c>
      <c r="S841">
        <v>0</v>
      </c>
    </row>
    <row r="842" spans="3:19">
      <c r="C842">
        <v>69</v>
      </c>
      <c r="D842">
        <v>2</v>
      </c>
      <c r="E842" t="s">
        <v>41</v>
      </c>
      <c r="M842">
        <v>1</v>
      </c>
      <c r="N842">
        <v>2</v>
      </c>
      <c r="O842">
        <v>0</v>
      </c>
      <c r="P842">
        <v>2</v>
      </c>
      <c r="Q842">
        <v>3</v>
      </c>
      <c r="R842">
        <v>2</v>
      </c>
      <c r="S842">
        <v>0</v>
      </c>
    </row>
    <row r="843" spans="3:19">
      <c r="C843">
        <v>69</v>
      </c>
      <c r="D843">
        <v>2</v>
      </c>
      <c r="E843" t="s">
        <v>42</v>
      </c>
      <c r="M843">
        <v>1</v>
      </c>
      <c r="N843">
        <v>10</v>
      </c>
      <c r="O843">
        <v>5</v>
      </c>
      <c r="P843">
        <v>4</v>
      </c>
      <c r="Q843">
        <v>0</v>
      </c>
      <c r="R843">
        <v>0</v>
      </c>
      <c r="S843">
        <v>0</v>
      </c>
    </row>
    <row r="844" spans="3:19">
      <c r="C844">
        <v>69</v>
      </c>
      <c r="D844">
        <v>3</v>
      </c>
      <c r="E844" t="s">
        <v>42</v>
      </c>
      <c r="G844">
        <v>14</v>
      </c>
      <c r="H844">
        <v>7961</v>
      </c>
      <c r="I844">
        <v>7554</v>
      </c>
      <c r="J844">
        <v>407</v>
      </c>
      <c r="K844">
        <v>4.3874999999999999E-3</v>
      </c>
      <c r="L844">
        <v>15.52</v>
      </c>
      <c r="M844">
        <v>1</v>
      </c>
      <c r="N844">
        <v>7</v>
      </c>
      <c r="O844">
        <v>4</v>
      </c>
      <c r="P844">
        <v>2</v>
      </c>
      <c r="Q844">
        <v>0</v>
      </c>
      <c r="R844">
        <v>0</v>
      </c>
      <c r="S844">
        <v>0</v>
      </c>
    </row>
    <row r="845" spans="3:19">
      <c r="C845">
        <v>69</v>
      </c>
      <c r="D845">
        <v>3</v>
      </c>
      <c r="E845" t="s">
        <v>43</v>
      </c>
      <c r="G845">
        <v>8</v>
      </c>
      <c r="H845">
        <v>7062</v>
      </c>
      <c r="I845">
        <v>6404</v>
      </c>
      <c r="J845">
        <v>658</v>
      </c>
      <c r="K845">
        <v>0</v>
      </c>
      <c r="L845">
        <v>37.840000000000003</v>
      </c>
      <c r="M845">
        <v>1</v>
      </c>
      <c r="N845">
        <v>4</v>
      </c>
      <c r="O845">
        <v>1</v>
      </c>
      <c r="P845">
        <v>2</v>
      </c>
      <c r="Q845">
        <v>0</v>
      </c>
      <c r="R845">
        <v>0</v>
      </c>
      <c r="S845">
        <v>0</v>
      </c>
    </row>
    <row r="846" spans="3:19">
      <c r="C846">
        <v>69</v>
      </c>
      <c r="D846">
        <v>3</v>
      </c>
      <c r="E846" t="s">
        <v>41</v>
      </c>
      <c r="M846">
        <v>1</v>
      </c>
      <c r="N846">
        <v>7</v>
      </c>
      <c r="O846">
        <v>7</v>
      </c>
      <c r="P846">
        <v>0</v>
      </c>
      <c r="Q846">
        <v>3</v>
      </c>
      <c r="R846">
        <v>2</v>
      </c>
      <c r="S846">
        <v>0</v>
      </c>
    </row>
    <row r="847" spans="3:19">
      <c r="C847">
        <v>69</v>
      </c>
      <c r="D847">
        <v>3</v>
      </c>
      <c r="E847" t="s">
        <v>44</v>
      </c>
      <c r="G847">
        <v>8</v>
      </c>
      <c r="H847">
        <v>5101</v>
      </c>
      <c r="I847">
        <v>4583</v>
      </c>
      <c r="J847">
        <v>518</v>
      </c>
      <c r="K847">
        <v>1.53575E-2</v>
      </c>
      <c r="L847">
        <v>17.34</v>
      </c>
      <c r="M847">
        <v>1</v>
      </c>
      <c r="N847">
        <v>0</v>
      </c>
      <c r="O847">
        <v>0</v>
      </c>
      <c r="P847">
        <v>0</v>
      </c>
      <c r="Q847">
        <v>4</v>
      </c>
      <c r="R847">
        <v>3</v>
      </c>
      <c r="S847">
        <v>0</v>
      </c>
    </row>
    <row r="848" spans="3:19">
      <c r="C848">
        <v>70</v>
      </c>
      <c r="D848">
        <v>1</v>
      </c>
      <c r="E848" t="s">
        <v>43</v>
      </c>
      <c r="G848">
        <v>13</v>
      </c>
      <c r="H848">
        <v>16073</v>
      </c>
      <c r="I848">
        <v>15285</v>
      </c>
      <c r="J848">
        <v>788</v>
      </c>
      <c r="K848">
        <v>0</v>
      </c>
      <c r="L848">
        <v>33.69</v>
      </c>
      <c r="M848">
        <v>1</v>
      </c>
      <c r="N848">
        <v>5</v>
      </c>
      <c r="O848">
        <v>1</v>
      </c>
      <c r="P848">
        <v>3</v>
      </c>
      <c r="Q848">
        <v>2</v>
      </c>
      <c r="R848">
        <v>1</v>
      </c>
      <c r="S848">
        <v>0</v>
      </c>
    </row>
    <row r="849" spans="3:19">
      <c r="C849">
        <v>70</v>
      </c>
      <c r="D849">
        <v>1</v>
      </c>
      <c r="E849" t="s">
        <v>42</v>
      </c>
      <c r="M849">
        <v>1</v>
      </c>
      <c r="N849">
        <v>10</v>
      </c>
      <c r="O849">
        <v>5</v>
      </c>
      <c r="P849">
        <v>4</v>
      </c>
      <c r="Q849">
        <v>0</v>
      </c>
      <c r="R849">
        <v>0</v>
      </c>
      <c r="S849">
        <v>0</v>
      </c>
    </row>
    <row r="850" spans="3:19">
      <c r="C850">
        <v>70</v>
      </c>
      <c r="D850">
        <v>1</v>
      </c>
      <c r="E850" t="s">
        <v>44</v>
      </c>
      <c r="G850">
        <v>4</v>
      </c>
      <c r="H850">
        <v>2188</v>
      </c>
      <c r="I850">
        <v>2129</v>
      </c>
      <c r="J850">
        <v>59</v>
      </c>
      <c r="K850">
        <v>5.9124999999999898E-3</v>
      </c>
      <c r="L850">
        <v>5.91</v>
      </c>
      <c r="M850">
        <v>1</v>
      </c>
      <c r="N850">
        <v>0</v>
      </c>
      <c r="O850">
        <v>0</v>
      </c>
      <c r="P850">
        <v>0</v>
      </c>
      <c r="Q850">
        <v>2</v>
      </c>
      <c r="R850">
        <v>1</v>
      </c>
      <c r="S850">
        <v>0</v>
      </c>
    </row>
    <row r="851" spans="3:19">
      <c r="C851">
        <v>70</v>
      </c>
      <c r="D851">
        <v>1</v>
      </c>
      <c r="E851" t="s">
        <v>41</v>
      </c>
      <c r="G851">
        <v>2</v>
      </c>
      <c r="H851">
        <v>1473</v>
      </c>
      <c r="I851">
        <v>1447</v>
      </c>
      <c r="J851">
        <v>26</v>
      </c>
      <c r="K851">
        <v>0</v>
      </c>
      <c r="L851">
        <v>0.59</v>
      </c>
      <c r="M851">
        <v>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</row>
    <row r="852" spans="3:19">
      <c r="C852">
        <v>70</v>
      </c>
      <c r="D852">
        <v>2</v>
      </c>
      <c r="E852" t="s">
        <v>44</v>
      </c>
      <c r="G852">
        <v>4</v>
      </c>
      <c r="H852">
        <v>2181</v>
      </c>
      <c r="I852">
        <v>2125</v>
      </c>
      <c r="J852">
        <v>56</v>
      </c>
      <c r="K852">
        <v>5.8724999999999897E-3</v>
      </c>
      <c r="L852">
        <v>3.22</v>
      </c>
      <c r="M852">
        <v>1</v>
      </c>
      <c r="N852">
        <v>0</v>
      </c>
      <c r="O852">
        <v>0</v>
      </c>
      <c r="P852">
        <v>0</v>
      </c>
      <c r="Q852">
        <v>2</v>
      </c>
      <c r="R852">
        <v>1</v>
      </c>
      <c r="S852">
        <v>0</v>
      </c>
    </row>
    <row r="853" spans="3:19">
      <c r="C853">
        <v>70</v>
      </c>
      <c r="D853">
        <v>2</v>
      </c>
      <c r="E853" t="s">
        <v>41</v>
      </c>
      <c r="G853">
        <v>2</v>
      </c>
      <c r="H853">
        <v>1473</v>
      </c>
      <c r="I853">
        <v>1447</v>
      </c>
      <c r="J853">
        <v>26</v>
      </c>
      <c r="K853">
        <v>0</v>
      </c>
      <c r="L853">
        <v>0.56999999999999995</v>
      </c>
      <c r="M853">
        <v>1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</row>
    <row r="854" spans="3:19">
      <c r="C854">
        <v>70</v>
      </c>
      <c r="D854">
        <v>2</v>
      </c>
      <c r="E854" t="s">
        <v>42</v>
      </c>
      <c r="G854">
        <v>15</v>
      </c>
      <c r="H854">
        <v>11232</v>
      </c>
      <c r="I854">
        <v>10684</v>
      </c>
      <c r="J854">
        <v>548</v>
      </c>
      <c r="K854">
        <v>6.1640000000000002E-3</v>
      </c>
      <c r="L854">
        <v>47.89</v>
      </c>
      <c r="M854">
        <v>1</v>
      </c>
      <c r="N854">
        <v>6</v>
      </c>
      <c r="O854">
        <v>2</v>
      </c>
      <c r="P854">
        <v>3</v>
      </c>
      <c r="Q854">
        <v>2</v>
      </c>
      <c r="R854">
        <v>1</v>
      </c>
      <c r="S854">
        <v>0</v>
      </c>
    </row>
    <row r="855" spans="3:19">
      <c r="C855">
        <v>70</v>
      </c>
      <c r="D855">
        <v>2</v>
      </c>
      <c r="E855" t="s">
        <v>43</v>
      </c>
      <c r="G855">
        <v>11</v>
      </c>
      <c r="H855">
        <v>12442</v>
      </c>
      <c r="I855">
        <v>11795</v>
      </c>
      <c r="J855">
        <v>647</v>
      </c>
      <c r="K855">
        <v>0</v>
      </c>
      <c r="L855">
        <v>25.28</v>
      </c>
      <c r="M855">
        <v>1</v>
      </c>
      <c r="N855">
        <v>5</v>
      </c>
      <c r="O855">
        <v>1</v>
      </c>
      <c r="P855">
        <v>3</v>
      </c>
      <c r="Q855">
        <v>1</v>
      </c>
      <c r="R855">
        <v>0</v>
      </c>
      <c r="S855">
        <v>0</v>
      </c>
    </row>
    <row r="856" spans="3:19">
      <c r="C856">
        <v>70</v>
      </c>
      <c r="D856">
        <v>3</v>
      </c>
      <c r="E856" t="s">
        <v>42</v>
      </c>
      <c r="M856">
        <v>1</v>
      </c>
      <c r="N856">
        <v>10</v>
      </c>
      <c r="O856">
        <v>5</v>
      </c>
      <c r="P856">
        <v>4</v>
      </c>
      <c r="Q856">
        <v>0</v>
      </c>
      <c r="R856">
        <v>0</v>
      </c>
      <c r="S856">
        <v>0</v>
      </c>
    </row>
    <row r="857" spans="3:19">
      <c r="C857">
        <v>70</v>
      </c>
      <c r="D857">
        <v>3</v>
      </c>
      <c r="E857" t="s">
        <v>41</v>
      </c>
      <c r="G857">
        <v>2</v>
      </c>
      <c r="H857">
        <v>1473</v>
      </c>
      <c r="I857">
        <v>1447</v>
      </c>
      <c r="J857">
        <v>26</v>
      </c>
      <c r="K857">
        <v>0</v>
      </c>
      <c r="L857">
        <v>0.67</v>
      </c>
      <c r="M857">
        <v>1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</row>
    <row r="858" spans="3:19">
      <c r="C858">
        <v>70</v>
      </c>
      <c r="D858">
        <v>3</v>
      </c>
      <c r="E858" t="s">
        <v>44</v>
      </c>
      <c r="G858">
        <v>4</v>
      </c>
      <c r="H858">
        <v>2188</v>
      </c>
      <c r="I858">
        <v>2129</v>
      </c>
      <c r="J858">
        <v>59</v>
      </c>
      <c r="K858">
        <v>4.4724999999999999E-3</v>
      </c>
      <c r="L858">
        <v>2.74</v>
      </c>
      <c r="M858">
        <v>1</v>
      </c>
      <c r="N858">
        <v>0</v>
      </c>
      <c r="O858">
        <v>0</v>
      </c>
      <c r="P858">
        <v>0</v>
      </c>
      <c r="Q858">
        <v>2</v>
      </c>
      <c r="R858">
        <v>1</v>
      </c>
      <c r="S858">
        <v>0</v>
      </c>
    </row>
    <row r="859" spans="3:19">
      <c r="C859">
        <v>70</v>
      </c>
      <c r="D859">
        <v>3</v>
      </c>
      <c r="E859" t="s">
        <v>43</v>
      </c>
      <c r="G859">
        <v>13</v>
      </c>
      <c r="H859">
        <v>16027</v>
      </c>
      <c r="I859">
        <v>15249</v>
      </c>
      <c r="J859">
        <v>778</v>
      </c>
      <c r="K859">
        <v>0</v>
      </c>
      <c r="L859">
        <v>28.23</v>
      </c>
      <c r="M859">
        <v>1</v>
      </c>
      <c r="N859">
        <v>5</v>
      </c>
      <c r="O859">
        <v>1</v>
      </c>
      <c r="P859">
        <v>3</v>
      </c>
      <c r="Q859">
        <v>2</v>
      </c>
      <c r="R859">
        <v>1</v>
      </c>
      <c r="S859">
        <v>0</v>
      </c>
    </row>
    <row r="860" spans="3:19">
      <c r="C860">
        <v>71</v>
      </c>
      <c r="D860">
        <v>1</v>
      </c>
      <c r="E860" t="s">
        <v>41</v>
      </c>
      <c r="G860">
        <v>2</v>
      </c>
      <c r="H860">
        <v>1503</v>
      </c>
      <c r="I860">
        <v>1449</v>
      </c>
      <c r="J860">
        <v>54</v>
      </c>
      <c r="K860">
        <v>0</v>
      </c>
      <c r="L860">
        <v>0.69</v>
      </c>
      <c r="M860">
        <v>1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0</v>
      </c>
    </row>
    <row r="861" spans="3:19">
      <c r="C861">
        <v>71</v>
      </c>
      <c r="D861">
        <v>1</v>
      </c>
      <c r="E861" t="s">
        <v>43</v>
      </c>
      <c r="G861">
        <v>10</v>
      </c>
      <c r="H861">
        <v>9894</v>
      </c>
      <c r="I861">
        <v>9090</v>
      </c>
      <c r="J861">
        <v>804</v>
      </c>
      <c r="K861">
        <v>0</v>
      </c>
      <c r="L861">
        <v>25.88</v>
      </c>
      <c r="M861">
        <v>1</v>
      </c>
      <c r="N861">
        <v>5</v>
      </c>
      <c r="O861">
        <v>1</v>
      </c>
      <c r="P861">
        <v>3</v>
      </c>
      <c r="Q861">
        <v>0</v>
      </c>
      <c r="R861">
        <v>0</v>
      </c>
      <c r="S861">
        <v>0</v>
      </c>
    </row>
    <row r="862" spans="3:19">
      <c r="C862">
        <v>71</v>
      </c>
      <c r="D862">
        <v>1</v>
      </c>
      <c r="E862" t="s">
        <v>42</v>
      </c>
      <c r="M862">
        <v>1</v>
      </c>
      <c r="N862">
        <v>10</v>
      </c>
      <c r="O862">
        <v>5</v>
      </c>
      <c r="P862">
        <v>4</v>
      </c>
      <c r="Q862">
        <v>0</v>
      </c>
      <c r="R862">
        <v>0</v>
      </c>
      <c r="S862">
        <v>0</v>
      </c>
    </row>
    <row r="863" spans="3:19">
      <c r="C863">
        <v>71</v>
      </c>
      <c r="D863">
        <v>1</v>
      </c>
      <c r="E863" t="s">
        <v>44</v>
      </c>
      <c r="G863">
        <v>4</v>
      </c>
      <c r="H863">
        <v>2274</v>
      </c>
      <c r="I863">
        <v>2161</v>
      </c>
      <c r="J863">
        <v>113</v>
      </c>
      <c r="K863">
        <v>6.5325000000000001E-3</v>
      </c>
      <c r="L863">
        <v>4.2699999999999996</v>
      </c>
      <c r="M863">
        <v>1</v>
      </c>
      <c r="N863">
        <v>0</v>
      </c>
      <c r="O863">
        <v>0</v>
      </c>
      <c r="P863">
        <v>0</v>
      </c>
      <c r="Q863">
        <v>2</v>
      </c>
      <c r="R863">
        <v>1</v>
      </c>
      <c r="S863">
        <v>0</v>
      </c>
    </row>
    <row r="864" spans="3:19">
      <c r="C864">
        <v>71</v>
      </c>
      <c r="D864">
        <v>2</v>
      </c>
      <c r="E864" t="s">
        <v>44</v>
      </c>
      <c r="G864">
        <v>4</v>
      </c>
      <c r="H864">
        <v>2262</v>
      </c>
      <c r="I864">
        <v>2165</v>
      </c>
      <c r="J864">
        <v>97</v>
      </c>
      <c r="K864">
        <v>6.3825000000000002E-3</v>
      </c>
      <c r="L864">
        <v>8.39</v>
      </c>
      <c r="M864">
        <v>1</v>
      </c>
      <c r="N864">
        <v>0</v>
      </c>
      <c r="O864">
        <v>0</v>
      </c>
      <c r="P864">
        <v>0</v>
      </c>
      <c r="Q864">
        <v>2</v>
      </c>
      <c r="R864">
        <v>1</v>
      </c>
      <c r="S864">
        <v>0</v>
      </c>
    </row>
    <row r="865" spans="3:19">
      <c r="C865">
        <v>71</v>
      </c>
      <c r="D865">
        <v>2</v>
      </c>
      <c r="E865" t="s">
        <v>42</v>
      </c>
      <c r="M865">
        <v>1</v>
      </c>
      <c r="N865">
        <v>10</v>
      </c>
      <c r="O865">
        <v>5</v>
      </c>
      <c r="P865">
        <v>4</v>
      </c>
      <c r="Q865">
        <v>0</v>
      </c>
      <c r="R865">
        <v>0</v>
      </c>
      <c r="S865">
        <v>0</v>
      </c>
    </row>
    <row r="866" spans="3:19">
      <c r="C866">
        <v>71</v>
      </c>
      <c r="D866">
        <v>2</v>
      </c>
      <c r="E866" t="s">
        <v>43</v>
      </c>
      <c r="G866">
        <v>10</v>
      </c>
      <c r="H866">
        <v>9898</v>
      </c>
      <c r="I866">
        <v>9094</v>
      </c>
      <c r="J866">
        <v>804</v>
      </c>
      <c r="K866">
        <v>0</v>
      </c>
      <c r="L866">
        <v>32.479999999999997</v>
      </c>
      <c r="M866">
        <v>1</v>
      </c>
      <c r="N866">
        <v>5</v>
      </c>
      <c r="O866">
        <v>1</v>
      </c>
      <c r="P866">
        <v>3</v>
      </c>
      <c r="Q866">
        <v>0</v>
      </c>
      <c r="R866">
        <v>0</v>
      </c>
      <c r="S866">
        <v>0</v>
      </c>
    </row>
    <row r="867" spans="3:19">
      <c r="C867">
        <v>71</v>
      </c>
      <c r="D867">
        <v>2</v>
      </c>
      <c r="E867" t="s">
        <v>41</v>
      </c>
      <c r="G867">
        <v>6</v>
      </c>
      <c r="H867">
        <v>5478</v>
      </c>
      <c r="I867">
        <v>5290</v>
      </c>
      <c r="J867">
        <v>188</v>
      </c>
      <c r="K867">
        <v>0</v>
      </c>
      <c r="L867">
        <v>1.97</v>
      </c>
      <c r="M867">
        <v>1</v>
      </c>
      <c r="N867">
        <v>0</v>
      </c>
      <c r="O867">
        <v>0</v>
      </c>
      <c r="P867">
        <v>0</v>
      </c>
      <c r="Q867">
        <v>3</v>
      </c>
      <c r="R867">
        <v>2</v>
      </c>
      <c r="S867">
        <v>0</v>
      </c>
    </row>
    <row r="868" spans="3:19">
      <c r="C868">
        <v>71</v>
      </c>
      <c r="D868">
        <v>3</v>
      </c>
      <c r="E868" t="s">
        <v>42</v>
      </c>
      <c r="M868">
        <v>1</v>
      </c>
      <c r="N868">
        <v>10</v>
      </c>
      <c r="O868">
        <v>6</v>
      </c>
      <c r="P868">
        <v>3</v>
      </c>
      <c r="Q868">
        <v>0</v>
      </c>
      <c r="R868">
        <v>0</v>
      </c>
      <c r="S868">
        <v>0</v>
      </c>
    </row>
    <row r="869" spans="3:19">
      <c r="C869">
        <v>71</v>
      </c>
      <c r="D869">
        <v>3</v>
      </c>
      <c r="E869" t="s">
        <v>41</v>
      </c>
      <c r="G869">
        <v>2</v>
      </c>
      <c r="H869">
        <v>1503</v>
      </c>
      <c r="I869">
        <v>1449</v>
      </c>
      <c r="J869">
        <v>54</v>
      </c>
      <c r="K869">
        <v>0</v>
      </c>
      <c r="L869">
        <v>0.68</v>
      </c>
      <c r="M869">
        <v>1</v>
      </c>
      <c r="N869">
        <v>0</v>
      </c>
      <c r="O869">
        <v>0</v>
      </c>
      <c r="P869">
        <v>0</v>
      </c>
      <c r="Q869">
        <v>1</v>
      </c>
      <c r="R869">
        <v>0</v>
      </c>
      <c r="S869">
        <v>0</v>
      </c>
    </row>
    <row r="870" spans="3:19">
      <c r="C870">
        <v>71</v>
      </c>
      <c r="D870">
        <v>3</v>
      </c>
      <c r="E870" t="s">
        <v>43</v>
      </c>
      <c r="G870">
        <v>10</v>
      </c>
      <c r="H870">
        <v>9819</v>
      </c>
      <c r="I870">
        <v>9050</v>
      </c>
      <c r="J870">
        <v>769</v>
      </c>
      <c r="K870">
        <v>0</v>
      </c>
      <c r="L870">
        <v>24.12</v>
      </c>
      <c r="M870">
        <v>1</v>
      </c>
      <c r="N870">
        <v>5</v>
      </c>
      <c r="O870">
        <v>1</v>
      </c>
      <c r="P870">
        <v>3</v>
      </c>
      <c r="Q870">
        <v>0</v>
      </c>
      <c r="R870">
        <v>0</v>
      </c>
      <c r="S870">
        <v>0</v>
      </c>
    </row>
    <row r="871" spans="3:19">
      <c r="C871">
        <v>71</v>
      </c>
      <c r="D871">
        <v>3</v>
      </c>
      <c r="E871" t="s">
        <v>44</v>
      </c>
      <c r="G871">
        <v>4</v>
      </c>
      <c r="H871">
        <v>2264</v>
      </c>
      <c r="I871">
        <v>2161</v>
      </c>
      <c r="J871">
        <v>103</v>
      </c>
      <c r="K871">
        <v>4.9925000000000004E-3</v>
      </c>
      <c r="L871">
        <v>4.1100000000000003</v>
      </c>
      <c r="M871">
        <v>1</v>
      </c>
      <c r="N871">
        <v>0</v>
      </c>
      <c r="O871">
        <v>0</v>
      </c>
      <c r="P871">
        <v>0</v>
      </c>
      <c r="Q871">
        <v>2</v>
      </c>
      <c r="R871">
        <v>1</v>
      </c>
      <c r="S871">
        <v>0</v>
      </c>
    </row>
    <row r="872" spans="3:19">
      <c r="C872">
        <v>72</v>
      </c>
      <c r="D872">
        <v>1</v>
      </c>
      <c r="E872" t="s">
        <v>43</v>
      </c>
      <c r="G872">
        <v>9</v>
      </c>
      <c r="H872">
        <v>9710</v>
      </c>
      <c r="I872">
        <v>9239</v>
      </c>
      <c r="J872">
        <v>471</v>
      </c>
      <c r="K872">
        <v>0</v>
      </c>
      <c r="L872">
        <v>33.75</v>
      </c>
      <c r="M872">
        <v>1</v>
      </c>
      <c r="N872">
        <v>4</v>
      </c>
      <c r="O872">
        <v>0</v>
      </c>
      <c r="P872">
        <v>3</v>
      </c>
      <c r="Q872">
        <v>1</v>
      </c>
      <c r="R872">
        <v>0</v>
      </c>
      <c r="S872">
        <v>0</v>
      </c>
    </row>
    <row r="873" spans="3:19">
      <c r="C873">
        <v>72</v>
      </c>
      <c r="D873">
        <v>1</v>
      </c>
      <c r="E873" t="s">
        <v>44</v>
      </c>
      <c r="G873">
        <v>4</v>
      </c>
      <c r="H873">
        <v>2333</v>
      </c>
      <c r="I873">
        <v>2191</v>
      </c>
      <c r="J873">
        <v>142</v>
      </c>
      <c r="K873">
        <v>6.8975E-3</v>
      </c>
      <c r="L873">
        <v>6.34</v>
      </c>
      <c r="M873">
        <v>1</v>
      </c>
      <c r="N873">
        <v>0</v>
      </c>
      <c r="O873">
        <v>0</v>
      </c>
      <c r="P873">
        <v>0</v>
      </c>
      <c r="Q873">
        <v>2</v>
      </c>
      <c r="R873">
        <v>1</v>
      </c>
      <c r="S873">
        <v>0</v>
      </c>
    </row>
    <row r="874" spans="3:19">
      <c r="C874">
        <v>72</v>
      </c>
      <c r="D874">
        <v>1</v>
      </c>
      <c r="E874" t="s">
        <v>41</v>
      </c>
      <c r="G874">
        <v>2</v>
      </c>
      <c r="H874">
        <v>1508</v>
      </c>
      <c r="I874">
        <v>1455</v>
      </c>
      <c r="J874">
        <v>53</v>
      </c>
      <c r="K874">
        <v>0</v>
      </c>
      <c r="L874">
        <v>0.68</v>
      </c>
      <c r="M874">
        <v>1</v>
      </c>
      <c r="N874">
        <v>0</v>
      </c>
      <c r="O874">
        <v>0</v>
      </c>
      <c r="P874">
        <v>0</v>
      </c>
      <c r="Q874">
        <v>1</v>
      </c>
      <c r="R874">
        <v>0</v>
      </c>
      <c r="S874">
        <v>0</v>
      </c>
    </row>
    <row r="875" spans="3:19">
      <c r="C875">
        <v>72</v>
      </c>
      <c r="D875">
        <v>1</v>
      </c>
      <c r="E875" t="s">
        <v>42</v>
      </c>
      <c r="G875">
        <v>17</v>
      </c>
      <c r="H875">
        <v>11361</v>
      </c>
      <c r="I875">
        <v>11144</v>
      </c>
      <c r="J875">
        <v>217</v>
      </c>
      <c r="K875">
        <v>5.8975E-3</v>
      </c>
      <c r="L875">
        <v>10.67</v>
      </c>
      <c r="M875">
        <v>1</v>
      </c>
      <c r="N875">
        <v>7</v>
      </c>
      <c r="O875">
        <v>3</v>
      </c>
      <c r="P875">
        <v>3</v>
      </c>
      <c r="Q875">
        <v>2</v>
      </c>
      <c r="R875">
        <v>1</v>
      </c>
      <c r="S875">
        <v>0</v>
      </c>
    </row>
    <row r="876" spans="3:19">
      <c r="C876">
        <v>72</v>
      </c>
      <c r="D876">
        <v>2</v>
      </c>
      <c r="E876" t="s">
        <v>42</v>
      </c>
      <c r="M876">
        <v>1</v>
      </c>
      <c r="N876">
        <v>10</v>
      </c>
      <c r="O876">
        <v>6</v>
      </c>
      <c r="P876">
        <v>3</v>
      </c>
      <c r="Q876">
        <v>0</v>
      </c>
      <c r="R876">
        <v>0</v>
      </c>
      <c r="S876">
        <v>0</v>
      </c>
    </row>
    <row r="877" spans="3:19">
      <c r="C877">
        <v>72</v>
      </c>
      <c r="D877">
        <v>2</v>
      </c>
      <c r="E877" t="s">
        <v>44</v>
      </c>
      <c r="G877">
        <v>4</v>
      </c>
      <c r="H877">
        <v>2333</v>
      </c>
      <c r="I877">
        <v>2191</v>
      </c>
      <c r="J877">
        <v>142</v>
      </c>
      <c r="K877">
        <v>5.4574999999999997E-3</v>
      </c>
      <c r="L877">
        <v>5.85</v>
      </c>
      <c r="M877">
        <v>1</v>
      </c>
      <c r="N877">
        <v>0</v>
      </c>
      <c r="O877">
        <v>0</v>
      </c>
      <c r="P877">
        <v>0</v>
      </c>
      <c r="Q877">
        <v>2</v>
      </c>
      <c r="R877">
        <v>1</v>
      </c>
      <c r="S877">
        <v>0</v>
      </c>
    </row>
    <row r="878" spans="3:19">
      <c r="C878">
        <v>72</v>
      </c>
      <c r="D878">
        <v>2</v>
      </c>
      <c r="E878" t="s">
        <v>41</v>
      </c>
      <c r="G878">
        <v>4</v>
      </c>
      <c r="H878">
        <v>3255</v>
      </c>
      <c r="I878">
        <v>3149</v>
      </c>
      <c r="J878">
        <v>106</v>
      </c>
      <c r="K878">
        <v>0</v>
      </c>
      <c r="L878">
        <v>1.19</v>
      </c>
      <c r="M878">
        <v>1</v>
      </c>
      <c r="N878">
        <v>0</v>
      </c>
      <c r="O878">
        <v>0</v>
      </c>
      <c r="P878">
        <v>0</v>
      </c>
      <c r="Q878">
        <v>2</v>
      </c>
      <c r="R878">
        <v>1</v>
      </c>
      <c r="S878">
        <v>0</v>
      </c>
    </row>
    <row r="879" spans="3:19">
      <c r="C879">
        <v>72</v>
      </c>
      <c r="D879">
        <v>2</v>
      </c>
      <c r="E879" t="s">
        <v>43</v>
      </c>
      <c r="G879">
        <v>10</v>
      </c>
      <c r="H879">
        <v>9950</v>
      </c>
      <c r="I879">
        <v>9117</v>
      </c>
      <c r="J879">
        <v>833</v>
      </c>
      <c r="K879">
        <v>0</v>
      </c>
      <c r="L879">
        <v>37.9</v>
      </c>
      <c r="M879">
        <v>1</v>
      </c>
      <c r="N879">
        <v>5</v>
      </c>
      <c r="O879">
        <v>1</v>
      </c>
      <c r="P879">
        <v>3</v>
      </c>
      <c r="Q879">
        <v>0</v>
      </c>
      <c r="R879">
        <v>0</v>
      </c>
      <c r="S879">
        <v>0</v>
      </c>
    </row>
    <row r="880" spans="3:19">
      <c r="C880">
        <v>72</v>
      </c>
      <c r="D880">
        <v>3</v>
      </c>
      <c r="E880" t="s">
        <v>44</v>
      </c>
      <c r="G880">
        <v>4</v>
      </c>
      <c r="H880">
        <v>2310</v>
      </c>
      <c r="I880">
        <v>2191</v>
      </c>
      <c r="J880">
        <v>119</v>
      </c>
      <c r="K880">
        <v>5.22749999999999E-3</v>
      </c>
      <c r="L880">
        <v>3.42</v>
      </c>
      <c r="M880">
        <v>1</v>
      </c>
      <c r="N880">
        <v>0</v>
      </c>
      <c r="O880">
        <v>0</v>
      </c>
      <c r="P880">
        <v>0</v>
      </c>
      <c r="Q880">
        <v>2</v>
      </c>
      <c r="R880">
        <v>1</v>
      </c>
      <c r="S880">
        <v>0</v>
      </c>
    </row>
    <row r="881" spans="3:19">
      <c r="C881">
        <v>72</v>
      </c>
      <c r="D881">
        <v>3</v>
      </c>
      <c r="E881" t="s">
        <v>43</v>
      </c>
      <c r="G881">
        <v>13</v>
      </c>
      <c r="H881">
        <v>16759</v>
      </c>
      <c r="I881">
        <v>15717</v>
      </c>
      <c r="J881">
        <v>1042</v>
      </c>
      <c r="K881">
        <v>0</v>
      </c>
      <c r="L881">
        <v>83.1</v>
      </c>
      <c r="M881">
        <v>1</v>
      </c>
      <c r="N881">
        <v>5</v>
      </c>
      <c r="O881">
        <v>1</v>
      </c>
      <c r="P881">
        <v>3</v>
      </c>
      <c r="Q881">
        <v>2</v>
      </c>
      <c r="R881">
        <v>1</v>
      </c>
      <c r="S881">
        <v>0</v>
      </c>
    </row>
    <row r="882" spans="3:19">
      <c r="C882">
        <v>72</v>
      </c>
      <c r="D882">
        <v>3</v>
      </c>
      <c r="E882" t="s">
        <v>41</v>
      </c>
      <c r="G882">
        <v>2</v>
      </c>
      <c r="H882">
        <v>1508</v>
      </c>
      <c r="I882">
        <v>1455</v>
      </c>
      <c r="J882">
        <v>53</v>
      </c>
      <c r="K882">
        <v>0</v>
      </c>
      <c r="L882">
        <v>0.67</v>
      </c>
      <c r="M882">
        <v>1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</row>
    <row r="883" spans="3:19">
      <c r="C883">
        <v>72</v>
      </c>
      <c r="D883">
        <v>3</v>
      </c>
      <c r="E883" t="s">
        <v>42</v>
      </c>
      <c r="M883">
        <v>1</v>
      </c>
      <c r="N883">
        <v>10</v>
      </c>
      <c r="O883">
        <v>5</v>
      </c>
      <c r="P883">
        <v>4</v>
      </c>
      <c r="Q883">
        <v>0</v>
      </c>
      <c r="R883">
        <v>0</v>
      </c>
      <c r="S883">
        <v>0</v>
      </c>
    </row>
    <row r="884" spans="3:19">
      <c r="C884">
        <v>73</v>
      </c>
      <c r="D884">
        <v>1</v>
      </c>
      <c r="E884" t="s">
        <v>44</v>
      </c>
      <c r="G884">
        <v>13</v>
      </c>
      <c r="H884">
        <v>22986</v>
      </c>
      <c r="I884">
        <v>22115</v>
      </c>
      <c r="J884">
        <v>871</v>
      </c>
      <c r="K884">
        <v>4.7197500000000003E-2</v>
      </c>
      <c r="L884">
        <v>30.87</v>
      </c>
      <c r="M884">
        <v>1</v>
      </c>
      <c r="N884">
        <v>4</v>
      </c>
      <c r="O884">
        <v>2</v>
      </c>
      <c r="P884">
        <v>1</v>
      </c>
      <c r="Q884">
        <v>3</v>
      </c>
      <c r="R884">
        <v>2</v>
      </c>
      <c r="S884">
        <v>0</v>
      </c>
    </row>
    <row r="885" spans="3:19">
      <c r="C885">
        <v>73</v>
      </c>
      <c r="D885">
        <v>1</v>
      </c>
      <c r="E885" t="s">
        <v>43</v>
      </c>
      <c r="G885">
        <v>8</v>
      </c>
      <c r="H885">
        <v>8074</v>
      </c>
      <c r="I885">
        <v>7137</v>
      </c>
      <c r="J885">
        <v>937</v>
      </c>
      <c r="K885">
        <v>0</v>
      </c>
      <c r="L885">
        <v>58.44</v>
      </c>
      <c r="M885">
        <v>1</v>
      </c>
      <c r="N885">
        <v>4</v>
      </c>
      <c r="O885">
        <v>1</v>
      </c>
      <c r="P885">
        <v>2</v>
      </c>
      <c r="Q885">
        <v>0</v>
      </c>
      <c r="R885">
        <v>0</v>
      </c>
      <c r="S885">
        <v>0</v>
      </c>
    </row>
    <row r="886" spans="3:19">
      <c r="C886">
        <v>73</v>
      </c>
      <c r="D886">
        <v>1</v>
      </c>
      <c r="E886" t="s">
        <v>42</v>
      </c>
      <c r="G886">
        <v>12</v>
      </c>
      <c r="H886">
        <v>7576</v>
      </c>
      <c r="I886">
        <v>7115</v>
      </c>
      <c r="J886">
        <v>461</v>
      </c>
      <c r="K886">
        <v>4.2490000000000002E-3</v>
      </c>
      <c r="L886">
        <v>14.71</v>
      </c>
      <c r="M886">
        <v>1</v>
      </c>
      <c r="N886">
        <v>6</v>
      </c>
      <c r="O886">
        <v>3</v>
      </c>
      <c r="P886">
        <v>2</v>
      </c>
      <c r="Q886">
        <v>0</v>
      </c>
      <c r="R886">
        <v>0</v>
      </c>
      <c r="S886">
        <v>0</v>
      </c>
    </row>
    <row r="887" spans="3:19">
      <c r="C887">
        <v>73</v>
      </c>
      <c r="D887">
        <v>1</v>
      </c>
      <c r="E887" t="s">
        <v>41</v>
      </c>
      <c r="M887">
        <v>1</v>
      </c>
      <c r="N887">
        <v>10</v>
      </c>
      <c r="O887">
        <v>9</v>
      </c>
      <c r="P887">
        <v>0</v>
      </c>
      <c r="Q887">
        <v>0</v>
      </c>
      <c r="R887">
        <v>0</v>
      </c>
      <c r="S887">
        <v>0</v>
      </c>
    </row>
    <row r="888" spans="3:19">
      <c r="C888">
        <v>73</v>
      </c>
      <c r="D888">
        <v>2</v>
      </c>
      <c r="E888" t="s">
        <v>41</v>
      </c>
      <c r="G888">
        <v>7</v>
      </c>
      <c r="H888">
        <v>6745</v>
      </c>
      <c r="I888">
        <v>6167</v>
      </c>
      <c r="J888">
        <v>578</v>
      </c>
      <c r="K888">
        <v>0</v>
      </c>
      <c r="L888">
        <v>3.21</v>
      </c>
      <c r="M888">
        <v>1</v>
      </c>
      <c r="N888">
        <v>1</v>
      </c>
      <c r="O888">
        <v>0</v>
      </c>
      <c r="P888">
        <v>0</v>
      </c>
      <c r="Q888">
        <v>3</v>
      </c>
      <c r="R888">
        <v>2</v>
      </c>
      <c r="S888">
        <v>0</v>
      </c>
    </row>
    <row r="889" spans="3:19">
      <c r="C889">
        <v>73</v>
      </c>
      <c r="D889">
        <v>2</v>
      </c>
      <c r="E889" t="s">
        <v>42</v>
      </c>
      <c r="G889">
        <v>10</v>
      </c>
      <c r="H889">
        <v>6491</v>
      </c>
      <c r="I889">
        <v>6010</v>
      </c>
      <c r="J889">
        <v>481</v>
      </c>
      <c r="K889">
        <v>3.7264999999999898E-3</v>
      </c>
      <c r="L889">
        <v>13.98</v>
      </c>
      <c r="M889">
        <v>1</v>
      </c>
      <c r="N889">
        <v>5</v>
      </c>
      <c r="O889">
        <v>2</v>
      </c>
      <c r="P889">
        <v>2</v>
      </c>
      <c r="Q889">
        <v>0</v>
      </c>
      <c r="R889">
        <v>0</v>
      </c>
      <c r="S889">
        <v>0</v>
      </c>
    </row>
    <row r="890" spans="3:19">
      <c r="C890">
        <v>73</v>
      </c>
      <c r="D890">
        <v>2</v>
      </c>
      <c r="E890" t="s">
        <v>43</v>
      </c>
      <c r="G890">
        <v>8</v>
      </c>
      <c r="H890">
        <v>7893</v>
      </c>
      <c r="I890">
        <v>7068</v>
      </c>
      <c r="J890">
        <v>825</v>
      </c>
      <c r="K890">
        <v>0</v>
      </c>
      <c r="L890">
        <v>52.38</v>
      </c>
      <c r="M890">
        <v>1</v>
      </c>
      <c r="N890">
        <v>4</v>
      </c>
      <c r="O890">
        <v>1</v>
      </c>
      <c r="P890">
        <v>2</v>
      </c>
      <c r="Q890">
        <v>0</v>
      </c>
      <c r="R890">
        <v>0</v>
      </c>
      <c r="S890">
        <v>0</v>
      </c>
    </row>
    <row r="891" spans="3:19">
      <c r="C891">
        <v>73</v>
      </c>
      <c r="D891">
        <v>2</v>
      </c>
      <c r="E891" t="s">
        <v>44</v>
      </c>
      <c r="G891">
        <v>12</v>
      </c>
      <c r="H891">
        <v>23765</v>
      </c>
      <c r="I891">
        <v>22479</v>
      </c>
      <c r="J891">
        <v>1286</v>
      </c>
      <c r="K891">
        <v>5.6097500000000002E-2</v>
      </c>
      <c r="L891">
        <v>36.07</v>
      </c>
      <c r="M891">
        <v>1</v>
      </c>
      <c r="N891">
        <v>6</v>
      </c>
      <c r="O891">
        <v>2</v>
      </c>
      <c r="P891">
        <v>2</v>
      </c>
      <c r="Q891">
        <v>1</v>
      </c>
      <c r="R891">
        <v>0</v>
      </c>
      <c r="S891">
        <v>0</v>
      </c>
    </row>
    <row r="892" spans="3:19">
      <c r="C892">
        <v>73</v>
      </c>
      <c r="D892">
        <v>3</v>
      </c>
      <c r="E892" t="s">
        <v>41</v>
      </c>
      <c r="G892">
        <v>18</v>
      </c>
      <c r="H892">
        <v>31415</v>
      </c>
      <c r="I892">
        <v>30223</v>
      </c>
      <c r="J892">
        <v>1192</v>
      </c>
      <c r="K892">
        <v>0</v>
      </c>
      <c r="L892">
        <v>17.82</v>
      </c>
      <c r="M892">
        <v>1</v>
      </c>
      <c r="N892">
        <v>9</v>
      </c>
      <c r="O892">
        <v>8</v>
      </c>
      <c r="P892">
        <v>0</v>
      </c>
      <c r="Q892">
        <v>0</v>
      </c>
      <c r="R892">
        <v>0</v>
      </c>
      <c r="S892">
        <v>0</v>
      </c>
    </row>
    <row r="893" spans="3:19">
      <c r="C893">
        <v>73</v>
      </c>
      <c r="D893">
        <v>3</v>
      </c>
      <c r="E893" t="s">
        <v>44</v>
      </c>
      <c r="G893">
        <v>20</v>
      </c>
      <c r="H893">
        <v>29927</v>
      </c>
      <c r="I893">
        <v>28944</v>
      </c>
      <c r="J893">
        <v>983</v>
      </c>
      <c r="K893">
        <v>5.6749999999999898E-2</v>
      </c>
      <c r="L893">
        <v>65.27</v>
      </c>
      <c r="M893">
        <v>1</v>
      </c>
      <c r="N893">
        <v>10</v>
      </c>
      <c r="O893">
        <v>3</v>
      </c>
      <c r="P893">
        <v>6</v>
      </c>
      <c r="Q893">
        <v>0</v>
      </c>
      <c r="R893">
        <v>0</v>
      </c>
      <c r="S893">
        <v>0</v>
      </c>
    </row>
    <row r="894" spans="3:19">
      <c r="C894">
        <v>73</v>
      </c>
      <c r="D894">
        <v>3</v>
      </c>
      <c r="E894" t="s">
        <v>43</v>
      </c>
      <c r="G894">
        <v>8</v>
      </c>
      <c r="H894">
        <v>7893</v>
      </c>
      <c r="I894">
        <v>7068</v>
      </c>
      <c r="J894">
        <v>825</v>
      </c>
      <c r="K894">
        <v>0</v>
      </c>
      <c r="L894">
        <v>48.78</v>
      </c>
      <c r="M894">
        <v>1</v>
      </c>
      <c r="N894">
        <v>4</v>
      </c>
      <c r="O894">
        <v>1</v>
      </c>
      <c r="P894">
        <v>2</v>
      </c>
      <c r="Q894">
        <v>0</v>
      </c>
      <c r="R894">
        <v>0</v>
      </c>
      <c r="S894">
        <v>0</v>
      </c>
    </row>
    <row r="895" spans="3:19">
      <c r="C895">
        <v>73</v>
      </c>
      <c r="D895">
        <v>3</v>
      </c>
      <c r="E895" t="s">
        <v>42</v>
      </c>
      <c r="G895">
        <v>18</v>
      </c>
      <c r="H895">
        <v>14528</v>
      </c>
      <c r="I895">
        <v>13781</v>
      </c>
      <c r="J895">
        <v>747</v>
      </c>
      <c r="K895">
        <v>8.0110000000000008E-3</v>
      </c>
      <c r="L895">
        <v>21.33</v>
      </c>
      <c r="M895">
        <v>1</v>
      </c>
      <c r="N895">
        <v>9</v>
      </c>
      <c r="O895">
        <v>4</v>
      </c>
      <c r="P895">
        <v>4</v>
      </c>
      <c r="Q895">
        <v>0</v>
      </c>
      <c r="R895">
        <v>0</v>
      </c>
      <c r="S895">
        <v>0</v>
      </c>
    </row>
    <row r="896" spans="3:19">
      <c r="C896">
        <v>74</v>
      </c>
      <c r="D896">
        <v>1</v>
      </c>
      <c r="E896" t="s">
        <v>44</v>
      </c>
      <c r="G896">
        <v>10</v>
      </c>
      <c r="H896">
        <v>9690</v>
      </c>
      <c r="I896">
        <v>8858</v>
      </c>
      <c r="J896">
        <v>832</v>
      </c>
      <c r="K896">
        <v>2.3744999999999999E-2</v>
      </c>
      <c r="L896">
        <v>48.37</v>
      </c>
      <c r="M896">
        <v>1</v>
      </c>
      <c r="N896">
        <v>5</v>
      </c>
      <c r="O896">
        <v>2</v>
      </c>
      <c r="P896">
        <v>2</v>
      </c>
      <c r="Q896">
        <v>0</v>
      </c>
      <c r="R896">
        <v>0</v>
      </c>
      <c r="S896">
        <v>0</v>
      </c>
    </row>
    <row r="897" spans="3:19">
      <c r="C897">
        <v>74</v>
      </c>
      <c r="D897">
        <v>1</v>
      </c>
      <c r="E897" t="s">
        <v>41</v>
      </c>
      <c r="M897">
        <v>1</v>
      </c>
      <c r="N897">
        <v>0</v>
      </c>
      <c r="O897">
        <v>0</v>
      </c>
      <c r="P897">
        <v>0</v>
      </c>
      <c r="Q897">
        <v>10</v>
      </c>
      <c r="R897">
        <v>9</v>
      </c>
      <c r="S897">
        <v>0</v>
      </c>
    </row>
    <row r="898" spans="3:19">
      <c r="C898">
        <v>74</v>
      </c>
      <c r="D898">
        <v>1</v>
      </c>
      <c r="E898" t="s">
        <v>43</v>
      </c>
      <c r="G898">
        <v>8</v>
      </c>
      <c r="H898">
        <v>7916</v>
      </c>
      <c r="I898">
        <v>7064</v>
      </c>
      <c r="J898">
        <v>852</v>
      </c>
      <c r="K898">
        <v>0</v>
      </c>
      <c r="L898">
        <v>50.65</v>
      </c>
      <c r="M898">
        <v>1</v>
      </c>
      <c r="N898">
        <v>4</v>
      </c>
      <c r="O898">
        <v>1</v>
      </c>
      <c r="P898">
        <v>2</v>
      </c>
      <c r="Q898">
        <v>0</v>
      </c>
      <c r="R898">
        <v>0</v>
      </c>
      <c r="S898">
        <v>0</v>
      </c>
    </row>
    <row r="899" spans="3:19">
      <c r="C899">
        <v>74</v>
      </c>
      <c r="D899">
        <v>1</v>
      </c>
      <c r="E899" t="s">
        <v>42</v>
      </c>
      <c r="M899">
        <v>1</v>
      </c>
      <c r="N899">
        <v>10</v>
      </c>
      <c r="O899">
        <v>5</v>
      </c>
      <c r="P899">
        <v>4</v>
      </c>
      <c r="Q899">
        <v>0</v>
      </c>
      <c r="R899">
        <v>0</v>
      </c>
      <c r="S899">
        <v>0</v>
      </c>
    </row>
    <row r="900" spans="3:19">
      <c r="C900">
        <v>74</v>
      </c>
      <c r="D900">
        <v>2</v>
      </c>
      <c r="E900" t="s">
        <v>42</v>
      </c>
      <c r="G900">
        <v>10</v>
      </c>
      <c r="H900">
        <v>6519</v>
      </c>
      <c r="I900">
        <v>5965</v>
      </c>
      <c r="J900">
        <v>554</v>
      </c>
      <c r="K900">
        <v>3.8135E-3</v>
      </c>
      <c r="L900">
        <v>12.66</v>
      </c>
      <c r="M900">
        <v>1</v>
      </c>
      <c r="N900">
        <v>5</v>
      </c>
      <c r="O900">
        <v>2</v>
      </c>
      <c r="P900">
        <v>2</v>
      </c>
      <c r="Q900">
        <v>0</v>
      </c>
      <c r="R900">
        <v>0</v>
      </c>
      <c r="S900">
        <v>0</v>
      </c>
    </row>
    <row r="901" spans="3:19">
      <c r="C901">
        <v>74</v>
      </c>
      <c r="D901">
        <v>2</v>
      </c>
      <c r="E901" t="s">
        <v>41</v>
      </c>
      <c r="M901">
        <v>1</v>
      </c>
      <c r="N901">
        <v>0</v>
      </c>
      <c r="O901">
        <v>0</v>
      </c>
      <c r="P901">
        <v>0</v>
      </c>
      <c r="Q901">
        <v>10</v>
      </c>
      <c r="R901">
        <v>9</v>
      </c>
      <c r="S901">
        <v>0</v>
      </c>
    </row>
    <row r="902" spans="3:19">
      <c r="C902">
        <v>74</v>
      </c>
      <c r="D902">
        <v>2</v>
      </c>
      <c r="E902" t="s">
        <v>43</v>
      </c>
      <c r="G902">
        <v>8</v>
      </c>
      <c r="H902">
        <v>7903</v>
      </c>
      <c r="I902">
        <v>7058</v>
      </c>
      <c r="J902">
        <v>845</v>
      </c>
      <c r="K902">
        <v>0</v>
      </c>
      <c r="L902">
        <v>53.08</v>
      </c>
      <c r="M902">
        <v>1</v>
      </c>
      <c r="N902">
        <v>4</v>
      </c>
      <c r="O902">
        <v>1</v>
      </c>
      <c r="P902">
        <v>2</v>
      </c>
      <c r="Q902">
        <v>0</v>
      </c>
      <c r="R902">
        <v>0</v>
      </c>
      <c r="S902">
        <v>0</v>
      </c>
    </row>
    <row r="903" spans="3:19">
      <c r="C903">
        <v>74</v>
      </c>
      <c r="D903">
        <v>2</v>
      </c>
      <c r="E903" t="s">
        <v>44</v>
      </c>
      <c r="G903">
        <v>12</v>
      </c>
      <c r="H903">
        <v>13902</v>
      </c>
      <c r="I903">
        <v>12563</v>
      </c>
      <c r="J903">
        <v>1339</v>
      </c>
      <c r="K903">
        <v>3.4237499999999997E-2</v>
      </c>
      <c r="L903">
        <v>134.26</v>
      </c>
      <c r="M903">
        <v>1</v>
      </c>
      <c r="N903">
        <v>6</v>
      </c>
      <c r="O903">
        <v>3</v>
      </c>
      <c r="P903">
        <v>2</v>
      </c>
      <c r="Q903">
        <v>0</v>
      </c>
      <c r="R903">
        <v>0</v>
      </c>
      <c r="S903">
        <v>0</v>
      </c>
    </row>
    <row r="904" spans="3:19">
      <c r="C904">
        <v>74</v>
      </c>
      <c r="D904">
        <v>3</v>
      </c>
      <c r="E904" t="s">
        <v>44</v>
      </c>
      <c r="G904">
        <v>10</v>
      </c>
      <c r="H904">
        <v>18121</v>
      </c>
      <c r="I904">
        <v>16601</v>
      </c>
      <c r="J904">
        <v>1520</v>
      </c>
      <c r="K904">
        <v>4.3582500000000003E-2</v>
      </c>
      <c r="L904">
        <v>70.63</v>
      </c>
      <c r="M904">
        <v>1</v>
      </c>
      <c r="N904">
        <v>5</v>
      </c>
      <c r="O904">
        <v>2</v>
      </c>
      <c r="P904">
        <v>2</v>
      </c>
      <c r="Q904">
        <v>0</v>
      </c>
      <c r="R904">
        <v>0</v>
      </c>
      <c r="S904">
        <v>0</v>
      </c>
    </row>
    <row r="905" spans="3:19">
      <c r="C905">
        <v>74</v>
      </c>
      <c r="D905">
        <v>3</v>
      </c>
      <c r="E905" t="s">
        <v>43</v>
      </c>
      <c r="G905">
        <v>8</v>
      </c>
      <c r="H905">
        <v>8007</v>
      </c>
      <c r="I905">
        <v>7097</v>
      </c>
      <c r="J905">
        <v>910</v>
      </c>
      <c r="K905">
        <v>0</v>
      </c>
      <c r="L905">
        <v>48.52</v>
      </c>
      <c r="M905">
        <v>1</v>
      </c>
      <c r="N905">
        <v>4</v>
      </c>
      <c r="O905">
        <v>1</v>
      </c>
      <c r="P905">
        <v>2</v>
      </c>
      <c r="Q905">
        <v>0</v>
      </c>
      <c r="R905">
        <v>0</v>
      </c>
      <c r="S905">
        <v>0</v>
      </c>
    </row>
    <row r="906" spans="3:19">
      <c r="C906">
        <v>74</v>
      </c>
      <c r="D906">
        <v>3</v>
      </c>
      <c r="E906" t="s">
        <v>41</v>
      </c>
      <c r="M906">
        <v>1</v>
      </c>
      <c r="N906">
        <v>0</v>
      </c>
      <c r="O906">
        <v>0</v>
      </c>
      <c r="P906">
        <v>0</v>
      </c>
      <c r="Q906">
        <v>10</v>
      </c>
      <c r="R906">
        <v>9</v>
      </c>
      <c r="S906">
        <v>0</v>
      </c>
    </row>
    <row r="907" spans="3:19">
      <c r="C907">
        <v>74</v>
      </c>
      <c r="D907">
        <v>3</v>
      </c>
      <c r="E907" t="s">
        <v>42</v>
      </c>
      <c r="G907">
        <v>14</v>
      </c>
      <c r="H907">
        <v>12684</v>
      </c>
      <c r="I907">
        <v>11555</v>
      </c>
      <c r="J907">
        <v>1129</v>
      </c>
      <c r="K907">
        <v>7.4709999999999898E-3</v>
      </c>
      <c r="L907">
        <v>20.11</v>
      </c>
      <c r="M907">
        <v>1</v>
      </c>
      <c r="N907">
        <v>7</v>
      </c>
      <c r="O907">
        <v>3</v>
      </c>
      <c r="P907">
        <v>3</v>
      </c>
      <c r="Q907">
        <v>0</v>
      </c>
      <c r="R907">
        <v>0</v>
      </c>
      <c r="S907">
        <v>0</v>
      </c>
    </row>
    <row r="908" spans="3:19">
      <c r="C908">
        <v>75</v>
      </c>
      <c r="D908">
        <v>1</v>
      </c>
      <c r="E908" t="s">
        <v>43</v>
      </c>
      <c r="G908">
        <v>8</v>
      </c>
      <c r="H908">
        <v>8048</v>
      </c>
      <c r="I908">
        <v>7145</v>
      </c>
      <c r="J908">
        <v>903</v>
      </c>
      <c r="K908">
        <v>0</v>
      </c>
      <c r="L908">
        <v>48.41</v>
      </c>
      <c r="M908">
        <v>1</v>
      </c>
      <c r="N908">
        <v>4</v>
      </c>
      <c r="O908">
        <v>1</v>
      </c>
      <c r="P908">
        <v>2</v>
      </c>
      <c r="Q908">
        <v>0</v>
      </c>
      <c r="R908">
        <v>0</v>
      </c>
      <c r="S908">
        <v>0</v>
      </c>
    </row>
    <row r="909" spans="3:19">
      <c r="C909">
        <v>75</v>
      </c>
      <c r="D909">
        <v>1</v>
      </c>
      <c r="E909" t="s">
        <v>44</v>
      </c>
      <c r="G909">
        <v>20</v>
      </c>
      <c r="H909">
        <v>26873</v>
      </c>
      <c r="I909">
        <v>25679</v>
      </c>
      <c r="J909">
        <v>1194</v>
      </c>
      <c r="K909">
        <v>5.7257499999999899E-2</v>
      </c>
      <c r="L909">
        <v>44.62</v>
      </c>
      <c r="M909">
        <v>1</v>
      </c>
      <c r="N909">
        <v>7</v>
      </c>
      <c r="O909">
        <v>3</v>
      </c>
      <c r="P909">
        <v>2</v>
      </c>
      <c r="Q909">
        <v>4</v>
      </c>
      <c r="R909">
        <v>3</v>
      </c>
      <c r="S909">
        <v>0</v>
      </c>
    </row>
    <row r="910" spans="3:19">
      <c r="C910">
        <v>75</v>
      </c>
      <c r="D910">
        <v>1</v>
      </c>
      <c r="E910" t="s">
        <v>41</v>
      </c>
      <c r="M910">
        <v>1</v>
      </c>
      <c r="N910">
        <v>0</v>
      </c>
      <c r="O910">
        <v>0</v>
      </c>
      <c r="P910">
        <v>0</v>
      </c>
      <c r="Q910">
        <v>10</v>
      </c>
      <c r="R910">
        <v>9</v>
      </c>
      <c r="S910">
        <v>0</v>
      </c>
    </row>
    <row r="911" spans="3:19">
      <c r="C911">
        <v>75</v>
      </c>
      <c r="D911">
        <v>1</v>
      </c>
      <c r="E911" t="s">
        <v>42</v>
      </c>
      <c r="G911">
        <v>8</v>
      </c>
      <c r="H911">
        <v>4241</v>
      </c>
      <c r="I911">
        <v>3923</v>
      </c>
      <c r="J911">
        <v>318</v>
      </c>
      <c r="K911">
        <v>2.4385000000000001E-3</v>
      </c>
      <c r="L911">
        <v>8.81</v>
      </c>
      <c r="M911">
        <v>1</v>
      </c>
      <c r="N911">
        <v>4</v>
      </c>
      <c r="O911">
        <v>2</v>
      </c>
      <c r="P911">
        <v>1</v>
      </c>
      <c r="Q911">
        <v>0</v>
      </c>
      <c r="R911">
        <v>0</v>
      </c>
      <c r="S911">
        <v>0</v>
      </c>
    </row>
    <row r="912" spans="3:19">
      <c r="C912">
        <v>75</v>
      </c>
      <c r="D912">
        <v>2</v>
      </c>
      <c r="E912" t="s">
        <v>42</v>
      </c>
      <c r="M912">
        <v>1</v>
      </c>
      <c r="N912">
        <v>10</v>
      </c>
      <c r="O912">
        <v>4</v>
      </c>
      <c r="P912">
        <v>5</v>
      </c>
      <c r="Q912">
        <v>0</v>
      </c>
      <c r="R912">
        <v>0</v>
      </c>
      <c r="S912">
        <v>0</v>
      </c>
    </row>
    <row r="913" spans="3:19">
      <c r="C913">
        <v>75</v>
      </c>
      <c r="D913">
        <v>2</v>
      </c>
      <c r="E913" t="s">
        <v>41</v>
      </c>
      <c r="M913">
        <v>1</v>
      </c>
      <c r="N913">
        <v>0</v>
      </c>
      <c r="O913">
        <v>0</v>
      </c>
      <c r="P913">
        <v>0</v>
      </c>
      <c r="Q913">
        <v>10</v>
      </c>
      <c r="R913">
        <v>9</v>
      </c>
      <c r="S913">
        <v>0</v>
      </c>
    </row>
    <row r="914" spans="3:19">
      <c r="C914">
        <v>75</v>
      </c>
      <c r="D914">
        <v>2</v>
      </c>
      <c r="E914" t="s">
        <v>44</v>
      </c>
      <c r="G914">
        <v>19</v>
      </c>
      <c r="H914">
        <v>33508</v>
      </c>
      <c r="I914">
        <v>29899</v>
      </c>
      <c r="J914">
        <v>3609</v>
      </c>
      <c r="K914">
        <v>8.8757500000000003E-2</v>
      </c>
      <c r="L914">
        <v>88.66</v>
      </c>
      <c r="M914">
        <v>1</v>
      </c>
      <c r="N914">
        <v>7</v>
      </c>
      <c r="O914">
        <v>3</v>
      </c>
      <c r="P914">
        <v>3</v>
      </c>
      <c r="Q914">
        <v>3</v>
      </c>
      <c r="R914">
        <v>2</v>
      </c>
      <c r="S914">
        <v>0</v>
      </c>
    </row>
    <row r="915" spans="3:19">
      <c r="C915">
        <v>75</v>
      </c>
      <c r="D915">
        <v>2</v>
      </c>
      <c r="E915" t="s">
        <v>43</v>
      </c>
      <c r="G915">
        <v>8</v>
      </c>
      <c r="H915">
        <v>8071</v>
      </c>
      <c r="I915">
        <v>7147</v>
      </c>
      <c r="J915">
        <v>924</v>
      </c>
      <c r="K915">
        <v>0</v>
      </c>
      <c r="L915">
        <v>26.12</v>
      </c>
      <c r="M915">
        <v>1</v>
      </c>
      <c r="N915">
        <v>4</v>
      </c>
      <c r="O915">
        <v>1</v>
      </c>
      <c r="P915">
        <v>2</v>
      </c>
      <c r="Q915">
        <v>0</v>
      </c>
      <c r="R915">
        <v>0</v>
      </c>
      <c r="S915">
        <v>0</v>
      </c>
    </row>
    <row r="916" spans="3:19">
      <c r="C916">
        <v>75</v>
      </c>
      <c r="D916">
        <v>3</v>
      </c>
      <c r="E916" t="s">
        <v>41</v>
      </c>
      <c r="M916">
        <v>1</v>
      </c>
      <c r="N916">
        <v>0</v>
      </c>
      <c r="O916">
        <v>0</v>
      </c>
      <c r="P916">
        <v>0</v>
      </c>
      <c r="Q916">
        <v>10</v>
      </c>
      <c r="R916">
        <v>8</v>
      </c>
      <c r="S916">
        <v>1</v>
      </c>
    </row>
    <row r="917" spans="3:19">
      <c r="C917">
        <v>75</v>
      </c>
      <c r="D917">
        <v>3</v>
      </c>
      <c r="E917" t="s">
        <v>44</v>
      </c>
      <c r="G917">
        <v>12</v>
      </c>
      <c r="H917">
        <v>11237</v>
      </c>
      <c r="I917">
        <v>10211</v>
      </c>
      <c r="J917">
        <v>1026</v>
      </c>
      <c r="K917">
        <v>2.7627499999999999E-2</v>
      </c>
      <c r="L917">
        <v>77.790000000000006</v>
      </c>
      <c r="M917">
        <v>1</v>
      </c>
      <c r="N917">
        <v>6</v>
      </c>
      <c r="O917">
        <v>2</v>
      </c>
      <c r="P917">
        <v>3</v>
      </c>
      <c r="Q917">
        <v>0</v>
      </c>
      <c r="R917">
        <v>0</v>
      </c>
      <c r="S917">
        <v>0</v>
      </c>
    </row>
    <row r="918" spans="3:19">
      <c r="C918">
        <v>75</v>
      </c>
      <c r="D918">
        <v>3</v>
      </c>
      <c r="E918" t="s">
        <v>43</v>
      </c>
      <c r="G918">
        <v>8</v>
      </c>
      <c r="H918">
        <v>8101</v>
      </c>
      <c r="I918">
        <v>7173</v>
      </c>
      <c r="J918">
        <v>928</v>
      </c>
      <c r="K918">
        <v>0</v>
      </c>
      <c r="L918">
        <v>23.07</v>
      </c>
      <c r="M918">
        <v>1</v>
      </c>
      <c r="N918">
        <v>4</v>
      </c>
      <c r="O918">
        <v>1</v>
      </c>
      <c r="P918">
        <v>2</v>
      </c>
      <c r="Q918">
        <v>0</v>
      </c>
      <c r="R918">
        <v>0</v>
      </c>
      <c r="S918">
        <v>0</v>
      </c>
    </row>
    <row r="919" spans="3:19">
      <c r="C919">
        <v>75</v>
      </c>
      <c r="D919">
        <v>3</v>
      </c>
      <c r="E919" t="s">
        <v>42</v>
      </c>
      <c r="G919">
        <v>10</v>
      </c>
      <c r="H919">
        <v>6603</v>
      </c>
      <c r="I919">
        <v>6050</v>
      </c>
      <c r="J919">
        <v>553</v>
      </c>
      <c r="K919">
        <v>3.8544999999999999E-3</v>
      </c>
      <c r="L919">
        <v>12.32</v>
      </c>
      <c r="M919">
        <v>1</v>
      </c>
      <c r="N919">
        <v>5</v>
      </c>
      <c r="O919">
        <v>2</v>
      </c>
      <c r="P919">
        <v>2</v>
      </c>
      <c r="Q919">
        <v>0</v>
      </c>
      <c r="R919">
        <v>0</v>
      </c>
      <c r="S919">
        <v>0</v>
      </c>
    </row>
    <row r="920" spans="3:19">
      <c r="C920">
        <v>76</v>
      </c>
      <c r="D920">
        <v>1</v>
      </c>
      <c r="E920" t="s">
        <v>43</v>
      </c>
      <c r="G920">
        <v>12</v>
      </c>
      <c r="H920">
        <v>14560</v>
      </c>
      <c r="I920">
        <v>13165</v>
      </c>
      <c r="J920">
        <v>1395</v>
      </c>
      <c r="K920">
        <v>0</v>
      </c>
      <c r="L920">
        <v>90.54</v>
      </c>
      <c r="M920">
        <v>1</v>
      </c>
      <c r="N920">
        <v>6</v>
      </c>
      <c r="O920">
        <v>2</v>
      </c>
      <c r="P920">
        <v>3</v>
      </c>
      <c r="Q920">
        <v>0</v>
      </c>
      <c r="R920">
        <v>0</v>
      </c>
      <c r="S920">
        <v>0</v>
      </c>
    </row>
    <row r="921" spans="3:19">
      <c r="C921">
        <v>76</v>
      </c>
      <c r="D921">
        <v>1</v>
      </c>
      <c r="E921" t="s">
        <v>42</v>
      </c>
      <c r="M921">
        <v>1</v>
      </c>
      <c r="N921">
        <v>10</v>
      </c>
      <c r="O921">
        <v>4</v>
      </c>
      <c r="P921">
        <v>5</v>
      </c>
      <c r="Q921">
        <v>0</v>
      </c>
      <c r="R921">
        <v>0</v>
      </c>
      <c r="S921">
        <v>0</v>
      </c>
    </row>
    <row r="922" spans="3:19">
      <c r="C922">
        <v>76</v>
      </c>
      <c r="D922">
        <v>1</v>
      </c>
      <c r="E922" t="s">
        <v>41</v>
      </c>
      <c r="M922">
        <v>1</v>
      </c>
      <c r="N922">
        <v>10</v>
      </c>
      <c r="O922">
        <v>9</v>
      </c>
      <c r="P922">
        <v>0</v>
      </c>
      <c r="Q922">
        <v>0</v>
      </c>
      <c r="R922">
        <v>0</v>
      </c>
      <c r="S922">
        <v>0</v>
      </c>
    </row>
    <row r="923" spans="3:19">
      <c r="C923">
        <v>76</v>
      </c>
      <c r="D923">
        <v>1</v>
      </c>
      <c r="E923" t="s">
        <v>44</v>
      </c>
      <c r="G923">
        <v>19</v>
      </c>
      <c r="H923">
        <v>37377</v>
      </c>
      <c r="I923">
        <v>35859</v>
      </c>
      <c r="J923">
        <v>1518</v>
      </c>
      <c r="K923">
        <v>8.1787499999999999E-2</v>
      </c>
      <c r="L923">
        <v>65.05</v>
      </c>
      <c r="M923">
        <v>1</v>
      </c>
      <c r="N923">
        <v>6</v>
      </c>
      <c r="O923">
        <v>2</v>
      </c>
      <c r="P923">
        <v>3</v>
      </c>
      <c r="Q923">
        <v>4</v>
      </c>
      <c r="R923">
        <v>3</v>
      </c>
      <c r="S923">
        <v>0</v>
      </c>
    </row>
    <row r="924" spans="3:19">
      <c r="C924">
        <v>76</v>
      </c>
      <c r="D924">
        <v>2</v>
      </c>
      <c r="E924" t="s">
        <v>44</v>
      </c>
      <c r="G924">
        <v>6</v>
      </c>
      <c r="H924">
        <v>5549</v>
      </c>
      <c r="I924">
        <v>4836</v>
      </c>
      <c r="J924">
        <v>713</v>
      </c>
      <c r="K924">
        <v>1.7139999999999999E-2</v>
      </c>
      <c r="L924">
        <v>21.09</v>
      </c>
      <c r="M924">
        <v>1</v>
      </c>
      <c r="N924">
        <v>3</v>
      </c>
      <c r="O924">
        <v>1</v>
      </c>
      <c r="P924">
        <v>1</v>
      </c>
      <c r="Q924">
        <v>0</v>
      </c>
      <c r="R924">
        <v>0</v>
      </c>
      <c r="S924">
        <v>0</v>
      </c>
    </row>
    <row r="925" spans="3:19">
      <c r="C925">
        <v>76</v>
      </c>
      <c r="D925">
        <v>2</v>
      </c>
      <c r="E925" t="s">
        <v>41</v>
      </c>
      <c r="G925">
        <v>19</v>
      </c>
      <c r="H925">
        <v>39114</v>
      </c>
      <c r="I925">
        <v>37588</v>
      </c>
      <c r="J925">
        <v>1526</v>
      </c>
      <c r="K925">
        <v>0</v>
      </c>
      <c r="L925">
        <v>23.55</v>
      </c>
      <c r="M925">
        <v>1</v>
      </c>
      <c r="N925">
        <v>9</v>
      </c>
      <c r="O925">
        <v>4</v>
      </c>
      <c r="P925">
        <v>4</v>
      </c>
      <c r="Q925">
        <v>1</v>
      </c>
      <c r="R925">
        <v>0</v>
      </c>
      <c r="S925">
        <v>0</v>
      </c>
    </row>
    <row r="926" spans="3:19">
      <c r="C926">
        <v>76</v>
      </c>
      <c r="D926">
        <v>2</v>
      </c>
      <c r="E926" t="s">
        <v>42</v>
      </c>
      <c r="M926">
        <v>1</v>
      </c>
      <c r="N926">
        <v>10</v>
      </c>
      <c r="O926">
        <v>5</v>
      </c>
      <c r="P926">
        <v>4</v>
      </c>
      <c r="Q926">
        <v>0</v>
      </c>
      <c r="R926">
        <v>0</v>
      </c>
      <c r="S926">
        <v>0</v>
      </c>
    </row>
    <row r="927" spans="3:19">
      <c r="C927">
        <v>76</v>
      </c>
      <c r="D927">
        <v>2</v>
      </c>
      <c r="E927" t="s">
        <v>43</v>
      </c>
      <c r="G927">
        <v>12</v>
      </c>
      <c r="H927">
        <v>14451</v>
      </c>
      <c r="I927">
        <v>12851</v>
      </c>
      <c r="J927">
        <v>1600</v>
      </c>
      <c r="K927">
        <v>0</v>
      </c>
      <c r="L927">
        <v>112.61</v>
      </c>
      <c r="M927">
        <v>1</v>
      </c>
      <c r="N927">
        <v>6</v>
      </c>
      <c r="O927">
        <v>3</v>
      </c>
      <c r="P927">
        <v>2</v>
      </c>
      <c r="Q927">
        <v>0</v>
      </c>
      <c r="R927">
        <v>0</v>
      </c>
      <c r="S927">
        <v>0</v>
      </c>
    </row>
    <row r="928" spans="3:19">
      <c r="C928">
        <v>76</v>
      </c>
      <c r="D928">
        <v>3</v>
      </c>
      <c r="E928" t="s">
        <v>41</v>
      </c>
      <c r="G928">
        <v>12</v>
      </c>
      <c r="H928">
        <v>17128</v>
      </c>
      <c r="I928">
        <v>16114</v>
      </c>
      <c r="J928">
        <v>1014</v>
      </c>
      <c r="K928">
        <v>0</v>
      </c>
      <c r="L928">
        <v>57.52</v>
      </c>
      <c r="M928">
        <v>1</v>
      </c>
      <c r="N928">
        <v>6</v>
      </c>
      <c r="O928">
        <v>3</v>
      </c>
      <c r="P928">
        <v>2</v>
      </c>
      <c r="Q928">
        <v>0</v>
      </c>
      <c r="R928">
        <v>0</v>
      </c>
      <c r="S928">
        <v>0</v>
      </c>
    </row>
    <row r="929" spans="3:19">
      <c r="C929">
        <v>76</v>
      </c>
      <c r="D929">
        <v>3</v>
      </c>
      <c r="E929" t="s">
        <v>42</v>
      </c>
      <c r="M929">
        <v>1</v>
      </c>
      <c r="N929">
        <v>10</v>
      </c>
      <c r="O929">
        <v>6</v>
      </c>
      <c r="P929">
        <v>3</v>
      </c>
      <c r="Q929">
        <v>0</v>
      </c>
      <c r="R929">
        <v>0</v>
      </c>
      <c r="S929">
        <v>0</v>
      </c>
    </row>
    <row r="930" spans="3:19">
      <c r="C930">
        <v>76</v>
      </c>
      <c r="D930">
        <v>3</v>
      </c>
      <c r="E930" t="s">
        <v>43</v>
      </c>
      <c r="G930">
        <v>10</v>
      </c>
      <c r="H930">
        <v>10915</v>
      </c>
      <c r="I930">
        <v>9708</v>
      </c>
      <c r="J930">
        <v>1207</v>
      </c>
      <c r="K930">
        <v>0</v>
      </c>
      <c r="L930">
        <v>54.85</v>
      </c>
      <c r="M930">
        <v>1</v>
      </c>
      <c r="N930">
        <v>5</v>
      </c>
      <c r="O930">
        <v>2</v>
      </c>
      <c r="P930">
        <v>2</v>
      </c>
      <c r="Q930">
        <v>0</v>
      </c>
      <c r="R930">
        <v>0</v>
      </c>
      <c r="S930">
        <v>0</v>
      </c>
    </row>
    <row r="931" spans="3:19">
      <c r="C931">
        <v>76</v>
      </c>
      <c r="D931">
        <v>3</v>
      </c>
      <c r="E931" t="s">
        <v>44</v>
      </c>
      <c r="G931">
        <v>10</v>
      </c>
      <c r="H931">
        <v>8254</v>
      </c>
      <c r="I931">
        <v>7419</v>
      </c>
      <c r="J931">
        <v>835</v>
      </c>
      <c r="K931">
        <v>2.1617499999999901E-2</v>
      </c>
      <c r="L931">
        <v>20.93</v>
      </c>
      <c r="M931">
        <v>1</v>
      </c>
      <c r="N931">
        <v>5</v>
      </c>
      <c r="O931">
        <v>2</v>
      </c>
      <c r="P931">
        <v>2</v>
      </c>
      <c r="Q931">
        <v>0</v>
      </c>
      <c r="R931">
        <v>0</v>
      </c>
      <c r="S931">
        <v>0</v>
      </c>
    </row>
    <row r="932" spans="3:19">
      <c r="C932">
        <v>77</v>
      </c>
      <c r="D932">
        <v>1</v>
      </c>
      <c r="E932" t="s">
        <v>43</v>
      </c>
      <c r="G932">
        <v>10</v>
      </c>
      <c r="H932">
        <v>11177</v>
      </c>
      <c r="I932">
        <v>9781</v>
      </c>
      <c r="J932">
        <v>1396</v>
      </c>
      <c r="K932">
        <v>0</v>
      </c>
      <c r="L932">
        <v>52.2</v>
      </c>
      <c r="M932">
        <v>1</v>
      </c>
      <c r="N932">
        <v>5</v>
      </c>
      <c r="O932">
        <v>2</v>
      </c>
      <c r="P932">
        <v>2</v>
      </c>
      <c r="Q932">
        <v>0</v>
      </c>
      <c r="R932">
        <v>0</v>
      </c>
      <c r="S932">
        <v>0</v>
      </c>
    </row>
    <row r="933" spans="3:19">
      <c r="C933">
        <v>77</v>
      </c>
      <c r="D933">
        <v>1</v>
      </c>
      <c r="E933" t="s">
        <v>42</v>
      </c>
      <c r="M933">
        <v>1</v>
      </c>
      <c r="N933">
        <v>10</v>
      </c>
      <c r="O933">
        <v>4</v>
      </c>
      <c r="P933">
        <v>5</v>
      </c>
      <c r="Q933">
        <v>0</v>
      </c>
      <c r="R933">
        <v>0</v>
      </c>
      <c r="S933">
        <v>0</v>
      </c>
    </row>
    <row r="934" spans="3:19">
      <c r="C934">
        <v>77</v>
      </c>
      <c r="D934">
        <v>1</v>
      </c>
      <c r="E934" t="s">
        <v>41</v>
      </c>
      <c r="M934">
        <v>1</v>
      </c>
      <c r="N934">
        <v>5</v>
      </c>
      <c r="O934">
        <v>5</v>
      </c>
      <c r="P934">
        <v>0</v>
      </c>
      <c r="Q934">
        <v>5</v>
      </c>
      <c r="R934">
        <v>4</v>
      </c>
      <c r="S934">
        <v>0</v>
      </c>
    </row>
    <row r="935" spans="3:19">
      <c r="C935">
        <v>77</v>
      </c>
      <c r="D935">
        <v>1</v>
      </c>
      <c r="E935" t="s">
        <v>44</v>
      </c>
      <c r="G935">
        <v>16</v>
      </c>
      <c r="H935">
        <v>14591</v>
      </c>
      <c r="I935">
        <v>13774</v>
      </c>
      <c r="J935">
        <v>817</v>
      </c>
      <c r="K935">
        <v>3.2044999999999997E-2</v>
      </c>
      <c r="L935">
        <v>26.06</v>
      </c>
      <c r="M935">
        <v>1</v>
      </c>
      <c r="N935">
        <v>8</v>
      </c>
      <c r="O935">
        <v>3</v>
      </c>
      <c r="P935">
        <v>4</v>
      </c>
      <c r="Q935">
        <v>0</v>
      </c>
      <c r="R935">
        <v>0</v>
      </c>
      <c r="S935">
        <v>0</v>
      </c>
    </row>
    <row r="936" spans="3:19">
      <c r="C936">
        <v>77</v>
      </c>
      <c r="D936">
        <v>2</v>
      </c>
      <c r="E936" t="s">
        <v>44</v>
      </c>
      <c r="G936">
        <v>19</v>
      </c>
      <c r="H936">
        <v>18952</v>
      </c>
      <c r="I936">
        <v>18114</v>
      </c>
      <c r="J936">
        <v>838</v>
      </c>
      <c r="K936">
        <v>4.4385000000000001E-2</v>
      </c>
      <c r="L936">
        <v>55.44</v>
      </c>
      <c r="M936">
        <v>1</v>
      </c>
      <c r="N936">
        <v>8</v>
      </c>
      <c r="O936">
        <v>2</v>
      </c>
      <c r="P936">
        <v>5</v>
      </c>
      <c r="Q936">
        <v>2</v>
      </c>
      <c r="R936">
        <v>1</v>
      </c>
      <c r="S936">
        <v>0</v>
      </c>
    </row>
    <row r="937" spans="3:19">
      <c r="C937">
        <v>77</v>
      </c>
      <c r="D937">
        <v>2</v>
      </c>
      <c r="E937" t="s">
        <v>43</v>
      </c>
      <c r="G937">
        <v>12</v>
      </c>
      <c r="H937">
        <v>14938</v>
      </c>
      <c r="I937">
        <v>13150</v>
      </c>
      <c r="J937">
        <v>1788</v>
      </c>
      <c r="K937">
        <v>0</v>
      </c>
      <c r="L937">
        <v>53.48</v>
      </c>
      <c r="M937">
        <v>1</v>
      </c>
      <c r="N937">
        <v>6</v>
      </c>
      <c r="O937">
        <v>3</v>
      </c>
      <c r="P937">
        <v>2</v>
      </c>
      <c r="Q937">
        <v>0</v>
      </c>
      <c r="R937">
        <v>0</v>
      </c>
      <c r="S937">
        <v>0</v>
      </c>
    </row>
    <row r="938" spans="3:19">
      <c r="C938">
        <v>77</v>
      </c>
      <c r="D938">
        <v>2</v>
      </c>
      <c r="E938" t="s">
        <v>41</v>
      </c>
      <c r="M938">
        <v>1</v>
      </c>
      <c r="N938">
        <v>0</v>
      </c>
      <c r="O938">
        <v>0</v>
      </c>
      <c r="P938">
        <v>0</v>
      </c>
      <c r="Q938">
        <v>10</v>
      </c>
      <c r="R938">
        <v>9</v>
      </c>
      <c r="S938">
        <v>0</v>
      </c>
    </row>
    <row r="939" spans="3:19">
      <c r="C939">
        <v>77</v>
      </c>
      <c r="D939">
        <v>2</v>
      </c>
      <c r="E939" t="s">
        <v>42</v>
      </c>
      <c r="M939">
        <v>1</v>
      </c>
      <c r="N939">
        <v>11</v>
      </c>
      <c r="O939">
        <v>4</v>
      </c>
      <c r="P939">
        <v>4</v>
      </c>
      <c r="Q939">
        <v>0</v>
      </c>
      <c r="R939">
        <v>0</v>
      </c>
      <c r="S939">
        <v>0</v>
      </c>
    </row>
    <row r="940" spans="3:19">
      <c r="C940">
        <v>77</v>
      </c>
      <c r="D940">
        <v>3</v>
      </c>
      <c r="E940" t="s">
        <v>42</v>
      </c>
      <c r="M940">
        <v>1</v>
      </c>
      <c r="N940">
        <v>10</v>
      </c>
      <c r="O940">
        <v>5</v>
      </c>
      <c r="P940">
        <v>4</v>
      </c>
      <c r="Q940">
        <v>0</v>
      </c>
      <c r="R940">
        <v>0</v>
      </c>
      <c r="S940">
        <v>0</v>
      </c>
    </row>
    <row r="941" spans="3:19">
      <c r="C941">
        <v>77</v>
      </c>
      <c r="D941">
        <v>3</v>
      </c>
      <c r="E941" t="s">
        <v>44</v>
      </c>
      <c r="G941">
        <v>23</v>
      </c>
      <c r="H941">
        <v>34715</v>
      </c>
      <c r="I941">
        <v>33480</v>
      </c>
      <c r="J941">
        <v>1235</v>
      </c>
      <c r="K941">
        <v>6.7729999999999999E-2</v>
      </c>
      <c r="L941">
        <v>66.180000000000007</v>
      </c>
      <c r="M941">
        <v>1</v>
      </c>
      <c r="N941">
        <v>9</v>
      </c>
      <c r="O941">
        <v>3</v>
      </c>
      <c r="P941">
        <v>5</v>
      </c>
      <c r="Q941">
        <v>3</v>
      </c>
      <c r="R941">
        <v>2</v>
      </c>
      <c r="S941">
        <v>0</v>
      </c>
    </row>
    <row r="942" spans="3:19">
      <c r="C942">
        <v>77</v>
      </c>
      <c r="D942">
        <v>3</v>
      </c>
      <c r="E942" t="s">
        <v>41</v>
      </c>
      <c r="M942">
        <v>1</v>
      </c>
      <c r="N942">
        <v>4</v>
      </c>
      <c r="O942">
        <v>1</v>
      </c>
      <c r="P942">
        <v>1</v>
      </c>
      <c r="Q942">
        <v>6</v>
      </c>
      <c r="R942">
        <v>7</v>
      </c>
      <c r="S942">
        <v>0</v>
      </c>
    </row>
    <row r="943" spans="3:19">
      <c r="C943">
        <v>77</v>
      </c>
      <c r="D943">
        <v>3</v>
      </c>
      <c r="E943" t="s">
        <v>43</v>
      </c>
      <c r="G943">
        <v>14</v>
      </c>
      <c r="H943">
        <v>18474</v>
      </c>
      <c r="I943">
        <v>16697</v>
      </c>
      <c r="J943">
        <v>1777</v>
      </c>
      <c r="K943">
        <v>0</v>
      </c>
      <c r="L943">
        <v>79.290000000000006</v>
      </c>
      <c r="M943">
        <v>1</v>
      </c>
      <c r="N943">
        <v>7</v>
      </c>
      <c r="O943">
        <v>3</v>
      </c>
      <c r="P943">
        <v>3</v>
      </c>
      <c r="Q943">
        <v>0</v>
      </c>
      <c r="R943">
        <v>0</v>
      </c>
      <c r="S943">
        <v>0</v>
      </c>
    </row>
    <row r="944" spans="3:19">
      <c r="C944">
        <v>78</v>
      </c>
      <c r="D944">
        <v>1</v>
      </c>
      <c r="E944" t="s">
        <v>43</v>
      </c>
      <c r="G944">
        <v>13</v>
      </c>
      <c r="H944">
        <v>17304</v>
      </c>
      <c r="I944">
        <v>16137</v>
      </c>
      <c r="J944">
        <v>1167</v>
      </c>
      <c r="K944">
        <v>0</v>
      </c>
      <c r="L944">
        <v>49.36</v>
      </c>
      <c r="M944">
        <v>1</v>
      </c>
      <c r="N944">
        <v>6</v>
      </c>
      <c r="O944">
        <v>2</v>
      </c>
      <c r="P944">
        <v>3</v>
      </c>
      <c r="Q944">
        <v>1</v>
      </c>
      <c r="R944">
        <v>0</v>
      </c>
      <c r="S944">
        <v>0</v>
      </c>
    </row>
    <row r="945" spans="3:19">
      <c r="C945">
        <v>78</v>
      </c>
      <c r="D945">
        <v>1</v>
      </c>
      <c r="E945" t="s">
        <v>44</v>
      </c>
      <c r="G945">
        <v>14</v>
      </c>
      <c r="H945">
        <v>14026</v>
      </c>
      <c r="I945">
        <v>12735</v>
      </c>
      <c r="J945">
        <v>1291</v>
      </c>
      <c r="K945">
        <v>3.8027499999999999E-2</v>
      </c>
      <c r="L945">
        <v>27.06</v>
      </c>
      <c r="M945">
        <v>1</v>
      </c>
      <c r="N945">
        <v>7</v>
      </c>
      <c r="O945">
        <v>4</v>
      </c>
      <c r="P945">
        <v>2</v>
      </c>
      <c r="Q945">
        <v>0</v>
      </c>
      <c r="R945">
        <v>0</v>
      </c>
      <c r="S945">
        <v>0</v>
      </c>
    </row>
    <row r="946" spans="3:19">
      <c r="C946">
        <v>78</v>
      </c>
      <c r="D946">
        <v>1</v>
      </c>
      <c r="E946" t="s">
        <v>41</v>
      </c>
      <c r="M946">
        <v>1</v>
      </c>
      <c r="N946">
        <v>10</v>
      </c>
      <c r="O946">
        <v>9</v>
      </c>
      <c r="P946">
        <v>0</v>
      </c>
      <c r="Q946">
        <v>0</v>
      </c>
      <c r="R946">
        <v>0</v>
      </c>
      <c r="S946">
        <v>0</v>
      </c>
    </row>
    <row r="947" spans="3:19">
      <c r="C947">
        <v>78</v>
      </c>
      <c r="D947">
        <v>1</v>
      </c>
      <c r="E947" t="s">
        <v>42</v>
      </c>
      <c r="M947">
        <v>1</v>
      </c>
      <c r="N947">
        <v>10</v>
      </c>
      <c r="O947">
        <v>3</v>
      </c>
      <c r="P947">
        <v>6</v>
      </c>
      <c r="Q947">
        <v>0</v>
      </c>
      <c r="R947">
        <v>0</v>
      </c>
      <c r="S947">
        <v>0</v>
      </c>
    </row>
    <row r="948" spans="3:19">
      <c r="C948">
        <v>78</v>
      </c>
      <c r="D948">
        <v>2</v>
      </c>
      <c r="E948" t="s">
        <v>42</v>
      </c>
      <c r="M948">
        <v>1</v>
      </c>
      <c r="N948">
        <v>8</v>
      </c>
      <c r="O948">
        <v>4</v>
      </c>
      <c r="P948">
        <v>2</v>
      </c>
      <c r="Q948">
        <v>0</v>
      </c>
      <c r="R948">
        <v>0</v>
      </c>
      <c r="S948">
        <v>0</v>
      </c>
    </row>
    <row r="949" spans="3:19">
      <c r="C949">
        <v>78</v>
      </c>
      <c r="D949">
        <v>2</v>
      </c>
      <c r="E949" t="s">
        <v>41</v>
      </c>
      <c r="M949">
        <v>1</v>
      </c>
      <c r="N949">
        <v>10</v>
      </c>
      <c r="O949">
        <v>9</v>
      </c>
      <c r="P949">
        <v>0</v>
      </c>
      <c r="Q949">
        <v>0</v>
      </c>
      <c r="R949">
        <v>0</v>
      </c>
      <c r="S949">
        <v>0</v>
      </c>
    </row>
    <row r="950" spans="3:19">
      <c r="C950">
        <v>78</v>
      </c>
      <c r="D950">
        <v>2</v>
      </c>
      <c r="E950" t="s">
        <v>44</v>
      </c>
      <c r="G950">
        <v>16</v>
      </c>
      <c r="H950">
        <v>17514</v>
      </c>
      <c r="I950">
        <v>16483</v>
      </c>
      <c r="J950">
        <v>1031</v>
      </c>
      <c r="K950">
        <v>3.9517499999999997E-2</v>
      </c>
      <c r="L950">
        <v>28.48</v>
      </c>
      <c r="M950">
        <v>1</v>
      </c>
      <c r="N950">
        <v>8</v>
      </c>
      <c r="O950">
        <v>4</v>
      </c>
      <c r="P950">
        <v>3</v>
      </c>
      <c r="Q950">
        <v>0</v>
      </c>
      <c r="R950">
        <v>0</v>
      </c>
      <c r="S950">
        <v>0</v>
      </c>
    </row>
    <row r="951" spans="3:19">
      <c r="C951">
        <v>78</v>
      </c>
      <c r="D951">
        <v>2</v>
      </c>
      <c r="E951" t="s">
        <v>43</v>
      </c>
      <c r="G951">
        <v>13</v>
      </c>
      <c r="H951">
        <v>17153</v>
      </c>
      <c r="I951">
        <v>16055</v>
      </c>
      <c r="J951">
        <v>1098</v>
      </c>
      <c r="K951">
        <v>0</v>
      </c>
      <c r="L951">
        <v>40.409999999999997</v>
      </c>
      <c r="M951">
        <v>1</v>
      </c>
      <c r="N951">
        <v>6</v>
      </c>
      <c r="O951">
        <v>2</v>
      </c>
      <c r="P951">
        <v>3</v>
      </c>
      <c r="Q951">
        <v>1</v>
      </c>
      <c r="R951">
        <v>0</v>
      </c>
      <c r="S951">
        <v>0</v>
      </c>
    </row>
    <row r="952" spans="3:19">
      <c r="C952">
        <v>78</v>
      </c>
      <c r="D952">
        <v>3</v>
      </c>
      <c r="E952" t="s">
        <v>44</v>
      </c>
      <c r="G952">
        <v>8</v>
      </c>
      <c r="H952">
        <v>8387</v>
      </c>
      <c r="I952">
        <v>7822</v>
      </c>
      <c r="J952">
        <v>565</v>
      </c>
      <c r="K952">
        <v>1.9765000000000001E-2</v>
      </c>
      <c r="L952">
        <v>41.27</v>
      </c>
      <c r="M952">
        <v>1</v>
      </c>
      <c r="N952">
        <v>4</v>
      </c>
      <c r="O952">
        <v>1</v>
      </c>
      <c r="P952">
        <v>2</v>
      </c>
      <c r="Q952">
        <v>0</v>
      </c>
      <c r="R952">
        <v>0</v>
      </c>
      <c r="S952">
        <v>0</v>
      </c>
    </row>
    <row r="953" spans="3:19">
      <c r="C953">
        <v>78</v>
      </c>
      <c r="D953">
        <v>3</v>
      </c>
      <c r="E953" t="s">
        <v>41</v>
      </c>
      <c r="M953">
        <v>1</v>
      </c>
      <c r="N953">
        <v>10</v>
      </c>
      <c r="O953">
        <v>9</v>
      </c>
      <c r="P953">
        <v>0</v>
      </c>
      <c r="Q953">
        <v>0</v>
      </c>
      <c r="R953">
        <v>0</v>
      </c>
      <c r="S953">
        <v>0</v>
      </c>
    </row>
    <row r="954" spans="3:19">
      <c r="C954">
        <v>78</v>
      </c>
      <c r="D954">
        <v>3</v>
      </c>
      <c r="E954" t="s">
        <v>42</v>
      </c>
      <c r="M954">
        <v>1</v>
      </c>
      <c r="N954">
        <v>10</v>
      </c>
      <c r="O954">
        <v>4</v>
      </c>
      <c r="P954">
        <v>5</v>
      </c>
      <c r="Q954">
        <v>0</v>
      </c>
      <c r="R954">
        <v>0</v>
      </c>
      <c r="S954">
        <v>0</v>
      </c>
    </row>
    <row r="955" spans="3:19">
      <c r="C955">
        <v>78</v>
      </c>
      <c r="D955">
        <v>3</v>
      </c>
      <c r="E955" t="s">
        <v>43</v>
      </c>
      <c r="G955">
        <v>13</v>
      </c>
      <c r="H955">
        <v>17262</v>
      </c>
      <c r="I955">
        <v>16106</v>
      </c>
      <c r="J955">
        <v>1156</v>
      </c>
      <c r="K955">
        <v>0</v>
      </c>
      <c r="L955">
        <v>72.599999999999994</v>
      </c>
      <c r="M955">
        <v>1</v>
      </c>
      <c r="N955">
        <v>6</v>
      </c>
      <c r="O955">
        <v>2</v>
      </c>
      <c r="P955">
        <v>3</v>
      </c>
      <c r="Q955">
        <v>1</v>
      </c>
      <c r="R955">
        <v>0</v>
      </c>
      <c r="S955">
        <v>0</v>
      </c>
    </row>
    <row r="956" spans="3:19">
      <c r="C956">
        <v>79</v>
      </c>
      <c r="D956">
        <v>1</v>
      </c>
      <c r="E956" t="s">
        <v>41</v>
      </c>
      <c r="M956">
        <v>1</v>
      </c>
      <c r="N956">
        <v>4</v>
      </c>
      <c r="O956">
        <v>2</v>
      </c>
      <c r="P956">
        <v>2</v>
      </c>
      <c r="Q956">
        <v>6</v>
      </c>
      <c r="R956">
        <v>5</v>
      </c>
      <c r="S956">
        <v>0</v>
      </c>
    </row>
    <row r="957" spans="3:19">
      <c r="C957">
        <v>79</v>
      </c>
      <c r="D957">
        <v>1</v>
      </c>
      <c r="E957" t="s">
        <v>43</v>
      </c>
      <c r="G957">
        <v>7</v>
      </c>
      <c r="H957">
        <v>7169</v>
      </c>
      <c r="I957">
        <v>6840</v>
      </c>
      <c r="J957">
        <v>329</v>
      </c>
      <c r="K957">
        <v>0</v>
      </c>
      <c r="L957">
        <v>37.46</v>
      </c>
      <c r="M957">
        <v>1</v>
      </c>
      <c r="N957">
        <v>3</v>
      </c>
      <c r="O957">
        <v>0</v>
      </c>
      <c r="P957">
        <v>2</v>
      </c>
      <c r="Q957">
        <v>1</v>
      </c>
      <c r="R957">
        <v>0</v>
      </c>
      <c r="S957">
        <v>0</v>
      </c>
    </row>
    <row r="958" spans="3:19">
      <c r="C958">
        <v>79</v>
      </c>
      <c r="D958">
        <v>1</v>
      </c>
      <c r="E958" t="s">
        <v>44</v>
      </c>
      <c r="G958">
        <v>11</v>
      </c>
      <c r="H958">
        <v>10638</v>
      </c>
      <c r="I958">
        <v>9481</v>
      </c>
      <c r="J958">
        <v>1157</v>
      </c>
      <c r="K958">
        <v>3.06325E-2</v>
      </c>
      <c r="L958">
        <v>22.26</v>
      </c>
      <c r="M958">
        <v>1</v>
      </c>
      <c r="N958">
        <v>3</v>
      </c>
      <c r="O958">
        <v>0</v>
      </c>
      <c r="P958">
        <v>2</v>
      </c>
      <c r="Q958">
        <v>3</v>
      </c>
      <c r="R958">
        <v>1</v>
      </c>
      <c r="S958">
        <v>1</v>
      </c>
    </row>
    <row r="959" spans="3:19">
      <c r="C959">
        <v>79</v>
      </c>
      <c r="D959">
        <v>1</v>
      </c>
      <c r="E959" t="s">
        <v>42</v>
      </c>
      <c r="M959">
        <v>1</v>
      </c>
      <c r="N959">
        <v>10</v>
      </c>
      <c r="O959">
        <v>5</v>
      </c>
      <c r="P959">
        <v>4</v>
      </c>
      <c r="Q959">
        <v>0</v>
      </c>
      <c r="R959">
        <v>0</v>
      </c>
      <c r="S959">
        <v>0</v>
      </c>
    </row>
    <row r="960" spans="3:19">
      <c r="C960">
        <v>79</v>
      </c>
      <c r="D960">
        <v>2</v>
      </c>
      <c r="E960" t="s">
        <v>42</v>
      </c>
      <c r="M960">
        <v>1</v>
      </c>
      <c r="N960">
        <v>10</v>
      </c>
      <c r="O960">
        <v>6</v>
      </c>
      <c r="P960">
        <v>3</v>
      </c>
      <c r="Q960">
        <v>0</v>
      </c>
      <c r="R960">
        <v>0</v>
      </c>
      <c r="S960">
        <v>0</v>
      </c>
    </row>
    <row r="961" spans="3:19">
      <c r="C961">
        <v>79</v>
      </c>
      <c r="D961">
        <v>2</v>
      </c>
      <c r="E961" t="s">
        <v>43</v>
      </c>
      <c r="G961">
        <v>7</v>
      </c>
      <c r="H961">
        <v>7166</v>
      </c>
      <c r="I961">
        <v>6838</v>
      </c>
      <c r="J961">
        <v>328</v>
      </c>
      <c r="K961">
        <v>0</v>
      </c>
      <c r="L961">
        <v>37.97</v>
      </c>
      <c r="M961">
        <v>1</v>
      </c>
      <c r="N961">
        <v>3</v>
      </c>
      <c r="O961">
        <v>0</v>
      </c>
      <c r="P961">
        <v>2</v>
      </c>
      <c r="Q961">
        <v>1</v>
      </c>
      <c r="R961">
        <v>0</v>
      </c>
      <c r="S961">
        <v>0</v>
      </c>
    </row>
    <row r="962" spans="3:19">
      <c r="C962">
        <v>79</v>
      </c>
      <c r="D962">
        <v>2</v>
      </c>
      <c r="E962" t="s">
        <v>41</v>
      </c>
      <c r="M962">
        <v>1</v>
      </c>
      <c r="N962">
        <v>0</v>
      </c>
      <c r="O962">
        <v>0</v>
      </c>
      <c r="P962">
        <v>0</v>
      </c>
      <c r="Q962">
        <v>10</v>
      </c>
      <c r="R962">
        <v>9</v>
      </c>
      <c r="S962">
        <v>0</v>
      </c>
    </row>
    <row r="963" spans="3:19">
      <c r="C963">
        <v>79</v>
      </c>
      <c r="D963">
        <v>2</v>
      </c>
      <c r="E963" t="s">
        <v>44</v>
      </c>
      <c r="G963">
        <v>10</v>
      </c>
      <c r="H963">
        <v>9675</v>
      </c>
      <c r="I963">
        <v>8421</v>
      </c>
      <c r="J963">
        <v>1254</v>
      </c>
      <c r="K963">
        <v>2.8952499999999999E-2</v>
      </c>
      <c r="L963">
        <v>24.53</v>
      </c>
      <c r="M963">
        <v>1</v>
      </c>
      <c r="N963">
        <v>5</v>
      </c>
      <c r="O963">
        <v>3</v>
      </c>
      <c r="P963">
        <v>1</v>
      </c>
      <c r="Q963">
        <v>0</v>
      </c>
      <c r="R963">
        <v>0</v>
      </c>
      <c r="S963">
        <v>0</v>
      </c>
    </row>
    <row r="964" spans="3:19">
      <c r="C964">
        <v>79</v>
      </c>
      <c r="D964">
        <v>3</v>
      </c>
      <c r="E964" t="s">
        <v>44</v>
      </c>
      <c r="G964">
        <v>19</v>
      </c>
      <c r="H964">
        <v>19033</v>
      </c>
      <c r="I964">
        <v>18236</v>
      </c>
      <c r="J964">
        <v>797</v>
      </c>
      <c r="K964">
        <v>4.0599999999999997E-2</v>
      </c>
      <c r="L964">
        <v>33.33</v>
      </c>
      <c r="M964">
        <v>1</v>
      </c>
      <c r="N964">
        <v>6</v>
      </c>
      <c r="O964">
        <v>1</v>
      </c>
      <c r="P964">
        <v>4</v>
      </c>
      <c r="Q964">
        <v>4</v>
      </c>
      <c r="R964">
        <v>3</v>
      </c>
      <c r="S964">
        <v>0</v>
      </c>
    </row>
    <row r="965" spans="3:19">
      <c r="C965">
        <v>79</v>
      </c>
      <c r="D965">
        <v>3</v>
      </c>
      <c r="E965" t="s">
        <v>42</v>
      </c>
      <c r="M965">
        <v>1</v>
      </c>
      <c r="N965">
        <v>10</v>
      </c>
      <c r="O965">
        <v>5</v>
      </c>
      <c r="P965">
        <v>4</v>
      </c>
      <c r="Q965">
        <v>0</v>
      </c>
      <c r="R965">
        <v>0</v>
      </c>
      <c r="S965">
        <v>0</v>
      </c>
    </row>
    <row r="966" spans="3:19">
      <c r="C966">
        <v>79</v>
      </c>
      <c r="D966">
        <v>3</v>
      </c>
      <c r="E966" t="s">
        <v>43</v>
      </c>
      <c r="G966">
        <v>8</v>
      </c>
      <c r="H966">
        <v>7335</v>
      </c>
      <c r="I966">
        <v>6717</v>
      </c>
      <c r="J966">
        <v>618</v>
      </c>
      <c r="K966">
        <v>0</v>
      </c>
      <c r="L966">
        <v>28.59</v>
      </c>
      <c r="M966">
        <v>1</v>
      </c>
      <c r="N966">
        <v>4</v>
      </c>
      <c r="O966">
        <v>1</v>
      </c>
      <c r="P966">
        <v>2</v>
      </c>
      <c r="Q966">
        <v>0</v>
      </c>
      <c r="R966">
        <v>0</v>
      </c>
      <c r="S966">
        <v>0</v>
      </c>
    </row>
    <row r="967" spans="3:19">
      <c r="C967">
        <v>79</v>
      </c>
      <c r="D967">
        <v>3</v>
      </c>
      <c r="E967" t="s">
        <v>41</v>
      </c>
      <c r="M967">
        <v>1</v>
      </c>
      <c r="N967">
        <v>4</v>
      </c>
      <c r="O967">
        <v>1</v>
      </c>
      <c r="P967">
        <v>3</v>
      </c>
      <c r="Q967">
        <v>6</v>
      </c>
      <c r="R967">
        <v>5</v>
      </c>
      <c r="S967">
        <v>0</v>
      </c>
    </row>
    <row r="968" spans="3:19">
      <c r="C968">
        <v>80</v>
      </c>
      <c r="D968">
        <v>1</v>
      </c>
      <c r="E968" t="s">
        <v>47</v>
      </c>
      <c r="F968" t="s">
        <v>46</v>
      </c>
      <c r="M968">
        <v>1</v>
      </c>
      <c r="N968">
        <v>0</v>
      </c>
      <c r="O968">
        <v>0</v>
      </c>
      <c r="P968">
        <v>0</v>
      </c>
      <c r="Q968">
        <v>2</v>
      </c>
      <c r="R968">
        <v>1</v>
      </c>
      <c r="S968">
        <v>1</v>
      </c>
    </row>
    <row r="969" spans="3:19">
      <c r="C969">
        <v>80</v>
      </c>
      <c r="D969">
        <v>1</v>
      </c>
      <c r="E969" t="s">
        <v>49</v>
      </c>
      <c r="F969" t="s">
        <v>46</v>
      </c>
      <c r="M969">
        <v>1</v>
      </c>
      <c r="N969">
        <v>10</v>
      </c>
      <c r="O969">
        <v>4</v>
      </c>
      <c r="P969">
        <v>5</v>
      </c>
      <c r="Q969">
        <v>0</v>
      </c>
      <c r="R969">
        <v>0</v>
      </c>
      <c r="S969">
        <v>0</v>
      </c>
    </row>
    <row r="970" spans="3:19">
      <c r="C970">
        <v>80</v>
      </c>
      <c r="D970">
        <v>1</v>
      </c>
      <c r="E970" t="s">
        <v>43</v>
      </c>
      <c r="G970">
        <v>5</v>
      </c>
      <c r="H970">
        <v>4481</v>
      </c>
      <c r="I970">
        <v>4144</v>
      </c>
      <c r="J970">
        <v>337</v>
      </c>
      <c r="K970">
        <v>0</v>
      </c>
      <c r="L970">
        <v>16.97</v>
      </c>
      <c r="M970">
        <v>1</v>
      </c>
      <c r="N970">
        <v>1</v>
      </c>
      <c r="O970">
        <v>0</v>
      </c>
      <c r="P970">
        <v>0</v>
      </c>
      <c r="Q970">
        <v>2</v>
      </c>
      <c r="R970">
        <v>0</v>
      </c>
      <c r="S970">
        <v>1</v>
      </c>
    </row>
    <row r="971" spans="3:19">
      <c r="C971">
        <v>80</v>
      </c>
      <c r="D971">
        <v>1</v>
      </c>
      <c r="E971" t="s">
        <v>44</v>
      </c>
      <c r="G971">
        <v>9</v>
      </c>
      <c r="H971">
        <v>8246</v>
      </c>
      <c r="I971">
        <v>7766</v>
      </c>
      <c r="J971">
        <v>480</v>
      </c>
      <c r="K971">
        <v>2.03749999999999E-2</v>
      </c>
      <c r="L971">
        <v>41.18</v>
      </c>
      <c r="M971">
        <v>1</v>
      </c>
      <c r="N971">
        <v>3</v>
      </c>
      <c r="O971">
        <v>0</v>
      </c>
      <c r="P971">
        <v>2</v>
      </c>
      <c r="Q971">
        <v>2</v>
      </c>
      <c r="R971">
        <v>0</v>
      </c>
      <c r="S971">
        <v>1</v>
      </c>
    </row>
    <row r="972" spans="3:19">
      <c r="C972">
        <v>80</v>
      </c>
      <c r="D972">
        <v>1</v>
      </c>
      <c r="E972" t="s">
        <v>41</v>
      </c>
      <c r="M972">
        <v>1</v>
      </c>
      <c r="N972">
        <v>2</v>
      </c>
      <c r="O972">
        <v>2</v>
      </c>
      <c r="P972">
        <v>0</v>
      </c>
      <c r="Q972">
        <v>8</v>
      </c>
      <c r="R972">
        <v>0</v>
      </c>
      <c r="S972">
        <v>7</v>
      </c>
    </row>
    <row r="973" spans="3:19">
      <c r="C973">
        <v>80</v>
      </c>
      <c r="D973">
        <v>1</v>
      </c>
      <c r="E973" t="s">
        <v>45</v>
      </c>
      <c r="F973" t="s">
        <v>46</v>
      </c>
      <c r="G973">
        <v>4</v>
      </c>
      <c r="H973">
        <v>2040</v>
      </c>
      <c r="I973">
        <v>1848</v>
      </c>
      <c r="J973">
        <v>192</v>
      </c>
      <c r="K973">
        <v>6.5399999999999998E-3</v>
      </c>
      <c r="L973">
        <v>33.4</v>
      </c>
      <c r="M973">
        <v>1</v>
      </c>
      <c r="N973">
        <v>0</v>
      </c>
      <c r="O973">
        <v>0</v>
      </c>
      <c r="P973">
        <v>0</v>
      </c>
      <c r="Q973">
        <v>2</v>
      </c>
      <c r="R973">
        <v>0</v>
      </c>
      <c r="S973">
        <v>1</v>
      </c>
    </row>
    <row r="974" spans="3:19">
      <c r="C974">
        <v>80</v>
      </c>
      <c r="D974">
        <v>1</v>
      </c>
      <c r="E974" t="s">
        <v>42</v>
      </c>
      <c r="G974">
        <v>10</v>
      </c>
      <c r="H974">
        <v>5612</v>
      </c>
      <c r="I974">
        <v>5241</v>
      </c>
      <c r="J974">
        <v>371</v>
      </c>
      <c r="K974">
        <v>3.1769999999999902E-3</v>
      </c>
      <c r="L974">
        <v>11.45</v>
      </c>
      <c r="M974">
        <v>1</v>
      </c>
      <c r="N974">
        <v>5</v>
      </c>
      <c r="O974">
        <v>2</v>
      </c>
      <c r="P974">
        <v>2</v>
      </c>
      <c r="Q974">
        <v>0</v>
      </c>
      <c r="R974">
        <v>0</v>
      </c>
      <c r="S974">
        <v>0</v>
      </c>
    </row>
    <row r="975" spans="3:19">
      <c r="C975">
        <v>80</v>
      </c>
      <c r="D975">
        <v>2</v>
      </c>
      <c r="E975" t="s">
        <v>42</v>
      </c>
      <c r="G975">
        <v>10</v>
      </c>
      <c r="H975">
        <v>5414</v>
      </c>
      <c r="I975">
        <v>5129</v>
      </c>
      <c r="J975">
        <v>285</v>
      </c>
      <c r="K975">
        <v>2.9919999999999999E-3</v>
      </c>
      <c r="L975">
        <v>10.16</v>
      </c>
      <c r="M975">
        <v>1</v>
      </c>
      <c r="N975">
        <v>5</v>
      </c>
      <c r="O975">
        <v>2</v>
      </c>
      <c r="P975">
        <v>2</v>
      </c>
      <c r="Q975">
        <v>0</v>
      </c>
      <c r="R975">
        <v>0</v>
      </c>
      <c r="S975">
        <v>0</v>
      </c>
    </row>
    <row r="976" spans="3:19">
      <c r="C976">
        <v>80</v>
      </c>
      <c r="D976">
        <v>2</v>
      </c>
      <c r="E976" t="s">
        <v>45</v>
      </c>
      <c r="F976" t="s">
        <v>46</v>
      </c>
      <c r="G976">
        <v>4</v>
      </c>
      <c r="H976">
        <v>3214</v>
      </c>
      <c r="I976">
        <v>2486</v>
      </c>
      <c r="J976">
        <v>728</v>
      </c>
      <c r="K976">
        <v>1.3495E-2</v>
      </c>
      <c r="L976">
        <v>18.59</v>
      </c>
      <c r="M976">
        <v>1</v>
      </c>
      <c r="N976">
        <v>2</v>
      </c>
      <c r="O976">
        <v>0</v>
      </c>
      <c r="P976">
        <v>1</v>
      </c>
      <c r="Q976">
        <v>0</v>
      </c>
      <c r="R976">
        <v>0</v>
      </c>
      <c r="S976">
        <v>0</v>
      </c>
    </row>
    <row r="977" spans="3:19">
      <c r="C977">
        <v>80</v>
      </c>
      <c r="D977">
        <v>2</v>
      </c>
      <c r="E977" t="s">
        <v>47</v>
      </c>
      <c r="F977" t="s">
        <v>46</v>
      </c>
      <c r="M977">
        <v>1</v>
      </c>
      <c r="N977">
        <v>0</v>
      </c>
      <c r="O977">
        <v>0</v>
      </c>
      <c r="P977">
        <v>0</v>
      </c>
      <c r="Q977">
        <v>2</v>
      </c>
      <c r="R977">
        <v>1</v>
      </c>
      <c r="S977">
        <v>1</v>
      </c>
    </row>
    <row r="978" spans="3:19">
      <c r="C978">
        <v>80</v>
      </c>
      <c r="D978">
        <v>2</v>
      </c>
      <c r="E978" t="s">
        <v>41</v>
      </c>
      <c r="M978">
        <v>1</v>
      </c>
      <c r="N978">
        <v>0</v>
      </c>
      <c r="O978">
        <v>0</v>
      </c>
      <c r="P978">
        <v>0</v>
      </c>
      <c r="Q978">
        <v>10</v>
      </c>
      <c r="R978">
        <v>2</v>
      </c>
      <c r="S978">
        <v>7</v>
      </c>
    </row>
    <row r="979" spans="3:19">
      <c r="C979">
        <v>80</v>
      </c>
      <c r="D979">
        <v>2</v>
      </c>
      <c r="E979" t="s">
        <v>51</v>
      </c>
      <c r="F979" t="s">
        <v>46</v>
      </c>
      <c r="G979">
        <v>5</v>
      </c>
      <c r="H979">
        <v>4433</v>
      </c>
      <c r="I979">
        <v>4147</v>
      </c>
      <c r="J979">
        <v>286</v>
      </c>
      <c r="K979">
        <v>0</v>
      </c>
      <c r="L979">
        <v>36.04</v>
      </c>
      <c r="M979">
        <v>1</v>
      </c>
      <c r="N979">
        <v>1</v>
      </c>
      <c r="O979">
        <v>0</v>
      </c>
      <c r="P979">
        <v>0</v>
      </c>
      <c r="Q979">
        <v>2</v>
      </c>
      <c r="R979">
        <v>0</v>
      </c>
      <c r="S979">
        <v>1</v>
      </c>
    </row>
    <row r="980" spans="3:19">
      <c r="C980">
        <v>80</v>
      </c>
      <c r="D980">
        <v>2</v>
      </c>
      <c r="E980" t="s">
        <v>44</v>
      </c>
      <c r="G980">
        <v>6</v>
      </c>
      <c r="H980">
        <v>2835</v>
      </c>
      <c r="I980">
        <v>2692</v>
      </c>
      <c r="J980">
        <v>143</v>
      </c>
      <c r="K980">
        <v>8.1600000000000006E-3</v>
      </c>
      <c r="L980">
        <v>19.420000000000002</v>
      </c>
      <c r="M980">
        <v>1</v>
      </c>
      <c r="N980">
        <v>0</v>
      </c>
      <c r="O980">
        <v>0</v>
      </c>
      <c r="P980">
        <v>0</v>
      </c>
      <c r="Q980">
        <v>3</v>
      </c>
      <c r="R980">
        <v>1</v>
      </c>
      <c r="S980">
        <v>1</v>
      </c>
    </row>
    <row r="981" spans="3:19">
      <c r="C981">
        <v>80</v>
      </c>
      <c r="D981">
        <v>2</v>
      </c>
      <c r="E981" t="s">
        <v>43</v>
      </c>
      <c r="G981">
        <v>5</v>
      </c>
      <c r="H981">
        <v>4479</v>
      </c>
      <c r="I981">
        <v>4143</v>
      </c>
      <c r="J981">
        <v>336</v>
      </c>
      <c r="K981">
        <v>0</v>
      </c>
      <c r="L981">
        <v>24.03</v>
      </c>
      <c r="M981">
        <v>1</v>
      </c>
      <c r="N981">
        <v>1</v>
      </c>
      <c r="O981">
        <v>0</v>
      </c>
      <c r="P981">
        <v>0</v>
      </c>
      <c r="Q981">
        <v>2</v>
      </c>
      <c r="R981">
        <v>0</v>
      </c>
      <c r="S981">
        <v>1</v>
      </c>
    </row>
    <row r="982" spans="3:19">
      <c r="C982">
        <v>80</v>
      </c>
      <c r="D982">
        <v>2</v>
      </c>
      <c r="E982" t="s">
        <v>49</v>
      </c>
      <c r="F982" t="s">
        <v>46</v>
      </c>
      <c r="M982">
        <v>1</v>
      </c>
      <c r="N982">
        <v>10</v>
      </c>
      <c r="O982">
        <v>4</v>
      </c>
      <c r="P982">
        <v>5</v>
      </c>
      <c r="Q982">
        <v>0</v>
      </c>
      <c r="R982">
        <v>0</v>
      </c>
      <c r="S982">
        <v>0</v>
      </c>
    </row>
    <row r="983" spans="3:19">
      <c r="C983">
        <v>80</v>
      </c>
      <c r="D983">
        <v>3</v>
      </c>
      <c r="E983" t="s">
        <v>41</v>
      </c>
      <c r="M983">
        <v>1</v>
      </c>
      <c r="N983">
        <v>1</v>
      </c>
      <c r="O983">
        <v>0</v>
      </c>
      <c r="P983">
        <v>1</v>
      </c>
      <c r="Q983">
        <v>9</v>
      </c>
      <c r="R983">
        <v>0</v>
      </c>
      <c r="S983">
        <v>8</v>
      </c>
    </row>
    <row r="984" spans="3:19">
      <c r="C984">
        <v>80</v>
      </c>
      <c r="D984">
        <v>3</v>
      </c>
      <c r="E984" t="s">
        <v>44</v>
      </c>
      <c r="G984">
        <v>8</v>
      </c>
      <c r="H984">
        <v>7537</v>
      </c>
      <c r="I984">
        <v>6779</v>
      </c>
      <c r="J984">
        <v>758</v>
      </c>
      <c r="K984">
        <v>2.02075E-2</v>
      </c>
      <c r="L984">
        <v>40.770000000000003</v>
      </c>
      <c r="M984">
        <v>1</v>
      </c>
      <c r="N984">
        <v>4</v>
      </c>
      <c r="O984">
        <v>1</v>
      </c>
      <c r="P984">
        <v>2</v>
      </c>
      <c r="Q984">
        <v>0</v>
      </c>
      <c r="R984">
        <v>0</v>
      </c>
      <c r="S984">
        <v>0</v>
      </c>
    </row>
    <row r="985" spans="3:19">
      <c r="C985">
        <v>80</v>
      </c>
      <c r="D985">
        <v>3</v>
      </c>
      <c r="E985" t="s">
        <v>45</v>
      </c>
      <c r="F985" t="s">
        <v>46</v>
      </c>
      <c r="G985">
        <v>8</v>
      </c>
      <c r="H985">
        <v>4909</v>
      </c>
      <c r="I985">
        <v>4461</v>
      </c>
      <c r="J985">
        <v>448</v>
      </c>
      <c r="K985">
        <v>1.41925E-2</v>
      </c>
      <c r="L985">
        <v>31.3</v>
      </c>
      <c r="M985">
        <v>1</v>
      </c>
      <c r="N985">
        <v>4</v>
      </c>
      <c r="O985">
        <v>0</v>
      </c>
      <c r="P985">
        <v>3</v>
      </c>
      <c r="Q985">
        <v>0</v>
      </c>
      <c r="R985">
        <v>0</v>
      </c>
      <c r="S985">
        <v>0</v>
      </c>
    </row>
    <row r="986" spans="3:19">
      <c r="C986">
        <v>80</v>
      </c>
      <c r="D986">
        <v>3</v>
      </c>
      <c r="E986" t="s">
        <v>42</v>
      </c>
      <c r="M986">
        <v>1</v>
      </c>
      <c r="N986">
        <v>10</v>
      </c>
      <c r="O986">
        <v>5</v>
      </c>
      <c r="P986">
        <v>4</v>
      </c>
      <c r="Q986">
        <v>0</v>
      </c>
      <c r="R986">
        <v>0</v>
      </c>
      <c r="S986">
        <v>0</v>
      </c>
    </row>
    <row r="987" spans="3:19">
      <c r="C987">
        <v>80</v>
      </c>
      <c r="D987">
        <v>3</v>
      </c>
      <c r="E987" t="s">
        <v>51</v>
      </c>
      <c r="F987" t="s">
        <v>46</v>
      </c>
      <c r="G987">
        <v>5</v>
      </c>
      <c r="H987">
        <v>4427</v>
      </c>
      <c r="I987">
        <v>4144</v>
      </c>
      <c r="J987">
        <v>283</v>
      </c>
      <c r="K987">
        <v>0</v>
      </c>
      <c r="L987">
        <v>37.909999999999997</v>
      </c>
      <c r="M987">
        <v>1</v>
      </c>
      <c r="N987">
        <v>1</v>
      </c>
      <c r="O987">
        <v>0</v>
      </c>
      <c r="P987">
        <v>0</v>
      </c>
      <c r="Q987">
        <v>2</v>
      </c>
      <c r="R987">
        <v>0</v>
      </c>
      <c r="S987">
        <v>1</v>
      </c>
    </row>
    <row r="988" spans="3:19">
      <c r="C988">
        <v>80</v>
      </c>
      <c r="D988">
        <v>3</v>
      </c>
      <c r="E988" t="s">
        <v>49</v>
      </c>
      <c r="F988" t="s">
        <v>46</v>
      </c>
      <c r="G988">
        <v>8</v>
      </c>
      <c r="H988">
        <v>4047</v>
      </c>
      <c r="I988">
        <v>3686</v>
      </c>
      <c r="J988">
        <v>361</v>
      </c>
      <c r="K988">
        <v>2.3844999999999999E-3</v>
      </c>
      <c r="L988">
        <v>8.74</v>
      </c>
      <c r="M988">
        <v>1</v>
      </c>
      <c r="N988">
        <v>4</v>
      </c>
      <c r="O988">
        <v>2</v>
      </c>
      <c r="P988">
        <v>1</v>
      </c>
      <c r="Q988">
        <v>0</v>
      </c>
      <c r="R988">
        <v>0</v>
      </c>
      <c r="S988">
        <v>0</v>
      </c>
    </row>
    <row r="989" spans="3:19">
      <c r="C989">
        <v>80</v>
      </c>
      <c r="D989">
        <v>3</v>
      </c>
      <c r="E989" t="s">
        <v>43</v>
      </c>
      <c r="G989">
        <v>15</v>
      </c>
      <c r="H989">
        <v>21039</v>
      </c>
      <c r="I989">
        <v>18598</v>
      </c>
      <c r="J989">
        <v>2441</v>
      </c>
      <c r="K989">
        <v>0</v>
      </c>
      <c r="L989">
        <v>87.6</v>
      </c>
      <c r="M989">
        <v>1</v>
      </c>
      <c r="N989">
        <v>6</v>
      </c>
      <c r="O989">
        <v>3</v>
      </c>
      <c r="P989">
        <v>2</v>
      </c>
      <c r="Q989">
        <v>2</v>
      </c>
      <c r="R989">
        <v>0</v>
      </c>
      <c r="S989">
        <v>1</v>
      </c>
    </row>
    <row r="990" spans="3:19">
      <c r="C990">
        <v>80</v>
      </c>
      <c r="D990">
        <v>3</v>
      </c>
      <c r="E990" t="s">
        <v>47</v>
      </c>
      <c r="F990" t="s">
        <v>46</v>
      </c>
      <c r="M990">
        <v>1</v>
      </c>
      <c r="N990">
        <v>0</v>
      </c>
      <c r="O990">
        <v>0</v>
      </c>
      <c r="P990">
        <v>0</v>
      </c>
      <c r="Q990">
        <v>2</v>
      </c>
      <c r="R990">
        <v>1</v>
      </c>
      <c r="S990">
        <v>1</v>
      </c>
    </row>
    <row r="991" spans="3:19">
      <c r="C991">
        <v>81</v>
      </c>
      <c r="D991">
        <v>1</v>
      </c>
      <c r="E991" t="s">
        <v>49</v>
      </c>
      <c r="F991" t="s">
        <v>46</v>
      </c>
      <c r="M991">
        <v>1</v>
      </c>
      <c r="N991">
        <v>10</v>
      </c>
      <c r="O991">
        <v>4</v>
      </c>
      <c r="P991">
        <v>5</v>
      </c>
      <c r="Q991">
        <v>0</v>
      </c>
      <c r="R991">
        <v>0</v>
      </c>
      <c r="S991">
        <v>0</v>
      </c>
    </row>
    <row r="992" spans="3:19">
      <c r="C992">
        <v>81</v>
      </c>
      <c r="D992">
        <v>1</v>
      </c>
      <c r="E992" t="s">
        <v>43</v>
      </c>
      <c r="G992">
        <v>10</v>
      </c>
      <c r="H992">
        <v>11846</v>
      </c>
      <c r="I992">
        <v>10007</v>
      </c>
      <c r="J992">
        <v>1839</v>
      </c>
      <c r="K992">
        <v>0</v>
      </c>
      <c r="L992">
        <v>51.09</v>
      </c>
      <c r="M992">
        <v>1</v>
      </c>
      <c r="N992">
        <v>5</v>
      </c>
      <c r="O992">
        <v>2</v>
      </c>
      <c r="P992">
        <v>2</v>
      </c>
      <c r="Q992">
        <v>0</v>
      </c>
      <c r="R992">
        <v>0</v>
      </c>
      <c r="S992">
        <v>0</v>
      </c>
    </row>
    <row r="993" spans="3:19">
      <c r="C993">
        <v>81</v>
      </c>
      <c r="D993">
        <v>1</v>
      </c>
      <c r="E993" t="s">
        <v>41</v>
      </c>
      <c r="M993">
        <v>1</v>
      </c>
      <c r="N993">
        <v>2</v>
      </c>
      <c r="O993">
        <v>1</v>
      </c>
      <c r="P993">
        <v>1</v>
      </c>
      <c r="Q993">
        <v>8</v>
      </c>
      <c r="R993">
        <v>6</v>
      </c>
      <c r="S993">
        <v>1</v>
      </c>
    </row>
    <row r="994" spans="3:19">
      <c r="C994">
        <v>81</v>
      </c>
      <c r="D994">
        <v>1</v>
      </c>
      <c r="E994" t="s">
        <v>44</v>
      </c>
      <c r="G994">
        <v>6</v>
      </c>
      <c r="H994">
        <v>2921</v>
      </c>
      <c r="I994">
        <v>2728</v>
      </c>
      <c r="J994">
        <v>193</v>
      </c>
      <c r="K994">
        <v>8.7499999999999904E-3</v>
      </c>
      <c r="L994">
        <v>18.79</v>
      </c>
      <c r="M994">
        <v>1</v>
      </c>
      <c r="N994">
        <v>0</v>
      </c>
      <c r="O994">
        <v>0</v>
      </c>
      <c r="P994">
        <v>0</v>
      </c>
      <c r="Q994">
        <v>3</v>
      </c>
      <c r="R994">
        <v>1</v>
      </c>
      <c r="S994">
        <v>1</v>
      </c>
    </row>
    <row r="995" spans="3:19">
      <c r="C995">
        <v>81</v>
      </c>
      <c r="D995">
        <v>1</v>
      </c>
      <c r="E995" t="s">
        <v>51</v>
      </c>
      <c r="F995" t="s">
        <v>46</v>
      </c>
      <c r="G995">
        <v>12</v>
      </c>
      <c r="H995">
        <v>15915</v>
      </c>
      <c r="I995">
        <v>13771</v>
      </c>
      <c r="J995">
        <v>2144</v>
      </c>
      <c r="K995">
        <v>0</v>
      </c>
      <c r="L995">
        <v>44</v>
      </c>
      <c r="M995">
        <v>1</v>
      </c>
      <c r="N995">
        <v>6</v>
      </c>
      <c r="O995">
        <v>3</v>
      </c>
      <c r="P995">
        <v>2</v>
      </c>
      <c r="Q995">
        <v>0</v>
      </c>
      <c r="R995">
        <v>0</v>
      </c>
      <c r="S995">
        <v>0</v>
      </c>
    </row>
    <row r="996" spans="3:19">
      <c r="C996">
        <v>81</v>
      </c>
      <c r="D996">
        <v>1</v>
      </c>
      <c r="E996" t="s">
        <v>45</v>
      </c>
      <c r="F996" t="s">
        <v>46</v>
      </c>
      <c r="G996">
        <v>6</v>
      </c>
      <c r="H996">
        <v>3123</v>
      </c>
      <c r="I996">
        <v>2643</v>
      </c>
      <c r="J996">
        <v>480</v>
      </c>
      <c r="K996">
        <v>1.1407499999999999E-2</v>
      </c>
      <c r="L996">
        <v>15.32</v>
      </c>
      <c r="M996">
        <v>1</v>
      </c>
      <c r="N996">
        <v>3</v>
      </c>
      <c r="O996">
        <v>0</v>
      </c>
      <c r="P996">
        <v>2</v>
      </c>
      <c r="Q996">
        <v>0</v>
      </c>
      <c r="R996">
        <v>0</v>
      </c>
      <c r="S996">
        <v>0</v>
      </c>
    </row>
    <row r="997" spans="3:19">
      <c r="C997">
        <v>81</v>
      </c>
      <c r="D997">
        <v>1</v>
      </c>
      <c r="E997" t="s">
        <v>47</v>
      </c>
      <c r="F997" t="s">
        <v>46</v>
      </c>
      <c r="G997">
        <v>9</v>
      </c>
      <c r="H997">
        <v>6800</v>
      </c>
      <c r="I997">
        <v>6526</v>
      </c>
      <c r="J997">
        <v>274</v>
      </c>
      <c r="K997">
        <v>0</v>
      </c>
      <c r="L997">
        <v>30.76</v>
      </c>
      <c r="M997">
        <v>1</v>
      </c>
      <c r="N997">
        <v>1</v>
      </c>
      <c r="O997">
        <v>0</v>
      </c>
      <c r="P997">
        <v>0</v>
      </c>
      <c r="Q997">
        <v>4</v>
      </c>
      <c r="R997">
        <v>2</v>
      </c>
      <c r="S997">
        <v>1</v>
      </c>
    </row>
    <row r="998" spans="3:19">
      <c r="C998">
        <v>81</v>
      </c>
      <c r="D998">
        <v>1</v>
      </c>
      <c r="E998" t="s">
        <v>42</v>
      </c>
      <c r="G998">
        <v>12</v>
      </c>
      <c r="H998">
        <v>8371</v>
      </c>
      <c r="I998">
        <v>7468</v>
      </c>
      <c r="J998">
        <v>903</v>
      </c>
      <c r="K998">
        <v>5.0884999999999897E-3</v>
      </c>
      <c r="L998">
        <v>17.170000000000002</v>
      </c>
      <c r="M998">
        <v>1</v>
      </c>
      <c r="N998">
        <v>6</v>
      </c>
      <c r="O998">
        <v>3</v>
      </c>
      <c r="P998">
        <v>2</v>
      </c>
      <c r="Q998">
        <v>0</v>
      </c>
      <c r="R998">
        <v>0</v>
      </c>
      <c r="S998">
        <v>0</v>
      </c>
    </row>
    <row r="999" spans="3:19">
      <c r="C999">
        <v>81</v>
      </c>
      <c r="D999">
        <v>2</v>
      </c>
      <c r="E999" t="s">
        <v>42</v>
      </c>
      <c r="M999">
        <v>1</v>
      </c>
      <c r="N999">
        <v>10</v>
      </c>
      <c r="O999">
        <v>6</v>
      </c>
      <c r="P999">
        <v>3</v>
      </c>
      <c r="Q999">
        <v>0</v>
      </c>
      <c r="R999">
        <v>0</v>
      </c>
      <c r="S999">
        <v>0</v>
      </c>
    </row>
    <row r="1000" spans="3:19">
      <c r="C1000">
        <v>81</v>
      </c>
      <c r="D1000">
        <v>2</v>
      </c>
      <c r="E1000" t="s">
        <v>45</v>
      </c>
      <c r="F1000" t="s">
        <v>46</v>
      </c>
      <c r="G1000">
        <v>4</v>
      </c>
      <c r="H1000">
        <v>2067</v>
      </c>
      <c r="I1000">
        <v>1856</v>
      </c>
      <c r="J1000">
        <v>211</v>
      </c>
      <c r="K1000">
        <v>6.7499999999999999E-3</v>
      </c>
      <c r="L1000">
        <v>33.369999999999997</v>
      </c>
      <c r="M1000">
        <v>1</v>
      </c>
      <c r="N1000">
        <v>0</v>
      </c>
      <c r="O1000">
        <v>0</v>
      </c>
      <c r="P1000">
        <v>0</v>
      </c>
      <c r="Q1000">
        <v>2</v>
      </c>
      <c r="R1000">
        <v>0</v>
      </c>
      <c r="S1000">
        <v>1</v>
      </c>
    </row>
    <row r="1001" spans="3:19">
      <c r="C1001">
        <v>81</v>
      </c>
      <c r="D1001">
        <v>2</v>
      </c>
      <c r="E1001" t="s">
        <v>44</v>
      </c>
      <c r="G1001">
        <v>6</v>
      </c>
      <c r="H1001">
        <v>3265</v>
      </c>
      <c r="I1001">
        <v>2876</v>
      </c>
      <c r="J1001">
        <v>389</v>
      </c>
      <c r="K1001">
        <v>1.108E-2</v>
      </c>
      <c r="L1001">
        <v>23.43</v>
      </c>
      <c r="M1001">
        <v>1</v>
      </c>
      <c r="N1001">
        <v>0</v>
      </c>
      <c r="O1001">
        <v>0</v>
      </c>
      <c r="P1001">
        <v>0</v>
      </c>
      <c r="Q1001">
        <v>3</v>
      </c>
      <c r="R1001">
        <v>1</v>
      </c>
      <c r="S1001">
        <v>1</v>
      </c>
    </row>
    <row r="1002" spans="3:19">
      <c r="C1002">
        <v>81</v>
      </c>
      <c r="D1002">
        <v>2</v>
      </c>
      <c r="E1002" t="s">
        <v>51</v>
      </c>
      <c r="F1002" t="s">
        <v>46</v>
      </c>
      <c r="G1002">
        <v>13</v>
      </c>
      <c r="H1002">
        <v>22480</v>
      </c>
      <c r="I1002">
        <v>19635</v>
      </c>
      <c r="J1002">
        <v>2845</v>
      </c>
      <c r="K1002">
        <v>0</v>
      </c>
      <c r="L1002">
        <v>48.75</v>
      </c>
      <c r="M1002">
        <v>1</v>
      </c>
      <c r="N1002">
        <v>6</v>
      </c>
      <c r="O1002">
        <v>3</v>
      </c>
      <c r="P1002">
        <v>2</v>
      </c>
      <c r="Q1002">
        <v>1</v>
      </c>
      <c r="R1002">
        <v>0</v>
      </c>
      <c r="S1002">
        <v>0</v>
      </c>
    </row>
    <row r="1003" spans="3:19">
      <c r="C1003">
        <v>81</v>
      </c>
      <c r="D1003">
        <v>2</v>
      </c>
      <c r="E1003" t="s">
        <v>47</v>
      </c>
      <c r="F1003" t="s">
        <v>46</v>
      </c>
      <c r="G1003">
        <v>9</v>
      </c>
      <c r="H1003">
        <v>6790</v>
      </c>
      <c r="I1003">
        <v>6526</v>
      </c>
      <c r="J1003">
        <v>264</v>
      </c>
      <c r="K1003">
        <v>0</v>
      </c>
      <c r="L1003">
        <v>30.36</v>
      </c>
      <c r="M1003">
        <v>1</v>
      </c>
      <c r="N1003">
        <v>1</v>
      </c>
      <c r="O1003">
        <v>0</v>
      </c>
      <c r="P1003">
        <v>0</v>
      </c>
      <c r="Q1003">
        <v>4</v>
      </c>
      <c r="R1003">
        <v>2</v>
      </c>
      <c r="S1003">
        <v>1</v>
      </c>
    </row>
    <row r="1004" spans="3:19">
      <c r="C1004">
        <v>81</v>
      </c>
      <c r="D1004">
        <v>2</v>
      </c>
      <c r="E1004" t="s">
        <v>41</v>
      </c>
      <c r="M1004">
        <v>1</v>
      </c>
      <c r="N1004">
        <v>2</v>
      </c>
      <c r="O1004">
        <v>2</v>
      </c>
      <c r="P1004">
        <v>0</v>
      </c>
      <c r="Q1004">
        <v>8</v>
      </c>
      <c r="R1004">
        <v>6</v>
      </c>
      <c r="S1004">
        <v>1</v>
      </c>
    </row>
    <row r="1005" spans="3:19">
      <c r="C1005">
        <v>81</v>
      </c>
      <c r="D1005">
        <v>2</v>
      </c>
      <c r="E1005" t="s">
        <v>49</v>
      </c>
      <c r="F1005" t="s">
        <v>46</v>
      </c>
      <c r="G1005">
        <v>8</v>
      </c>
      <c r="H1005">
        <v>3901</v>
      </c>
      <c r="I1005">
        <v>3555</v>
      </c>
      <c r="J1005">
        <v>346</v>
      </c>
      <c r="K1005">
        <v>2.2964999999999999E-3</v>
      </c>
      <c r="L1005">
        <v>8.4</v>
      </c>
      <c r="M1005">
        <v>1</v>
      </c>
      <c r="N1005">
        <v>4</v>
      </c>
      <c r="O1005">
        <v>2</v>
      </c>
      <c r="P1005">
        <v>1</v>
      </c>
      <c r="Q1005">
        <v>0</v>
      </c>
      <c r="R1005">
        <v>0</v>
      </c>
      <c r="S1005">
        <v>0</v>
      </c>
    </row>
    <row r="1006" spans="3:19">
      <c r="C1006">
        <v>81</v>
      </c>
      <c r="D1006">
        <v>2</v>
      </c>
      <c r="E1006" t="s">
        <v>43</v>
      </c>
      <c r="G1006">
        <v>10</v>
      </c>
      <c r="H1006">
        <v>11981</v>
      </c>
      <c r="I1006">
        <v>10106</v>
      </c>
      <c r="J1006">
        <v>1875</v>
      </c>
      <c r="K1006">
        <v>0</v>
      </c>
      <c r="L1006">
        <v>54.81</v>
      </c>
      <c r="M1006">
        <v>1</v>
      </c>
      <c r="N1006">
        <v>5</v>
      </c>
      <c r="O1006">
        <v>2</v>
      </c>
      <c r="P1006">
        <v>2</v>
      </c>
      <c r="Q1006">
        <v>0</v>
      </c>
      <c r="R1006">
        <v>0</v>
      </c>
      <c r="S1006">
        <v>0</v>
      </c>
    </row>
    <row r="1007" spans="3:19">
      <c r="C1007">
        <v>81</v>
      </c>
      <c r="D1007">
        <v>3</v>
      </c>
      <c r="E1007" t="s">
        <v>47</v>
      </c>
      <c r="F1007" t="s">
        <v>46</v>
      </c>
      <c r="G1007">
        <v>9</v>
      </c>
      <c r="H1007">
        <v>6790</v>
      </c>
      <c r="I1007">
        <v>6526</v>
      </c>
      <c r="J1007">
        <v>264</v>
      </c>
      <c r="K1007">
        <v>0</v>
      </c>
      <c r="L1007">
        <v>30.28</v>
      </c>
      <c r="M1007">
        <v>1</v>
      </c>
      <c r="N1007">
        <v>1</v>
      </c>
      <c r="O1007">
        <v>0</v>
      </c>
      <c r="P1007">
        <v>0</v>
      </c>
      <c r="Q1007">
        <v>4</v>
      </c>
      <c r="R1007">
        <v>2</v>
      </c>
      <c r="S1007">
        <v>1</v>
      </c>
    </row>
    <row r="1008" spans="3:19">
      <c r="C1008">
        <v>81</v>
      </c>
      <c r="D1008">
        <v>3</v>
      </c>
      <c r="E1008" t="s">
        <v>44</v>
      </c>
      <c r="G1008">
        <v>14</v>
      </c>
      <c r="H1008">
        <v>13001</v>
      </c>
      <c r="I1008">
        <v>12092</v>
      </c>
      <c r="J1008">
        <v>909</v>
      </c>
      <c r="K1008">
        <v>3.5159999999999997E-2</v>
      </c>
      <c r="L1008">
        <v>50.09</v>
      </c>
      <c r="M1008">
        <v>1</v>
      </c>
      <c r="N1008">
        <v>4</v>
      </c>
      <c r="O1008">
        <v>0</v>
      </c>
      <c r="P1008">
        <v>3</v>
      </c>
      <c r="Q1008">
        <v>4</v>
      </c>
      <c r="R1008">
        <v>1</v>
      </c>
      <c r="S1008">
        <v>1</v>
      </c>
    </row>
    <row r="1009" spans="3:19">
      <c r="C1009">
        <v>81</v>
      </c>
      <c r="D1009">
        <v>3</v>
      </c>
      <c r="E1009" t="s">
        <v>45</v>
      </c>
      <c r="F1009" t="s">
        <v>46</v>
      </c>
      <c r="G1009">
        <v>4</v>
      </c>
      <c r="H1009">
        <v>1908</v>
      </c>
      <c r="I1009">
        <v>1758</v>
      </c>
      <c r="J1009">
        <v>150</v>
      </c>
      <c r="K1009">
        <v>5.8950000000000001E-3</v>
      </c>
      <c r="L1009">
        <v>32.15</v>
      </c>
      <c r="M1009">
        <v>1</v>
      </c>
      <c r="N1009">
        <v>0</v>
      </c>
      <c r="O1009">
        <v>0</v>
      </c>
      <c r="P1009">
        <v>0</v>
      </c>
      <c r="Q1009">
        <v>2</v>
      </c>
      <c r="R1009">
        <v>0</v>
      </c>
      <c r="S1009">
        <v>1</v>
      </c>
    </row>
    <row r="1010" spans="3:19">
      <c r="C1010">
        <v>81</v>
      </c>
      <c r="D1010">
        <v>3</v>
      </c>
      <c r="E1010" t="s">
        <v>51</v>
      </c>
      <c r="F1010" t="s">
        <v>46</v>
      </c>
      <c r="M1010">
        <v>1</v>
      </c>
      <c r="N1010">
        <v>5</v>
      </c>
      <c r="O1010">
        <v>3</v>
      </c>
      <c r="P1010">
        <v>2</v>
      </c>
      <c r="Q1010">
        <v>0</v>
      </c>
      <c r="R1010">
        <v>0</v>
      </c>
      <c r="S1010">
        <v>0</v>
      </c>
    </row>
    <row r="1011" spans="3:19">
      <c r="C1011">
        <v>81</v>
      </c>
      <c r="D1011">
        <v>3</v>
      </c>
      <c r="E1011" t="s">
        <v>43</v>
      </c>
      <c r="G1011">
        <v>10</v>
      </c>
      <c r="H1011">
        <v>11872</v>
      </c>
      <c r="I1011">
        <v>10008</v>
      </c>
      <c r="J1011">
        <v>1864</v>
      </c>
      <c r="K1011">
        <v>0</v>
      </c>
      <c r="L1011">
        <v>71.84</v>
      </c>
      <c r="M1011">
        <v>1</v>
      </c>
      <c r="N1011">
        <v>5</v>
      </c>
      <c r="O1011">
        <v>2</v>
      </c>
      <c r="P1011">
        <v>2</v>
      </c>
      <c r="Q1011">
        <v>0</v>
      </c>
      <c r="R1011">
        <v>0</v>
      </c>
      <c r="S1011">
        <v>0</v>
      </c>
    </row>
    <row r="1012" spans="3:19">
      <c r="C1012">
        <v>81</v>
      </c>
      <c r="D1012">
        <v>3</v>
      </c>
      <c r="E1012" t="s">
        <v>42</v>
      </c>
      <c r="M1012">
        <v>1</v>
      </c>
      <c r="N1012">
        <v>10</v>
      </c>
      <c r="O1012">
        <v>5</v>
      </c>
      <c r="P1012">
        <v>4</v>
      </c>
      <c r="Q1012">
        <v>0</v>
      </c>
      <c r="R1012">
        <v>0</v>
      </c>
      <c r="S1012">
        <v>0</v>
      </c>
    </row>
    <row r="1013" spans="3:19">
      <c r="C1013">
        <v>81</v>
      </c>
      <c r="D1013">
        <v>3</v>
      </c>
      <c r="E1013" t="s">
        <v>49</v>
      </c>
      <c r="F1013" t="s">
        <v>46</v>
      </c>
      <c r="G1013">
        <v>18</v>
      </c>
      <c r="H1013">
        <v>18222</v>
      </c>
      <c r="I1013">
        <v>16853</v>
      </c>
      <c r="J1013">
        <v>1369</v>
      </c>
      <c r="K1013">
        <v>1.048E-2</v>
      </c>
      <c r="L1013">
        <v>19.809999999999999</v>
      </c>
      <c r="M1013">
        <v>1</v>
      </c>
      <c r="N1013">
        <v>9</v>
      </c>
      <c r="O1013">
        <v>5</v>
      </c>
      <c r="P1013">
        <v>3</v>
      </c>
      <c r="Q1013">
        <v>0</v>
      </c>
      <c r="R1013">
        <v>0</v>
      </c>
      <c r="S1013">
        <v>0</v>
      </c>
    </row>
    <row r="1014" spans="3:19">
      <c r="C1014">
        <v>81</v>
      </c>
      <c r="D1014">
        <v>3</v>
      </c>
      <c r="E1014" t="s">
        <v>41</v>
      </c>
      <c r="M1014">
        <v>1</v>
      </c>
      <c r="N1014">
        <v>2</v>
      </c>
      <c r="O1014">
        <v>2</v>
      </c>
      <c r="P1014">
        <v>0</v>
      </c>
      <c r="Q1014">
        <v>8</v>
      </c>
      <c r="R1014">
        <v>6</v>
      </c>
      <c r="S1014">
        <v>1</v>
      </c>
    </row>
    <row r="1015" spans="3:19">
      <c r="C1015">
        <v>82</v>
      </c>
      <c r="D1015">
        <v>1</v>
      </c>
      <c r="E1015" t="s">
        <v>43</v>
      </c>
      <c r="G1015">
        <v>9</v>
      </c>
      <c r="H1015">
        <v>9900</v>
      </c>
      <c r="I1015">
        <v>9432</v>
      </c>
      <c r="J1015">
        <v>468</v>
      </c>
      <c r="K1015">
        <v>0</v>
      </c>
      <c r="L1015">
        <v>41.09</v>
      </c>
      <c r="M1015">
        <v>1</v>
      </c>
      <c r="N1015">
        <v>4</v>
      </c>
      <c r="O1015">
        <v>0</v>
      </c>
      <c r="P1015">
        <v>3</v>
      </c>
      <c r="Q1015">
        <v>1</v>
      </c>
      <c r="R1015">
        <v>0</v>
      </c>
      <c r="S1015">
        <v>0</v>
      </c>
    </row>
    <row r="1016" spans="3:19">
      <c r="C1016">
        <v>82</v>
      </c>
      <c r="D1016">
        <v>1</v>
      </c>
      <c r="E1016" t="s">
        <v>42</v>
      </c>
      <c r="G1016">
        <v>6</v>
      </c>
      <c r="H1016">
        <v>2734</v>
      </c>
      <c r="I1016">
        <v>2505</v>
      </c>
      <c r="J1016">
        <v>229</v>
      </c>
      <c r="K1016">
        <v>1.596E-3</v>
      </c>
      <c r="L1016">
        <v>5.61</v>
      </c>
      <c r="M1016">
        <v>1</v>
      </c>
      <c r="N1016">
        <v>3</v>
      </c>
      <c r="O1016">
        <v>1</v>
      </c>
      <c r="P1016">
        <v>1</v>
      </c>
      <c r="Q1016">
        <v>0</v>
      </c>
      <c r="R1016">
        <v>0</v>
      </c>
      <c r="S1016">
        <v>0</v>
      </c>
    </row>
    <row r="1017" spans="3:19">
      <c r="C1017">
        <v>82</v>
      </c>
      <c r="D1017">
        <v>1</v>
      </c>
      <c r="E1017" t="s">
        <v>41</v>
      </c>
      <c r="G1017">
        <v>18</v>
      </c>
      <c r="H1017">
        <v>16434</v>
      </c>
      <c r="I1017">
        <v>15698</v>
      </c>
      <c r="J1017">
        <v>736</v>
      </c>
      <c r="K1017">
        <v>0</v>
      </c>
      <c r="L1017">
        <v>9.4499999999999993</v>
      </c>
      <c r="M1017">
        <v>1</v>
      </c>
      <c r="N1017">
        <v>6</v>
      </c>
      <c r="O1017">
        <v>3</v>
      </c>
      <c r="P1017">
        <v>2</v>
      </c>
      <c r="Q1017">
        <v>4</v>
      </c>
      <c r="R1017">
        <v>2</v>
      </c>
      <c r="S1017">
        <v>0</v>
      </c>
    </row>
    <row r="1018" spans="3:19">
      <c r="C1018">
        <v>82</v>
      </c>
      <c r="D1018">
        <v>1</v>
      </c>
      <c r="E1018" t="s">
        <v>44</v>
      </c>
      <c r="G1018">
        <v>10</v>
      </c>
      <c r="H1018">
        <v>9779</v>
      </c>
      <c r="I1018">
        <v>9148</v>
      </c>
      <c r="J1018">
        <v>631</v>
      </c>
      <c r="K1018">
        <v>2.7740000000000001E-2</v>
      </c>
      <c r="L1018">
        <v>16.82</v>
      </c>
      <c r="M1018">
        <v>1</v>
      </c>
      <c r="N1018">
        <v>1</v>
      </c>
      <c r="O1018">
        <v>0</v>
      </c>
      <c r="P1018">
        <v>0</v>
      </c>
      <c r="Q1018">
        <v>5</v>
      </c>
      <c r="R1018">
        <v>3</v>
      </c>
      <c r="S1018">
        <v>0</v>
      </c>
    </row>
    <row r="1019" spans="3:19">
      <c r="C1019">
        <v>82</v>
      </c>
      <c r="D1019">
        <v>2</v>
      </c>
      <c r="E1019" t="s">
        <v>44</v>
      </c>
      <c r="G1019">
        <v>6</v>
      </c>
      <c r="H1019">
        <v>3981</v>
      </c>
      <c r="I1019">
        <v>3847</v>
      </c>
      <c r="J1019">
        <v>134</v>
      </c>
      <c r="K1019">
        <v>1.09574999999999E-2</v>
      </c>
      <c r="L1019">
        <v>3.67</v>
      </c>
      <c r="M1019">
        <v>1</v>
      </c>
      <c r="N1019">
        <v>0</v>
      </c>
      <c r="O1019">
        <v>0</v>
      </c>
      <c r="P1019">
        <v>0</v>
      </c>
      <c r="Q1019">
        <v>3</v>
      </c>
      <c r="R1019">
        <v>2</v>
      </c>
      <c r="S1019">
        <v>0</v>
      </c>
    </row>
    <row r="1020" spans="3:19">
      <c r="C1020">
        <v>82</v>
      </c>
      <c r="D1020">
        <v>2</v>
      </c>
      <c r="E1020" t="s">
        <v>41</v>
      </c>
      <c r="M1020">
        <v>1</v>
      </c>
      <c r="N1020">
        <v>7</v>
      </c>
      <c r="O1020">
        <v>5</v>
      </c>
      <c r="P1020">
        <v>2</v>
      </c>
      <c r="Q1020">
        <v>3</v>
      </c>
      <c r="R1020">
        <v>2</v>
      </c>
      <c r="S1020">
        <v>0</v>
      </c>
    </row>
    <row r="1021" spans="3:19">
      <c r="C1021">
        <v>82</v>
      </c>
      <c r="D1021">
        <v>2</v>
      </c>
      <c r="E1021" t="s">
        <v>42</v>
      </c>
      <c r="G1021">
        <v>8</v>
      </c>
      <c r="H1021">
        <v>4027</v>
      </c>
      <c r="I1021">
        <v>3645</v>
      </c>
      <c r="J1021">
        <v>382</v>
      </c>
      <c r="K1021">
        <v>2.3955000000000001E-3</v>
      </c>
      <c r="L1021">
        <v>9.9499999999999993</v>
      </c>
      <c r="M1021">
        <v>1</v>
      </c>
      <c r="N1021">
        <v>4</v>
      </c>
      <c r="O1021">
        <v>2</v>
      </c>
      <c r="P1021">
        <v>1</v>
      </c>
      <c r="Q1021">
        <v>0</v>
      </c>
      <c r="R1021">
        <v>0</v>
      </c>
      <c r="S1021">
        <v>0</v>
      </c>
    </row>
    <row r="1022" spans="3:19">
      <c r="C1022">
        <v>82</v>
      </c>
      <c r="D1022">
        <v>2</v>
      </c>
      <c r="E1022" t="s">
        <v>43</v>
      </c>
      <c r="G1022">
        <v>9</v>
      </c>
      <c r="H1022">
        <v>9800</v>
      </c>
      <c r="I1022">
        <v>9350</v>
      </c>
      <c r="J1022">
        <v>450</v>
      </c>
      <c r="K1022">
        <v>0</v>
      </c>
      <c r="L1022">
        <v>45.84</v>
      </c>
      <c r="M1022">
        <v>1</v>
      </c>
      <c r="N1022">
        <v>4</v>
      </c>
      <c r="O1022">
        <v>0</v>
      </c>
      <c r="P1022">
        <v>3</v>
      </c>
      <c r="Q1022">
        <v>1</v>
      </c>
      <c r="R1022">
        <v>0</v>
      </c>
      <c r="S1022">
        <v>0</v>
      </c>
    </row>
    <row r="1023" spans="3:19">
      <c r="C1023">
        <v>82</v>
      </c>
      <c r="D1023">
        <v>3</v>
      </c>
      <c r="E1023" t="s">
        <v>42</v>
      </c>
      <c r="G1023">
        <v>8</v>
      </c>
      <c r="H1023">
        <v>4359</v>
      </c>
      <c r="I1023">
        <v>4007</v>
      </c>
      <c r="J1023">
        <v>352</v>
      </c>
      <c r="K1023">
        <v>2.5314999999999999E-3</v>
      </c>
      <c r="L1023">
        <v>7.17</v>
      </c>
      <c r="M1023">
        <v>1</v>
      </c>
      <c r="N1023">
        <v>0</v>
      </c>
      <c r="O1023">
        <v>0</v>
      </c>
      <c r="P1023">
        <v>0</v>
      </c>
      <c r="Q1023">
        <v>4</v>
      </c>
      <c r="R1023">
        <v>3</v>
      </c>
      <c r="S1023">
        <v>0</v>
      </c>
    </row>
    <row r="1024" spans="3:19">
      <c r="C1024">
        <v>82</v>
      </c>
      <c r="D1024">
        <v>3</v>
      </c>
      <c r="E1024" t="s">
        <v>43</v>
      </c>
      <c r="G1024">
        <v>9</v>
      </c>
      <c r="H1024">
        <v>9911</v>
      </c>
      <c r="I1024">
        <v>9422</v>
      </c>
      <c r="J1024">
        <v>489</v>
      </c>
      <c r="K1024">
        <v>0</v>
      </c>
      <c r="L1024">
        <v>43.75</v>
      </c>
      <c r="M1024">
        <v>1</v>
      </c>
      <c r="N1024">
        <v>4</v>
      </c>
      <c r="O1024">
        <v>0</v>
      </c>
      <c r="P1024">
        <v>3</v>
      </c>
      <c r="Q1024">
        <v>1</v>
      </c>
      <c r="R1024">
        <v>0</v>
      </c>
      <c r="S1024">
        <v>0</v>
      </c>
    </row>
    <row r="1025" spans="3:19">
      <c r="C1025">
        <v>82</v>
      </c>
      <c r="D1025">
        <v>3</v>
      </c>
      <c r="E1025" t="s">
        <v>41</v>
      </c>
      <c r="M1025">
        <v>1</v>
      </c>
      <c r="N1025">
        <v>7</v>
      </c>
      <c r="O1025">
        <v>4</v>
      </c>
      <c r="P1025">
        <v>3</v>
      </c>
      <c r="Q1025">
        <v>3</v>
      </c>
      <c r="R1025">
        <v>2</v>
      </c>
      <c r="S1025">
        <v>0</v>
      </c>
    </row>
    <row r="1026" spans="3:19">
      <c r="C1026">
        <v>82</v>
      </c>
      <c r="D1026">
        <v>3</v>
      </c>
      <c r="E1026" t="s">
        <v>44</v>
      </c>
      <c r="G1026">
        <v>6</v>
      </c>
      <c r="H1026">
        <v>4315</v>
      </c>
      <c r="I1026">
        <v>4015</v>
      </c>
      <c r="J1026">
        <v>300</v>
      </c>
      <c r="K1026">
        <v>1.01575E-2</v>
      </c>
      <c r="L1026">
        <v>8.75</v>
      </c>
      <c r="M1026">
        <v>1</v>
      </c>
      <c r="N1026">
        <v>0</v>
      </c>
      <c r="O1026">
        <v>0</v>
      </c>
      <c r="P1026">
        <v>0</v>
      </c>
      <c r="Q1026">
        <v>3</v>
      </c>
      <c r="R1026">
        <v>2</v>
      </c>
      <c r="S1026">
        <v>0</v>
      </c>
    </row>
    <row r="1027" spans="3:19">
      <c r="C1027">
        <v>83</v>
      </c>
      <c r="D1027">
        <v>1</v>
      </c>
      <c r="E1027" t="s">
        <v>42</v>
      </c>
      <c r="M1027">
        <v>1</v>
      </c>
      <c r="N1027">
        <v>10</v>
      </c>
      <c r="O1027">
        <v>6</v>
      </c>
      <c r="P1027">
        <v>3</v>
      </c>
      <c r="Q1027">
        <v>0</v>
      </c>
      <c r="R1027">
        <v>0</v>
      </c>
      <c r="S1027">
        <v>0</v>
      </c>
    </row>
    <row r="1028" spans="3:19">
      <c r="C1028">
        <v>83</v>
      </c>
      <c r="D1028">
        <v>1</v>
      </c>
      <c r="E1028" t="s">
        <v>43</v>
      </c>
      <c r="G1028">
        <v>9</v>
      </c>
      <c r="H1028">
        <v>9955</v>
      </c>
      <c r="I1028">
        <v>9460</v>
      </c>
      <c r="J1028">
        <v>495</v>
      </c>
      <c r="K1028">
        <v>0</v>
      </c>
      <c r="L1028">
        <v>41.77</v>
      </c>
      <c r="M1028">
        <v>1</v>
      </c>
      <c r="N1028">
        <v>4</v>
      </c>
      <c r="O1028">
        <v>0</v>
      </c>
      <c r="P1028">
        <v>3</v>
      </c>
      <c r="Q1028">
        <v>1</v>
      </c>
      <c r="R1028">
        <v>0</v>
      </c>
      <c r="S1028">
        <v>0</v>
      </c>
    </row>
    <row r="1029" spans="3:19">
      <c r="C1029">
        <v>83</v>
      </c>
      <c r="D1029">
        <v>1</v>
      </c>
      <c r="E1029" t="s">
        <v>44</v>
      </c>
      <c r="G1029">
        <v>4</v>
      </c>
      <c r="H1029">
        <v>2152</v>
      </c>
      <c r="I1029">
        <v>1910</v>
      </c>
      <c r="J1029">
        <v>242</v>
      </c>
      <c r="K1029">
        <v>7.195E-3</v>
      </c>
      <c r="L1029">
        <v>4.5599999999999996</v>
      </c>
      <c r="M1029">
        <v>1</v>
      </c>
      <c r="N1029">
        <v>0</v>
      </c>
      <c r="O1029">
        <v>0</v>
      </c>
      <c r="P1029">
        <v>0</v>
      </c>
      <c r="Q1029">
        <v>2</v>
      </c>
      <c r="R1029">
        <v>1</v>
      </c>
      <c r="S1029">
        <v>0</v>
      </c>
    </row>
    <row r="1030" spans="3:19">
      <c r="C1030">
        <v>83</v>
      </c>
      <c r="D1030">
        <v>1</v>
      </c>
      <c r="E1030" t="s">
        <v>41</v>
      </c>
      <c r="M1030">
        <v>1</v>
      </c>
      <c r="N1030">
        <v>0</v>
      </c>
      <c r="O1030">
        <v>0</v>
      </c>
      <c r="P1030">
        <v>0</v>
      </c>
      <c r="Q1030">
        <v>10</v>
      </c>
      <c r="R1030">
        <v>9</v>
      </c>
      <c r="S1030">
        <v>0</v>
      </c>
    </row>
    <row r="1031" spans="3:19">
      <c r="C1031">
        <v>83</v>
      </c>
      <c r="D1031">
        <v>2</v>
      </c>
      <c r="E1031" t="s">
        <v>41</v>
      </c>
      <c r="G1031">
        <v>18</v>
      </c>
      <c r="H1031">
        <v>16640</v>
      </c>
      <c r="I1031">
        <v>16167</v>
      </c>
      <c r="J1031">
        <v>473</v>
      </c>
      <c r="K1031">
        <v>0</v>
      </c>
      <c r="L1031">
        <v>7.3</v>
      </c>
      <c r="M1031">
        <v>1</v>
      </c>
      <c r="N1031">
        <v>6</v>
      </c>
      <c r="O1031">
        <v>2</v>
      </c>
      <c r="P1031">
        <v>3</v>
      </c>
      <c r="Q1031">
        <v>4</v>
      </c>
      <c r="R1031">
        <v>2</v>
      </c>
      <c r="S1031">
        <v>0</v>
      </c>
    </row>
    <row r="1032" spans="3:19">
      <c r="C1032">
        <v>83</v>
      </c>
      <c r="D1032">
        <v>2</v>
      </c>
      <c r="E1032" t="s">
        <v>44</v>
      </c>
      <c r="G1032">
        <v>6</v>
      </c>
      <c r="H1032">
        <v>4244</v>
      </c>
      <c r="I1032">
        <v>3977</v>
      </c>
      <c r="J1032">
        <v>267</v>
      </c>
      <c r="K1032">
        <v>1.11725E-2</v>
      </c>
      <c r="L1032">
        <v>5.72</v>
      </c>
      <c r="M1032">
        <v>1</v>
      </c>
      <c r="N1032">
        <v>0</v>
      </c>
      <c r="O1032">
        <v>0</v>
      </c>
      <c r="P1032">
        <v>0</v>
      </c>
      <c r="Q1032">
        <v>3</v>
      </c>
      <c r="R1032">
        <v>2</v>
      </c>
      <c r="S1032">
        <v>0</v>
      </c>
    </row>
    <row r="1033" spans="3:19">
      <c r="C1033">
        <v>83</v>
      </c>
      <c r="D1033">
        <v>2</v>
      </c>
      <c r="E1033" t="s">
        <v>43</v>
      </c>
      <c r="G1033">
        <v>9</v>
      </c>
      <c r="H1033">
        <v>9902</v>
      </c>
      <c r="I1033">
        <v>9434</v>
      </c>
      <c r="J1033">
        <v>468</v>
      </c>
      <c r="K1033">
        <v>0</v>
      </c>
      <c r="L1033">
        <v>42.2</v>
      </c>
      <c r="M1033">
        <v>1</v>
      </c>
      <c r="N1033">
        <v>4</v>
      </c>
      <c r="O1033">
        <v>0</v>
      </c>
      <c r="P1033">
        <v>3</v>
      </c>
      <c r="Q1033">
        <v>1</v>
      </c>
      <c r="R1033">
        <v>0</v>
      </c>
      <c r="S1033">
        <v>0</v>
      </c>
    </row>
    <row r="1034" spans="3:19">
      <c r="C1034">
        <v>83</v>
      </c>
      <c r="D1034">
        <v>2</v>
      </c>
      <c r="E1034" t="s">
        <v>42</v>
      </c>
      <c r="M1034">
        <v>1</v>
      </c>
      <c r="N1034">
        <v>10</v>
      </c>
      <c r="O1034">
        <v>5</v>
      </c>
      <c r="P1034">
        <v>4</v>
      </c>
      <c r="Q1034">
        <v>0</v>
      </c>
      <c r="R1034">
        <v>0</v>
      </c>
      <c r="S1034">
        <v>0</v>
      </c>
    </row>
    <row r="1035" spans="3:19">
      <c r="C1035">
        <v>83</v>
      </c>
      <c r="D1035">
        <v>3</v>
      </c>
      <c r="E1035" t="s">
        <v>41</v>
      </c>
      <c r="M1035">
        <v>1</v>
      </c>
      <c r="N1035">
        <v>0</v>
      </c>
      <c r="O1035">
        <v>0</v>
      </c>
      <c r="P1035">
        <v>0</v>
      </c>
      <c r="Q1035">
        <v>10</v>
      </c>
      <c r="R1035">
        <v>9</v>
      </c>
      <c r="S1035">
        <v>0</v>
      </c>
    </row>
    <row r="1036" spans="3:19">
      <c r="C1036">
        <v>83</v>
      </c>
      <c r="D1036">
        <v>3</v>
      </c>
      <c r="E1036" t="s">
        <v>42</v>
      </c>
      <c r="G1036">
        <v>14</v>
      </c>
      <c r="H1036">
        <v>13349</v>
      </c>
      <c r="I1036">
        <v>13004</v>
      </c>
      <c r="J1036">
        <v>345</v>
      </c>
      <c r="K1036">
        <v>7.0194999999999997E-3</v>
      </c>
      <c r="L1036">
        <v>8.9</v>
      </c>
      <c r="M1036">
        <v>1</v>
      </c>
      <c r="N1036">
        <v>0</v>
      </c>
      <c r="O1036">
        <v>0</v>
      </c>
      <c r="P1036">
        <v>0</v>
      </c>
      <c r="Q1036">
        <v>7</v>
      </c>
      <c r="R1036">
        <v>5</v>
      </c>
      <c r="S1036">
        <v>1</v>
      </c>
    </row>
    <row r="1037" spans="3:19">
      <c r="C1037">
        <v>83</v>
      </c>
      <c r="D1037">
        <v>3</v>
      </c>
      <c r="E1037" t="s">
        <v>43</v>
      </c>
      <c r="G1037">
        <v>9</v>
      </c>
      <c r="H1037">
        <v>9862</v>
      </c>
      <c r="I1037">
        <v>9405</v>
      </c>
      <c r="J1037">
        <v>457</v>
      </c>
      <c r="K1037">
        <v>0</v>
      </c>
      <c r="L1037">
        <v>55.22</v>
      </c>
      <c r="M1037">
        <v>1</v>
      </c>
      <c r="N1037">
        <v>4</v>
      </c>
      <c r="O1037">
        <v>0</v>
      </c>
      <c r="P1037">
        <v>3</v>
      </c>
      <c r="Q1037">
        <v>1</v>
      </c>
      <c r="R1037">
        <v>0</v>
      </c>
      <c r="S1037">
        <v>0</v>
      </c>
    </row>
    <row r="1038" spans="3:19">
      <c r="C1038">
        <v>83</v>
      </c>
      <c r="D1038">
        <v>3</v>
      </c>
      <c r="E1038" t="s">
        <v>44</v>
      </c>
      <c r="G1038">
        <v>10</v>
      </c>
      <c r="H1038">
        <v>13099</v>
      </c>
      <c r="I1038">
        <v>10770</v>
      </c>
      <c r="J1038">
        <v>2329</v>
      </c>
      <c r="K1038">
        <v>4.4615000000000002E-2</v>
      </c>
      <c r="L1038">
        <v>25.97</v>
      </c>
      <c r="M1038">
        <v>1</v>
      </c>
      <c r="N1038">
        <v>0</v>
      </c>
      <c r="O1038">
        <v>0</v>
      </c>
      <c r="P1038">
        <v>0</v>
      </c>
      <c r="Q1038">
        <v>5</v>
      </c>
      <c r="R1038">
        <v>4</v>
      </c>
      <c r="S1038">
        <v>0</v>
      </c>
    </row>
    <row r="1039" spans="3:19">
      <c r="C1039">
        <v>84</v>
      </c>
      <c r="D1039">
        <v>1</v>
      </c>
      <c r="E1039" t="s">
        <v>42</v>
      </c>
      <c r="G1039">
        <v>16</v>
      </c>
      <c r="H1039">
        <v>10187</v>
      </c>
      <c r="I1039">
        <v>9610</v>
      </c>
      <c r="J1039">
        <v>577</v>
      </c>
      <c r="K1039">
        <v>5.6704999999999898E-3</v>
      </c>
      <c r="L1039">
        <v>21.57</v>
      </c>
      <c r="M1039">
        <v>1</v>
      </c>
      <c r="N1039">
        <v>8</v>
      </c>
      <c r="O1039">
        <v>4</v>
      </c>
      <c r="P1039">
        <v>3</v>
      </c>
      <c r="Q1039">
        <v>0</v>
      </c>
      <c r="R1039">
        <v>0</v>
      </c>
      <c r="S1039">
        <v>0</v>
      </c>
    </row>
    <row r="1040" spans="3:19">
      <c r="C1040">
        <v>84</v>
      </c>
      <c r="D1040">
        <v>1</v>
      </c>
      <c r="E1040" t="s">
        <v>41</v>
      </c>
      <c r="M1040">
        <v>1</v>
      </c>
      <c r="N1040">
        <v>7</v>
      </c>
      <c r="O1040">
        <v>3</v>
      </c>
      <c r="P1040">
        <v>4</v>
      </c>
      <c r="Q1040">
        <v>3</v>
      </c>
      <c r="R1040">
        <v>2</v>
      </c>
      <c r="S1040">
        <v>0</v>
      </c>
    </row>
    <row r="1041" spans="3:19">
      <c r="C1041">
        <v>84</v>
      </c>
      <c r="D1041">
        <v>1</v>
      </c>
      <c r="E1041" t="s">
        <v>43</v>
      </c>
      <c r="G1041">
        <v>10</v>
      </c>
      <c r="H1041">
        <v>10147</v>
      </c>
      <c r="I1041">
        <v>9269</v>
      </c>
      <c r="J1041">
        <v>878</v>
      </c>
      <c r="K1041">
        <v>0</v>
      </c>
      <c r="L1041">
        <v>58.08</v>
      </c>
      <c r="M1041">
        <v>1</v>
      </c>
      <c r="N1041">
        <v>5</v>
      </c>
      <c r="O1041">
        <v>1</v>
      </c>
      <c r="P1041">
        <v>3</v>
      </c>
      <c r="Q1041">
        <v>0</v>
      </c>
      <c r="R1041">
        <v>0</v>
      </c>
      <c r="S1041">
        <v>0</v>
      </c>
    </row>
    <row r="1042" spans="3:19">
      <c r="C1042">
        <v>84</v>
      </c>
      <c r="D1042">
        <v>1</v>
      </c>
      <c r="E1042" t="s">
        <v>44</v>
      </c>
      <c r="G1042">
        <v>6</v>
      </c>
      <c r="H1042">
        <v>4213</v>
      </c>
      <c r="I1042">
        <v>3962</v>
      </c>
      <c r="J1042">
        <v>251</v>
      </c>
      <c r="K1042">
        <v>1.24149999999999E-2</v>
      </c>
      <c r="L1042">
        <v>5.3</v>
      </c>
      <c r="M1042">
        <v>1</v>
      </c>
      <c r="N1042">
        <v>0</v>
      </c>
      <c r="O1042">
        <v>0</v>
      </c>
      <c r="P1042">
        <v>0</v>
      </c>
      <c r="Q1042">
        <v>3</v>
      </c>
      <c r="R1042">
        <v>2</v>
      </c>
      <c r="S1042">
        <v>0</v>
      </c>
    </row>
    <row r="1043" spans="3:19">
      <c r="C1043">
        <v>84</v>
      </c>
      <c r="D1043">
        <v>2</v>
      </c>
      <c r="E1043" t="s">
        <v>44</v>
      </c>
      <c r="G1043">
        <v>6</v>
      </c>
      <c r="H1043">
        <v>4062</v>
      </c>
      <c r="I1043">
        <v>3891</v>
      </c>
      <c r="J1043">
        <v>171</v>
      </c>
      <c r="K1043">
        <v>9.9974999999999994E-3</v>
      </c>
      <c r="L1043">
        <v>7.42</v>
      </c>
      <c r="M1043">
        <v>1</v>
      </c>
      <c r="N1043">
        <v>0</v>
      </c>
      <c r="O1043">
        <v>0</v>
      </c>
      <c r="P1043">
        <v>0</v>
      </c>
      <c r="Q1043">
        <v>3</v>
      </c>
      <c r="R1043">
        <v>2</v>
      </c>
      <c r="S1043">
        <v>0</v>
      </c>
    </row>
    <row r="1044" spans="3:19">
      <c r="C1044">
        <v>84</v>
      </c>
      <c r="D1044">
        <v>2</v>
      </c>
      <c r="E1044" t="s">
        <v>43</v>
      </c>
      <c r="G1044">
        <v>10</v>
      </c>
      <c r="H1044">
        <v>9676</v>
      </c>
      <c r="I1044">
        <v>8849</v>
      </c>
      <c r="J1044">
        <v>827</v>
      </c>
      <c r="K1044">
        <v>0</v>
      </c>
      <c r="L1044">
        <v>62.62</v>
      </c>
      <c r="M1044">
        <v>1</v>
      </c>
      <c r="N1044">
        <v>5</v>
      </c>
      <c r="O1044">
        <v>1</v>
      </c>
      <c r="P1044">
        <v>3</v>
      </c>
      <c r="Q1044">
        <v>0</v>
      </c>
      <c r="R1044">
        <v>0</v>
      </c>
      <c r="S1044">
        <v>0</v>
      </c>
    </row>
    <row r="1045" spans="3:19">
      <c r="C1045">
        <v>84</v>
      </c>
      <c r="D1045">
        <v>2</v>
      </c>
      <c r="E1045" t="s">
        <v>42</v>
      </c>
      <c r="M1045">
        <v>1</v>
      </c>
      <c r="N1045">
        <v>10</v>
      </c>
      <c r="O1045">
        <v>4</v>
      </c>
      <c r="P1045">
        <v>5</v>
      </c>
      <c r="Q1045">
        <v>0</v>
      </c>
      <c r="R1045">
        <v>0</v>
      </c>
      <c r="S1045">
        <v>0</v>
      </c>
    </row>
    <row r="1046" spans="3:19">
      <c r="C1046">
        <v>84</v>
      </c>
      <c r="D1046">
        <v>2</v>
      </c>
      <c r="E1046" t="s">
        <v>41</v>
      </c>
      <c r="M1046">
        <v>1</v>
      </c>
      <c r="N1046">
        <v>7</v>
      </c>
      <c r="O1046">
        <v>5</v>
      </c>
      <c r="P1046">
        <v>2</v>
      </c>
      <c r="Q1046">
        <v>3</v>
      </c>
      <c r="R1046">
        <v>2</v>
      </c>
      <c r="S1046">
        <v>0</v>
      </c>
    </row>
    <row r="1047" spans="3:19">
      <c r="C1047">
        <v>84</v>
      </c>
      <c r="D1047">
        <v>3</v>
      </c>
      <c r="E1047" t="s">
        <v>42</v>
      </c>
      <c r="M1047">
        <v>1</v>
      </c>
      <c r="N1047">
        <v>10</v>
      </c>
      <c r="O1047">
        <v>4</v>
      </c>
      <c r="P1047">
        <v>5</v>
      </c>
      <c r="Q1047">
        <v>0</v>
      </c>
      <c r="R1047">
        <v>0</v>
      </c>
      <c r="S1047">
        <v>0</v>
      </c>
    </row>
    <row r="1048" spans="3:19">
      <c r="C1048">
        <v>84</v>
      </c>
      <c r="D1048">
        <v>3</v>
      </c>
      <c r="E1048" t="s">
        <v>41</v>
      </c>
      <c r="M1048">
        <v>1</v>
      </c>
      <c r="N1048">
        <v>7</v>
      </c>
      <c r="O1048">
        <v>4</v>
      </c>
      <c r="P1048">
        <v>3</v>
      </c>
      <c r="Q1048">
        <v>3</v>
      </c>
      <c r="R1048">
        <v>2</v>
      </c>
      <c r="S1048">
        <v>0</v>
      </c>
    </row>
    <row r="1049" spans="3:19">
      <c r="C1049">
        <v>84</v>
      </c>
      <c r="D1049">
        <v>3</v>
      </c>
      <c r="E1049" t="s">
        <v>43</v>
      </c>
      <c r="G1049">
        <v>10</v>
      </c>
      <c r="H1049">
        <v>9954</v>
      </c>
      <c r="I1049">
        <v>9196</v>
      </c>
      <c r="J1049">
        <v>758</v>
      </c>
      <c r="K1049">
        <v>0</v>
      </c>
      <c r="L1049">
        <v>44.76</v>
      </c>
      <c r="M1049">
        <v>1</v>
      </c>
      <c r="N1049">
        <v>5</v>
      </c>
      <c r="O1049">
        <v>1</v>
      </c>
      <c r="P1049">
        <v>3</v>
      </c>
      <c r="Q1049">
        <v>0</v>
      </c>
      <c r="R1049">
        <v>0</v>
      </c>
      <c r="S1049">
        <v>0</v>
      </c>
    </row>
    <row r="1050" spans="3:19">
      <c r="C1050">
        <v>84</v>
      </c>
      <c r="D1050">
        <v>3</v>
      </c>
      <c r="E1050" t="s">
        <v>44</v>
      </c>
      <c r="G1050">
        <v>8</v>
      </c>
      <c r="H1050">
        <v>6371</v>
      </c>
      <c r="I1050">
        <v>5823</v>
      </c>
      <c r="J1050">
        <v>548</v>
      </c>
      <c r="K1050">
        <v>1.8277499999999999E-2</v>
      </c>
      <c r="L1050">
        <v>9.16</v>
      </c>
      <c r="M1050">
        <v>1</v>
      </c>
      <c r="N1050">
        <v>0</v>
      </c>
      <c r="O1050">
        <v>0</v>
      </c>
      <c r="P1050">
        <v>0</v>
      </c>
      <c r="Q1050">
        <v>4</v>
      </c>
      <c r="R1050">
        <v>3</v>
      </c>
      <c r="S1050">
        <v>0</v>
      </c>
    </row>
    <row r="1051" spans="3:19">
      <c r="C1051">
        <v>85</v>
      </c>
      <c r="D1051">
        <v>1</v>
      </c>
      <c r="E1051" t="s">
        <v>43</v>
      </c>
      <c r="G1051">
        <v>10</v>
      </c>
      <c r="H1051">
        <v>10094</v>
      </c>
      <c r="I1051">
        <v>9265</v>
      </c>
      <c r="J1051">
        <v>829</v>
      </c>
      <c r="K1051">
        <v>0</v>
      </c>
      <c r="L1051">
        <v>66.959999999999994</v>
      </c>
      <c r="M1051">
        <v>1</v>
      </c>
      <c r="N1051">
        <v>5</v>
      </c>
      <c r="O1051">
        <v>1</v>
      </c>
      <c r="P1051">
        <v>3</v>
      </c>
      <c r="Q1051">
        <v>0</v>
      </c>
      <c r="R1051">
        <v>0</v>
      </c>
      <c r="S1051">
        <v>0</v>
      </c>
    </row>
    <row r="1052" spans="3:19">
      <c r="C1052">
        <v>85</v>
      </c>
      <c r="D1052">
        <v>1</v>
      </c>
      <c r="E1052" t="s">
        <v>42</v>
      </c>
      <c r="M1052">
        <v>1</v>
      </c>
      <c r="N1052">
        <v>10</v>
      </c>
      <c r="O1052">
        <v>5</v>
      </c>
      <c r="P1052">
        <v>4</v>
      </c>
      <c r="Q1052">
        <v>0</v>
      </c>
      <c r="R1052">
        <v>0</v>
      </c>
      <c r="S1052">
        <v>0</v>
      </c>
    </row>
    <row r="1053" spans="3:19">
      <c r="C1053">
        <v>85</v>
      </c>
      <c r="D1053">
        <v>1</v>
      </c>
      <c r="E1053" t="s">
        <v>44</v>
      </c>
      <c r="G1053">
        <v>6</v>
      </c>
      <c r="H1053">
        <v>4022</v>
      </c>
      <c r="I1053">
        <v>3863</v>
      </c>
      <c r="J1053">
        <v>159</v>
      </c>
      <c r="K1053">
        <v>9.8075000000000002E-3</v>
      </c>
      <c r="L1053">
        <v>5.48</v>
      </c>
      <c r="M1053">
        <v>1</v>
      </c>
      <c r="N1053">
        <v>0</v>
      </c>
      <c r="O1053">
        <v>0</v>
      </c>
      <c r="P1053">
        <v>0</v>
      </c>
      <c r="Q1053">
        <v>3</v>
      </c>
      <c r="R1053">
        <v>2</v>
      </c>
      <c r="S1053">
        <v>0</v>
      </c>
    </row>
    <row r="1054" spans="3:19">
      <c r="C1054">
        <v>85</v>
      </c>
      <c r="D1054">
        <v>1</v>
      </c>
      <c r="E1054" t="s">
        <v>41</v>
      </c>
      <c r="M1054">
        <v>1</v>
      </c>
      <c r="N1054">
        <v>6</v>
      </c>
      <c r="O1054">
        <v>6</v>
      </c>
      <c r="P1054">
        <v>0</v>
      </c>
      <c r="Q1054">
        <v>4</v>
      </c>
      <c r="R1054">
        <v>3</v>
      </c>
      <c r="S1054">
        <v>0</v>
      </c>
    </row>
    <row r="1055" spans="3:19">
      <c r="C1055">
        <v>85</v>
      </c>
      <c r="D1055">
        <v>2</v>
      </c>
      <c r="E1055" t="s">
        <v>41</v>
      </c>
      <c r="M1055">
        <v>1</v>
      </c>
      <c r="N1055">
        <v>1</v>
      </c>
      <c r="O1055">
        <v>0</v>
      </c>
      <c r="P1055">
        <v>1</v>
      </c>
      <c r="Q1055">
        <v>3</v>
      </c>
      <c r="R1055">
        <v>2</v>
      </c>
      <c r="S1055">
        <v>0</v>
      </c>
    </row>
    <row r="1056" spans="3:19">
      <c r="C1056">
        <v>85</v>
      </c>
      <c r="D1056">
        <v>2</v>
      </c>
      <c r="E1056" t="s">
        <v>44</v>
      </c>
      <c r="G1056">
        <v>10</v>
      </c>
      <c r="H1056">
        <v>6780</v>
      </c>
      <c r="I1056">
        <v>6350</v>
      </c>
      <c r="J1056">
        <v>430</v>
      </c>
      <c r="K1056">
        <v>1.8415000000000001E-2</v>
      </c>
      <c r="L1056">
        <v>11.02</v>
      </c>
      <c r="M1056">
        <v>1</v>
      </c>
      <c r="N1056">
        <v>0</v>
      </c>
      <c r="O1056">
        <v>0</v>
      </c>
      <c r="P1056">
        <v>0</v>
      </c>
      <c r="Q1056">
        <v>5</v>
      </c>
      <c r="R1056">
        <v>4</v>
      </c>
      <c r="S1056">
        <v>0</v>
      </c>
    </row>
    <row r="1057" spans="3:19">
      <c r="C1057">
        <v>85</v>
      </c>
      <c r="D1057">
        <v>2</v>
      </c>
      <c r="E1057" t="s">
        <v>42</v>
      </c>
      <c r="M1057">
        <v>1</v>
      </c>
      <c r="N1057">
        <v>0</v>
      </c>
      <c r="O1057">
        <v>0</v>
      </c>
      <c r="P1057">
        <v>0</v>
      </c>
      <c r="Q1057">
        <v>10</v>
      </c>
      <c r="R1057">
        <v>9</v>
      </c>
      <c r="S1057">
        <v>0</v>
      </c>
    </row>
    <row r="1058" spans="3:19">
      <c r="C1058">
        <v>85</v>
      </c>
      <c r="D1058">
        <v>2</v>
      </c>
      <c r="E1058" t="s">
        <v>43</v>
      </c>
      <c r="G1058">
        <v>10</v>
      </c>
      <c r="H1058">
        <v>10126</v>
      </c>
      <c r="I1058">
        <v>9264</v>
      </c>
      <c r="J1058">
        <v>862</v>
      </c>
      <c r="K1058">
        <v>0</v>
      </c>
      <c r="L1058">
        <v>52.8</v>
      </c>
      <c r="M1058">
        <v>1</v>
      </c>
      <c r="N1058">
        <v>5</v>
      </c>
      <c r="O1058">
        <v>1</v>
      </c>
      <c r="P1058">
        <v>3</v>
      </c>
      <c r="Q1058">
        <v>0</v>
      </c>
      <c r="R1058">
        <v>0</v>
      </c>
      <c r="S1058">
        <v>0</v>
      </c>
    </row>
    <row r="1059" spans="3:19">
      <c r="C1059">
        <v>85</v>
      </c>
      <c r="D1059">
        <v>3</v>
      </c>
      <c r="E1059" t="s">
        <v>41</v>
      </c>
      <c r="M1059">
        <v>1</v>
      </c>
      <c r="N1059">
        <v>4</v>
      </c>
      <c r="O1059">
        <v>2</v>
      </c>
      <c r="P1059">
        <v>2</v>
      </c>
      <c r="Q1059">
        <v>6</v>
      </c>
      <c r="R1059">
        <v>5</v>
      </c>
      <c r="S1059">
        <v>0</v>
      </c>
    </row>
    <row r="1060" spans="3:19">
      <c r="C1060">
        <v>85</v>
      </c>
      <c r="D1060">
        <v>3</v>
      </c>
      <c r="E1060" t="s">
        <v>42</v>
      </c>
      <c r="G1060">
        <v>16</v>
      </c>
      <c r="H1060">
        <v>17314</v>
      </c>
      <c r="I1060">
        <v>16443</v>
      </c>
      <c r="J1060">
        <v>871</v>
      </c>
      <c r="K1060">
        <v>9.528E-3</v>
      </c>
      <c r="L1060">
        <v>15.04</v>
      </c>
      <c r="M1060">
        <v>1</v>
      </c>
      <c r="N1060">
        <v>0</v>
      </c>
      <c r="O1060">
        <v>0</v>
      </c>
      <c r="P1060">
        <v>0</v>
      </c>
      <c r="Q1060">
        <v>8</v>
      </c>
      <c r="R1060">
        <v>7</v>
      </c>
      <c r="S1060">
        <v>0</v>
      </c>
    </row>
    <row r="1061" spans="3:19">
      <c r="C1061">
        <v>85</v>
      </c>
      <c r="D1061">
        <v>3</v>
      </c>
      <c r="E1061" t="s">
        <v>43</v>
      </c>
      <c r="G1061">
        <v>10</v>
      </c>
      <c r="H1061">
        <v>9956</v>
      </c>
      <c r="I1061">
        <v>9197</v>
      </c>
      <c r="J1061">
        <v>759</v>
      </c>
      <c r="K1061">
        <v>0</v>
      </c>
      <c r="L1061">
        <v>35.29</v>
      </c>
      <c r="M1061">
        <v>1</v>
      </c>
      <c r="N1061">
        <v>5</v>
      </c>
      <c r="O1061">
        <v>1</v>
      </c>
      <c r="P1061">
        <v>3</v>
      </c>
      <c r="Q1061">
        <v>0</v>
      </c>
      <c r="R1061">
        <v>0</v>
      </c>
      <c r="S1061">
        <v>0</v>
      </c>
    </row>
    <row r="1062" spans="3:19">
      <c r="C1062">
        <v>85</v>
      </c>
      <c r="D1062">
        <v>3</v>
      </c>
      <c r="E1062" t="s">
        <v>44</v>
      </c>
      <c r="G1062">
        <v>11</v>
      </c>
      <c r="H1062">
        <v>10711</v>
      </c>
      <c r="I1062">
        <v>9850</v>
      </c>
      <c r="J1062">
        <v>861</v>
      </c>
      <c r="K1062">
        <v>2.7955000000000001E-2</v>
      </c>
      <c r="L1062">
        <v>18.190000000000001</v>
      </c>
      <c r="M1062">
        <v>1</v>
      </c>
      <c r="N1062">
        <v>2</v>
      </c>
      <c r="O1062">
        <v>1</v>
      </c>
      <c r="P1062">
        <v>0</v>
      </c>
      <c r="Q1062">
        <v>4</v>
      </c>
      <c r="R1062">
        <v>3</v>
      </c>
      <c r="S1062">
        <v>0</v>
      </c>
    </row>
    <row r="1063" spans="3:19">
      <c r="C1063">
        <v>86</v>
      </c>
      <c r="D1063">
        <v>1</v>
      </c>
      <c r="E1063" t="s">
        <v>43</v>
      </c>
      <c r="G1063">
        <v>4</v>
      </c>
      <c r="H1063">
        <v>3687</v>
      </c>
      <c r="I1063">
        <v>3322</v>
      </c>
      <c r="J1063">
        <v>365</v>
      </c>
      <c r="K1063">
        <v>0</v>
      </c>
      <c r="L1063">
        <v>15.47</v>
      </c>
      <c r="M1063">
        <v>1</v>
      </c>
      <c r="N1063">
        <v>0</v>
      </c>
      <c r="O1063">
        <v>0</v>
      </c>
      <c r="P1063">
        <v>0</v>
      </c>
      <c r="Q1063">
        <v>2</v>
      </c>
      <c r="R1063">
        <v>1</v>
      </c>
      <c r="S1063">
        <v>0</v>
      </c>
    </row>
    <row r="1064" spans="3:19">
      <c r="C1064">
        <v>86</v>
      </c>
      <c r="D1064">
        <v>1</v>
      </c>
      <c r="E1064" t="s">
        <v>44</v>
      </c>
      <c r="G1064">
        <v>10</v>
      </c>
      <c r="H1064">
        <v>6682</v>
      </c>
      <c r="I1064">
        <v>6122</v>
      </c>
      <c r="J1064">
        <v>560</v>
      </c>
      <c r="K1064">
        <v>2.0905E-2</v>
      </c>
      <c r="L1064">
        <v>23.89</v>
      </c>
      <c r="M1064">
        <v>1</v>
      </c>
      <c r="N1064">
        <v>3</v>
      </c>
      <c r="O1064">
        <v>0</v>
      </c>
      <c r="P1064">
        <v>2</v>
      </c>
      <c r="Q1064">
        <v>3</v>
      </c>
      <c r="R1064">
        <v>1</v>
      </c>
      <c r="S1064">
        <v>0</v>
      </c>
    </row>
    <row r="1065" spans="3:19">
      <c r="C1065">
        <v>86</v>
      </c>
      <c r="D1065">
        <v>1</v>
      </c>
      <c r="E1065" t="s">
        <v>42</v>
      </c>
      <c r="M1065">
        <v>1</v>
      </c>
      <c r="N1065">
        <v>10</v>
      </c>
      <c r="O1065">
        <v>4</v>
      </c>
      <c r="P1065">
        <v>5</v>
      </c>
      <c r="Q1065">
        <v>0</v>
      </c>
      <c r="R1065">
        <v>0</v>
      </c>
      <c r="S1065">
        <v>0</v>
      </c>
    </row>
    <row r="1066" spans="3:19">
      <c r="C1066">
        <v>86</v>
      </c>
      <c r="D1066">
        <v>1</v>
      </c>
      <c r="E1066" t="s">
        <v>41</v>
      </c>
      <c r="G1066">
        <v>16</v>
      </c>
      <c r="H1066">
        <v>14155</v>
      </c>
      <c r="I1066">
        <v>13681</v>
      </c>
      <c r="J1066">
        <v>474</v>
      </c>
      <c r="K1066">
        <v>0</v>
      </c>
      <c r="L1066">
        <v>7.19</v>
      </c>
      <c r="M1066">
        <v>1</v>
      </c>
      <c r="N1066">
        <v>5</v>
      </c>
      <c r="O1066">
        <v>2</v>
      </c>
      <c r="P1066">
        <v>2</v>
      </c>
      <c r="Q1066">
        <v>4</v>
      </c>
      <c r="R1066">
        <v>2</v>
      </c>
      <c r="S1066">
        <v>0</v>
      </c>
    </row>
    <row r="1067" spans="3:19">
      <c r="C1067">
        <v>86</v>
      </c>
      <c r="D1067">
        <v>2</v>
      </c>
      <c r="E1067" t="s">
        <v>42</v>
      </c>
      <c r="G1067">
        <v>18</v>
      </c>
      <c r="H1067">
        <v>17312</v>
      </c>
      <c r="I1067">
        <v>16607</v>
      </c>
      <c r="J1067">
        <v>705</v>
      </c>
      <c r="K1067">
        <v>9.3609999999999995E-3</v>
      </c>
      <c r="L1067">
        <v>20.7</v>
      </c>
      <c r="M1067">
        <v>1</v>
      </c>
      <c r="N1067">
        <v>9</v>
      </c>
      <c r="O1067">
        <v>2</v>
      </c>
      <c r="P1067">
        <v>6</v>
      </c>
      <c r="Q1067">
        <v>0</v>
      </c>
      <c r="R1067">
        <v>0</v>
      </c>
      <c r="S1067">
        <v>0</v>
      </c>
    </row>
    <row r="1068" spans="3:19">
      <c r="C1068">
        <v>86</v>
      </c>
      <c r="D1068">
        <v>2</v>
      </c>
      <c r="E1068" t="s">
        <v>41</v>
      </c>
      <c r="G1068">
        <v>7</v>
      </c>
      <c r="H1068">
        <v>5238</v>
      </c>
      <c r="I1068">
        <v>4994</v>
      </c>
      <c r="J1068">
        <v>244</v>
      </c>
      <c r="K1068">
        <v>0</v>
      </c>
      <c r="L1068">
        <v>1.89</v>
      </c>
      <c r="M1068">
        <v>1</v>
      </c>
      <c r="N1068">
        <v>1</v>
      </c>
      <c r="O1068">
        <v>0</v>
      </c>
      <c r="P1068">
        <v>0</v>
      </c>
      <c r="Q1068">
        <v>3</v>
      </c>
      <c r="R1068">
        <v>2</v>
      </c>
      <c r="S1068">
        <v>0</v>
      </c>
    </row>
    <row r="1069" spans="3:19">
      <c r="C1069">
        <v>86</v>
      </c>
      <c r="D1069">
        <v>2</v>
      </c>
      <c r="E1069" t="s">
        <v>44</v>
      </c>
      <c r="G1069">
        <v>17</v>
      </c>
      <c r="H1069">
        <v>18539</v>
      </c>
      <c r="I1069">
        <v>16589</v>
      </c>
      <c r="J1069">
        <v>1950</v>
      </c>
      <c r="K1069">
        <v>5.0572499999999999E-2</v>
      </c>
      <c r="L1069">
        <v>37.81</v>
      </c>
      <c r="M1069">
        <v>1</v>
      </c>
      <c r="N1069">
        <v>6</v>
      </c>
      <c r="O1069">
        <v>4</v>
      </c>
      <c r="P1069">
        <v>1</v>
      </c>
      <c r="Q1069">
        <v>3</v>
      </c>
      <c r="R1069">
        <v>2</v>
      </c>
      <c r="S1069">
        <v>0</v>
      </c>
    </row>
    <row r="1070" spans="3:19">
      <c r="C1070">
        <v>86</v>
      </c>
      <c r="D1070">
        <v>2</v>
      </c>
      <c r="E1070" t="s">
        <v>43</v>
      </c>
      <c r="G1070">
        <v>4</v>
      </c>
      <c r="H1070">
        <v>3898</v>
      </c>
      <c r="I1070">
        <v>3412</v>
      </c>
      <c r="J1070">
        <v>486</v>
      </c>
      <c r="K1070">
        <v>0</v>
      </c>
      <c r="L1070">
        <v>20.58</v>
      </c>
      <c r="M1070">
        <v>1</v>
      </c>
      <c r="N1070">
        <v>0</v>
      </c>
      <c r="O1070">
        <v>0</v>
      </c>
      <c r="P1070">
        <v>0</v>
      </c>
      <c r="Q1070">
        <v>2</v>
      </c>
      <c r="R1070">
        <v>1</v>
      </c>
      <c r="S1070">
        <v>0</v>
      </c>
    </row>
    <row r="1071" spans="3:19">
      <c r="C1071">
        <v>86</v>
      </c>
      <c r="D1071">
        <v>3</v>
      </c>
      <c r="E1071" t="s">
        <v>44</v>
      </c>
      <c r="G1071">
        <v>13</v>
      </c>
      <c r="H1071">
        <v>15085</v>
      </c>
      <c r="I1071">
        <v>13778</v>
      </c>
      <c r="J1071">
        <v>1307</v>
      </c>
      <c r="K1071">
        <v>3.8394999999999999E-2</v>
      </c>
      <c r="L1071">
        <v>20.170000000000002</v>
      </c>
      <c r="M1071">
        <v>1</v>
      </c>
      <c r="N1071">
        <v>3</v>
      </c>
      <c r="O1071">
        <v>2</v>
      </c>
      <c r="P1071">
        <v>0</v>
      </c>
      <c r="Q1071">
        <v>4</v>
      </c>
      <c r="R1071">
        <v>3</v>
      </c>
      <c r="S1071">
        <v>0</v>
      </c>
    </row>
    <row r="1072" spans="3:19">
      <c r="C1072">
        <v>86</v>
      </c>
      <c r="D1072">
        <v>3</v>
      </c>
      <c r="E1072" t="s">
        <v>41</v>
      </c>
      <c r="M1072">
        <v>1</v>
      </c>
      <c r="N1072">
        <v>7</v>
      </c>
      <c r="O1072">
        <v>3</v>
      </c>
      <c r="P1072">
        <v>4</v>
      </c>
      <c r="Q1072">
        <v>3</v>
      </c>
      <c r="R1072">
        <v>2</v>
      </c>
      <c r="S1072">
        <v>0</v>
      </c>
    </row>
    <row r="1073" spans="3:19">
      <c r="C1073">
        <v>86</v>
      </c>
      <c r="D1073">
        <v>3</v>
      </c>
      <c r="E1073" t="s">
        <v>43</v>
      </c>
      <c r="G1073">
        <v>8</v>
      </c>
      <c r="H1073">
        <v>8454</v>
      </c>
      <c r="I1073">
        <v>7403</v>
      </c>
      <c r="J1073">
        <v>1051</v>
      </c>
      <c r="K1073">
        <v>0</v>
      </c>
      <c r="L1073">
        <v>54.01</v>
      </c>
      <c r="M1073">
        <v>1</v>
      </c>
      <c r="N1073">
        <v>0</v>
      </c>
      <c r="O1073">
        <v>0</v>
      </c>
      <c r="P1073">
        <v>0</v>
      </c>
      <c r="Q1073">
        <v>4</v>
      </c>
      <c r="R1073">
        <v>3</v>
      </c>
      <c r="S1073">
        <v>0</v>
      </c>
    </row>
    <row r="1074" spans="3:19">
      <c r="C1074">
        <v>86</v>
      </c>
      <c r="D1074">
        <v>3</v>
      </c>
      <c r="E1074" t="s">
        <v>42</v>
      </c>
      <c r="M1074">
        <v>1</v>
      </c>
      <c r="N1074">
        <v>10</v>
      </c>
      <c r="O1074">
        <v>5</v>
      </c>
      <c r="P1074">
        <v>4</v>
      </c>
      <c r="Q1074">
        <v>0</v>
      </c>
      <c r="R1074">
        <v>0</v>
      </c>
      <c r="S1074">
        <v>0</v>
      </c>
    </row>
    <row r="1075" spans="3:19">
      <c r="C1075">
        <v>87</v>
      </c>
      <c r="D1075">
        <v>1</v>
      </c>
      <c r="E1075" t="s">
        <v>41</v>
      </c>
      <c r="G1075">
        <v>13</v>
      </c>
      <c r="H1075">
        <v>10825</v>
      </c>
      <c r="I1075">
        <v>10156</v>
      </c>
      <c r="J1075">
        <v>669</v>
      </c>
      <c r="K1075">
        <v>0</v>
      </c>
      <c r="L1075">
        <v>9.61</v>
      </c>
      <c r="M1075">
        <v>1</v>
      </c>
      <c r="N1075">
        <v>4</v>
      </c>
      <c r="O1075">
        <v>3</v>
      </c>
      <c r="P1075">
        <v>0</v>
      </c>
      <c r="Q1075">
        <v>3</v>
      </c>
      <c r="R1075">
        <v>2</v>
      </c>
      <c r="S1075">
        <v>0</v>
      </c>
    </row>
    <row r="1076" spans="3:19">
      <c r="C1076">
        <v>87</v>
      </c>
      <c r="D1076">
        <v>1</v>
      </c>
      <c r="E1076" t="s">
        <v>44</v>
      </c>
      <c r="G1076">
        <v>8</v>
      </c>
      <c r="H1076">
        <v>6359</v>
      </c>
      <c r="I1076">
        <v>5801</v>
      </c>
      <c r="J1076">
        <v>558</v>
      </c>
      <c r="K1076">
        <v>1.6882500000000002E-2</v>
      </c>
      <c r="L1076">
        <v>9.19</v>
      </c>
      <c r="M1076">
        <v>1</v>
      </c>
      <c r="N1076">
        <v>0</v>
      </c>
      <c r="O1076">
        <v>0</v>
      </c>
      <c r="P1076">
        <v>0</v>
      </c>
      <c r="Q1076">
        <v>4</v>
      </c>
      <c r="R1076">
        <v>3</v>
      </c>
      <c r="S1076">
        <v>0</v>
      </c>
    </row>
    <row r="1077" spans="3:19">
      <c r="C1077">
        <v>87</v>
      </c>
      <c r="D1077">
        <v>1</v>
      </c>
      <c r="E1077" t="s">
        <v>43</v>
      </c>
      <c r="G1077">
        <v>9</v>
      </c>
      <c r="H1077">
        <v>9881</v>
      </c>
      <c r="I1077">
        <v>9425</v>
      </c>
      <c r="J1077">
        <v>456</v>
      </c>
      <c r="K1077">
        <v>0</v>
      </c>
      <c r="L1077">
        <v>37.61</v>
      </c>
      <c r="M1077">
        <v>1</v>
      </c>
      <c r="N1077">
        <v>4</v>
      </c>
      <c r="O1077">
        <v>0</v>
      </c>
      <c r="P1077">
        <v>3</v>
      </c>
      <c r="Q1077">
        <v>1</v>
      </c>
      <c r="R1077">
        <v>0</v>
      </c>
      <c r="S1077">
        <v>0</v>
      </c>
    </row>
    <row r="1078" spans="3:19">
      <c r="C1078">
        <v>87</v>
      </c>
      <c r="D1078">
        <v>1</v>
      </c>
      <c r="E1078" t="s">
        <v>42</v>
      </c>
      <c r="G1078">
        <v>8</v>
      </c>
      <c r="H1078">
        <v>4688</v>
      </c>
      <c r="I1078">
        <v>4055</v>
      </c>
      <c r="J1078">
        <v>633</v>
      </c>
      <c r="K1078">
        <v>2.977E-3</v>
      </c>
      <c r="L1078">
        <v>11.8</v>
      </c>
      <c r="M1078">
        <v>1</v>
      </c>
      <c r="N1078">
        <v>4</v>
      </c>
      <c r="O1078">
        <v>2</v>
      </c>
      <c r="P1078">
        <v>1</v>
      </c>
      <c r="Q1078">
        <v>0</v>
      </c>
      <c r="R1078">
        <v>0</v>
      </c>
      <c r="S1078">
        <v>0</v>
      </c>
    </row>
    <row r="1079" spans="3:19">
      <c r="C1079">
        <v>87</v>
      </c>
      <c r="D1079">
        <v>2</v>
      </c>
      <c r="E1079" t="s">
        <v>42</v>
      </c>
      <c r="M1079">
        <v>1</v>
      </c>
      <c r="N1079">
        <v>11</v>
      </c>
      <c r="O1079">
        <v>3</v>
      </c>
      <c r="P1079">
        <v>5</v>
      </c>
      <c r="Q1079">
        <v>0</v>
      </c>
      <c r="R1079">
        <v>0</v>
      </c>
      <c r="S1079">
        <v>0</v>
      </c>
    </row>
    <row r="1080" spans="3:19">
      <c r="C1080">
        <v>87</v>
      </c>
      <c r="D1080">
        <v>2</v>
      </c>
      <c r="E1080" t="s">
        <v>43</v>
      </c>
      <c r="G1080">
        <v>9</v>
      </c>
      <c r="H1080">
        <v>9959</v>
      </c>
      <c r="I1080">
        <v>9458</v>
      </c>
      <c r="J1080">
        <v>501</v>
      </c>
      <c r="K1080">
        <v>0</v>
      </c>
      <c r="L1080">
        <v>63.3</v>
      </c>
      <c r="M1080">
        <v>1</v>
      </c>
      <c r="N1080">
        <v>4</v>
      </c>
      <c r="O1080">
        <v>0</v>
      </c>
      <c r="P1080">
        <v>3</v>
      </c>
      <c r="Q1080">
        <v>1</v>
      </c>
      <c r="R1080">
        <v>0</v>
      </c>
      <c r="S1080">
        <v>0</v>
      </c>
    </row>
    <row r="1081" spans="3:19">
      <c r="C1081">
        <v>87</v>
      </c>
      <c r="D1081">
        <v>2</v>
      </c>
      <c r="E1081" t="s">
        <v>44</v>
      </c>
      <c r="G1081">
        <v>6</v>
      </c>
      <c r="H1081">
        <v>4315</v>
      </c>
      <c r="I1081">
        <v>4022</v>
      </c>
      <c r="J1081">
        <v>293</v>
      </c>
      <c r="K1081">
        <v>1.1544999999999901E-2</v>
      </c>
      <c r="L1081">
        <v>5.73</v>
      </c>
      <c r="M1081">
        <v>1</v>
      </c>
      <c r="N1081">
        <v>0</v>
      </c>
      <c r="O1081">
        <v>0</v>
      </c>
      <c r="P1081">
        <v>0</v>
      </c>
      <c r="Q1081">
        <v>3</v>
      </c>
      <c r="R1081">
        <v>2</v>
      </c>
      <c r="S1081">
        <v>0</v>
      </c>
    </row>
    <row r="1082" spans="3:19">
      <c r="C1082">
        <v>87</v>
      </c>
      <c r="D1082">
        <v>2</v>
      </c>
      <c r="E1082" t="s">
        <v>41</v>
      </c>
      <c r="G1082">
        <v>15</v>
      </c>
      <c r="H1082">
        <v>13121</v>
      </c>
      <c r="I1082">
        <v>12395</v>
      </c>
      <c r="J1082">
        <v>726</v>
      </c>
      <c r="K1082">
        <v>0</v>
      </c>
      <c r="L1082">
        <v>8.65</v>
      </c>
      <c r="M1082">
        <v>1</v>
      </c>
      <c r="N1082">
        <v>5</v>
      </c>
      <c r="O1082">
        <v>3</v>
      </c>
      <c r="P1082">
        <v>1</v>
      </c>
      <c r="Q1082">
        <v>3</v>
      </c>
      <c r="R1082">
        <v>2</v>
      </c>
      <c r="S1082">
        <v>0</v>
      </c>
    </row>
    <row r="1083" spans="3:19">
      <c r="C1083">
        <v>87</v>
      </c>
      <c r="D1083">
        <v>3</v>
      </c>
      <c r="E1083" t="s">
        <v>44</v>
      </c>
      <c r="G1083">
        <v>14</v>
      </c>
      <c r="H1083">
        <v>23269</v>
      </c>
      <c r="I1083">
        <v>19703</v>
      </c>
      <c r="J1083">
        <v>3566</v>
      </c>
      <c r="K1083">
        <v>7.3717499999999894E-2</v>
      </c>
      <c r="L1083">
        <v>47.18</v>
      </c>
      <c r="M1083">
        <v>1</v>
      </c>
      <c r="N1083">
        <v>0</v>
      </c>
      <c r="O1083">
        <v>0</v>
      </c>
      <c r="P1083">
        <v>0</v>
      </c>
      <c r="Q1083">
        <v>7</v>
      </c>
      <c r="R1083">
        <v>6</v>
      </c>
      <c r="S1083">
        <v>0</v>
      </c>
    </row>
    <row r="1084" spans="3:19">
      <c r="C1084">
        <v>87</v>
      </c>
      <c r="D1084">
        <v>3</v>
      </c>
      <c r="E1084" t="s">
        <v>41</v>
      </c>
      <c r="M1084">
        <v>1</v>
      </c>
      <c r="N1084">
        <v>3</v>
      </c>
      <c r="O1084">
        <v>1</v>
      </c>
      <c r="P1084">
        <v>1</v>
      </c>
      <c r="Q1084">
        <v>3</v>
      </c>
      <c r="R1084">
        <v>2</v>
      </c>
      <c r="S1084">
        <v>0</v>
      </c>
    </row>
    <row r="1085" spans="3:19">
      <c r="C1085">
        <v>87</v>
      </c>
      <c r="D1085">
        <v>3</v>
      </c>
      <c r="E1085" t="s">
        <v>42</v>
      </c>
      <c r="G1085">
        <v>6</v>
      </c>
      <c r="H1085">
        <v>2953</v>
      </c>
      <c r="I1085">
        <v>2629</v>
      </c>
      <c r="J1085">
        <v>324</v>
      </c>
      <c r="K1085">
        <v>1.8005E-3</v>
      </c>
      <c r="L1085">
        <v>12.08</v>
      </c>
      <c r="M1085">
        <v>1</v>
      </c>
      <c r="N1085">
        <v>3</v>
      </c>
      <c r="O1085">
        <v>1</v>
      </c>
      <c r="P1085">
        <v>1</v>
      </c>
      <c r="Q1085">
        <v>0</v>
      </c>
      <c r="R1085">
        <v>0</v>
      </c>
      <c r="S1085">
        <v>0</v>
      </c>
    </row>
    <row r="1086" spans="3:19">
      <c r="C1086">
        <v>87</v>
      </c>
      <c r="D1086">
        <v>3</v>
      </c>
      <c r="E1086" t="s">
        <v>43</v>
      </c>
      <c r="G1086">
        <v>11</v>
      </c>
      <c r="H1086">
        <v>13986</v>
      </c>
      <c r="I1086">
        <v>12951</v>
      </c>
      <c r="J1086">
        <v>1035</v>
      </c>
      <c r="K1086">
        <v>0</v>
      </c>
      <c r="L1086">
        <v>77.23</v>
      </c>
      <c r="M1086">
        <v>1</v>
      </c>
      <c r="N1086">
        <v>5</v>
      </c>
      <c r="O1086">
        <v>1</v>
      </c>
      <c r="P1086">
        <v>3</v>
      </c>
      <c r="Q1086">
        <v>1</v>
      </c>
      <c r="R1086">
        <v>0</v>
      </c>
      <c r="S1086">
        <v>0</v>
      </c>
    </row>
    <row r="1087" spans="3:19">
      <c r="C1087">
        <v>88</v>
      </c>
      <c r="D1087">
        <v>1</v>
      </c>
      <c r="E1087" t="s">
        <v>43</v>
      </c>
      <c r="G1087">
        <v>9</v>
      </c>
      <c r="H1087">
        <v>9920</v>
      </c>
      <c r="I1087">
        <v>9459</v>
      </c>
      <c r="J1087">
        <v>461</v>
      </c>
      <c r="K1087">
        <v>0</v>
      </c>
      <c r="L1087">
        <v>37.06</v>
      </c>
      <c r="M1087">
        <v>1</v>
      </c>
      <c r="N1087">
        <v>4</v>
      </c>
      <c r="O1087">
        <v>0</v>
      </c>
      <c r="P1087">
        <v>3</v>
      </c>
      <c r="Q1087">
        <v>1</v>
      </c>
      <c r="R1087">
        <v>0</v>
      </c>
      <c r="S1087">
        <v>0</v>
      </c>
    </row>
    <row r="1088" spans="3:19">
      <c r="C1088">
        <v>88</v>
      </c>
      <c r="D1088">
        <v>1</v>
      </c>
      <c r="E1088" t="s">
        <v>42</v>
      </c>
      <c r="G1088">
        <v>10</v>
      </c>
      <c r="H1088">
        <v>6573</v>
      </c>
      <c r="I1088">
        <v>5882</v>
      </c>
      <c r="J1088">
        <v>691</v>
      </c>
      <c r="K1088">
        <v>3.9775000000000001E-3</v>
      </c>
      <c r="L1088">
        <v>13.41</v>
      </c>
      <c r="M1088">
        <v>1</v>
      </c>
      <c r="N1088">
        <v>5</v>
      </c>
      <c r="O1088">
        <v>2</v>
      </c>
      <c r="P1088">
        <v>2</v>
      </c>
      <c r="Q1088">
        <v>0</v>
      </c>
      <c r="R1088">
        <v>0</v>
      </c>
      <c r="S1088">
        <v>0</v>
      </c>
    </row>
    <row r="1089" spans="3:19">
      <c r="C1089">
        <v>88</v>
      </c>
      <c r="D1089">
        <v>1</v>
      </c>
      <c r="E1089" t="s">
        <v>41</v>
      </c>
      <c r="M1089">
        <v>1</v>
      </c>
      <c r="N1089">
        <v>6</v>
      </c>
      <c r="O1089">
        <v>3</v>
      </c>
      <c r="P1089">
        <v>3</v>
      </c>
      <c r="Q1089">
        <v>4</v>
      </c>
      <c r="R1089">
        <v>3</v>
      </c>
      <c r="S1089">
        <v>0</v>
      </c>
    </row>
    <row r="1090" spans="3:19">
      <c r="C1090">
        <v>88</v>
      </c>
      <c r="D1090">
        <v>1</v>
      </c>
      <c r="E1090" t="s">
        <v>44</v>
      </c>
      <c r="G1090">
        <v>15</v>
      </c>
      <c r="H1090">
        <v>20591</v>
      </c>
      <c r="I1090">
        <v>17925</v>
      </c>
      <c r="J1090">
        <v>2666</v>
      </c>
      <c r="K1090">
        <v>5.8512500000000002E-2</v>
      </c>
      <c r="L1090">
        <v>37.39</v>
      </c>
      <c r="M1090">
        <v>1</v>
      </c>
      <c r="N1090">
        <v>3</v>
      </c>
      <c r="O1090">
        <v>2</v>
      </c>
      <c r="P1090">
        <v>0</v>
      </c>
      <c r="Q1090">
        <v>5</v>
      </c>
      <c r="R1090">
        <v>4</v>
      </c>
      <c r="S1090">
        <v>0</v>
      </c>
    </row>
    <row r="1091" spans="3:19">
      <c r="C1091">
        <v>88</v>
      </c>
      <c r="D1091">
        <v>2</v>
      </c>
      <c r="E1091" t="s">
        <v>41</v>
      </c>
      <c r="G1091">
        <v>19</v>
      </c>
      <c r="H1091">
        <v>17968</v>
      </c>
      <c r="I1091">
        <v>16965</v>
      </c>
      <c r="J1091">
        <v>1003</v>
      </c>
      <c r="K1091">
        <v>0</v>
      </c>
      <c r="L1091">
        <v>10.06</v>
      </c>
      <c r="M1091">
        <v>1</v>
      </c>
      <c r="N1091">
        <v>6</v>
      </c>
      <c r="O1091">
        <v>2</v>
      </c>
      <c r="P1091">
        <v>3</v>
      </c>
      <c r="Q1091">
        <v>4</v>
      </c>
      <c r="R1091">
        <v>3</v>
      </c>
      <c r="S1091">
        <v>0</v>
      </c>
    </row>
    <row r="1092" spans="3:19">
      <c r="C1092">
        <v>88</v>
      </c>
      <c r="D1092">
        <v>2</v>
      </c>
      <c r="E1092" t="s">
        <v>44</v>
      </c>
      <c r="G1092">
        <v>8</v>
      </c>
      <c r="H1092">
        <v>6411</v>
      </c>
      <c r="I1092">
        <v>5814</v>
      </c>
      <c r="J1092">
        <v>597</v>
      </c>
      <c r="K1092">
        <v>1.73049999999999E-2</v>
      </c>
      <c r="L1092">
        <v>11.81</v>
      </c>
      <c r="M1092">
        <v>1</v>
      </c>
      <c r="N1092">
        <v>0</v>
      </c>
      <c r="O1092">
        <v>0</v>
      </c>
      <c r="P1092">
        <v>0</v>
      </c>
      <c r="Q1092">
        <v>4</v>
      </c>
      <c r="R1092">
        <v>3</v>
      </c>
      <c r="S1092">
        <v>0</v>
      </c>
    </row>
    <row r="1093" spans="3:19">
      <c r="C1093">
        <v>88</v>
      </c>
      <c r="D1093">
        <v>2</v>
      </c>
      <c r="E1093" t="s">
        <v>42</v>
      </c>
      <c r="G1093">
        <v>14</v>
      </c>
      <c r="H1093">
        <v>13092</v>
      </c>
      <c r="I1093">
        <v>11666</v>
      </c>
      <c r="J1093">
        <v>1426</v>
      </c>
      <c r="K1093">
        <v>7.9719999999999999E-3</v>
      </c>
      <c r="L1093">
        <v>22.07</v>
      </c>
      <c r="M1093">
        <v>1</v>
      </c>
      <c r="N1093">
        <v>7</v>
      </c>
      <c r="O1093">
        <v>3</v>
      </c>
      <c r="P1093">
        <v>3</v>
      </c>
      <c r="Q1093">
        <v>0</v>
      </c>
      <c r="R1093">
        <v>0</v>
      </c>
      <c r="S1093">
        <v>0</v>
      </c>
    </row>
    <row r="1094" spans="3:19">
      <c r="C1094">
        <v>88</v>
      </c>
      <c r="D1094">
        <v>2</v>
      </c>
      <c r="E1094" t="s">
        <v>43</v>
      </c>
      <c r="G1094">
        <v>9</v>
      </c>
      <c r="H1094">
        <v>10061</v>
      </c>
      <c r="I1094">
        <v>9527</v>
      </c>
      <c r="J1094">
        <v>534</v>
      </c>
      <c r="K1094">
        <v>0</v>
      </c>
      <c r="L1094">
        <v>33.020000000000003</v>
      </c>
      <c r="M1094">
        <v>1</v>
      </c>
      <c r="N1094">
        <v>4</v>
      </c>
      <c r="O1094">
        <v>0</v>
      </c>
      <c r="P1094">
        <v>3</v>
      </c>
      <c r="Q1094">
        <v>1</v>
      </c>
      <c r="R1094">
        <v>0</v>
      </c>
      <c r="S1094">
        <v>0</v>
      </c>
    </row>
    <row r="1095" spans="3:19">
      <c r="C1095">
        <v>88</v>
      </c>
      <c r="D1095">
        <v>3</v>
      </c>
      <c r="E1095" t="s">
        <v>42</v>
      </c>
      <c r="G1095">
        <v>6</v>
      </c>
      <c r="H1095">
        <v>3054</v>
      </c>
      <c r="I1095">
        <v>2680</v>
      </c>
      <c r="J1095">
        <v>374</v>
      </c>
      <c r="K1095">
        <v>1.9009999999999999E-3</v>
      </c>
      <c r="L1095">
        <v>8.3800000000000008</v>
      </c>
      <c r="M1095">
        <v>1</v>
      </c>
      <c r="N1095">
        <v>3</v>
      </c>
      <c r="O1095">
        <v>1</v>
      </c>
      <c r="P1095">
        <v>1</v>
      </c>
      <c r="Q1095">
        <v>0</v>
      </c>
      <c r="R1095">
        <v>0</v>
      </c>
      <c r="S1095">
        <v>0</v>
      </c>
    </row>
    <row r="1096" spans="3:19">
      <c r="C1096">
        <v>88</v>
      </c>
      <c r="D1096">
        <v>3</v>
      </c>
      <c r="E1096" t="s">
        <v>41</v>
      </c>
      <c r="M1096">
        <v>1</v>
      </c>
      <c r="N1096">
        <v>6</v>
      </c>
      <c r="O1096">
        <v>3</v>
      </c>
      <c r="P1096">
        <v>3</v>
      </c>
      <c r="Q1096">
        <v>4</v>
      </c>
      <c r="R1096">
        <v>3</v>
      </c>
      <c r="S1096">
        <v>0</v>
      </c>
    </row>
    <row r="1097" spans="3:19">
      <c r="C1097">
        <v>88</v>
      </c>
      <c r="D1097">
        <v>3</v>
      </c>
      <c r="E1097" t="s">
        <v>44</v>
      </c>
      <c r="G1097">
        <v>8</v>
      </c>
      <c r="H1097">
        <v>6957</v>
      </c>
      <c r="I1097">
        <v>5923</v>
      </c>
      <c r="J1097">
        <v>1034</v>
      </c>
      <c r="K1097">
        <v>2.1947500000000002E-2</v>
      </c>
      <c r="L1097">
        <v>13.59</v>
      </c>
      <c r="M1097">
        <v>1</v>
      </c>
      <c r="N1097">
        <v>0</v>
      </c>
      <c r="O1097">
        <v>0</v>
      </c>
      <c r="P1097">
        <v>0</v>
      </c>
      <c r="Q1097">
        <v>4</v>
      </c>
      <c r="R1097">
        <v>3</v>
      </c>
      <c r="S1097">
        <v>0</v>
      </c>
    </row>
    <row r="1098" spans="3:19">
      <c r="C1098">
        <v>88</v>
      </c>
      <c r="D1098">
        <v>3</v>
      </c>
      <c r="E1098" t="s">
        <v>43</v>
      </c>
      <c r="G1098">
        <v>9</v>
      </c>
      <c r="H1098">
        <v>10021</v>
      </c>
      <c r="I1098">
        <v>9508</v>
      </c>
      <c r="J1098">
        <v>513</v>
      </c>
      <c r="K1098">
        <v>0</v>
      </c>
      <c r="L1098">
        <v>58.22</v>
      </c>
      <c r="M1098">
        <v>1</v>
      </c>
      <c r="N1098">
        <v>4</v>
      </c>
      <c r="O1098">
        <v>0</v>
      </c>
      <c r="P1098">
        <v>3</v>
      </c>
      <c r="Q1098">
        <v>1</v>
      </c>
      <c r="R1098">
        <v>0</v>
      </c>
      <c r="S1098">
        <v>0</v>
      </c>
    </row>
    <row r="1099" spans="3:19">
      <c r="C1099">
        <v>89</v>
      </c>
      <c r="D1099">
        <v>1</v>
      </c>
      <c r="E1099" t="s">
        <v>41</v>
      </c>
      <c r="G1099">
        <v>8</v>
      </c>
      <c r="H1099">
        <v>4544</v>
      </c>
      <c r="I1099">
        <v>4342</v>
      </c>
      <c r="J1099">
        <v>202</v>
      </c>
      <c r="K1099">
        <v>0</v>
      </c>
      <c r="L1099">
        <v>5.52</v>
      </c>
      <c r="M1099">
        <v>1</v>
      </c>
      <c r="N1099">
        <v>4</v>
      </c>
      <c r="O1099">
        <v>3</v>
      </c>
      <c r="P1099">
        <v>0</v>
      </c>
      <c r="Q1099">
        <v>0</v>
      </c>
      <c r="R1099">
        <v>0</v>
      </c>
      <c r="S1099">
        <v>0</v>
      </c>
    </row>
    <row r="1100" spans="3:19">
      <c r="C1100">
        <v>89</v>
      </c>
      <c r="D1100">
        <v>1</v>
      </c>
      <c r="E1100" t="s">
        <v>42</v>
      </c>
      <c r="G1100">
        <v>16</v>
      </c>
      <c r="H1100">
        <v>9966</v>
      </c>
      <c r="I1100">
        <v>9372</v>
      </c>
      <c r="J1100">
        <v>594</v>
      </c>
      <c r="K1100">
        <v>5.5770000000000004E-3</v>
      </c>
      <c r="L1100">
        <v>19.440000000000001</v>
      </c>
      <c r="M1100">
        <v>1</v>
      </c>
      <c r="N1100">
        <v>8</v>
      </c>
      <c r="O1100">
        <v>5</v>
      </c>
      <c r="P1100">
        <v>2</v>
      </c>
      <c r="Q1100">
        <v>0</v>
      </c>
      <c r="R1100">
        <v>0</v>
      </c>
      <c r="S1100">
        <v>0</v>
      </c>
    </row>
    <row r="1101" spans="3:19">
      <c r="C1101">
        <v>89</v>
      </c>
      <c r="D1101">
        <v>1</v>
      </c>
      <c r="E1101" t="s">
        <v>43</v>
      </c>
      <c r="G1101">
        <v>6</v>
      </c>
      <c r="H1101">
        <v>4294</v>
      </c>
      <c r="I1101">
        <v>3939</v>
      </c>
      <c r="J1101">
        <v>355</v>
      </c>
      <c r="K1101">
        <v>0</v>
      </c>
      <c r="L1101">
        <v>15.21</v>
      </c>
      <c r="M1101">
        <v>1</v>
      </c>
      <c r="N1101">
        <v>3</v>
      </c>
      <c r="O1101">
        <v>1</v>
      </c>
      <c r="P1101">
        <v>1</v>
      </c>
      <c r="Q1101">
        <v>0</v>
      </c>
      <c r="R1101">
        <v>0</v>
      </c>
      <c r="S1101">
        <v>0</v>
      </c>
    </row>
    <row r="1102" spans="3:19">
      <c r="C1102">
        <v>89</v>
      </c>
      <c r="D1102">
        <v>1</v>
      </c>
      <c r="E1102" t="s">
        <v>44</v>
      </c>
      <c r="G1102">
        <v>6</v>
      </c>
      <c r="H1102">
        <v>2402</v>
      </c>
      <c r="I1102">
        <v>2275</v>
      </c>
      <c r="J1102">
        <v>127</v>
      </c>
      <c r="K1102">
        <v>6.9575000000000001E-3</v>
      </c>
      <c r="L1102">
        <v>9.1</v>
      </c>
      <c r="M1102">
        <v>1</v>
      </c>
      <c r="N1102">
        <v>3</v>
      </c>
      <c r="O1102">
        <v>1</v>
      </c>
      <c r="P1102">
        <v>1</v>
      </c>
      <c r="Q1102">
        <v>0</v>
      </c>
      <c r="R1102">
        <v>0</v>
      </c>
      <c r="S1102">
        <v>0</v>
      </c>
    </row>
    <row r="1103" spans="3:19">
      <c r="C1103">
        <v>89</v>
      </c>
      <c r="D1103">
        <v>2</v>
      </c>
      <c r="E1103" t="s">
        <v>44</v>
      </c>
      <c r="G1103">
        <v>6</v>
      </c>
      <c r="H1103">
        <v>2543</v>
      </c>
      <c r="I1103">
        <v>2362</v>
      </c>
      <c r="J1103">
        <v>181</v>
      </c>
      <c r="K1103">
        <v>7.7149999999999996E-3</v>
      </c>
      <c r="L1103">
        <v>8.31</v>
      </c>
      <c r="M1103">
        <v>1</v>
      </c>
      <c r="N1103">
        <v>3</v>
      </c>
      <c r="O1103">
        <v>1</v>
      </c>
      <c r="P1103">
        <v>1</v>
      </c>
      <c r="Q1103">
        <v>0</v>
      </c>
      <c r="R1103">
        <v>0</v>
      </c>
      <c r="S1103">
        <v>0</v>
      </c>
    </row>
    <row r="1104" spans="3:19">
      <c r="C1104">
        <v>89</v>
      </c>
      <c r="D1104">
        <v>2</v>
      </c>
      <c r="E1104" t="s">
        <v>43</v>
      </c>
      <c r="G1104">
        <v>6</v>
      </c>
      <c r="H1104">
        <v>4294</v>
      </c>
      <c r="I1104">
        <v>3939</v>
      </c>
      <c r="J1104">
        <v>355</v>
      </c>
      <c r="K1104">
        <v>0</v>
      </c>
      <c r="L1104">
        <v>16.36</v>
      </c>
      <c r="M1104">
        <v>1</v>
      </c>
      <c r="N1104">
        <v>3</v>
      </c>
      <c r="O1104">
        <v>1</v>
      </c>
      <c r="P1104">
        <v>1</v>
      </c>
      <c r="Q1104">
        <v>0</v>
      </c>
      <c r="R1104">
        <v>0</v>
      </c>
      <c r="S1104">
        <v>0</v>
      </c>
    </row>
    <row r="1105" spans="3:19">
      <c r="C1105">
        <v>89</v>
      </c>
      <c r="D1105">
        <v>2</v>
      </c>
      <c r="E1105" t="s">
        <v>42</v>
      </c>
      <c r="G1105">
        <v>12</v>
      </c>
      <c r="H1105">
        <v>6398</v>
      </c>
      <c r="I1105">
        <v>6041</v>
      </c>
      <c r="J1105">
        <v>357</v>
      </c>
      <c r="K1105">
        <v>3.5560000000000001E-3</v>
      </c>
      <c r="L1105">
        <v>12.43</v>
      </c>
      <c r="M1105">
        <v>1</v>
      </c>
      <c r="N1105">
        <v>6</v>
      </c>
      <c r="O1105">
        <v>3</v>
      </c>
      <c r="P1105">
        <v>2</v>
      </c>
      <c r="Q1105">
        <v>0</v>
      </c>
      <c r="R1105">
        <v>0</v>
      </c>
      <c r="S1105">
        <v>0</v>
      </c>
    </row>
    <row r="1106" spans="3:19">
      <c r="C1106">
        <v>89</v>
      </c>
      <c r="D1106">
        <v>2</v>
      </c>
      <c r="E1106" t="s">
        <v>41</v>
      </c>
      <c r="G1106">
        <v>18</v>
      </c>
      <c r="H1106">
        <v>16238</v>
      </c>
      <c r="I1106">
        <v>15763</v>
      </c>
      <c r="J1106">
        <v>475</v>
      </c>
      <c r="K1106">
        <v>0</v>
      </c>
      <c r="L1106">
        <v>10.4</v>
      </c>
      <c r="M1106">
        <v>1</v>
      </c>
      <c r="N1106">
        <v>9</v>
      </c>
      <c r="O1106">
        <v>6</v>
      </c>
      <c r="P1106">
        <v>2</v>
      </c>
      <c r="Q1106">
        <v>0</v>
      </c>
      <c r="R1106">
        <v>0</v>
      </c>
      <c r="S1106">
        <v>0</v>
      </c>
    </row>
    <row r="1107" spans="3:19">
      <c r="C1107">
        <v>89</v>
      </c>
      <c r="D1107">
        <v>3</v>
      </c>
      <c r="E1107" t="s">
        <v>42</v>
      </c>
      <c r="G1107">
        <v>8</v>
      </c>
      <c r="H1107">
        <v>3525</v>
      </c>
      <c r="I1107">
        <v>3283</v>
      </c>
      <c r="J1107">
        <v>242</v>
      </c>
      <c r="K1107">
        <v>2.0045000000000002E-3</v>
      </c>
      <c r="L1107">
        <v>9.51</v>
      </c>
      <c r="M1107">
        <v>1</v>
      </c>
      <c r="N1107">
        <v>4</v>
      </c>
      <c r="O1107">
        <v>2</v>
      </c>
      <c r="P1107">
        <v>1</v>
      </c>
      <c r="Q1107">
        <v>0</v>
      </c>
      <c r="R1107">
        <v>0</v>
      </c>
      <c r="S1107">
        <v>0</v>
      </c>
    </row>
    <row r="1108" spans="3:19">
      <c r="C1108">
        <v>89</v>
      </c>
      <c r="D1108">
        <v>3</v>
      </c>
      <c r="E1108" t="s">
        <v>44</v>
      </c>
      <c r="G1108">
        <v>6</v>
      </c>
      <c r="H1108">
        <v>2503</v>
      </c>
      <c r="I1108">
        <v>2344</v>
      </c>
      <c r="J1108">
        <v>159</v>
      </c>
      <c r="K1108">
        <v>7.45E-3</v>
      </c>
      <c r="L1108">
        <v>8.24</v>
      </c>
      <c r="M1108">
        <v>1</v>
      </c>
      <c r="N1108">
        <v>3</v>
      </c>
      <c r="O1108">
        <v>1</v>
      </c>
      <c r="P1108">
        <v>1</v>
      </c>
      <c r="Q1108">
        <v>0</v>
      </c>
      <c r="R1108">
        <v>0</v>
      </c>
      <c r="S1108">
        <v>0</v>
      </c>
    </row>
    <row r="1109" spans="3:19">
      <c r="C1109">
        <v>89</v>
      </c>
      <c r="D1109">
        <v>3</v>
      </c>
      <c r="E1109" t="s">
        <v>41</v>
      </c>
      <c r="G1109">
        <v>14</v>
      </c>
      <c r="H1109">
        <v>10924</v>
      </c>
      <c r="I1109">
        <v>10484</v>
      </c>
      <c r="J1109">
        <v>440</v>
      </c>
      <c r="K1109">
        <v>0</v>
      </c>
      <c r="L1109">
        <v>8.65</v>
      </c>
      <c r="M1109">
        <v>1</v>
      </c>
      <c r="N1109">
        <v>7</v>
      </c>
      <c r="O1109">
        <v>5</v>
      </c>
      <c r="P1109">
        <v>1</v>
      </c>
      <c r="Q1109">
        <v>0</v>
      </c>
      <c r="R1109">
        <v>0</v>
      </c>
      <c r="S1109">
        <v>0</v>
      </c>
    </row>
    <row r="1110" spans="3:19">
      <c r="C1110">
        <v>89</v>
      </c>
      <c r="D1110">
        <v>3</v>
      </c>
      <c r="E1110" t="s">
        <v>43</v>
      </c>
      <c r="G1110">
        <v>6</v>
      </c>
      <c r="H1110">
        <v>4295</v>
      </c>
      <c r="I1110">
        <v>3939</v>
      </c>
      <c r="J1110">
        <v>356</v>
      </c>
      <c r="K1110">
        <v>0</v>
      </c>
      <c r="L1110">
        <v>20.21</v>
      </c>
      <c r="M1110">
        <v>1</v>
      </c>
      <c r="N1110">
        <v>3</v>
      </c>
      <c r="O1110">
        <v>1</v>
      </c>
      <c r="P1110">
        <v>1</v>
      </c>
      <c r="Q1110">
        <v>0</v>
      </c>
      <c r="R1110">
        <v>0</v>
      </c>
      <c r="S1110">
        <v>0</v>
      </c>
    </row>
    <row r="1111" spans="3:19">
      <c r="C1111">
        <v>90</v>
      </c>
      <c r="D1111">
        <v>1</v>
      </c>
      <c r="E1111" t="s">
        <v>42</v>
      </c>
      <c r="G1111">
        <v>8</v>
      </c>
      <c r="H1111">
        <v>3999</v>
      </c>
      <c r="I1111">
        <v>3628</v>
      </c>
      <c r="J1111">
        <v>371</v>
      </c>
      <c r="K1111">
        <v>2.3705000000000002E-3</v>
      </c>
      <c r="L1111">
        <v>10.73</v>
      </c>
      <c r="M1111">
        <v>1</v>
      </c>
      <c r="N1111">
        <v>4</v>
      </c>
      <c r="O1111">
        <v>2</v>
      </c>
      <c r="P1111">
        <v>1</v>
      </c>
      <c r="Q1111">
        <v>0</v>
      </c>
      <c r="R1111">
        <v>0</v>
      </c>
      <c r="S1111">
        <v>0</v>
      </c>
    </row>
    <row r="1112" spans="3:19">
      <c r="C1112">
        <v>90</v>
      </c>
      <c r="D1112">
        <v>1</v>
      </c>
      <c r="E1112" t="s">
        <v>41</v>
      </c>
      <c r="G1112">
        <v>8</v>
      </c>
      <c r="H1112">
        <v>4557</v>
      </c>
      <c r="I1112">
        <v>4346</v>
      </c>
      <c r="J1112">
        <v>211</v>
      </c>
      <c r="K1112">
        <v>0</v>
      </c>
      <c r="L1112">
        <v>4.3</v>
      </c>
      <c r="M1112">
        <v>1</v>
      </c>
      <c r="N1112">
        <v>4</v>
      </c>
      <c r="O1112">
        <v>3</v>
      </c>
      <c r="P1112">
        <v>0</v>
      </c>
      <c r="Q1112">
        <v>0</v>
      </c>
      <c r="R1112">
        <v>0</v>
      </c>
      <c r="S1112">
        <v>0</v>
      </c>
    </row>
    <row r="1113" spans="3:19">
      <c r="C1113">
        <v>90</v>
      </c>
      <c r="D1113">
        <v>1</v>
      </c>
      <c r="E1113" t="s">
        <v>44</v>
      </c>
      <c r="G1113">
        <v>6</v>
      </c>
      <c r="H1113">
        <v>2523</v>
      </c>
      <c r="I1113">
        <v>2352</v>
      </c>
      <c r="J1113">
        <v>171</v>
      </c>
      <c r="K1113">
        <v>7.5900000000000004E-3</v>
      </c>
      <c r="L1113">
        <v>8.09</v>
      </c>
      <c r="M1113">
        <v>1</v>
      </c>
      <c r="N1113">
        <v>3</v>
      </c>
      <c r="O1113">
        <v>1</v>
      </c>
      <c r="P1113">
        <v>1</v>
      </c>
      <c r="Q1113">
        <v>0</v>
      </c>
      <c r="R1113">
        <v>0</v>
      </c>
      <c r="S1113">
        <v>0</v>
      </c>
    </row>
    <row r="1114" spans="3:19">
      <c r="C1114">
        <v>90</v>
      </c>
      <c r="D1114">
        <v>1</v>
      </c>
      <c r="E1114" t="s">
        <v>43</v>
      </c>
      <c r="G1114">
        <v>6</v>
      </c>
      <c r="H1114">
        <v>4306</v>
      </c>
      <c r="I1114">
        <v>3946</v>
      </c>
      <c r="J1114">
        <v>360</v>
      </c>
      <c r="K1114">
        <v>0</v>
      </c>
      <c r="L1114">
        <v>16.54</v>
      </c>
      <c r="M1114">
        <v>1</v>
      </c>
      <c r="N1114">
        <v>3</v>
      </c>
      <c r="O1114">
        <v>1</v>
      </c>
      <c r="P1114">
        <v>1</v>
      </c>
      <c r="Q1114">
        <v>0</v>
      </c>
      <c r="R1114">
        <v>0</v>
      </c>
      <c r="S1114">
        <v>0</v>
      </c>
    </row>
    <row r="1115" spans="3:19">
      <c r="C1115">
        <v>90</v>
      </c>
      <c r="D1115">
        <v>2</v>
      </c>
      <c r="E1115" t="s">
        <v>43</v>
      </c>
      <c r="G1115">
        <v>6</v>
      </c>
      <c r="H1115">
        <v>4323</v>
      </c>
      <c r="I1115">
        <v>3948</v>
      </c>
      <c r="J1115">
        <v>375</v>
      </c>
      <c r="K1115">
        <v>0</v>
      </c>
      <c r="L1115">
        <v>16.55</v>
      </c>
      <c r="M1115">
        <v>1</v>
      </c>
      <c r="N1115">
        <v>3</v>
      </c>
      <c r="O1115">
        <v>1</v>
      </c>
      <c r="P1115">
        <v>1</v>
      </c>
      <c r="Q1115">
        <v>0</v>
      </c>
      <c r="R1115">
        <v>0</v>
      </c>
      <c r="S1115">
        <v>0</v>
      </c>
    </row>
    <row r="1116" spans="3:19">
      <c r="C1116">
        <v>90</v>
      </c>
      <c r="D1116">
        <v>2</v>
      </c>
      <c r="E1116" t="s">
        <v>41</v>
      </c>
      <c r="G1116">
        <v>14</v>
      </c>
      <c r="H1116">
        <v>10844</v>
      </c>
      <c r="I1116">
        <v>10484</v>
      </c>
      <c r="J1116">
        <v>360</v>
      </c>
      <c r="K1116">
        <v>0</v>
      </c>
      <c r="L1116">
        <v>8.1999999999999993</v>
      </c>
      <c r="M1116">
        <v>1</v>
      </c>
      <c r="N1116">
        <v>7</v>
      </c>
      <c r="O1116">
        <v>5</v>
      </c>
      <c r="P1116">
        <v>1</v>
      </c>
      <c r="Q1116">
        <v>0</v>
      </c>
      <c r="R1116">
        <v>0</v>
      </c>
      <c r="S1116">
        <v>0</v>
      </c>
    </row>
    <row r="1117" spans="3:19">
      <c r="C1117">
        <v>90</v>
      </c>
      <c r="D1117">
        <v>2</v>
      </c>
      <c r="E1117" t="s">
        <v>44</v>
      </c>
      <c r="G1117">
        <v>6</v>
      </c>
      <c r="H1117">
        <v>2442</v>
      </c>
      <c r="I1117">
        <v>2295</v>
      </c>
      <c r="J1117">
        <v>147</v>
      </c>
      <c r="K1117">
        <v>7.2075000000000004E-3</v>
      </c>
      <c r="L1117">
        <v>8.2100000000000009</v>
      </c>
      <c r="M1117">
        <v>1</v>
      </c>
      <c r="N1117">
        <v>3</v>
      </c>
      <c r="O1117">
        <v>1</v>
      </c>
      <c r="P1117">
        <v>1</v>
      </c>
      <c r="Q1117">
        <v>0</v>
      </c>
      <c r="R1117">
        <v>0</v>
      </c>
      <c r="S1117">
        <v>0</v>
      </c>
    </row>
    <row r="1118" spans="3:19">
      <c r="C1118">
        <v>90</v>
      </c>
      <c r="D1118">
        <v>2</v>
      </c>
      <c r="E1118" t="s">
        <v>42</v>
      </c>
      <c r="G1118">
        <v>8</v>
      </c>
      <c r="H1118">
        <v>3466</v>
      </c>
      <c r="I1118">
        <v>3248</v>
      </c>
      <c r="J1118">
        <v>218</v>
      </c>
      <c r="K1118">
        <v>1.951E-3</v>
      </c>
      <c r="L1118">
        <v>7.75</v>
      </c>
      <c r="M1118">
        <v>1</v>
      </c>
      <c r="N1118">
        <v>4</v>
      </c>
      <c r="O1118">
        <v>2</v>
      </c>
      <c r="P1118">
        <v>1</v>
      </c>
      <c r="Q1118">
        <v>0</v>
      </c>
      <c r="R1118">
        <v>0</v>
      </c>
      <c r="S1118">
        <v>0</v>
      </c>
    </row>
    <row r="1119" spans="3:19">
      <c r="C1119">
        <v>90</v>
      </c>
      <c r="D1119">
        <v>3</v>
      </c>
      <c r="E1119" t="s">
        <v>41</v>
      </c>
      <c r="G1119">
        <v>8</v>
      </c>
      <c r="H1119">
        <v>4557</v>
      </c>
      <c r="I1119">
        <v>4346</v>
      </c>
      <c r="J1119">
        <v>211</v>
      </c>
      <c r="K1119">
        <v>0</v>
      </c>
      <c r="L1119">
        <v>4.28</v>
      </c>
      <c r="M1119">
        <v>1</v>
      </c>
      <c r="N1119">
        <v>4</v>
      </c>
      <c r="O1119">
        <v>3</v>
      </c>
      <c r="P1119">
        <v>0</v>
      </c>
      <c r="Q1119">
        <v>0</v>
      </c>
      <c r="R1119">
        <v>0</v>
      </c>
      <c r="S1119">
        <v>0</v>
      </c>
    </row>
    <row r="1120" spans="3:19">
      <c r="C1120">
        <v>90</v>
      </c>
      <c r="D1120">
        <v>3</v>
      </c>
      <c r="E1120" t="s">
        <v>43</v>
      </c>
      <c r="G1120">
        <v>6</v>
      </c>
      <c r="H1120">
        <v>4310</v>
      </c>
      <c r="I1120">
        <v>3952</v>
      </c>
      <c r="J1120">
        <v>358</v>
      </c>
      <c r="K1120">
        <v>0</v>
      </c>
      <c r="L1120">
        <v>15.43</v>
      </c>
      <c r="M1120">
        <v>1</v>
      </c>
      <c r="N1120">
        <v>3</v>
      </c>
      <c r="O1120">
        <v>1</v>
      </c>
      <c r="P1120">
        <v>1</v>
      </c>
      <c r="Q1120">
        <v>0</v>
      </c>
      <c r="R1120">
        <v>0</v>
      </c>
      <c r="S1120">
        <v>0</v>
      </c>
    </row>
    <row r="1121" spans="3:19">
      <c r="C1121">
        <v>90</v>
      </c>
      <c r="D1121">
        <v>3</v>
      </c>
      <c r="E1121" t="s">
        <v>42</v>
      </c>
      <c r="G1121">
        <v>6</v>
      </c>
      <c r="H1121">
        <v>2449</v>
      </c>
      <c r="I1121">
        <v>2311</v>
      </c>
      <c r="J1121">
        <v>138</v>
      </c>
      <c r="K1121">
        <v>1.3625E-3</v>
      </c>
      <c r="L1121">
        <v>6.41</v>
      </c>
      <c r="M1121">
        <v>1</v>
      </c>
      <c r="N1121">
        <v>3</v>
      </c>
      <c r="O1121">
        <v>1</v>
      </c>
      <c r="P1121">
        <v>1</v>
      </c>
      <c r="Q1121">
        <v>0</v>
      </c>
      <c r="R1121">
        <v>0</v>
      </c>
      <c r="S1121">
        <v>0</v>
      </c>
    </row>
    <row r="1122" spans="3:19">
      <c r="C1122">
        <v>90</v>
      </c>
      <c r="D1122">
        <v>3</v>
      </c>
      <c r="E1122" t="s">
        <v>44</v>
      </c>
      <c r="G1122">
        <v>6</v>
      </c>
      <c r="H1122">
        <v>2484</v>
      </c>
      <c r="I1122">
        <v>2319</v>
      </c>
      <c r="J1122">
        <v>165</v>
      </c>
      <c r="K1122">
        <v>7.4475000000000001E-3</v>
      </c>
      <c r="L1122">
        <v>8.74</v>
      </c>
      <c r="M1122">
        <v>1</v>
      </c>
      <c r="N1122">
        <v>3</v>
      </c>
      <c r="O1122">
        <v>1</v>
      </c>
      <c r="P1122">
        <v>1</v>
      </c>
      <c r="Q1122">
        <v>0</v>
      </c>
      <c r="R1122">
        <v>0</v>
      </c>
      <c r="S1122">
        <v>0</v>
      </c>
    </row>
    <row r="1123" spans="3:19">
      <c r="C1123">
        <v>91</v>
      </c>
      <c r="D1123">
        <v>1</v>
      </c>
      <c r="E1123" t="s">
        <v>42</v>
      </c>
      <c r="G1123">
        <v>6</v>
      </c>
      <c r="H1123">
        <v>2487</v>
      </c>
      <c r="I1123">
        <v>2346</v>
      </c>
      <c r="J1123">
        <v>141</v>
      </c>
      <c r="K1123">
        <v>1.3845000000000001E-3</v>
      </c>
      <c r="L1123">
        <v>7.11</v>
      </c>
      <c r="M1123">
        <v>1</v>
      </c>
      <c r="N1123">
        <v>3</v>
      </c>
      <c r="O1123">
        <v>1</v>
      </c>
      <c r="P1123">
        <v>1</v>
      </c>
      <c r="Q1123">
        <v>0</v>
      </c>
      <c r="R1123">
        <v>0</v>
      </c>
      <c r="S1123">
        <v>0</v>
      </c>
    </row>
    <row r="1124" spans="3:19">
      <c r="C1124">
        <v>91</v>
      </c>
      <c r="D1124">
        <v>1</v>
      </c>
      <c r="E1124" t="s">
        <v>41</v>
      </c>
      <c r="G1124">
        <v>8</v>
      </c>
      <c r="H1124">
        <v>4515</v>
      </c>
      <c r="I1124">
        <v>4316</v>
      </c>
      <c r="J1124">
        <v>199</v>
      </c>
      <c r="K1124">
        <v>0</v>
      </c>
      <c r="L1124">
        <v>4.16</v>
      </c>
      <c r="M1124">
        <v>1</v>
      </c>
      <c r="N1124">
        <v>4</v>
      </c>
      <c r="O1124">
        <v>3</v>
      </c>
      <c r="P1124">
        <v>0</v>
      </c>
      <c r="Q1124">
        <v>0</v>
      </c>
      <c r="R1124">
        <v>0</v>
      </c>
      <c r="S1124">
        <v>0</v>
      </c>
    </row>
    <row r="1125" spans="3:19">
      <c r="C1125">
        <v>91</v>
      </c>
      <c r="D1125">
        <v>1</v>
      </c>
      <c r="E1125" t="s">
        <v>43</v>
      </c>
      <c r="G1125">
        <v>6</v>
      </c>
      <c r="H1125">
        <v>4283</v>
      </c>
      <c r="I1125">
        <v>3923</v>
      </c>
      <c r="J1125">
        <v>360</v>
      </c>
      <c r="K1125">
        <v>0</v>
      </c>
      <c r="L1125">
        <v>16.71</v>
      </c>
      <c r="M1125">
        <v>1</v>
      </c>
      <c r="N1125">
        <v>3</v>
      </c>
      <c r="O1125">
        <v>1</v>
      </c>
      <c r="P1125">
        <v>1</v>
      </c>
      <c r="Q1125">
        <v>0</v>
      </c>
      <c r="R1125">
        <v>0</v>
      </c>
      <c r="S1125">
        <v>0</v>
      </c>
    </row>
    <row r="1126" spans="3:19">
      <c r="C1126">
        <v>91</v>
      </c>
      <c r="D1126">
        <v>1</v>
      </c>
      <c r="E1126" t="s">
        <v>44</v>
      </c>
      <c r="G1126">
        <v>6</v>
      </c>
      <c r="H1126">
        <v>2389</v>
      </c>
      <c r="I1126">
        <v>2264</v>
      </c>
      <c r="J1126">
        <v>125</v>
      </c>
      <c r="K1126">
        <v>6.9099999999999899E-3</v>
      </c>
      <c r="L1126">
        <v>8.49</v>
      </c>
      <c r="M1126">
        <v>1</v>
      </c>
      <c r="N1126">
        <v>3</v>
      </c>
      <c r="O1126">
        <v>1</v>
      </c>
      <c r="P1126">
        <v>1</v>
      </c>
      <c r="Q1126">
        <v>0</v>
      </c>
      <c r="R1126">
        <v>0</v>
      </c>
      <c r="S1126">
        <v>0</v>
      </c>
    </row>
    <row r="1127" spans="3:19">
      <c r="C1127">
        <v>91</v>
      </c>
      <c r="D1127">
        <v>2</v>
      </c>
      <c r="E1127" t="s">
        <v>44</v>
      </c>
      <c r="G1127">
        <v>6</v>
      </c>
      <c r="H1127">
        <v>2389</v>
      </c>
      <c r="I1127">
        <v>2263</v>
      </c>
      <c r="J1127">
        <v>126</v>
      </c>
      <c r="K1127">
        <v>6.9175E-3</v>
      </c>
      <c r="L1127">
        <v>8.25</v>
      </c>
      <c r="M1127">
        <v>1</v>
      </c>
      <c r="N1127">
        <v>3</v>
      </c>
      <c r="O1127">
        <v>1</v>
      </c>
      <c r="P1127">
        <v>1</v>
      </c>
      <c r="Q1127">
        <v>0</v>
      </c>
      <c r="R1127">
        <v>0</v>
      </c>
      <c r="S1127">
        <v>0</v>
      </c>
    </row>
    <row r="1128" spans="3:19">
      <c r="C1128">
        <v>91</v>
      </c>
      <c r="D1128">
        <v>2</v>
      </c>
      <c r="E1128" t="s">
        <v>43</v>
      </c>
      <c r="G1128">
        <v>6</v>
      </c>
      <c r="H1128">
        <v>4273</v>
      </c>
      <c r="I1128">
        <v>3925</v>
      </c>
      <c r="J1128">
        <v>348</v>
      </c>
      <c r="K1128">
        <v>0</v>
      </c>
      <c r="L1128">
        <v>16.62</v>
      </c>
      <c r="M1128">
        <v>1</v>
      </c>
      <c r="N1128">
        <v>3</v>
      </c>
      <c r="O1128">
        <v>1</v>
      </c>
      <c r="P1128">
        <v>1</v>
      </c>
      <c r="Q1128">
        <v>0</v>
      </c>
      <c r="R1128">
        <v>0</v>
      </c>
      <c r="S1128">
        <v>0</v>
      </c>
    </row>
    <row r="1129" spans="3:19">
      <c r="C1129">
        <v>91</v>
      </c>
      <c r="D1129">
        <v>2</v>
      </c>
      <c r="E1129" t="s">
        <v>41</v>
      </c>
      <c r="G1129">
        <v>10</v>
      </c>
      <c r="H1129">
        <v>6347</v>
      </c>
      <c r="I1129">
        <v>6122</v>
      </c>
      <c r="J1129">
        <v>225</v>
      </c>
      <c r="K1129">
        <v>0</v>
      </c>
      <c r="L1129">
        <v>4.97</v>
      </c>
      <c r="M1129">
        <v>1</v>
      </c>
      <c r="N1129">
        <v>5</v>
      </c>
      <c r="O1129">
        <v>3</v>
      </c>
      <c r="P1129">
        <v>1</v>
      </c>
      <c r="Q1129">
        <v>0</v>
      </c>
      <c r="R1129">
        <v>0</v>
      </c>
      <c r="S1129">
        <v>0</v>
      </c>
    </row>
    <row r="1130" spans="3:19">
      <c r="C1130">
        <v>91</v>
      </c>
      <c r="D1130">
        <v>2</v>
      </c>
      <c r="E1130" t="s">
        <v>42</v>
      </c>
      <c r="G1130">
        <v>8</v>
      </c>
      <c r="H1130">
        <v>3930</v>
      </c>
      <c r="I1130">
        <v>3564</v>
      </c>
      <c r="J1130">
        <v>366</v>
      </c>
      <c r="K1130">
        <v>2.3310000000000002E-3</v>
      </c>
      <c r="L1130">
        <v>9.73</v>
      </c>
      <c r="M1130">
        <v>1</v>
      </c>
      <c r="N1130">
        <v>4</v>
      </c>
      <c r="O1130">
        <v>2</v>
      </c>
      <c r="P1130">
        <v>1</v>
      </c>
      <c r="Q1130">
        <v>0</v>
      </c>
      <c r="R1130">
        <v>0</v>
      </c>
      <c r="S1130">
        <v>0</v>
      </c>
    </row>
    <row r="1131" spans="3:19">
      <c r="C1131">
        <v>91</v>
      </c>
      <c r="D1131">
        <v>3</v>
      </c>
      <c r="E1131" t="s">
        <v>43</v>
      </c>
      <c r="G1131">
        <v>6</v>
      </c>
      <c r="H1131">
        <v>4292</v>
      </c>
      <c r="I1131">
        <v>3935</v>
      </c>
      <c r="J1131">
        <v>357</v>
      </c>
      <c r="K1131">
        <v>0</v>
      </c>
      <c r="L1131">
        <v>19.010000000000002</v>
      </c>
      <c r="M1131">
        <v>1</v>
      </c>
      <c r="N1131">
        <v>3</v>
      </c>
      <c r="O1131">
        <v>1</v>
      </c>
      <c r="P1131">
        <v>1</v>
      </c>
      <c r="Q1131">
        <v>0</v>
      </c>
      <c r="R1131">
        <v>0</v>
      </c>
      <c r="S1131">
        <v>0</v>
      </c>
    </row>
    <row r="1132" spans="3:19">
      <c r="C1132">
        <v>91</v>
      </c>
      <c r="D1132">
        <v>3</v>
      </c>
      <c r="E1132" t="s">
        <v>42</v>
      </c>
      <c r="G1132">
        <v>6</v>
      </c>
      <c r="H1132">
        <v>2513</v>
      </c>
      <c r="I1132">
        <v>2352</v>
      </c>
      <c r="J1132">
        <v>161</v>
      </c>
      <c r="K1132">
        <v>1.4174999999999999E-3</v>
      </c>
      <c r="L1132">
        <v>7.13</v>
      </c>
      <c r="M1132">
        <v>1</v>
      </c>
      <c r="N1132">
        <v>3</v>
      </c>
      <c r="O1132">
        <v>1</v>
      </c>
      <c r="P1132">
        <v>1</v>
      </c>
      <c r="Q1132">
        <v>0</v>
      </c>
      <c r="R1132">
        <v>0</v>
      </c>
      <c r="S1132">
        <v>0</v>
      </c>
    </row>
    <row r="1133" spans="3:19">
      <c r="C1133">
        <v>91</v>
      </c>
      <c r="D1133">
        <v>3</v>
      </c>
      <c r="E1133" t="s">
        <v>44</v>
      </c>
      <c r="G1133">
        <v>6</v>
      </c>
      <c r="H1133">
        <v>2426</v>
      </c>
      <c r="I1133">
        <v>2283</v>
      </c>
      <c r="J1133">
        <v>143</v>
      </c>
      <c r="K1133">
        <v>7.1374999999999997E-3</v>
      </c>
      <c r="L1133">
        <v>8.3800000000000008</v>
      </c>
      <c r="M1133">
        <v>1</v>
      </c>
      <c r="N1133">
        <v>3</v>
      </c>
      <c r="O1133">
        <v>1</v>
      </c>
      <c r="P1133">
        <v>1</v>
      </c>
      <c r="Q1133">
        <v>0</v>
      </c>
      <c r="R1133">
        <v>0</v>
      </c>
      <c r="S1133">
        <v>0</v>
      </c>
    </row>
    <row r="1134" spans="3:19">
      <c r="C1134">
        <v>91</v>
      </c>
      <c r="D1134">
        <v>3</v>
      </c>
      <c r="E1134" t="s">
        <v>41</v>
      </c>
      <c r="G1134">
        <v>8</v>
      </c>
      <c r="H1134">
        <v>4515</v>
      </c>
      <c r="I1134">
        <v>4316</v>
      </c>
      <c r="J1134">
        <v>199</v>
      </c>
      <c r="K1134">
        <v>0</v>
      </c>
      <c r="L1134">
        <v>4.13</v>
      </c>
      <c r="M1134">
        <v>1</v>
      </c>
      <c r="N1134">
        <v>4</v>
      </c>
      <c r="O1134">
        <v>3</v>
      </c>
      <c r="P1134">
        <v>0</v>
      </c>
      <c r="Q1134">
        <v>0</v>
      </c>
      <c r="R1134">
        <v>0</v>
      </c>
      <c r="S1134">
        <v>0</v>
      </c>
    </row>
    <row r="1135" spans="3:19">
      <c r="C1135">
        <v>92</v>
      </c>
      <c r="D1135">
        <v>1</v>
      </c>
      <c r="E1135" t="s">
        <v>44</v>
      </c>
      <c r="G1135">
        <v>6</v>
      </c>
      <c r="H1135">
        <v>2417</v>
      </c>
      <c r="I1135">
        <v>2275</v>
      </c>
      <c r="J1135">
        <v>142</v>
      </c>
      <c r="K1135">
        <v>7.1075000000000001E-3</v>
      </c>
      <c r="L1135">
        <v>7.86</v>
      </c>
      <c r="M1135">
        <v>1</v>
      </c>
      <c r="N1135">
        <v>3</v>
      </c>
      <c r="O1135">
        <v>1</v>
      </c>
      <c r="P1135">
        <v>1</v>
      </c>
      <c r="Q1135">
        <v>0</v>
      </c>
      <c r="R1135">
        <v>0</v>
      </c>
      <c r="S1135">
        <v>0</v>
      </c>
    </row>
    <row r="1136" spans="3:19">
      <c r="C1136">
        <v>92</v>
      </c>
      <c r="D1136">
        <v>1</v>
      </c>
      <c r="E1136" t="s">
        <v>41</v>
      </c>
      <c r="G1136">
        <v>10</v>
      </c>
      <c r="H1136">
        <v>5958</v>
      </c>
      <c r="I1136">
        <v>5759</v>
      </c>
      <c r="J1136">
        <v>199</v>
      </c>
      <c r="K1136">
        <v>0</v>
      </c>
      <c r="L1136">
        <v>7.65</v>
      </c>
      <c r="M1136">
        <v>1</v>
      </c>
      <c r="N1136">
        <v>5</v>
      </c>
      <c r="O1136">
        <v>3</v>
      </c>
      <c r="P1136">
        <v>1</v>
      </c>
      <c r="Q1136">
        <v>0</v>
      </c>
      <c r="R1136">
        <v>0</v>
      </c>
      <c r="S1136">
        <v>0</v>
      </c>
    </row>
    <row r="1137" spans="3:19">
      <c r="C1137">
        <v>92</v>
      </c>
      <c r="D1137">
        <v>1</v>
      </c>
      <c r="E1137" t="s">
        <v>43</v>
      </c>
      <c r="G1137">
        <v>6</v>
      </c>
      <c r="H1137">
        <v>4260</v>
      </c>
      <c r="I1137">
        <v>3919</v>
      </c>
      <c r="J1137">
        <v>341</v>
      </c>
      <c r="K1137">
        <v>0</v>
      </c>
      <c r="L1137">
        <v>16.760000000000002</v>
      </c>
      <c r="M1137">
        <v>1</v>
      </c>
      <c r="N1137">
        <v>3</v>
      </c>
      <c r="O1137">
        <v>1</v>
      </c>
      <c r="P1137">
        <v>1</v>
      </c>
      <c r="Q1137">
        <v>0</v>
      </c>
      <c r="R1137">
        <v>0</v>
      </c>
      <c r="S1137">
        <v>0</v>
      </c>
    </row>
    <row r="1138" spans="3:19">
      <c r="C1138">
        <v>92</v>
      </c>
      <c r="D1138">
        <v>1</v>
      </c>
      <c r="E1138" t="s">
        <v>42</v>
      </c>
      <c r="G1138">
        <v>6</v>
      </c>
      <c r="H1138">
        <v>2511</v>
      </c>
      <c r="I1138">
        <v>2338</v>
      </c>
      <c r="J1138">
        <v>173</v>
      </c>
      <c r="K1138">
        <v>1.4285000000000001E-3</v>
      </c>
      <c r="L1138">
        <v>7.35</v>
      </c>
      <c r="M1138">
        <v>1</v>
      </c>
      <c r="N1138">
        <v>3</v>
      </c>
      <c r="O1138">
        <v>1</v>
      </c>
      <c r="P1138">
        <v>1</v>
      </c>
      <c r="Q1138">
        <v>0</v>
      </c>
      <c r="R1138">
        <v>0</v>
      </c>
      <c r="S1138">
        <v>0</v>
      </c>
    </row>
    <row r="1139" spans="3:19">
      <c r="C1139">
        <v>92</v>
      </c>
      <c r="D1139">
        <v>2</v>
      </c>
      <c r="E1139" t="s">
        <v>42</v>
      </c>
      <c r="G1139">
        <v>6</v>
      </c>
      <c r="H1139">
        <v>2481</v>
      </c>
      <c r="I1139">
        <v>2276</v>
      </c>
      <c r="J1139">
        <v>205</v>
      </c>
      <c r="K1139">
        <v>1.4455E-3</v>
      </c>
      <c r="L1139">
        <v>5.34</v>
      </c>
      <c r="M1139">
        <v>1</v>
      </c>
      <c r="N1139">
        <v>3</v>
      </c>
      <c r="O1139">
        <v>1</v>
      </c>
      <c r="P1139">
        <v>1</v>
      </c>
      <c r="Q1139">
        <v>0</v>
      </c>
      <c r="R1139">
        <v>0</v>
      </c>
      <c r="S1139">
        <v>0</v>
      </c>
    </row>
    <row r="1140" spans="3:19">
      <c r="C1140">
        <v>92</v>
      </c>
      <c r="D1140">
        <v>2</v>
      </c>
      <c r="E1140" t="s">
        <v>43</v>
      </c>
      <c r="G1140">
        <v>6</v>
      </c>
      <c r="H1140">
        <v>4260</v>
      </c>
      <c r="I1140">
        <v>3919</v>
      </c>
      <c r="J1140">
        <v>341</v>
      </c>
      <c r="K1140">
        <v>0</v>
      </c>
      <c r="L1140">
        <v>18.09</v>
      </c>
      <c r="M1140">
        <v>1</v>
      </c>
      <c r="N1140">
        <v>3</v>
      </c>
      <c r="O1140">
        <v>1</v>
      </c>
      <c r="P1140">
        <v>1</v>
      </c>
      <c r="Q1140">
        <v>0</v>
      </c>
      <c r="R1140">
        <v>0</v>
      </c>
      <c r="S1140">
        <v>0</v>
      </c>
    </row>
    <row r="1141" spans="3:19">
      <c r="C1141">
        <v>92</v>
      </c>
      <c r="D1141">
        <v>2</v>
      </c>
      <c r="E1141" t="s">
        <v>41</v>
      </c>
      <c r="G1141">
        <v>12</v>
      </c>
      <c r="H1141">
        <v>7815</v>
      </c>
      <c r="I1141">
        <v>7564</v>
      </c>
      <c r="J1141">
        <v>251</v>
      </c>
      <c r="K1141">
        <v>0</v>
      </c>
      <c r="L1141">
        <v>5.51</v>
      </c>
      <c r="M1141">
        <v>1</v>
      </c>
      <c r="N1141">
        <v>6</v>
      </c>
      <c r="O1141">
        <v>4</v>
      </c>
      <c r="P1141">
        <v>1</v>
      </c>
      <c r="Q1141">
        <v>0</v>
      </c>
      <c r="R1141">
        <v>0</v>
      </c>
      <c r="S1141">
        <v>0</v>
      </c>
    </row>
    <row r="1142" spans="3:19">
      <c r="C1142">
        <v>92</v>
      </c>
      <c r="D1142">
        <v>2</v>
      </c>
      <c r="E1142" t="s">
        <v>44</v>
      </c>
      <c r="G1142">
        <v>6</v>
      </c>
      <c r="H1142">
        <v>2433</v>
      </c>
      <c r="I1142">
        <v>2287</v>
      </c>
      <c r="J1142">
        <v>146</v>
      </c>
      <c r="K1142">
        <v>7.1774999999999999E-3</v>
      </c>
      <c r="L1142">
        <v>8.5500000000000007</v>
      </c>
      <c r="M1142">
        <v>1</v>
      </c>
      <c r="N1142">
        <v>3</v>
      </c>
      <c r="O1142">
        <v>1</v>
      </c>
      <c r="P1142">
        <v>1</v>
      </c>
      <c r="Q1142">
        <v>0</v>
      </c>
      <c r="R1142">
        <v>0</v>
      </c>
      <c r="S1142">
        <v>0</v>
      </c>
    </row>
    <row r="1143" spans="3:19">
      <c r="C1143">
        <v>92</v>
      </c>
      <c r="D1143">
        <v>3</v>
      </c>
      <c r="E1143" t="s">
        <v>43</v>
      </c>
      <c r="G1143">
        <v>6</v>
      </c>
      <c r="H1143">
        <v>4266</v>
      </c>
      <c r="I1143">
        <v>3919</v>
      </c>
      <c r="J1143">
        <v>347</v>
      </c>
      <c r="K1143">
        <v>0</v>
      </c>
      <c r="L1143">
        <v>17.57</v>
      </c>
      <c r="M1143">
        <v>1</v>
      </c>
      <c r="N1143">
        <v>3</v>
      </c>
      <c r="O1143">
        <v>1</v>
      </c>
      <c r="P1143">
        <v>1</v>
      </c>
      <c r="Q1143">
        <v>0</v>
      </c>
      <c r="R1143">
        <v>0</v>
      </c>
      <c r="S1143">
        <v>0</v>
      </c>
    </row>
    <row r="1144" spans="3:19">
      <c r="C1144">
        <v>92</v>
      </c>
      <c r="D1144">
        <v>3</v>
      </c>
      <c r="E1144" t="s">
        <v>44</v>
      </c>
      <c r="G1144">
        <v>6</v>
      </c>
      <c r="H1144">
        <v>2417</v>
      </c>
      <c r="I1144">
        <v>2273</v>
      </c>
      <c r="J1144">
        <v>144</v>
      </c>
      <c r="K1144">
        <v>7.1225000000000004E-3</v>
      </c>
      <c r="L1144">
        <v>10.11</v>
      </c>
      <c r="M1144">
        <v>1</v>
      </c>
      <c r="N1144">
        <v>3</v>
      </c>
      <c r="O1144">
        <v>1</v>
      </c>
      <c r="P1144">
        <v>1</v>
      </c>
      <c r="Q1144">
        <v>0</v>
      </c>
      <c r="R1144">
        <v>0</v>
      </c>
      <c r="S1144">
        <v>0</v>
      </c>
    </row>
    <row r="1145" spans="3:19">
      <c r="C1145">
        <v>92</v>
      </c>
      <c r="D1145">
        <v>3</v>
      </c>
      <c r="E1145" t="s">
        <v>42</v>
      </c>
      <c r="G1145">
        <v>6</v>
      </c>
      <c r="H1145">
        <v>2433</v>
      </c>
      <c r="I1145">
        <v>2286</v>
      </c>
      <c r="J1145">
        <v>147</v>
      </c>
      <c r="K1145">
        <v>1.3634999999999999E-3</v>
      </c>
      <c r="L1145">
        <v>5.57</v>
      </c>
      <c r="M1145">
        <v>1</v>
      </c>
      <c r="N1145">
        <v>3</v>
      </c>
      <c r="O1145">
        <v>1</v>
      </c>
      <c r="P1145">
        <v>1</v>
      </c>
      <c r="Q1145">
        <v>0</v>
      </c>
      <c r="R1145">
        <v>0</v>
      </c>
      <c r="S1145">
        <v>0</v>
      </c>
    </row>
    <row r="1146" spans="3:19">
      <c r="C1146">
        <v>92</v>
      </c>
      <c r="D1146">
        <v>3</v>
      </c>
      <c r="E1146" t="s">
        <v>41</v>
      </c>
      <c r="G1146">
        <v>10</v>
      </c>
      <c r="H1146">
        <v>5958</v>
      </c>
      <c r="I1146">
        <v>5759</v>
      </c>
      <c r="J1146">
        <v>199</v>
      </c>
      <c r="K1146">
        <v>0</v>
      </c>
      <c r="L1146">
        <v>23.59</v>
      </c>
      <c r="M1146">
        <v>1</v>
      </c>
      <c r="N1146">
        <v>5</v>
      </c>
      <c r="O1146">
        <v>3</v>
      </c>
      <c r="P1146">
        <v>1</v>
      </c>
      <c r="Q1146">
        <v>0</v>
      </c>
      <c r="R1146">
        <v>0</v>
      </c>
      <c r="S1146">
        <v>0</v>
      </c>
    </row>
    <row r="1147" spans="3:19">
      <c r="C1147">
        <v>93</v>
      </c>
      <c r="D1147">
        <v>1</v>
      </c>
      <c r="E1147" t="s">
        <v>44</v>
      </c>
      <c r="G1147">
        <v>6</v>
      </c>
      <c r="H1147">
        <v>2419</v>
      </c>
      <c r="I1147">
        <v>2278</v>
      </c>
      <c r="J1147">
        <v>141</v>
      </c>
      <c r="K1147">
        <v>7.1050000000000002E-3</v>
      </c>
      <c r="L1147">
        <v>9.2200000000000006</v>
      </c>
      <c r="M1147">
        <v>1</v>
      </c>
      <c r="N1147">
        <v>3</v>
      </c>
      <c r="O1147">
        <v>1</v>
      </c>
      <c r="P1147">
        <v>1</v>
      </c>
      <c r="Q1147">
        <v>0</v>
      </c>
      <c r="R1147">
        <v>0</v>
      </c>
      <c r="S1147">
        <v>0</v>
      </c>
    </row>
    <row r="1148" spans="3:19">
      <c r="C1148">
        <v>93</v>
      </c>
      <c r="D1148">
        <v>1</v>
      </c>
      <c r="E1148" t="s">
        <v>41</v>
      </c>
      <c r="G1148">
        <v>12</v>
      </c>
      <c r="H1148">
        <v>10321</v>
      </c>
      <c r="I1148">
        <v>9974</v>
      </c>
      <c r="J1148">
        <v>347</v>
      </c>
      <c r="K1148">
        <v>0</v>
      </c>
      <c r="L1148">
        <v>7.88</v>
      </c>
      <c r="M1148">
        <v>1</v>
      </c>
      <c r="N1148">
        <v>6</v>
      </c>
      <c r="O1148">
        <v>4</v>
      </c>
      <c r="P1148">
        <v>1</v>
      </c>
      <c r="Q1148">
        <v>0</v>
      </c>
      <c r="R1148">
        <v>0</v>
      </c>
      <c r="S1148">
        <v>0</v>
      </c>
    </row>
    <row r="1149" spans="3:19">
      <c r="C1149">
        <v>93</v>
      </c>
      <c r="D1149">
        <v>1</v>
      </c>
      <c r="E1149" t="s">
        <v>43</v>
      </c>
      <c r="G1149">
        <v>6</v>
      </c>
      <c r="H1149">
        <v>4266</v>
      </c>
      <c r="I1149">
        <v>3917</v>
      </c>
      <c r="J1149">
        <v>349</v>
      </c>
      <c r="K1149">
        <v>0</v>
      </c>
      <c r="L1149">
        <v>17.05</v>
      </c>
      <c r="M1149">
        <v>1</v>
      </c>
      <c r="N1149">
        <v>3</v>
      </c>
      <c r="O1149">
        <v>1</v>
      </c>
      <c r="P1149">
        <v>1</v>
      </c>
      <c r="Q1149">
        <v>0</v>
      </c>
      <c r="R1149">
        <v>0</v>
      </c>
      <c r="S1149">
        <v>0</v>
      </c>
    </row>
    <row r="1150" spans="3:19">
      <c r="C1150">
        <v>93</v>
      </c>
      <c r="D1150">
        <v>1</v>
      </c>
      <c r="E1150" t="s">
        <v>42</v>
      </c>
      <c r="G1150">
        <v>8</v>
      </c>
      <c r="H1150">
        <v>3857</v>
      </c>
      <c r="I1150">
        <v>3508</v>
      </c>
      <c r="J1150">
        <v>349</v>
      </c>
      <c r="K1150">
        <v>2.2775E-3</v>
      </c>
      <c r="L1150">
        <v>10.53</v>
      </c>
      <c r="M1150">
        <v>1</v>
      </c>
      <c r="N1150">
        <v>4</v>
      </c>
      <c r="O1150">
        <v>2</v>
      </c>
      <c r="P1150">
        <v>1</v>
      </c>
      <c r="Q1150">
        <v>0</v>
      </c>
      <c r="R1150">
        <v>0</v>
      </c>
      <c r="S1150">
        <v>0</v>
      </c>
    </row>
    <row r="1151" spans="3:19">
      <c r="C1151">
        <v>93</v>
      </c>
      <c r="D1151">
        <v>2</v>
      </c>
      <c r="E1151" t="s">
        <v>42</v>
      </c>
      <c r="G1151">
        <v>12</v>
      </c>
      <c r="H1151">
        <v>6972</v>
      </c>
      <c r="I1151">
        <v>6471</v>
      </c>
      <c r="J1151">
        <v>501</v>
      </c>
      <c r="K1151">
        <v>3.9870000000000001E-3</v>
      </c>
      <c r="L1151">
        <v>13.62</v>
      </c>
      <c r="M1151">
        <v>1</v>
      </c>
      <c r="N1151">
        <v>6</v>
      </c>
      <c r="O1151">
        <v>3</v>
      </c>
      <c r="P1151">
        <v>2</v>
      </c>
      <c r="Q1151">
        <v>0</v>
      </c>
      <c r="R1151">
        <v>0</v>
      </c>
      <c r="S1151">
        <v>0</v>
      </c>
    </row>
    <row r="1152" spans="3:19">
      <c r="C1152">
        <v>93</v>
      </c>
      <c r="D1152">
        <v>2</v>
      </c>
      <c r="E1152" t="s">
        <v>43</v>
      </c>
      <c r="G1152">
        <v>6</v>
      </c>
      <c r="H1152">
        <v>4251</v>
      </c>
      <c r="I1152">
        <v>3917</v>
      </c>
      <c r="J1152">
        <v>334</v>
      </c>
      <c r="K1152">
        <v>0</v>
      </c>
      <c r="L1152">
        <v>16.309999999999999</v>
      </c>
      <c r="M1152">
        <v>1</v>
      </c>
      <c r="N1152">
        <v>3</v>
      </c>
      <c r="O1152">
        <v>1</v>
      </c>
      <c r="P1152">
        <v>1</v>
      </c>
      <c r="Q1152">
        <v>0</v>
      </c>
      <c r="R1152">
        <v>0</v>
      </c>
      <c r="S1152">
        <v>0</v>
      </c>
    </row>
    <row r="1153" spans="3:19">
      <c r="C1153">
        <v>93</v>
      </c>
      <c r="D1153">
        <v>2</v>
      </c>
      <c r="E1153" t="s">
        <v>41</v>
      </c>
      <c r="G1153">
        <v>10</v>
      </c>
      <c r="H1153">
        <v>7781</v>
      </c>
      <c r="I1153">
        <v>7459</v>
      </c>
      <c r="J1153">
        <v>322</v>
      </c>
      <c r="K1153">
        <v>0</v>
      </c>
      <c r="L1153">
        <v>6.65</v>
      </c>
      <c r="M1153">
        <v>1</v>
      </c>
      <c r="N1153">
        <v>5</v>
      </c>
      <c r="O1153">
        <v>4</v>
      </c>
      <c r="P1153">
        <v>0</v>
      </c>
      <c r="Q1153">
        <v>0</v>
      </c>
      <c r="R1153">
        <v>0</v>
      </c>
      <c r="S1153">
        <v>0</v>
      </c>
    </row>
    <row r="1154" spans="3:19">
      <c r="C1154">
        <v>93</v>
      </c>
      <c r="D1154">
        <v>2</v>
      </c>
      <c r="E1154" t="s">
        <v>44</v>
      </c>
      <c r="G1154">
        <v>6</v>
      </c>
      <c r="H1154">
        <v>2678</v>
      </c>
      <c r="I1154">
        <v>2412</v>
      </c>
      <c r="J1154">
        <v>266</v>
      </c>
      <c r="K1154">
        <v>8.6899999999999998E-3</v>
      </c>
      <c r="L1154">
        <v>11.9</v>
      </c>
      <c r="M1154">
        <v>1</v>
      </c>
      <c r="N1154">
        <v>3</v>
      </c>
      <c r="O1154">
        <v>1</v>
      </c>
      <c r="P1154">
        <v>1</v>
      </c>
      <c r="Q1154">
        <v>0</v>
      </c>
      <c r="R1154">
        <v>0</v>
      </c>
      <c r="S1154">
        <v>0</v>
      </c>
    </row>
    <row r="1155" spans="3:19">
      <c r="C1155">
        <v>93</v>
      </c>
      <c r="D1155">
        <v>3</v>
      </c>
      <c r="E1155" t="s">
        <v>41</v>
      </c>
      <c r="G1155">
        <v>12</v>
      </c>
      <c r="H1155">
        <v>10321</v>
      </c>
      <c r="I1155">
        <v>9974</v>
      </c>
      <c r="J1155">
        <v>347</v>
      </c>
      <c r="K1155">
        <v>0</v>
      </c>
      <c r="L1155">
        <v>8.33</v>
      </c>
      <c r="M1155">
        <v>1</v>
      </c>
      <c r="N1155">
        <v>6</v>
      </c>
      <c r="O1155">
        <v>4</v>
      </c>
      <c r="P1155">
        <v>1</v>
      </c>
      <c r="Q1155">
        <v>0</v>
      </c>
      <c r="R1155">
        <v>0</v>
      </c>
      <c r="S1155">
        <v>0</v>
      </c>
    </row>
    <row r="1156" spans="3:19">
      <c r="C1156">
        <v>93</v>
      </c>
      <c r="D1156">
        <v>3</v>
      </c>
      <c r="E1156" t="s">
        <v>44</v>
      </c>
      <c r="G1156">
        <v>6</v>
      </c>
      <c r="H1156">
        <v>2489</v>
      </c>
      <c r="I1156">
        <v>2340</v>
      </c>
      <c r="J1156">
        <v>149</v>
      </c>
      <c r="K1156">
        <v>7.3400000000000002E-3</v>
      </c>
      <c r="L1156">
        <v>8.2799999999999994</v>
      </c>
      <c r="M1156">
        <v>1</v>
      </c>
      <c r="N1156">
        <v>3</v>
      </c>
      <c r="O1156">
        <v>1</v>
      </c>
      <c r="P1156">
        <v>1</v>
      </c>
      <c r="Q1156">
        <v>0</v>
      </c>
      <c r="R1156">
        <v>0</v>
      </c>
      <c r="S1156">
        <v>0</v>
      </c>
    </row>
    <row r="1157" spans="3:19">
      <c r="C1157">
        <v>93</v>
      </c>
      <c r="D1157">
        <v>3</v>
      </c>
      <c r="E1157" t="s">
        <v>43</v>
      </c>
      <c r="G1157">
        <v>6</v>
      </c>
      <c r="H1157">
        <v>4250</v>
      </c>
      <c r="I1157">
        <v>3917</v>
      </c>
      <c r="J1157">
        <v>333</v>
      </c>
      <c r="K1157">
        <v>0</v>
      </c>
      <c r="L1157">
        <v>16.149999999999999</v>
      </c>
      <c r="M1157">
        <v>1</v>
      </c>
      <c r="N1157">
        <v>3</v>
      </c>
      <c r="O1157">
        <v>1</v>
      </c>
      <c r="P1157">
        <v>1</v>
      </c>
      <c r="Q1157">
        <v>0</v>
      </c>
      <c r="R1157">
        <v>0</v>
      </c>
      <c r="S1157">
        <v>0</v>
      </c>
    </row>
    <row r="1158" spans="3:19">
      <c r="C1158">
        <v>93</v>
      </c>
      <c r="D1158">
        <v>3</v>
      </c>
      <c r="E1158" t="s">
        <v>42</v>
      </c>
      <c r="G1158">
        <v>10</v>
      </c>
      <c r="H1158">
        <v>4996</v>
      </c>
      <c r="I1158">
        <v>4584</v>
      </c>
      <c r="J1158">
        <v>412</v>
      </c>
      <c r="K1158">
        <v>2.9099999999999998E-3</v>
      </c>
      <c r="L1158">
        <v>11.71</v>
      </c>
      <c r="M1158">
        <v>1</v>
      </c>
      <c r="N1158">
        <v>5</v>
      </c>
      <c r="O1158">
        <v>3</v>
      </c>
      <c r="P1158">
        <v>1</v>
      </c>
      <c r="Q1158">
        <v>0</v>
      </c>
      <c r="R1158">
        <v>0</v>
      </c>
      <c r="S1158">
        <v>0</v>
      </c>
    </row>
    <row r="1159" spans="3:19">
      <c r="C1159">
        <v>94</v>
      </c>
      <c r="D1159">
        <v>1</v>
      </c>
      <c r="E1159" t="s">
        <v>41</v>
      </c>
      <c r="G1159">
        <v>10</v>
      </c>
      <c r="H1159">
        <v>5946</v>
      </c>
      <c r="I1159">
        <v>5751</v>
      </c>
      <c r="J1159">
        <v>195</v>
      </c>
      <c r="K1159">
        <v>0</v>
      </c>
      <c r="L1159">
        <v>9.16</v>
      </c>
      <c r="M1159">
        <v>1</v>
      </c>
      <c r="N1159">
        <v>5</v>
      </c>
      <c r="O1159">
        <v>3</v>
      </c>
      <c r="P1159">
        <v>1</v>
      </c>
      <c r="Q1159">
        <v>0</v>
      </c>
      <c r="R1159">
        <v>0</v>
      </c>
      <c r="S1159">
        <v>0</v>
      </c>
    </row>
    <row r="1160" spans="3:19">
      <c r="C1160">
        <v>94</v>
      </c>
      <c r="D1160">
        <v>1</v>
      </c>
      <c r="E1160" t="s">
        <v>44</v>
      </c>
      <c r="G1160">
        <v>6</v>
      </c>
      <c r="H1160">
        <v>2427</v>
      </c>
      <c r="I1160">
        <v>2286</v>
      </c>
      <c r="J1160">
        <v>141</v>
      </c>
      <c r="K1160">
        <v>7.1249999999999898E-3</v>
      </c>
      <c r="L1160">
        <v>7.97</v>
      </c>
      <c r="M1160">
        <v>1</v>
      </c>
      <c r="N1160">
        <v>3</v>
      </c>
      <c r="O1160">
        <v>1</v>
      </c>
      <c r="P1160">
        <v>1</v>
      </c>
      <c r="Q1160">
        <v>0</v>
      </c>
      <c r="R1160">
        <v>0</v>
      </c>
      <c r="S1160">
        <v>0</v>
      </c>
    </row>
    <row r="1161" spans="3:19">
      <c r="C1161">
        <v>94</v>
      </c>
      <c r="D1161">
        <v>1</v>
      </c>
      <c r="E1161" t="s">
        <v>43</v>
      </c>
      <c r="G1161">
        <v>6</v>
      </c>
      <c r="H1161">
        <v>4279</v>
      </c>
      <c r="I1161">
        <v>3930</v>
      </c>
      <c r="J1161">
        <v>349</v>
      </c>
      <c r="K1161">
        <v>0</v>
      </c>
      <c r="L1161">
        <v>18.489999999999998</v>
      </c>
      <c r="M1161">
        <v>1</v>
      </c>
      <c r="N1161">
        <v>3</v>
      </c>
      <c r="O1161">
        <v>1</v>
      </c>
      <c r="P1161">
        <v>1</v>
      </c>
      <c r="Q1161">
        <v>0</v>
      </c>
      <c r="R1161">
        <v>0</v>
      </c>
      <c r="S1161">
        <v>0</v>
      </c>
    </row>
    <row r="1162" spans="3:19">
      <c r="C1162">
        <v>94</v>
      </c>
      <c r="D1162">
        <v>1</v>
      </c>
      <c r="E1162" t="s">
        <v>42</v>
      </c>
      <c r="G1162">
        <v>6</v>
      </c>
      <c r="H1162">
        <v>2369</v>
      </c>
      <c r="I1162">
        <v>2250</v>
      </c>
      <c r="J1162">
        <v>119</v>
      </c>
      <c r="K1162">
        <v>1.3035E-3</v>
      </c>
      <c r="L1162">
        <v>5.45</v>
      </c>
      <c r="M1162">
        <v>1</v>
      </c>
      <c r="N1162">
        <v>3</v>
      </c>
      <c r="O1162">
        <v>1</v>
      </c>
      <c r="P1162">
        <v>1</v>
      </c>
      <c r="Q1162">
        <v>0</v>
      </c>
      <c r="R1162">
        <v>0</v>
      </c>
      <c r="S1162">
        <v>0</v>
      </c>
    </row>
    <row r="1163" spans="3:19">
      <c r="C1163">
        <v>94</v>
      </c>
      <c r="D1163">
        <v>2</v>
      </c>
      <c r="E1163" t="s">
        <v>42</v>
      </c>
      <c r="G1163">
        <v>8</v>
      </c>
      <c r="H1163">
        <v>3621</v>
      </c>
      <c r="I1163">
        <v>3370</v>
      </c>
      <c r="J1163">
        <v>251</v>
      </c>
      <c r="K1163">
        <v>2.0615E-3</v>
      </c>
      <c r="L1163">
        <v>9.56</v>
      </c>
      <c r="M1163">
        <v>1</v>
      </c>
      <c r="N1163">
        <v>4</v>
      </c>
      <c r="O1163">
        <v>2</v>
      </c>
      <c r="P1163">
        <v>1</v>
      </c>
      <c r="Q1163">
        <v>0</v>
      </c>
      <c r="R1163">
        <v>0</v>
      </c>
      <c r="S1163">
        <v>0</v>
      </c>
    </row>
    <row r="1164" spans="3:19">
      <c r="C1164">
        <v>94</v>
      </c>
      <c r="D1164">
        <v>2</v>
      </c>
      <c r="E1164" t="s">
        <v>43</v>
      </c>
      <c r="G1164">
        <v>6</v>
      </c>
      <c r="H1164">
        <v>4274</v>
      </c>
      <c r="I1164">
        <v>3927</v>
      </c>
      <c r="J1164">
        <v>347</v>
      </c>
      <c r="K1164">
        <v>0</v>
      </c>
      <c r="L1164">
        <v>19.62</v>
      </c>
      <c r="M1164">
        <v>1</v>
      </c>
      <c r="N1164">
        <v>3</v>
      </c>
      <c r="O1164">
        <v>1</v>
      </c>
      <c r="P1164">
        <v>1</v>
      </c>
      <c r="Q1164">
        <v>0</v>
      </c>
      <c r="R1164">
        <v>0</v>
      </c>
      <c r="S1164">
        <v>0</v>
      </c>
    </row>
    <row r="1165" spans="3:19">
      <c r="C1165">
        <v>94</v>
      </c>
      <c r="D1165">
        <v>2</v>
      </c>
      <c r="E1165" t="s">
        <v>44</v>
      </c>
      <c r="G1165">
        <v>6</v>
      </c>
      <c r="H1165">
        <v>2487</v>
      </c>
      <c r="I1165">
        <v>2329</v>
      </c>
      <c r="J1165">
        <v>158</v>
      </c>
      <c r="K1165">
        <v>7.4025000000000002E-3</v>
      </c>
      <c r="L1165">
        <v>8.57</v>
      </c>
      <c r="M1165">
        <v>1</v>
      </c>
      <c r="N1165">
        <v>3</v>
      </c>
      <c r="O1165">
        <v>1</v>
      </c>
      <c r="P1165">
        <v>1</v>
      </c>
      <c r="Q1165">
        <v>0</v>
      </c>
      <c r="R1165">
        <v>0</v>
      </c>
      <c r="S1165">
        <v>0</v>
      </c>
    </row>
    <row r="1166" spans="3:19">
      <c r="C1166">
        <v>94</v>
      </c>
      <c r="D1166">
        <v>2</v>
      </c>
      <c r="E1166" t="s">
        <v>41</v>
      </c>
      <c r="G1166">
        <v>10</v>
      </c>
      <c r="H1166">
        <v>5946</v>
      </c>
      <c r="I1166">
        <v>5751</v>
      </c>
      <c r="J1166">
        <v>195</v>
      </c>
      <c r="K1166">
        <v>0</v>
      </c>
      <c r="L1166">
        <v>5.78</v>
      </c>
      <c r="M1166">
        <v>1</v>
      </c>
      <c r="N1166">
        <v>5</v>
      </c>
      <c r="O1166">
        <v>3</v>
      </c>
      <c r="P1166">
        <v>1</v>
      </c>
      <c r="Q1166">
        <v>0</v>
      </c>
      <c r="R1166">
        <v>0</v>
      </c>
      <c r="S1166">
        <v>0</v>
      </c>
    </row>
    <row r="1167" spans="3:19">
      <c r="C1167">
        <v>94</v>
      </c>
      <c r="D1167">
        <v>3</v>
      </c>
      <c r="E1167" t="s">
        <v>44</v>
      </c>
      <c r="G1167">
        <v>6</v>
      </c>
      <c r="H1167">
        <v>2479</v>
      </c>
      <c r="I1167">
        <v>2326</v>
      </c>
      <c r="J1167">
        <v>153</v>
      </c>
      <c r="K1167">
        <v>7.345E-3</v>
      </c>
      <c r="L1167">
        <v>8.35</v>
      </c>
      <c r="M1167">
        <v>1</v>
      </c>
      <c r="N1167">
        <v>3</v>
      </c>
      <c r="O1167">
        <v>1</v>
      </c>
      <c r="P1167">
        <v>1</v>
      </c>
      <c r="Q1167">
        <v>0</v>
      </c>
      <c r="R1167">
        <v>0</v>
      </c>
      <c r="S1167">
        <v>0</v>
      </c>
    </row>
    <row r="1168" spans="3:19">
      <c r="C1168">
        <v>94</v>
      </c>
      <c r="D1168">
        <v>3</v>
      </c>
      <c r="E1168" t="s">
        <v>43</v>
      </c>
      <c r="G1168">
        <v>6</v>
      </c>
      <c r="H1168">
        <v>4274</v>
      </c>
      <c r="I1168">
        <v>3927</v>
      </c>
      <c r="J1168">
        <v>347</v>
      </c>
      <c r="K1168">
        <v>0</v>
      </c>
      <c r="L1168">
        <v>17.97</v>
      </c>
      <c r="M1168">
        <v>1</v>
      </c>
      <c r="N1168">
        <v>3</v>
      </c>
      <c r="O1168">
        <v>1</v>
      </c>
      <c r="P1168">
        <v>1</v>
      </c>
      <c r="Q1168">
        <v>0</v>
      </c>
      <c r="R1168">
        <v>0</v>
      </c>
      <c r="S1168">
        <v>0</v>
      </c>
    </row>
    <row r="1169" spans="3:19">
      <c r="C1169">
        <v>94</v>
      </c>
      <c r="D1169">
        <v>3</v>
      </c>
      <c r="E1169" t="s">
        <v>42</v>
      </c>
      <c r="G1169">
        <v>8</v>
      </c>
      <c r="H1169">
        <v>4269</v>
      </c>
      <c r="I1169">
        <v>3779</v>
      </c>
      <c r="J1169">
        <v>490</v>
      </c>
      <c r="K1169">
        <v>2.6244999999999901E-3</v>
      </c>
      <c r="L1169">
        <v>9.8699999999999992</v>
      </c>
      <c r="M1169">
        <v>1</v>
      </c>
      <c r="N1169">
        <v>4</v>
      </c>
      <c r="O1169">
        <v>2</v>
      </c>
      <c r="P1169">
        <v>1</v>
      </c>
      <c r="Q1169">
        <v>0</v>
      </c>
      <c r="R1169">
        <v>0</v>
      </c>
      <c r="S1169">
        <v>0</v>
      </c>
    </row>
    <row r="1170" spans="3:19">
      <c r="C1170">
        <v>94</v>
      </c>
      <c r="D1170">
        <v>3</v>
      </c>
      <c r="E1170" t="s">
        <v>41</v>
      </c>
      <c r="G1170">
        <v>10</v>
      </c>
      <c r="H1170">
        <v>5946</v>
      </c>
      <c r="I1170">
        <v>5751</v>
      </c>
      <c r="J1170">
        <v>195</v>
      </c>
      <c r="K1170">
        <v>0</v>
      </c>
      <c r="L1170">
        <v>5.05</v>
      </c>
      <c r="M1170">
        <v>1</v>
      </c>
      <c r="N1170">
        <v>5</v>
      </c>
      <c r="O1170">
        <v>3</v>
      </c>
      <c r="P1170">
        <v>1</v>
      </c>
      <c r="Q1170">
        <v>0</v>
      </c>
      <c r="R1170">
        <v>0</v>
      </c>
      <c r="S1170">
        <v>0</v>
      </c>
    </row>
    <row r="1171" spans="3:19">
      <c r="C1171">
        <v>95</v>
      </c>
      <c r="D1171">
        <v>1</v>
      </c>
      <c r="E1171" t="s">
        <v>44</v>
      </c>
      <c r="G1171">
        <v>6</v>
      </c>
      <c r="H1171">
        <v>3494</v>
      </c>
      <c r="I1171">
        <v>3254</v>
      </c>
      <c r="J1171">
        <v>240</v>
      </c>
      <c r="K1171">
        <v>9.0950000000000007E-3</v>
      </c>
      <c r="L1171">
        <v>10.82</v>
      </c>
      <c r="M1171">
        <v>1</v>
      </c>
      <c r="N1171">
        <v>3</v>
      </c>
      <c r="O1171">
        <v>1</v>
      </c>
      <c r="P1171">
        <v>1</v>
      </c>
      <c r="Q1171">
        <v>0</v>
      </c>
      <c r="R1171">
        <v>0</v>
      </c>
      <c r="S1171">
        <v>0</v>
      </c>
    </row>
    <row r="1172" spans="3:19">
      <c r="C1172">
        <v>95</v>
      </c>
      <c r="D1172">
        <v>1</v>
      </c>
      <c r="E1172" t="s">
        <v>43</v>
      </c>
      <c r="G1172">
        <v>6</v>
      </c>
      <c r="H1172">
        <v>4386</v>
      </c>
      <c r="I1172">
        <v>3991</v>
      </c>
      <c r="J1172">
        <v>395</v>
      </c>
      <c r="K1172">
        <v>0</v>
      </c>
      <c r="L1172">
        <v>18.03</v>
      </c>
      <c r="M1172">
        <v>1</v>
      </c>
      <c r="N1172">
        <v>3</v>
      </c>
      <c r="O1172">
        <v>1</v>
      </c>
      <c r="P1172">
        <v>1</v>
      </c>
      <c r="Q1172">
        <v>0</v>
      </c>
      <c r="R1172">
        <v>0</v>
      </c>
      <c r="S1172">
        <v>0</v>
      </c>
    </row>
    <row r="1173" spans="3:19">
      <c r="C1173">
        <v>95</v>
      </c>
      <c r="D1173">
        <v>1</v>
      </c>
      <c r="E1173" t="s">
        <v>41</v>
      </c>
      <c r="G1173">
        <v>6</v>
      </c>
      <c r="H1173">
        <v>3743</v>
      </c>
      <c r="I1173">
        <v>3563</v>
      </c>
      <c r="J1173">
        <v>180</v>
      </c>
      <c r="K1173">
        <v>0</v>
      </c>
      <c r="L1173">
        <v>4.09</v>
      </c>
      <c r="M1173">
        <v>1</v>
      </c>
      <c r="N1173">
        <v>3</v>
      </c>
      <c r="O1173">
        <v>2</v>
      </c>
      <c r="P1173">
        <v>0</v>
      </c>
      <c r="Q1173">
        <v>0</v>
      </c>
      <c r="R1173">
        <v>0</v>
      </c>
      <c r="S1173">
        <v>0</v>
      </c>
    </row>
    <row r="1174" spans="3:19">
      <c r="C1174">
        <v>95</v>
      </c>
      <c r="D1174">
        <v>1</v>
      </c>
      <c r="E1174" t="s">
        <v>42</v>
      </c>
      <c r="G1174">
        <v>12</v>
      </c>
      <c r="H1174">
        <v>7783</v>
      </c>
      <c r="I1174">
        <v>7490</v>
      </c>
      <c r="J1174">
        <v>293</v>
      </c>
      <c r="K1174">
        <v>4.1844999999999999E-3</v>
      </c>
      <c r="L1174">
        <v>12.94</v>
      </c>
      <c r="M1174">
        <v>1</v>
      </c>
      <c r="N1174">
        <v>6</v>
      </c>
      <c r="O1174">
        <v>2</v>
      </c>
      <c r="P1174">
        <v>3</v>
      </c>
      <c r="Q1174">
        <v>0</v>
      </c>
      <c r="R1174">
        <v>0</v>
      </c>
      <c r="S1174">
        <v>0</v>
      </c>
    </row>
    <row r="1175" spans="3:19">
      <c r="C1175">
        <v>95</v>
      </c>
      <c r="D1175">
        <v>2</v>
      </c>
      <c r="E1175" t="s">
        <v>41</v>
      </c>
      <c r="M1175">
        <v>1</v>
      </c>
      <c r="N1175">
        <v>25</v>
      </c>
      <c r="O1175">
        <v>24</v>
      </c>
      <c r="P1175">
        <v>0</v>
      </c>
      <c r="Q1175">
        <v>0</v>
      </c>
      <c r="R1175">
        <v>0</v>
      </c>
      <c r="S1175">
        <v>0</v>
      </c>
    </row>
    <row r="1176" spans="3:19">
      <c r="C1176">
        <v>95</v>
      </c>
      <c r="D1176">
        <v>2</v>
      </c>
      <c r="E1176" t="s">
        <v>42</v>
      </c>
      <c r="G1176">
        <v>8</v>
      </c>
      <c r="H1176">
        <v>3546</v>
      </c>
      <c r="I1176">
        <v>3325</v>
      </c>
      <c r="J1176">
        <v>221</v>
      </c>
      <c r="K1176">
        <v>1.9940000000000001E-3</v>
      </c>
      <c r="L1176">
        <v>8.4</v>
      </c>
      <c r="M1176">
        <v>1</v>
      </c>
      <c r="N1176">
        <v>4</v>
      </c>
      <c r="O1176">
        <v>2</v>
      </c>
      <c r="P1176">
        <v>1</v>
      </c>
      <c r="Q1176">
        <v>0</v>
      </c>
      <c r="R1176">
        <v>0</v>
      </c>
      <c r="S1176">
        <v>0</v>
      </c>
    </row>
    <row r="1177" spans="3:19">
      <c r="C1177">
        <v>95</v>
      </c>
      <c r="D1177">
        <v>2</v>
      </c>
      <c r="E1177" t="s">
        <v>43</v>
      </c>
      <c r="G1177">
        <v>6</v>
      </c>
      <c r="H1177">
        <v>4386</v>
      </c>
      <c r="I1177">
        <v>3991</v>
      </c>
      <c r="J1177">
        <v>395</v>
      </c>
      <c r="K1177">
        <v>0</v>
      </c>
      <c r="L1177">
        <v>19.12</v>
      </c>
      <c r="M1177">
        <v>1</v>
      </c>
      <c r="N1177">
        <v>3</v>
      </c>
      <c r="O1177">
        <v>1</v>
      </c>
      <c r="P1177">
        <v>1</v>
      </c>
      <c r="Q1177">
        <v>0</v>
      </c>
      <c r="R1177">
        <v>0</v>
      </c>
      <c r="S1177">
        <v>0</v>
      </c>
    </row>
    <row r="1178" spans="3:19">
      <c r="C1178">
        <v>95</v>
      </c>
      <c r="D1178">
        <v>2</v>
      </c>
      <c r="E1178" t="s">
        <v>44</v>
      </c>
      <c r="G1178">
        <v>6</v>
      </c>
      <c r="H1178">
        <v>3401</v>
      </c>
      <c r="I1178">
        <v>3184</v>
      </c>
      <c r="J1178">
        <v>217</v>
      </c>
      <c r="K1178">
        <v>8.6899999999999998E-3</v>
      </c>
      <c r="L1178">
        <v>9.8800000000000008</v>
      </c>
      <c r="M1178">
        <v>1</v>
      </c>
      <c r="N1178">
        <v>3</v>
      </c>
      <c r="O1178">
        <v>1</v>
      </c>
      <c r="P1178">
        <v>1</v>
      </c>
      <c r="Q1178">
        <v>0</v>
      </c>
      <c r="R1178">
        <v>0</v>
      </c>
      <c r="S1178">
        <v>0</v>
      </c>
    </row>
    <row r="1179" spans="3:19">
      <c r="C1179">
        <v>95</v>
      </c>
      <c r="D1179">
        <v>3</v>
      </c>
      <c r="E1179" t="s">
        <v>43</v>
      </c>
      <c r="G1179">
        <v>6</v>
      </c>
      <c r="H1179">
        <v>4389</v>
      </c>
      <c r="I1179">
        <v>3991</v>
      </c>
      <c r="J1179">
        <v>398</v>
      </c>
      <c r="K1179">
        <v>0</v>
      </c>
      <c r="L1179">
        <v>18.399999999999999</v>
      </c>
      <c r="M1179">
        <v>1</v>
      </c>
      <c r="N1179">
        <v>3</v>
      </c>
      <c r="O1179">
        <v>1</v>
      </c>
      <c r="P1179">
        <v>1</v>
      </c>
      <c r="Q1179">
        <v>0</v>
      </c>
      <c r="R1179">
        <v>0</v>
      </c>
      <c r="S1179">
        <v>0</v>
      </c>
    </row>
    <row r="1180" spans="3:19">
      <c r="C1180">
        <v>95</v>
      </c>
      <c r="D1180">
        <v>3</v>
      </c>
      <c r="E1180" t="s">
        <v>44</v>
      </c>
      <c r="G1180">
        <v>6</v>
      </c>
      <c r="H1180">
        <v>3327</v>
      </c>
      <c r="I1180">
        <v>3121</v>
      </c>
      <c r="J1180">
        <v>206</v>
      </c>
      <c r="K1180">
        <v>9.8624999999999997E-3</v>
      </c>
      <c r="L1180">
        <v>8.7899999999999991</v>
      </c>
      <c r="M1180">
        <v>1</v>
      </c>
      <c r="N1180">
        <v>3</v>
      </c>
      <c r="O1180">
        <v>1</v>
      </c>
      <c r="P1180">
        <v>1</v>
      </c>
      <c r="Q1180">
        <v>0</v>
      </c>
      <c r="R1180">
        <v>0</v>
      </c>
      <c r="S1180">
        <v>0</v>
      </c>
    </row>
    <row r="1181" spans="3:19">
      <c r="C1181">
        <v>95</v>
      </c>
      <c r="D1181">
        <v>3</v>
      </c>
      <c r="E1181" t="s">
        <v>41</v>
      </c>
      <c r="M1181">
        <v>1</v>
      </c>
      <c r="N1181">
        <v>25</v>
      </c>
      <c r="O1181">
        <v>24</v>
      </c>
      <c r="P1181">
        <v>0</v>
      </c>
      <c r="Q1181">
        <v>0</v>
      </c>
      <c r="R1181">
        <v>0</v>
      </c>
      <c r="S1181">
        <v>0</v>
      </c>
    </row>
    <row r="1182" spans="3:19">
      <c r="C1182">
        <v>95</v>
      </c>
      <c r="D1182">
        <v>3</v>
      </c>
      <c r="E1182" t="s">
        <v>42</v>
      </c>
      <c r="G1182">
        <v>8</v>
      </c>
      <c r="H1182">
        <v>3744</v>
      </c>
      <c r="I1182">
        <v>3450</v>
      </c>
      <c r="J1182">
        <v>294</v>
      </c>
      <c r="K1182">
        <v>2.166E-3</v>
      </c>
      <c r="L1182">
        <v>10.94</v>
      </c>
      <c r="M1182">
        <v>1</v>
      </c>
      <c r="N1182">
        <v>4</v>
      </c>
      <c r="O1182">
        <v>2</v>
      </c>
      <c r="P1182">
        <v>1</v>
      </c>
      <c r="Q1182">
        <v>0</v>
      </c>
      <c r="R1182">
        <v>0</v>
      </c>
      <c r="S1182">
        <v>0</v>
      </c>
    </row>
    <row r="1183" spans="3:19">
      <c r="C1183">
        <v>96</v>
      </c>
      <c r="D1183">
        <v>1</v>
      </c>
      <c r="E1183" t="s">
        <v>42</v>
      </c>
      <c r="G1183">
        <v>12</v>
      </c>
      <c r="H1183">
        <v>6429</v>
      </c>
      <c r="I1183">
        <v>6131</v>
      </c>
      <c r="J1183">
        <v>298</v>
      </c>
      <c r="K1183">
        <v>3.5125E-3</v>
      </c>
      <c r="L1183">
        <v>15.97</v>
      </c>
      <c r="M1183">
        <v>1</v>
      </c>
      <c r="N1183">
        <v>6</v>
      </c>
      <c r="O1183">
        <v>3</v>
      </c>
      <c r="P1183">
        <v>2</v>
      </c>
      <c r="Q1183">
        <v>0</v>
      </c>
      <c r="R1183">
        <v>0</v>
      </c>
      <c r="S1183">
        <v>0</v>
      </c>
    </row>
    <row r="1184" spans="3:19">
      <c r="C1184">
        <v>96</v>
      </c>
      <c r="D1184">
        <v>1</v>
      </c>
      <c r="E1184" t="s">
        <v>43</v>
      </c>
      <c r="G1184">
        <v>6</v>
      </c>
      <c r="H1184">
        <v>4409</v>
      </c>
      <c r="I1184">
        <v>3996</v>
      </c>
      <c r="J1184">
        <v>413</v>
      </c>
      <c r="K1184">
        <v>0</v>
      </c>
      <c r="L1184">
        <v>18.55</v>
      </c>
      <c r="M1184">
        <v>1</v>
      </c>
      <c r="N1184">
        <v>3</v>
      </c>
      <c r="O1184">
        <v>1</v>
      </c>
      <c r="P1184">
        <v>1</v>
      </c>
      <c r="Q1184">
        <v>0</v>
      </c>
      <c r="R1184">
        <v>0</v>
      </c>
      <c r="S1184">
        <v>0</v>
      </c>
    </row>
    <row r="1185" spans="3:19">
      <c r="C1185">
        <v>96</v>
      </c>
      <c r="D1185">
        <v>1</v>
      </c>
      <c r="E1185" t="s">
        <v>44</v>
      </c>
      <c r="G1185">
        <v>6</v>
      </c>
      <c r="H1185">
        <v>3813</v>
      </c>
      <c r="I1185">
        <v>3366</v>
      </c>
      <c r="J1185">
        <v>447</v>
      </c>
      <c r="K1185">
        <v>1.2885000000000001E-2</v>
      </c>
      <c r="L1185">
        <v>13.82</v>
      </c>
      <c r="M1185">
        <v>1</v>
      </c>
      <c r="N1185">
        <v>3</v>
      </c>
      <c r="O1185">
        <v>1</v>
      </c>
      <c r="P1185">
        <v>1</v>
      </c>
      <c r="Q1185">
        <v>0</v>
      </c>
      <c r="R1185">
        <v>0</v>
      </c>
      <c r="S1185">
        <v>0</v>
      </c>
    </row>
    <row r="1186" spans="3:19">
      <c r="C1186">
        <v>96</v>
      </c>
      <c r="D1186">
        <v>1</v>
      </c>
      <c r="E1186" t="s">
        <v>41</v>
      </c>
      <c r="G1186">
        <v>14</v>
      </c>
      <c r="H1186">
        <v>12401</v>
      </c>
      <c r="I1186">
        <v>11998</v>
      </c>
      <c r="J1186">
        <v>403</v>
      </c>
      <c r="K1186">
        <v>0</v>
      </c>
      <c r="L1186">
        <v>11</v>
      </c>
      <c r="M1186">
        <v>1</v>
      </c>
      <c r="N1186">
        <v>7</v>
      </c>
      <c r="O1186">
        <v>4</v>
      </c>
      <c r="P1186">
        <v>2</v>
      </c>
      <c r="Q1186">
        <v>0</v>
      </c>
      <c r="R1186">
        <v>0</v>
      </c>
      <c r="S1186">
        <v>0</v>
      </c>
    </row>
    <row r="1187" spans="3:19">
      <c r="C1187">
        <v>96</v>
      </c>
      <c r="D1187">
        <v>2</v>
      </c>
      <c r="E1187" t="s">
        <v>41</v>
      </c>
      <c r="G1187">
        <v>10</v>
      </c>
      <c r="H1187">
        <v>8045</v>
      </c>
      <c r="I1187">
        <v>7692</v>
      </c>
      <c r="J1187">
        <v>353</v>
      </c>
      <c r="K1187">
        <v>0</v>
      </c>
      <c r="L1187">
        <v>6.86</v>
      </c>
      <c r="M1187">
        <v>1</v>
      </c>
      <c r="N1187">
        <v>5</v>
      </c>
      <c r="O1187">
        <v>4</v>
      </c>
      <c r="P1187">
        <v>0</v>
      </c>
      <c r="Q1187">
        <v>0</v>
      </c>
      <c r="R1187">
        <v>0</v>
      </c>
      <c r="S1187">
        <v>0</v>
      </c>
    </row>
    <row r="1188" spans="3:19">
      <c r="C1188">
        <v>96</v>
      </c>
      <c r="D1188">
        <v>2</v>
      </c>
      <c r="E1188" t="s">
        <v>43</v>
      </c>
      <c r="G1188">
        <v>6</v>
      </c>
      <c r="H1188">
        <v>4394</v>
      </c>
      <c r="I1188">
        <v>3996</v>
      </c>
      <c r="J1188">
        <v>398</v>
      </c>
      <c r="K1188">
        <v>0</v>
      </c>
      <c r="L1188">
        <v>21.94</v>
      </c>
      <c r="M1188">
        <v>1</v>
      </c>
      <c r="N1188">
        <v>3</v>
      </c>
      <c r="O1188">
        <v>1</v>
      </c>
      <c r="P1188">
        <v>1</v>
      </c>
      <c r="Q1188">
        <v>0</v>
      </c>
      <c r="R1188">
        <v>0</v>
      </c>
      <c r="S1188">
        <v>0</v>
      </c>
    </row>
    <row r="1189" spans="3:19">
      <c r="C1189">
        <v>96</v>
      </c>
      <c r="D1189">
        <v>2</v>
      </c>
      <c r="E1189" t="s">
        <v>44</v>
      </c>
      <c r="G1189">
        <v>6</v>
      </c>
      <c r="H1189">
        <v>3733</v>
      </c>
      <c r="I1189">
        <v>3327</v>
      </c>
      <c r="J1189">
        <v>406</v>
      </c>
      <c r="K1189">
        <v>1.0937499999999999E-2</v>
      </c>
      <c r="L1189">
        <v>10.82</v>
      </c>
      <c r="M1189">
        <v>1</v>
      </c>
      <c r="N1189">
        <v>3</v>
      </c>
      <c r="O1189">
        <v>1</v>
      </c>
      <c r="P1189">
        <v>1</v>
      </c>
      <c r="Q1189">
        <v>0</v>
      </c>
      <c r="R1189">
        <v>0</v>
      </c>
      <c r="S1189">
        <v>0</v>
      </c>
    </row>
    <row r="1190" spans="3:19">
      <c r="C1190">
        <v>96</v>
      </c>
      <c r="D1190">
        <v>2</v>
      </c>
      <c r="E1190" t="s">
        <v>42</v>
      </c>
      <c r="G1190">
        <v>16</v>
      </c>
      <c r="H1190">
        <v>10453</v>
      </c>
      <c r="I1190">
        <v>10048</v>
      </c>
      <c r="J1190">
        <v>405</v>
      </c>
      <c r="K1190">
        <v>5.6314999999999898E-3</v>
      </c>
      <c r="L1190">
        <v>14.3</v>
      </c>
      <c r="M1190">
        <v>1</v>
      </c>
      <c r="N1190">
        <v>8</v>
      </c>
      <c r="O1190">
        <v>4</v>
      </c>
      <c r="P1190">
        <v>3</v>
      </c>
      <c r="Q1190">
        <v>0</v>
      </c>
      <c r="R1190">
        <v>0</v>
      </c>
      <c r="S1190">
        <v>0</v>
      </c>
    </row>
    <row r="1191" spans="3:19">
      <c r="C1191">
        <v>96</v>
      </c>
      <c r="D1191">
        <v>3</v>
      </c>
      <c r="E1191" t="s">
        <v>43</v>
      </c>
      <c r="G1191">
        <v>6</v>
      </c>
      <c r="H1191">
        <v>4396</v>
      </c>
      <c r="I1191">
        <v>3997</v>
      </c>
      <c r="J1191">
        <v>399</v>
      </c>
      <c r="K1191">
        <v>0</v>
      </c>
      <c r="L1191">
        <v>24.47</v>
      </c>
      <c r="M1191">
        <v>1</v>
      </c>
      <c r="N1191">
        <v>3</v>
      </c>
      <c r="O1191">
        <v>1</v>
      </c>
      <c r="P1191">
        <v>1</v>
      </c>
      <c r="Q1191">
        <v>0</v>
      </c>
      <c r="R1191">
        <v>0</v>
      </c>
      <c r="S1191">
        <v>0</v>
      </c>
    </row>
    <row r="1192" spans="3:19">
      <c r="C1192">
        <v>96</v>
      </c>
      <c r="D1192">
        <v>3</v>
      </c>
      <c r="E1192" t="s">
        <v>42</v>
      </c>
      <c r="G1192">
        <v>6</v>
      </c>
      <c r="H1192">
        <v>2488</v>
      </c>
      <c r="I1192">
        <v>2350</v>
      </c>
      <c r="J1192">
        <v>138</v>
      </c>
      <c r="K1192">
        <v>1.382E-3</v>
      </c>
      <c r="L1192">
        <v>6.42</v>
      </c>
      <c r="M1192">
        <v>1</v>
      </c>
      <c r="N1192">
        <v>3</v>
      </c>
      <c r="O1192">
        <v>1</v>
      </c>
      <c r="P1192">
        <v>1</v>
      </c>
      <c r="Q1192">
        <v>0</v>
      </c>
      <c r="R1192">
        <v>0</v>
      </c>
      <c r="S1192">
        <v>0</v>
      </c>
    </row>
    <row r="1193" spans="3:19">
      <c r="C1193">
        <v>96</v>
      </c>
      <c r="D1193">
        <v>3</v>
      </c>
      <c r="E1193" t="s">
        <v>41</v>
      </c>
      <c r="M1193">
        <v>1</v>
      </c>
      <c r="N1193">
        <v>21</v>
      </c>
      <c r="O1193">
        <v>20</v>
      </c>
      <c r="P1193">
        <v>0</v>
      </c>
      <c r="Q1193">
        <v>0</v>
      </c>
      <c r="R1193">
        <v>0</v>
      </c>
      <c r="S1193">
        <v>0</v>
      </c>
    </row>
    <row r="1194" spans="3:19">
      <c r="C1194">
        <v>96</v>
      </c>
      <c r="D1194">
        <v>3</v>
      </c>
      <c r="E1194" t="s">
        <v>44</v>
      </c>
      <c r="G1194">
        <v>6</v>
      </c>
      <c r="H1194">
        <v>3379</v>
      </c>
      <c r="I1194">
        <v>3144</v>
      </c>
      <c r="J1194">
        <v>235</v>
      </c>
      <c r="K1194">
        <v>8.77E-3</v>
      </c>
      <c r="L1194">
        <v>9.4600000000000009</v>
      </c>
      <c r="M1194">
        <v>1</v>
      </c>
      <c r="N1194">
        <v>3</v>
      </c>
      <c r="O1194">
        <v>1</v>
      </c>
      <c r="P1194">
        <v>1</v>
      </c>
      <c r="Q1194">
        <v>0</v>
      </c>
      <c r="R1194">
        <v>0</v>
      </c>
      <c r="S1194">
        <v>0</v>
      </c>
    </row>
    <row r="1195" spans="3:19">
      <c r="C1195">
        <v>97</v>
      </c>
      <c r="D1195">
        <v>1</v>
      </c>
      <c r="E1195" t="s">
        <v>41</v>
      </c>
      <c r="G1195">
        <v>19</v>
      </c>
      <c r="H1195">
        <v>30703</v>
      </c>
      <c r="I1195">
        <v>21747</v>
      </c>
      <c r="J1195">
        <v>8956</v>
      </c>
      <c r="K1195">
        <v>0</v>
      </c>
      <c r="L1195">
        <v>43.89</v>
      </c>
      <c r="M1195">
        <v>1</v>
      </c>
      <c r="N1195">
        <v>9</v>
      </c>
      <c r="O1195">
        <v>7</v>
      </c>
      <c r="P1195">
        <v>1</v>
      </c>
      <c r="Q1195">
        <v>1</v>
      </c>
      <c r="R1195">
        <v>0</v>
      </c>
      <c r="S1195">
        <v>0</v>
      </c>
    </row>
    <row r="1196" spans="3:19">
      <c r="C1196">
        <v>97</v>
      </c>
      <c r="D1196">
        <v>1</v>
      </c>
      <c r="E1196" t="s">
        <v>42</v>
      </c>
      <c r="G1196">
        <v>6</v>
      </c>
      <c r="H1196">
        <v>2471</v>
      </c>
      <c r="I1196">
        <v>2343</v>
      </c>
      <c r="J1196">
        <v>128</v>
      </c>
      <c r="K1196">
        <v>1.3634999999999999E-3</v>
      </c>
      <c r="L1196">
        <v>5.9</v>
      </c>
      <c r="M1196">
        <v>1</v>
      </c>
      <c r="N1196">
        <v>3</v>
      </c>
      <c r="O1196">
        <v>1</v>
      </c>
      <c r="P1196">
        <v>1</v>
      </c>
      <c r="Q1196">
        <v>0</v>
      </c>
      <c r="R1196">
        <v>0</v>
      </c>
      <c r="S1196">
        <v>0</v>
      </c>
    </row>
    <row r="1197" spans="3:19">
      <c r="C1197">
        <v>97</v>
      </c>
      <c r="D1197">
        <v>1</v>
      </c>
      <c r="E1197" t="s">
        <v>44</v>
      </c>
      <c r="G1197">
        <v>6</v>
      </c>
      <c r="H1197">
        <v>3310</v>
      </c>
      <c r="I1197">
        <v>3111</v>
      </c>
      <c r="J1197">
        <v>199</v>
      </c>
      <c r="K1197">
        <v>8.3274999999999998E-3</v>
      </c>
      <c r="L1197">
        <v>8.66</v>
      </c>
      <c r="M1197">
        <v>1</v>
      </c>
      <c r="N1197">
        <v>3</v>
      </c>
      <c r="O1197">
        <v>1</v>
      </c>
      <c r="P1197">
        <v>1</v>
      </c>
      <c r="Q1197">
        <v>0</v>
      </c>
      <c r="R1197">
        <v>0</v>
      </c>
      <c r="S1197">
        <v>0</v>
      </c>
    </row>
    <row r="1198" spans="3:19">
      <c r="C1198">
        <v>97</v>
      </c>
      <c r="D1198">
        <v>1</v>
      </c>
      <c r="E1198" t="s">
        <v>43</v>
      </c>
      <c r="G1198">
        <v>6</v>
      </c>
      <c r="H1198">
        <v>4378</v>
      </c>
      <c r="I1198">
        <v>3988</v>
      </c>
      <c r="J1198">
        <v>390</v>
      </c>
      <c r="K1198">
        <v>0</v>
      </c>
      <c r="L1198">
        <v>22.87</v>
      </c>
      <c r="M1198">
        <v>1</v>
      </c>
      <c r="N1198">
        <v>3</v>
      </c>
      <c r="O1198">
        <v>1</v>
      </c>
      <c r="P1198">
        <v>1</v>
      </c>
      <c r="Q1198">
        <v>0</v>
      </c>
      <c r="R1198">
        <v>0</v>
      </c>
      <c r="S1198">
        <v>0</v>
      </c>
    </row>
    <row r="1199" spans="3:19">
      <c r="C1199">
        <v>97</v>
      </c>
      <c r="D1199">
        <v>2</v>
      </c>
      <c r="E1199" t="s">
        <v>43</v>
      </c>
      <c r="G1199">
        <v>6</v>
      </c>
      <c r="H1199">
        <v>4375</v>
      </c>
      <c r="I1199">
        <v>3988</v>
      </c>
      <c r="J1199">
        <v>387</v>
      </c>
      <c r="K1199">
        <v>0</v>
      </c>
      <c r="L1199">
        <v>22.02</v>
      </c>
      <c r="M1199">
        <v>1</v>
      </c>
      <c r="N1199">
        <v>3</v>
      </c>
      <c r="O1199">
        <v>1</v>
      </c>
      <c r="P1199">
        <v>1</v>
      </c>
      <c r="Q1199">
        <v>0</v>
      </c>
      <c r="R1199">
        <v>0</v>
      </c>
      <c r="S1199">
        <v>0</v>
      </c>
    </row>
    <row r="1200" spans="3:19">
      <c r="C1200">
        <v>97</v>
      </c>
      <c r="D1200">
        <v>2</v>
      </c>
      <c r="E1200" t="s">
        <v>44</v>
      </c>
      <c r="G1200">
        <v>6</v>
      </c>
      <c r="H1200">
        <v>3304</v>
      </c>
      <c r="I1200">
        <v>3105</v>
      </c>
      <c r="J1200">
        <v>199</v>
      </c>
      <c r="K1200">
        <v>8.4725000000000009E-3</v>
      </c>
      <c r="L1200">
        <v>8.7100000000000009</v>
      </c>
      <c r="M1200">
        <v>1</v>
      </c>
      <c r="N1200">
        <v>3</v>
      </c>
      <c r="O1200">
        <v>1</v>
      </c>
      <c r="P1200">
        <v>1</v>
      </c>
      <c r="Q1200">
        <v>0</v>
      </c>
      <c r="R1200">
        <v>0</v>
      </c>
      <c r="S1200">
        <v>0</v>
      </c>
    </row>
    <row r="1201" spans="3:19">
      <c r="C1201">
        <v>97</v>
      </c>
      <c r="D1201">
        <v>2</v>
      </c>
      <c r="E1201" t="s">
        <v>42</v>
      </c>
      <c r="G1201">
        <v>6</v>
      </c>
      <c r="H1201">
        <v>2510</v>
      </c>
      <c r="I1201">
        <v>2363</v>
      </c>
      <c r="J1201">
        <v>147</v>
      </c>
      <c r="K1201">
        <v>1.402E-3</v>
      </c>
      <c r="L1201">
        <v>6.36</v>
      </c>
      <c r="M1201">
        <v>1</v>
      </c>
      <c r="N1201">
        <v>3</v>
      </c>
      <c r="O1201">
        <v>1</v>
      </c>
      <c r="P1201">
        <v>1</v>
      </c>
      <c r="Q1201">
        <v>0</v>
      </c>
      <c r="R1201">
        <v>0</v>
      </c>
      <c r="S1201">
        <v>0</v>
      </c>
    </row>
    <row r="1202" spans="3:19">
      <c r="C1202">
        <v>97</v>
      </c>
      <c r="D1202">
        <v>2</v>
      </c>
      <c r="E1202" t="s">
        <v>41</v>
      </c>
      <c r="G1202">
        <v>19</v>
      </c>
      <c r="H1202">
        <v>22476</v>
      </c>
      <c r="I1202">
        <v>21729</v>
      </c>
      <c r="J1202">
        <v>747</v>
      </c>
      <c r="K1202">
        <v>0</v>
      </c>
      <c r="L1202">
        <v>12.47</v>
      </c>
      <c r="M1202">
        <v>1</v>
      </c>
      <c r="N1202">
        <v>9</v>
      </c>
      <c r="O1202">
        <v>7</v>
      </c>
      <c r="P1202">
        <v>1</v>
      </c>
      <c r="Q1202">
        <v>1</v>
      </c>
      <c r="R1202">
        <v>0</v>
      </c>
      <c r="S1202">
        <v>0</v>
      </c>
    </row>
    <row r="1203" spans="3:19">
      <c r="C1203">
        <v>97</v>
      </c>
      <c r="D1203">
        <v>3</v>
      </c>
      <c r="E1203" t="s">
        <v>43</v>
      </c>
      <c r="G1203">
        <v>6</v>
      </c>
      <c r="H1203">
        <v>4378</v>
      </c>
      <c r="I1203">
        <v>3988</v>
      </c>
      <c r="J1203">
        <v>390</v>
      </c>
      <c r="K1203">
        <v>0</v>
      </c>
      <c r="L1203">
        <v>22.79</v>
      </c>
      <c r="M1203">
        <v>1</v>
      </c>
      <c r="N1203">
        <v>3</v>
      </c>
      <c r="O1203">
        <v>1</v>
      </c>
      <c r="P1203">
        <v>1</v>
      </c>
      <c r="Q1203">
        <v>0</v>
      </c>
      <c r="R1203">
        <v>0</v>
      </c>
      <c r="S1203">
        <v>0</v>
      </c>
    </row>
    <row r="1204" spans="3:19">
      <c r="C1204">
        <v>97</v>
      </c>
      <c r="D1204">
        <v>3</v>
      </c>
      <c r="E1204" t="s">
        <v>42</v>
      </c>
      <c r="G1204">
        <v>6</v>
      </c>
      <c r="H1204">
        <v>2612</v>
      </c>
      <c r="I1204">
        <v>2414</v>
      </c>
      <c r="J1204">
        <v>198</v>
      </c>
      <c r="K1204">
        <v>1.5039999999999999E-3</v>
      </c>
      <c r="L1204">
        <v>7.21</v>
      </c>
      <c r="M1204">
        <v>1</v>
      </c>
      <c r="N1204">
        <v>3</v>
      </c>
      <c r="O1204">
        <v>1</v>
      </c>
      <c r="P1204">
        <v>1</v>
      </c>
      <c r="Q1204">
        <v>0</v>
      </c>
      <c r="R1204">
        <v>0</v>
      </c>
      <c r="S1204">
        <v>0</v>
      </c>
    </row>
    <row r="1205" spans="3:19">
      <c r="C1205">
        <v>97</v>
      </c>
      <c r="D1205">
        <v>3</v>
      </c>
      <c r="E1205" t="s">
        <v>41</v>
      </c>
      <c r="G1205">
        <v>18</v>
      </c>
      <c r="H1205">
        <v>15640</v>
      </c>
      <c r="I1205">
        <v>15177</v>
      </c>
      <c r="J1205">
        <v>463</v>
      </c>
      <c r="K1205">
        <v>0</v>
      </c>
      <c r="L1205">
        <v>15.11</v>
      </c>
      <c r="M1205">
        <v>1</v>
      </c>
      <c r="N1205">
        <v>9</v>
      </c>
      <c r="O1205">
        <v>6</v>
      </c>
      <c r="P1205">
        <v>2</v>
      </c>
      <c r="Q1205">
        <v>0</v>
      </c>
      <c r="R1205">
        <v>0</v>
      </c>
      <c r="S1205">
        <v>0</v>
      </c>
    </row>
    <row r="1206" spans="3:19">
      <c r="C1206">
        <v>97</v>
      </c>
      <c r="D1206">
        <v>3</v>
      </c>
      <c r="E1206" t="s">
        <v>44</v>
      </c>
      <c r="G1206">
        <v>6</v>
      </c>
      <c r="H1206">
        <v>3948</v>
      </c>
      <c r="I1206">
        <v>3452</v>
      </c>
      <c r="J1206">
        <v>496</v>
      </c>
      <c r="K1206">
        <v>1.2149999999999999E-2</v>
      </c>
      <c r="L1206">
        <v>13.48</v>
      </c>
      <c r="M1206">
        <v>1</v>
      </c>
      <c r="N1206">
        <v>3</v>
      </c>
      <c r="O1206">
        <v>1</v>
      </c>
      <c r="P1206">
        <v>1</v>
      </c>
      <c r="Q1206">
        <v>0</v>
      </c>
      <c r="R1206">
        <v>0</v>
      </c>
      <c r="S1206">
        <v>0</v>
      </c>
    </row>
    <row r="1207" spans="3:19">
      <c r="C1207">
        <v>98</v>
      </c>
      <c r="D1207">
        <v>1</v>
      </c>
      <c r="E1207" t="s">
        <v>44</v>
      </c>
      <c r="G1207">
        <v>6</v>
      </c>
      <c r="H1207">
        <v>4145</v>
      </c>
      <c r="I1207">
        <v>3871</v>
      </c>
      <c r="J1207">
        <v>274</v>
      </c>
      <c r="K1207">
        <v>1.06575E-2</v>
      </c>
      <c r="L1207">
        <v>9.65</v>
      </c>
      <c r="M1207">
        <v>1</v>
      </c>
      <c r="N1207">
        <v>3</v>
      </c>
      <c r="O1207">
        <v>1</v>
      </c>
      <c r="P1207">
        <v>1</v>
      </c>
      <c r="Q1207">
        <v>0</v>
      </c>
      <c r="R1207">
        <v>0</v>
      </c>
      <c r="S1207">
        <v>0</v>
      </c>
    </row>
    <row r="1208" spans="3:19">
      <c r="C1208">
        <v>98</v>
      </c>
      <c r="D1208">
        <v>1</v>
      </c>
      <c r="E1208" t="s">
        <v>42</v>
      </c>
      <c r="G1208">
        <v>6</v>
      </c>
      <c r="H1208">
        <v>2613</v>
      </c>
      <c r="I1208">
        <v>2425</v>
      </c>
      <c r="J1208">
        <v>188</v>
      </c>
      <c r="K1208">
        <v>1.4945E-3</v>
      </c>
      <c r="L1208">
        <v>7.55</v>
      </c>
      <c r="M1208">
        <v>1</v>
      </c>
      <c r="N1208">
        <v>3</v>
      </c>
      <c r="O1208">
        <v>1</v>
      </c>
      <c r="P1208">
        <v>1</v>
      </c>
      <c r="Q1208">
        <v>0</v>
      </c>
      <c r="R1208">
        <v>0</v>
      </c>
      <c r="S1208">
        <v>0</v>
      </c>
    </row>
    <row r="1209" spans="3:19">
      <c r="C1209">
        <v>98</v>
      </c>
      <c r="D1209">
        <v>1</v>
      </c>
      <c r="E1209" t="s">
        <v>43</v>
      </c>
      <c r="G1209">
        <v>6</v>
      </c>
      <c r="H1209">
        <v>4424</v>
      </c>
      <c r="I1209">
        <v>4034</v>
      </c>
      <c r="J1209">
        <v>390</v>
      </c>
      <c r="K1209">
        <v>0</v>
      </c>
      <c r="L1209">
        <v>22.21</v>
      </c>
      <c r="M1209">
        <v>1</v>
      </c>
      <c r="N1209">
        <v>3</v>
      </c>
      <c r="O1209">
        <v>1</v>
      </c>
      <c r="P1209">
        <v>1</v>
      </c>
      <c r="Q1209">
        <v>0</v>
      </c>
      <c r="R1209">
        <v>0</v>
      </c>
      <c r="S1209">
        <v>0</v>
      </c>
    </row>
    <row r="1210" spans="3:19">
      <c r="C1210">
        <v>98</v>
      </c>
      <c r="D1210">
        <v>1</v>
      </c>
      <c r="E1210" t="s">
        <v>41</v>
      </c>
      <c r="G1210">
        <v>10</v>
      </c>
      <c r="H1210">
        <v>8540</v>
      </c>
      <c r="I1210">
        <v>8190</v>
      </c>
      <c r="J1210">
        <v>350</v>
      </c>
      <c r="K1210">
        <v>0</v>
      </c>
      <c r="L1210">
        <v>9.36</v>
      </c>
      <c r="M1210">
        <v>1</v>
      </c>
      <c r="N1210">
        <v>5</v>
      </c>
      <c r="O1210">
        <v>4</v>
      </c>
      <c r="P1210">
        <v>0</v>
      </c>
      <c r="Q1210">
        <v>0</v>
      </c>
      <c r="R1210">
        <v>0</v>
      </c>
      <c r="S1210">
        <v>0</v>
      </c>
    </row>
    <row r="1211" spans="3:19">
      <c r="C1211">
        <v>98</v>
      </c>
      <c r="D1211">
        <v>2</v>
      </c>
      <c r="E1211" t="s">
        <v>41</v>
      </c>
      <c r="G1211">
        <v>10</v>
      </c>
      <c r="H1211">
        <v>8551</v>
      </c>
      <c r="I1211">
        <v>8195</v>
      </c>
      <c r="J1211">
        <v>356</v>
      </c>
      <c r="K1211">
        <v>0</v>
      </c>
      <c r="L1211">
        <v>7.24</v>
      </c>
      <c r="M1211">
        <v>1</v>
      </c>
      <c r="N1211">
        <v>5</v>
      </c>
      <c r="O1211">
        <v>4</v>
      </c>
      <c r="P1211">
        <v>0</v>
      </c>
      <c r="Q1211">
        <v>0</v>
      </c>
      <c r="R1211">
        <v>0</v>
      </c>
      <c r="S1211">
        <v>0</v>
      </c>
    </row>
    <row r="1212" spans="3:19">
      <c r="C1212">
        <v>98</v>
      </c>
      <c r="D1212">
        <v>2</v>
      </c>
      <c r="E1212" t="s">
        <v>43</v>
      </c>
      <c r="G1212">
        <v>6</v>
      </c>
      <c r="H1212">
        <v>4445</v>
      </c>
      <c r="I1212">
        <v>4043</v>
      </c>
      <c r="J1212">
        <v>402</v>
      </c>
      <c r="K1212">
        <v>0</v>
      </c>
      <c r="L1212">
        <v>21.71</v>
      </c>
      <c r="M1212">
        <v>1</v>
      </c>
      <c r="N1212">
        <v>3</v>
      </c>
      <c r="O1212">
        <v>1</v>
      </c>
      <c r="P1212">
        <v>1</v>
      </c>
      <c r="Q1212">
        <v>0</v>
      </c>
      <c r="R1212">
        <v>0</v>
      </c>
      <c r="S1212">
        <v>0</v>
      </c>
    </row>
    <row r="1213" spans="3:19">
      <c r="C1213">
        <v>98</v>
      </c>
      <c r="D1213">
        <v>2</v>
      </c>
      <c r="E1213" t="s">
        <v>42</v>
      </c>
      <c r="G1213">
        <v>6</v>
      </c>
      <c r="H1213">
        <v>2531</v>
      </c>
      <c r="I1213">
        <v>2385</v>
      </c>
      <c r="J1213">
        <v>146</v>
      </c>
      <c r="K1213">
        <v>1.4115E-3</v>
      </c>
      <c r="L1213">
        <v>5.96</v>
      </c>
      <c r="M1213">
        <v>1</v>
      </c>
      <c r="N1213">
        <v>3</v>
      </c>
      <c r="O1213">
        <v>1</v>
      </c>
      <c r="P1213">
        <v>1</v>
      </c>
      <c r="Q1213">
        <v>0</v>
      </c>
      <c r="R1213">
        <v>0</v>
      </c>
      <c r="S1213">
        <v>0</v>
      </c>
    </row>
    <row r="1214" spans="3:19">
      <c r="C1214">
        <v>98</v>
      </c>
      <c r="D1214">
        <v>2</v>
      </c>
      <c r="E1214" t="s">
        <v>44</v>
      </c>
      <c r="G1214">
        <v>6</v>
      </c>
      <c r="H1214">
        <v>4650</v>
      </c>
      <c r="I1214">
        <v>4131</v>
      </c>
      <c r="J1214">
        <v>519</v>
      </c>
      <c r="K1214">
        <v>1.3757500000000001E-2</v>
      </c>
      <c r="L1214">
        <v>15.02</v>
      </c>
      <c r="M1214">
        <v>1</v>
      </c>
      <c r="N1214">
        <v>3</v>
      </c>
      <c r="O1214">
        <v>1</v>
      </c>
      <c r="P1214">
        <v>1</v>
      </c>
      <c r="Q1214">
        <v>0</v>
      </c>
      <c r="R1214">
        <v>0</v>
      </c>
      <c r="S1214">
        <v>0</v>
      </c>
    </row>
    <row r="1215" spans="3:19">
      <c r="C1215">
        <v>98</v>
      </c>
      <c r="D1215">
        <v>3</v>
      </c>
      <c r="E1215" t="s">
        <v>43</v>
      </c>
      <c r="G1215">
        <v>6</v>
      </c>
      <c r="H1215">
        <v>4422</v>
      </c>
      <c r="I1215">
        <v>4028</v>
      </c>
      <c r="J1215">
        <v>394</v>
      </c>
      <c r="K1215">
        <v>0</v>
      </c>
      <c r="L1215">
        <v>27.67</v>
      </c>
      <c r="M1215">
        <v>1</v>
      </c>
      <c r="N1215">
        <v>3</v>
      </c>
      <c r="O1215">
        <v>1</v>
      </c>
      <c r="P1215">
        <v>1</v>
      </c>
      <c r="Q1215">
        <v>0</v>
      </c>
      <c r="R1215">
        <v>0</v>
      </c>
      <c r="S1215">
        <v>0</v>
      </c>
    </row>
    <row r="1216" spans="3:19">
      <c r="C1216">
        <v>98</v>
      </c>
      <c r="D1216">
        <v>3</v>
      </c>
      <c r="E1216" t="s">
        <v>41</v>
      </c>
      <c r="G1216">
        <v>10</v>
      </c>
      <c r="H1216">
        <v>8551</v>
      </c>
      <c r="I1216">
        <v>8195</v>
      </c>
      <c r="J1216">
        <v>356</v>
      </c>
      <c r="K1216">
        <v>0</v>
      </c>
      <c r="L1216">
        <v>7.3</v>
      </c>
      <c r="M1216">
        <v>1</v>
      </c>
      <c r="N1216">
        <v>5</v>
      </c>
      <c r="O1216">
        <v>4</v>
      </c>
      <c r="P1216">
        <v>0</v>
      </c>
      <c r="Q1216">
        <v>0</v>
      </c>
      <c r="R1216">
        <v>0</v>
      </c>
      <c r="S1216">
        <v>0</v>
      </c>
    </row>
    <row r="1217" spans="3:19">
      <c r="C1217">
        <v>98</v>
      </c>
      <c r="D1217">
        <v>3</v>
      </c>
      <c r="E1217" t="s">
        <v>44</v>
      </c>
      <c r="G1217">
        <v>6</v>
      </c>
      <c r="H1217">
        <v>4301</v>
      </c>
      <c r="I1217">
        <v>3973</v>
      </c>
      <c r="J1217">
        <v>328</v>
      </c>
      <c r="K1217">
        <v>1.1452499999999999E-2</v>
      </c>
      <c r="L1217">
        <v>12.03</v>
      </c>
      <c r="M1217">
        <v>1</v>
      </c>
      <c r="N1217">
        <v>3</v>
      </c>
      <c r="O1217">
        <v>1</v>
      </c>
      <c r="P1217">
        <v>1</v>
      </c>
      <c r="Q1217">
        <v>0</v>
      </c>
      <c r="R1217">
        <v>0</v>
      </c>
      <c r="S1217">
        <v>0</v>
      </c>
    </row>
    <row r="1218" spans="3:19">
      <c r="C1218">
        <v>98</v>
      </c>
      <c r="D1218">
        <v>3</v>
      </c>
      <c r="E1218" t="s">
        <v>42</v>
      </c>
      <c r="G1218">
        <v>12</v>
      </c>
      <c r="H1218">
        <v>5862</v>
      </c>
      <c r="I1218">
        <v>5502</v>
      </c>
      <c r="J1218">
        <v>360</v>
      </c>
      <c r="K1218">
        <v>3.2909999999999901E-3</v>
      </c>
      <c r="L1218">
        <v>11.08</v>
      </c>
      <c r="M1218">
        <v>1</v>
      </c>
      <c r="N1218">
        <v>6</v>
      </c>
      <c r="O1218">
        <v>4</v>
      </c>
      <c r="P1218">
        <v>1</v>
      </c>
      <c r="Q1218">
        <v>0</v>
      </c>
      <c r="R1218">
        <v>0</v>
      </c>
      <c r="S1218">
        <v>0</v>
      </c>
    </row>
    <row r="1219" spans="3:19">
      <c r="C1219">
        <v>99</v>
      </c>
      <c r="D1219">
        <v>1</v>
      </c>
      <c r="E1219" t="s">
        <v>44</v>
      </c>
      <c r="G1219">
        <v>6</v>
      </c>
      <c r="H1219">
        <v>4131</v>
      </c>
      <c r="I1219">
        <v>3861</v>
      </c>
      <c r="J1219">
        <v>270</v>
      </c>
      <c r="K1219">
        <v>1.0592499999999999E-2</v>
      </c>
      <c r="L1219">
        <v>13.3</v>
      </c>
      <c r="M1219">
        <v>1</v>
      </c>
      <c r="N1219">
        <v>3</v>
      </c>
      <c r="O1219">
        <v>1</v>
      </c>
      <c r="P1219">
        <v>1</v>
      </c>
      <c r="Q1219">
        <v>0</v>
      </c>
      <c r="R1219">
        <v>0</v>
      </c>
      <c r="S1219">
        <v>0</v>
      </c>
    </row>
    <row r="1220" spans="3:19">
      <c r="C1220">
        <v>99</v>
      </c>
      <c r="D1220">
        <v>1</v>
      </c>
      <c r="E1220" t="s">
        <v>41</v>
      </c>
      <c r="G1220">
        <v>12</v>
      </c>
      <c r="H1220">
        <v>11148</v>
      </c>
      <c r="I1220">
        <v>10711</v>
      </c>
      <c r="J1220">
        <v>437</v>
      </c>
      <c r="K1220">
        <v>0</v>
      </c>
      <c r="L1220">
        <v>8.1300000000000008</v>
      </c>
      <c r="M1220">
        <v>1</v>
      </c>
      <c r="N1220">
        <v>6</v>
      </c>
      <c r="O1220">
        <v>4</v>
      </c>
      <c r="P1220">
        <v>1</v>
      </c>
      <c r="Q1220">
        <v>0</v>
      </c>
      <c r="R1220">
        <v>0</v>
      </c>
      <c r="S1220">
        <v>0</v>
      </c>
    </row>
    <row r="1221" spans="3:19">
      <c r="C1221">
        <v>99</v>
      </c>
      <c r="D1221">
        <v>1</v>
      </c>
      <c r="E1221" t="s">
        <v>42</v>
      </c>
      <c r="G1221">
        <v>24</v>
      </c>
      <c r="H1221">
        <v>23269</v>
      </c>
      <c r="I1221">
        <v>21769</v>
      </c>
      <c r="J1221">
        <v>1500</v>
      </c>
      <c r="K1221">
        <v>1.31345E-2</v>
      </c>
      <c r="L1221">
        <v>35.78</v>
      </c>
      <c r="M1221">
        <v>1</v>
      </c>
      <c r="N1221">
        <v>12</v>
      </c>
      <c r="O1221">
        <v>8</v>
      </c>
      <c r="P1221">
        <v>3</v>
      </c>
      <c r="Q1221">
        <v>0</v>
      </c>
      <c r="R1221">
        <v>0</v>
      </c>
      <c r="S1221">
        <v>0</v>
      </c>
    </row>
    <row r="1222" spans="3:19">
      <c r="C1222">
        <v>99</v>
      </c>
      <c r="D1222">
        <v>1</v>
      </c>
      <c r="E1222" t="s">
        <v>43</v>
      </c>
      <c r="G1222">
        <v>6</v>
      </c>
      <c r="H1222">
        <v>4472</v>
      </c>
      <c r="I1222">
        <v>4048</v>
      </c>
      <c r="J1222">
        <v>424</v>
      </c>
      <c r="K1222">
        <v>0</v>
      </c>
      <c r="L1222">
        <v>23.7</v>
      </c>
      <c r="M1222">
        <v>1</v>
      </c>
      <c r="N1222">
        <v>3</v>
      </c>
      <c r="O1222">
        <v>1</v>
      </c>
      <c r="P1222">
        <v>1</v>
      </c>
      <c r="Q1222">
        <v>0</v>
      </c>
      <c r="R1222">
        <v>0</v>
      </c>
      <c r="S1222">
        <v>0</v>
      </c>
    </row>
    <row r="1223" spans="3:19">
      <c r="C1223">
        <v>99</v>
      </c>
      <c r="D1223">
        <v>2</v>
      </c>
      <c r="E1223" t="s">
        <v>43</v>
      </c>
      <c r="G1223">
        <v>6</v>
      </c>
      <c r="H1223">
        <v>4447</v>
      </c>
      <c r="I1223">
        <v>4044</v>
      </c>
      <c r="J1223">
        <v>403</v>
      </c>
      <c r="K1223">
        <v>0</v>
      </c>
      <c r="L1223">
        <v>21.92</v>
      </c>
      <c r="M1223">
        <v>1</v>
      </c>
      <c r="N1223">
        <v>3</v>
      </c>
      <c r="O1223">
        <v>1</v>
      </c>
      <c r="P1223">
        <v>1</v>
      </c>
      <c r="Q1223">
        <v>0</v>
      </c>
      <c r="R1223">
        <v>0</v>
      </c>
      <c r="S1223">
        <v>0</v>
      </c>
    </row>
    <row r="1224" spans="3:19">
      <c r="C1224">
        <v>99</v>
      </c>
      <c r="D1224">
        <v>2</v>
      </c>
      <c r="E1224" t="s">
        <v>42</v>
      </c>
      <c r="G1224">
        <v>12</v>
      </c>
      <c r="H1224">
        <v>6764</v>
      </c>
      <c r="I1224">
        <v>6283</v>
      </c>
      <c r="J1224">
        <v>481</v>
      </c>
      <c r="K1224">
        <v>3.8630000000000001E-3</v>
      </c>
      <c r="L1224">
        <v>14.12</v>
      </c>
      <c r="M1224">
        <v>1</v>
      </c>
      <c r="N1224">
        <v>6</v>
      </c>
      <c r="O1224">
        <v>3</v>
      </c>
      <c r="P1224">
        <v>2</v>
      </c>
      <c r="Q1224">
        <v>0</v>
      </c>
      <c r="R1224">
        <v>0</v>
      </c>
      <c r="S1224">
        <v>0</v>
      </c>
    </row>
    <row r="1225" spans="3:19">
      <c r="C1225">
        <v>99</v>
      </c>
      <c r="D1225">
        <v>2</v>
      </c>
      <c r="E1225" t="s">
        <v>44</v>
      </c>
      <c r="G1225">
        <v>6</v>
      </c>
      <c r="H1225">
        <v>4539</v>
      </c>
      <c r="I1225">
        <v>4067</v>
      </c>
      <c r="J1225">
        <v>472</v>
      </c>
      <c r="K1225">
        <v>1.31275E-2</v>
      </c>
      <c r="L1225">
        <v>16.05</v>
      </c>
      <c r="M1225">
        <v>1</v>
      </c>
      <c r="N1225">
        <v>3</v>
      </c>
      <c r="O1225">
        <v>1</v>
      </c>
      <c r="P1225">
        <v>1</v>
      </c>
      <c r="Q1225">
        <v>0</v>
      </c>
      <c r="R1225">
        <v>0</v>
      </c>
      <c r="S1225">
        <v>0</v>
      </c>
    </row>
    <row r="1226" spans="3:19">
      <c r="C1226">
        <v>99</v>
      </c>
      <c r="D1226">
        <v>2</v>
      </c>
      <c r="E1226" t="s">
        <v>41</v>
      </c>
      <c r="G1226">
        <v>12</v>
      </c>
      <c r="H1226">
        <v>10840</v>
      </c>
      <c r="I1226">
        <v>10385</v>
      </c>
      <c r="J1226">
        <v>455</v>
      </c>
      <c r="K1226">
        <v>0</v>
      </c>
      <c r="L1226">
        <v>9.9600000000000009</v>
      </c>
      <c r="M1226">
        <v>1</v>
      </c>
      <c r="N1226">
        <v>6</v>
      </c>
      <c r="O1226">
        <v>5</v>
      </c>
      <c r="P1226">
        <v>0</v>
      </c>
      <c r="Q1226">
        <v>0</v>
      </c>
      <c r="R1226">
        <v>0</v>
      </c>
      <c r="S1226">
        <v>0</v>
      </c>
    </row>
    <row r="1227" spans="3:19">
      <c r="C1227">
        <v>99</v>
      </c>
      <c r="D1227">
        <v>3</v>
      </c>
      <c r="E1227" t="s">
        <v>44</v>
      </c>
      <c r="G1227">
        <v>6</v>
      </c>
      <c r="H1227">
        <v>4651</v>
      </c>
      <c r="I1227">
        <v>4129</v>
      </c>
      <c r="J1227">
        <v>522</v>
      </c>
      <c r="K1227">
        <v>1.37825E-2</v>
      </c>
      <c r="L1227">
        <v>15.56</v>
      </c>
      <c r="M1227">
        <v>1</v>
      </c>
      <c r="N1227">
        <v>3</v>
      </c>
      <c r="O1227">
        <v>1</v>
      </c>
      <c r="P1227">
        <v>1</v>
      </c>
      <c r="Q1227">
        <v>0</v>
      </c>
      <c r="R1227">
        <v>0</v>
      </c>
      <c r="S1227">
        <v>0</v>
      </c>
    </row>
    <row r="1228" spans="3:19">
      <c r="C1228">
        <v>99</v>
      </c>
      <c r="D1228">
        <v>3</v>
      </c>
      <c r="E1228" t="s">
        <v>43</v>
      </c>
      <c r="G1228">
        <v>6</v>
      </c>
      <c r="H1228">
        <v>4465</v>
      </c>
      <c r="I1228">
        <v>4043</v>
      </c>
      <c r="J1228">
        <v>422</v>
      </c>
      <c r="K1228">
        <v>0</v>
      </c>
      <c r="L1228">
        <v>19.940000000000001</v>
      </c>
      <c r="M1228">
        <v>1</v>
      </c>
      <c r="N1228">
        <v>3</v>
      </c>
      <c r="O1228">
        <v>1</v>
      </c>
      <c r="P1228">
        <v>1</v>
      </c>
      <c r="Q1228">
        <v>0</v>
      </c>
      <c r="R1228">
        <v>0</v>
      </c>
      <c r="S1228">
        <v>0</v>
      </c>
    </row>
    <row r="1229" spans="3:19">
      <c r="C1229">
        <v>99</v>
      </c>
      <c r="D1229">
        <v>3</v>
      </c>
      <c r="E1229" t="s">
        <v>41</v>
      </c>
      <c r="G1229">
        <v>12</v>
      </c>
      <c r="H1229">
        <v>10728</v>
      </c>
      <c r="I1229">
        <v>10312</v>
      </c>
      <c r="J1229">
        <v>416</v>
      </c>
      <c r="K1229">
        <v>0</v>
      </c>
      <c r="L1229">
        <v>8.4</v>
      </c>
      <c r="M1229">
        <v>1</v>
      </c>
      <c r="N1229">
        <v>6</v>
      </c>
      <c r="O1229">
        <v>4</v>
      </c>
      <c r="P1229">
        <v>1</v>
      </c>
      <c r="Q1229">
        <v>0</v>
      </c>
      <c r="R1229">
        <v>0</v>
      </c>
      <c r="S1229">
        <v>0</v>
      </c>
    </row>
    <row r="1230" spans="3:19">
      <c r="C1230">
        <v>99</v>
      </c>
      <c r="D1230">
        <v>3</v>
      </c>
      <c r="E1230" t="s">
        <v>42</v>
      </c>
      <c r="G1230">
        <v>8</v>
      </c>
      <c r="H1230">
        <v>3622</v>
      </c>
      <c r="I1230">
        <v>3379</v>
      </c>
      <c r="J1230">
        <v>243</v>
      </c>
      <c r="K1230">
        <v>2.0539999999999998E-3</v>
      </c>
      <c r="L1230">
        <v>8.6</v>
      </c>
      <c r="M1230">
        <v>1</v>
      </c>
      <c r="N1230">
        <v>4</v>
      </c>
      <c r="O1230">
        <v>2</v>
      </c>
      <c r="P1230">
        <v>1</v>
      </c>
      <c r="Q1230">
        <v>0</v>
      </c>
      <c r="R1230">
        <v>0</v>
      </c>
      <c r="S1230">
        <v>0</v>
      </c>
    </row>
    <row r="1231" spans="3:19">
      <c r="C1231">
        <v>100</v>
      </c>
      <c r="D1231">
        <v>1</v>
      </c>
      <c r="E1231" t="s">
        <v>44</v>
      </c>
      <c r="G1231">
        <v>6</v>
      </c>
      <c r="H1231">
        <v>3555</v>
      </c>
      <c r="I1231">
        <v>3237</v>
      </c>
      <c r="J1231">
        <v>318</v>
      </c>
      <c r="K1231">
        <v>9.9924999999999996E-3</v>
      </c>
      <c r="L1231">
        <v>12.98</v>
      </c>
      <c r="M1231">
        <v>1</v>
      </c>
      <c r="N1231">
        <v>3</v>
      </c>
      <c r="O1231">
        <v>1</v>
      </c>
      <c r="P1231">
        <v>1</v>
      </c>
      <c r="Q1231">
        <v>0</v>
      </c>
      <c r="R1231">
        <v>0</v>
      </c>
      <c r="S1231">
        <v>0</v>
      </c>
    </row>
    <row r="1232" spans="3:19">
      <c r="C1232">
        <v>100</v>
      </c>
      <c r="D1232">
        <v>1</v>
      </c>
      <c r="E1232" t="s">
        <v>43</v>
      </c>
      <c r="G1232">
        <v>8</v>
      </c>
      <c r="H1232">
        <v>6786</v>
      </c>
      <c r="I1232">
        <v>6300</v>
      </c>
      <c r="J1232">
        <v>486</v>
      </c>
      <c r="K1232">
        <v>0</v>
      </c>
      <c r="L1232">
        <v>18.25</v>
      </c>
      <c r="M1232">
        <v>1</v>
      </c>
      <c r="N1232">
        <v>4</v>
      </c>
      <c r="O1232">
        <v>1</v>
      </c>
      <c r="P1232">
        <v>2</v>
      </c>
      <c r="Q1232">
        <v>0</v>
      </c>
      <c r="R1232">
        <v>0</v>
      </c>
      <c r="S1232">
        <v>0</v>
      </c>
    </row>
    <row r="1233" spans="3:19">
      <c r="C1233">
        <v>100</v>
      </c>
      <c r="D1233">
        <v>1</v>
      </c>
      <c r="E1233" t="s">
        <v>42</v>
      </c>
      <c r="M1233">
        <v>1</v>
      </c>
      <c r="N1233">
        <v>10</v>
      </c>
      <c r="O1233">
        <v>6</v>
      </c>
      <c r="P1233">
        <v>3</v>
      </c>
      <c r="Q1233">
        <v>0</v>
      </c>
      <c r="R1233">
        <v>0</v>
      </c>
      <c r="S1233">
        <v>0</v>
      </c>
    </row>
    <row r="1234" spans="3:19">
      <c r="C1234">
        <v>100</v>
      </c>
      <c r="D1234">
        <v>1</v>
      </c>
      <c r="E1234" t="s">
        <v>41</v>
      </c>
      <c r="G1234">
        <v>12</v>
      </c>
      <c r="H1234">
        <v>11211</v>
      </c>
      <c r="I1234">
        <v>10735</v>
      </c>
      <c r="J1234">
        <v>476</v>
      </c>
      <c r="K1234">
        <v>0</v>
      </c>
      <c r="L1234">
        <v>9.61</v>
      </c>
      <c r="M1234">
        <v>1</v>
      </c>
      <c r="N1234">
        <v>6</v>
      </c>
      <c r="O1234">
        <v>5</v>
      </c>
      <c r="P1234">
        <v>0</v>
      </c>
      <c r="Q1234">
        <v>0</v>
      </c>
      <c r="R1234">
        <v>0</v>
      </c>
      <c r="S1234">
        <v>0</v>
      </c>
    </row>
    <row r="1235" spans="3:19">
      <c r="C1235">
        <v>100</v>
      </c>
      <c r="D1235">
        <v>2</v>
      </c>
      <c r="E1235" t="s">
        <v>41</v>
      </c>
      <c r="G1235">
        <v>14</v>
      </c>
      <c r="H1235">
        <v>14601</v>
      </c>
      <c r="I1235">
        <v>13939</v>
      </c>
      <c r="J1235">
        <v>662</v>
      </c>
      <c r="K1235">
        <v>0</v>
      </c>
      <c r="L1235">
        <v>10.16</v>
      </c>
      <c r="M1235">
        <v>1</v>
      </c>
      <c r="N1235">
        <v>7</v>
      </c>
      <c r="O1235">
        <v>6</v>
      </c>
      <c r="P1235">
        <v>0</v>
      </c>
      <c r="Q1235">
        <v>0</v>
      </c>
      <c r="R1235">
        <v>0</v>
      </c>
      <c r="S1235">
        <v>0</v>
      </c>
    </row>
    <row r="1236" spans="3:19">
      <c r="C1236">
        <v>100</v>
      </c>
      <c r="D1236">
        <v>2</v>
      </c>
      <c r="E1236" t="s">
        <v>42</v>
      </c>
      <c r="M1236">
        <v>1</v>
      </c>
      <c r="N1236">
        <v>10</v>
      </c>
      <c r="O1236">
        <v>5</v>
      </c>
      <c r="P1236">
        <v>4</v>
      </c>
      <c r="Q1236">
        <v>0</v>
      </c>
      <c r="R1236">
        <v>0</v>
      </c>
      <c r="S1236">
        <v>0</v>
      </c>
    </row>
    <row r="1237" spans="3:19">
      <c r="C1237">
        <v>100</v>
      </c>
      <c r="D1237">
        <v>2</v>
      </c>
      <c r="E1237" t="s">
        <v>43</v>
      </c>
      <c r="G1237">
        <v>8</v>
      </c>
      <c r="H1237">
        <v>6786</v>
      </c>
      <c r="I1237">
        <v>6300</v>
      </c>
      <c r="J1237">
        <v>486</v>
      </c>
      <c r="K1237">
        <v>0</v>
      </c>
      <c r="L1237">
        <v>18.309999999999999</v>
      </c>
      <c r="M1237">
        <v>1</v>
      </c>
      <c r="N1237">
        <v>4</v>
      </c>
      <c r="O1237">
        <v>1</v>
      </c>
      <c r="P1237">
        <v>2</v>
      </c>
      <c r="Q1237">
        <v>0</v>
      </c>
      <c r="R1237">
        <v>0</v>
      </c>
      <c r="S1237">
        <v>0</v>
      </c>
    </row>
    <row r="1238" spans="3:19">
      <c r="C1238">
        <v>100</v>
      </c>
      <c r="D1238">
        <v>2</v>
      </c>
      <c r="E1238" t="s">
        <v>44</v>
      </c>
      <c r="G1238">
        <v>6</v>
      </c>
      <c r="H1238">
        <v>3693</v>
      </c>
      <c r="I1238">
        <v>3317</v>
      </c>
      <c r="J1238">
        <v>376</v>
      </c>
      <c r="K1238">
        <v>1.0772500000000001E-2</v>
      </c>
      <c r="L1238">
        <v>10.81</v>
      </c>
      <c r="M1238">
        <v>1</v>
      </c>
      <c r="N1238">
        <v>3</v>
      </c>
      <c r="O1238">
        <v>1</v>
      </c>
      <c r="P1238">
        <v>1</v>
      </c>
      <c r="Q1238">
        <v>0</v>
      </c>
      <c r="R1238">
        <v>0</v>
      </c>
      <c r="S1238">
        <v>0</v>
      </c>
    </row>
    <row r="1239" spans="3:19">
      <c r="C1239">
        <v>100</v>
      </c>
      <c r="D1239">
        <v>3</v>
      </c>
      <c r="E1239" t="s">
        <v>43</v>
      </c>
      <c r="G1239">
        <v>8</v>
      </c>
      <c r="H1239">
        <v>6786</v>
      </c>
      <c r="I1239">
        <v>6300</v>
      </c>
      <c r="J1239">
        <v>486</v>
      </c>
      <c r="K1239">
        <v>0</v>
      </c>
      <c r="L1239">
        <v>18</v>
      </c>
      <c r="M1239">
        <v>1</v>
      </c>
      <c r="N1239">
        <v>4</v>
      </c>
      <c r="O1239">
        <v>1</v>
      </c>
      <c r="P1239">
        <v>2</v>
      </c>
      <c r="Q1239">
        <v>0</v>
      </c>
      <c r="R1239">
        <v>0</v>
      </c>
      <c r="S1239">
        <v>0</v>
      </c>
    </row>
    <row r="1240" spans="3:19">
      <c r="C1240">
        <v>100</v>
      </c>
      <c r="D1240">
        <v>3</v>
      </c>
      <c r="E1240" t="s">
        <v>44</v>
      </c>
      <c r="G1240">
        <v>6</v>
      </c>
      <c r="H1240">
        <v>3545</v>
      </c>
      <c r="I1240">
        <v>3230</v>
      </c>
      <c r="J1240">
        <v>315</v>
      </c>
      <c r="K1240">
        <v>1.12249999999999E-2</v>
      </c>
      <c r="L1240">
        <v>8.18</v>
      </c>
      <c r="M1240">
        <v>1</v>
      </c>
      <c r="N1240">
        <v>3</v>
      </c>
      <c r="O1240">
        <v>1</v>
      </c>
      <c r="P1240">
        <v>1</v>
      </c>
      <c r="Q1240">
        <v>0</v>
      </c>
      <c r="R1240">
        <v>0</v>
      </c>
      <c r="S1240">
        <v>0</v>
      </c>
    </row>
    <row r="1241" spans="3:19">
      <c r="C1241">
        <v>100</v>
      </c>
      <c r="D1241">
        <v>3</v>
      </c>
      <c r="E1241" t="s">
        <v>41</v>
      </c>
      <c r="G1241" t="s">
        <v>31</v>
      </c>
      <c r="H1241" t="s">
        <v>35</v>
      </c>
      <c r="I1241" t="s">
        <v>36</v>
      </c>
      <c r="J1241" t="s">
        <v>33</v>
      </c>
      <c r="K1241" t="s">
        <v>18</v>
      </c>
      <c r="L1241" t="s">
        <v>34</v>
      </c>
      <c r="M1241">
        <v>1</v>
      </c>
      <c r="N1241">
        <v>7</v>
      </c>
      <c r="O1241">
        <v>6</v>
      </c>
      <c r="P1241">
        <v>0</v>
      </c>
      <c r="Q1241">
        <v>0</v>
      </c>
      <c r="R1241">
        <v>0</v>
      </c>
      <c r="S1241">
        <v>0</v>
      </c>
    </row>
    <row r="1242" spans="3:19">
      <c r="C1242">
        <v>100</v>
      </c>
      <c r="D1242">
        <v>3</v>
      </c>
      <c r="E1242" t="s">
        <v>42</v>
      </c>
      <c r="G1242" t="s">
        <v>20</v>
      </c>
      <c r="H1242" t="s">
        <v>37</v>
      </c>
      <c r="I1242" t="s">
        <v>38</v>
      </c>
      <c r="J1242" t="s">
        <v>32</v>
      </c>
      <c r="K1242" t="s">
        <v>39</v>
      </c>
      <c r="L1242" t="s">
        <v>40</v>
      </c>
      <c r="M1242">
        <v>1</v>
      </c>
      <c r="N1242">
        <v>4</v>
      </c>
      <c r="O1242">
        <v>2</v>
      </c>
      <c r="P1242">
        <v>1</v>
      </c>
      <c r="Q1242">
        <v>0</v>
      </c>
      <c r="R1242">
        <v>0</v>
      </c>
      <c r="S1242">
        <v>0</v>
      </c>
    </row>
  </sheetData>
  <autoFilter ref="C1:S124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DBFA-CCE3-8349-B4FA-37ABA4160F38}">
  <dimension ref="A1:AN301"/>
  <sheetViews>
    <sheetView zoomScale="75" zoomScaleNormal="80" workbookViewId="0">
      <selection activeCell="T3" sqref="T3"/>
    </sheetView>
  </sheetViews>
  <sheetFormatPr baseColWidth="10" defaultRowHeight="15"/>
  <cols>
    <col min="19" max="19" width="15.1640625" bestFit="1" customWidth="1"/>
    <col min="20" max="20" width="16.83203125" bestFit="1" customWidth="1"/>
    <col min="21" max="21" width="19.83203125" bestFit="1" customWidth="1"/>
    <col min="22" max="22" width="22.5" bestFit="1" customWidth="1"/>
    <col min="23" max="23" width="23.5" bestFit="1" customWidth="1"/>
    <col min="24" max="24" width="26.5" bestFit="1" customWidth="1"/>
    <col min="25" max="25" width="27.83203125" bestFit="1" customWidth="1"/>
    <col min="26" max="26" width="15.1640625" bestFit="1" customWidth="1"/>
    <col min="27" max="27" width="22.83203125" bestFit="1" customWidth="1"/>
    <col min="28" max="28" width="23.83203125" bestFit="1" customWidth="1"/>
    <col min="29" max="29" width="28.83203125" bestFit="1" customWidth="1"/>
    <col min="30" max="30" width="22.83203125" bestFit="1" customWidth="1"/>
    <col min="31" max="31" width="24.83203125" bestFit="1" customWidth="1"/>
    <col min="32" max="32" width="25.1640625" bestFit="1" customWidth="1"/>
    <col min="34" max="34" width="20.1640625" customWidth="1"/>
    <col min="35" max="35" width="19" customWidth="1"/>
    <col min="36" max="36" width="16.5" customWidth="1"/>
    <col min="37" max="37" width="15.5" customWidth="1"/>
    <col min="38" max="38" width="20.6640625" customWidth="1"/>
    <col min="39" max="39" width="15.5" customWidth="1"/>
  </cols>
  <sheetData>
    <row r="1" spans="1:40">
      <c r="A1" s="1" t="s">
        <v>0</v>
      </c>
      <c r="B1" s="1" t="s">
        <v>52</v>
      </c>
      <c r="C1" s="1" t="s">
        <v>53</v>
      </c>
      <c r="D1" s="1" t="s">
        <v>54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S1" s="16" t="s">
        <v>54</v>
      </c>
      <c r="T1" s="8">
        <v>3</v>
      </c>
    </row>
    <row r="2" spans="1:40">
      <c r="A2">
        <v>1</v>
      </c>
      <c r="B2">
        <v>1</v>
      </c>
      <c r="C2" t="s">
        <v>44</v>
      </c>
      <c r="D2">
        <f>VLOOKUP($A2,Sheet3!$A$1:$Z$101,19,Sheet3!S:S)</f>
        <v>3</v>
      </c>
      <c r="E2">
        <v>6</v>
      </c>
      <c r="F2">
        <v>2566</v>
      </c>
      <c r="G2">
        <v>2390</v>
      </c>
      <c r="H2">
        <v>176</v>
      </c>
      <c r="I2">
        <v>7.7349999999999997E-3</v>
      </c>
      <c r="J2">
        <v>14.79</v>
      </c>
      <c r="K2">
        <v>1</v>
      </c>
      <c r="L2">
        <v>3</v>
      </c>
      <c r="M2" s="2">
        <v>1</v>
      </c>
      <c r="N2" s="2">
        <v>1</v>
      </c>
      <c r="O2" s="2">
        <v>0</v>
      </c>
      <c r="P2" s="2">
        <v>0</v>
      </c>
      <c r="Q2" s="2">
        <v>0</v>
      </c>
    </row>
    <row r="3" spans="1:40">
      <c r="A3">
        <v>1</v>
      </c>
      <c r="B3">
        <v>2</v>
      </c>
      <c r="C3" t="s">
        <v>44</v>
      </c>
      <c r="D3">
        <f>VLOOKUP($A3,Sheet3!$A$1:$Z$101,19,Sheet3!S:S)</f>
        <v>3</v>
      </c>
      <c r="E3">
        <v>6</v>
      </c>
      <c r="F3">
        <v>2607</v>
      </c>
      <c r="G3">
        <v>2430</v>
      </c>
      <c r="H3">
        <v>177</v>
      </c>
      <c r="I3">
        <v>7.8449999999999995E-3</v>
      </c>
      <c r="J3">
        <v>10.62</v>
      </c>
      <c r="K3">
        <v>1</v>
      </c>
      <c r="L3">
        <v>3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S3" s="16" t="s">
        <v>186</v>
      </c>
      <c r="T3" t="s">
        <v>194</v>
      </c>
      <c r="U3" t="s">
        <v>188</v>
      </c>
      <c r="V3" t="s">
        <v>200</v>
      </c>
      <c r="W3" t="s">
        <v>190</v>
      </c>
      <c r="X3" t="s">
        <v>191</v>
      </c>
      <c r="Y3" t="s">
        <v>193</v>
      </c>
      <c r="Z3" t="s">
        <v>201</v>
      </c>
      <c r="AA3" t="s">
        <v>195</v>
      </c>
      <c r="AB3" t="s">
        <v>198</v>
      </c>
      <c r="AC3" t="s">
        <v>199</v>
      </c>
      <c r="AD3" t="s">
        <v>196</v>
      </c>
      <c r="AE3" t="s">
        <v>197</v>
      </c>
      <c r="AF3" t="s">
        <v>202</v>
      </c>
      <c r="AH3" t="s">
        <v>200</v>
      </c>
      <c r="AI3" t="s">
        <v>188</v>
      </c>
      <c r="AJ3" t="s">
        <v>193</v>
      </c>
      <c r="AL3" t="s">
        <v>203</v>
      </c>
      <c r="AM3" t="s">
        <v>204</v>
      </c>
      <c r="AN3" t="s">
        <v>205</v>
      </c>
    </row>
    <row r="4" spans="1:40">
      <c r="A4">
        <v>1</v>
      </c>
      <c r="B4">
        <v>3</v>
      </c>
      <c r="C4" t="s">
        <v>44</v>
      </c>
      <c r="D4">
        <f>VLOOKUP($A4,Sheet3!$A$1:$Z$101,19,Sheet3!S:S)</f>
        <v>3</v>
      </c>
      <c r="E4">
        <v>6</v>
      </c>
      <c r="F4">
        <v>2906</v>
      </c>
      <c r="G4">
        <v>2553</v>
      </c>
      <c r="H4">
        <v>353</v>
      </c>
      <c r="I4">
        <v>9.9124999999999994E-3</v>
      </c>
      <c r="J4">
        <v>10.97</v>
      </c>
      <c r="K4">
        <v>1</v>
      </c>
      <c r="L4">
        <v>3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S4" s="8">
        <v>1</v>
      </c>
      <c r="T4">
        <v>3</v>
      </c>
      <c r="U4">
        <v>6</v>
      </c>
      <c r="V4">
        <v>2693</v>
      </c>
      <c r="W4">
        <v>2457.6666666666665</v>
      </c>
      <c r="X4">
        <v>235.33333333333334</v>
      </c>
      <c r="Y4">
        <v>12.126666666666665</v>
      </c>
      <c r="Z4">
        <v>1</v>
      </c>
      <c r="AA4">
        <v>3</v>
      </c>
      <c r="AB4">
        <v>1</v>
      </c>
      <c r="AC4">
        <v>1</v>
      </c>
      <c r="AD4">
        <v>0</v>
      </c>
      <c r="AE4">
        <v>0</v>
      </c>
      <c r="AF4">
        <v>0</v>
      </c>
      <c r="AH4">
        <v>2693</v>
      </c>
      <c r="AI4">
        <v>6</v>
      </c>
      <c r="AJ4">
        <v>12.126666666666665</v>
      </c>
      <c r="AL4">
        <f>AH4/AI4</f>
        <v>448.83333333333331</v>
      </c>
      <c r="AM4">
        <f>AJ4/AH4</f>
        <v>4.503032553533853E-3</v>
      </c>
      <c r="AN4">
        <f>AJ4/AI4</f>
        <v>2.0211111111111109</v>
      </c>
    </row>
    <row r="5" spans="1:40">
      <c r="A5">
        <v>2</v>
      </c>
      <c r="B5">
        <v>1</v>
      </c>
      <c r="C5" t="s">
        <v>44</v>
      </c>
      <c r="D5">
        <f>VLOOKUP($A5,Sheet3!$A$1:$Z$101,19,Sheet3!S:S)</f>
        <v>3</v>
      </c>
      <c r="E5">
        <v>6</v>
      </c>
      <c r="F5">
        <v>2424</v>
      </c>
      <c r="G5">
        <v>2300</v>
      </c>
      <c r="H5">
        <v>124</v>
      </c>
      <c r="I5">
        <v>6.9899999999999997E-3</v>
      </c>
      <c r="J5">
        <v>8.31</v>
      </c>
      <c r="K5">
        <v>1</v>
      </c>
      <c r="L5">
        <v>3</v>
      </c>
      <c r="M5" s="2">
        <v>1</v>
      </c>
      <c r="N5" s="2">
        <v>1</v>
      </c>
      <c r="O5" s="2">
        <v>0</v>
      </c>
      <c r="P5" s="2">
        <v>0</v>
      </c>
      <c r="Q5" s="2">
        <v>0</v>
      </c>
      <c r="S5" s="8">
        <v>2</v>
      </c>
      <c r="T5">
        <v>3</v>
      </c>
      <c r="U5">
        <v>6</v>
      </c>
      <c r="V5">
        <v>2426</v>
      </c>
      <c r="W5">
        <v>2302</v>
      </c>
      <c r="X5">
        <v>124</v>
      </c>
      <c r="Y5">
        <v>7.9233333333333329</v>
      </c>
      <c r="Z5">
        <v>1</v>
      </c>
      <c r="AA5">
        <v>3</v>
      </c>
      <c r="AB5">
        <v>1</v>
      </c>
      <c r="AC5">
        <v>1</v>
      </c>
      <c r="AD5">
        <v>0</v>
      </c>
      <c r="AE5">
        <v>0</v>
      </c>
      <c r="AF5">
        <v>0</v>
      </c>
      <c r="AH5">
        <v>2426</v>
      </c>
      <c r="AI5">
        <v>6</v>
      </c>
      <c r="AJ5">
        <v>7.9233333333333329</v>
      </c>
      <c r="AL5">
        <f t="shared" ref="AL5:AL54" si="0">AH5/AI5</f>
        <v>404.33333333333331</v>
      </c>
      <c r="AM5">
        <f t="shared" ref="AM5:AM54" si="1">AJ5/AH5</f>
        <v>3.2660071448200054E-3</v>
      </c>
      <c r="AN5">
        <f t="shared" ref="AN5:AN54" si="2">AJ5/AI5</f>
        <v>1.3205555555555555</v>
      </c>
    </row>
    <row r="6" spans="1:40">
      <c r="A6">
        <v>2</v>
      </c>
      <c r="B6">
        <v>2</v>
      </c>
      <c r="C6" t="s">
        <v>44</v>
      </c>
      <c r="D6">
        <f>VLOOKUP($A6,Sheet3!$A$1:$Z$101,19,Sheet3!S:S)</f>
        <v>3</v>
      </c>
      <c r="E6">
        <v>6</v>
      </c>
      <c r="F6">
        <v>2442</v>
      </c>
      <c r="G6">
        <v>2312</v>
      </c>
      <c r="H6">
        <v>130</v>
      </c>
      <c r="I6">
        <v>7.0800000000000004E-3</v>
      </c>
      <c r="J6">
        <v>7.74</v>
      </c>
      <c r="K6">
        <v>1</v>
      </c>
      <c r="L6">
        <v>3</v>
      </c>
      <c r="M6" s="2">
        <v>1</v>
      </c>
      <c r="N6" s="2">
        <v>1</v>
      </c>
      <c r="O6" s="2">
        <v>0</v>
      </c>
      <c r="P6" s="2">
        <v>0</v>
      </c>
      <c r="Q6" s="2">
        <v>0</v>
      </c>
      <c r="S6" s="8">
        <v>3</v>
      </c>
      <c r="T6">
        <v>3</v>
      </c>
      <c r="U6">
        <v>6</v>
      </c>
      <c r="V6">
        <v>2449.6666666666665</v>
      </c>
      <c r="W6">
        <v>2315</v>
      </c>
      <c r="X6">
        <v>134.66666666666666</v>
      </c>
      <c r="Y6">
        <v>9.1533333333333342</v>
      </c>
      <c r="Z6">
        <v>1</v>
      </c>
      <c r="AA6">
        <v>3</v>
      </c>
      <c r="AB6">
        <v>1</v>
      </c>
      <c r="AC6">
        <v>1</v>
      </c>
      <c r="AD6">
        <v>0</v>
      </c>
      <c r="AE6">
        <v>0</v>
      </c>
      <c r="AF6">
        <v>0</v>
      </c>
      <c r="AH6">
        <v>2449.6666666666665</v>
      </c>
      <c r="AI6">
        <v>6</v>
      </c>
      <c r="AJ6">
        <v>9.1533333333333342</v>
      </c>
      <c r="AL6">
        <f t="shared" si="0"/>
        <v>408.27777777777777</v>
      </c>
      <c r="AM6">
        <f t="shared" si="1"/>
        <v>3.7365627976595462E-3</v>
      </c>
      <c r="AN6">
        <f t="shared" si="2"/>
        <v>1.5255555555555558</v>
      </c>
    </row>
    <row r="7" spans="1:40">
      <c r="A7">
        <v>2</v>
      </c>
      <c r="B7">
        <v>3</v>
      </c>
      <c r="C7" t="s">
        <v>44</v>
      </c>
      <c r="D7">
        <f>VLOOKUP($A7,Sheet3!$A$1:$Z$101,19,Sheet3!S:S)</f>
        <v>3</v>
      </c>
      <c r="E7">
        <v>6</v>
      </c>
      <c r="F7">
        <v>2412</v>
      </c>
      <c r="G7">
        <v>2294</v>
      </c>
      <c r="H7">
        <v>118</v>
      </c>
      <c r="I7">
        <v>6.9150000000000001E-3</v>
      </c>
      <c r="J7">
        <v>7.72</v>
      </c>
      <c r="K7">
        <v>1</v>
      </c>
      <c r="L7">
        <v>3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S7" s="8">
        <v>4</v>
      </c>
      <c r="T7">
        <v>3</v>
      </c>
      <c r="U7">
        <v>6</v>
      </c>
      <c r="V7">
        <v>2452.3333333333335</v>
      </c>
      <c r="W7">
        <v>2322.6666666666665</v>
      </c>
      <c r="X7">
        <v>129.66666666666666</v>
      </c>
      <c r="Y7">
        <v>8.1666666666666661</v>
      </c>
      <c r="Z7">
        <v>1</v>
      </c>
      <c r="AA7">
        <v>3</v>
      </c>
      <c r="AB7">
        <v>1</v>
      </c>
      <c r="AC7">
        <v>1</v>
      </c>
      <c r="AD7">
        <v>0</v>
      </c>
      <c r="AE7">
        <v>0</v>
      </c>
      <c r="AF7">
        <v>0</v>
      </c>
      <c r="AH7">
        <v>2452.3333333333335</v>
      </c>
      <c r="AI7">
        <v>6</v>
      </c>
      <c r="AJ7">
        <v>8.1666666666666661</v>
      </c>
      <c r="AL7">
        <f t="shared" si="0"/>
        <v>408.72222222222223</v>
      </c>
      <c r="AM7">
        <f t="shared" si="1"/>
        <v>3.3301617507136057E-3</v>
      </c>
      <c r="AN7">
        <f t="shared" si="2"/>
        <v>1.3611111111111109</v>
      </c>
    </row>
    <row r="8" spans="1:40">
      <c r="A8">
        <v>3</v>
      </c>
      <c r="B8">
        <v>1</v>
      </c>
      <c r="C8" t="s">
        <v>44</v>
      </c>
      <c r="D8">
        <f>VLOOKUP($A8,Sheet3!$A$1:$Z$101,19,Sheet3!S:S)</f>
        <v>3</v>
      </c>
      <c r="E8">
        <v>6</v>
      </c>
      <c r="F8">
        <v>2461</v>
      </c>
      <c r="G8">
        <v>2320</v>
      </c>
      <c r="H8">
        <v>141</v>
      </c>
      <c r="I8">
        <v>7.2100000000000003E-3</v>
      </c>
      <c r="J8">
        <v>8.11</v>
      </c>
      <c r="K8">
        <v>1</v>
      </c>
      <c r="L8">
        <v>3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S8" s="8">
        <v>5</v>
      </c>
      <c r="T8">
        <v>3</v>
      </c>
      <c r="U8">
        <v>9.3333333333333339</v>
      </c>
      <c r="V8">
        <v>4892</v>
      </c>
      <c r="W8">
        <v>4623.333333333333</v>
      </c>
      <c r="X8">
        <v>268.66666666666669</v>
      </c>
      <c r="Y8">
        <v>14.943333333333333</v>
      </c>
      <c r="Z8">
        <v>1</v>
      </c>
      <c r="AA8">
        <v>4.333333333333333</v>
      </c>
      <c r="AB8">
        <v>1</v>
      </c>
      <c r="AC8">
        <v>2</v>
      </c>
      <c r="AD8">
        <v>0.66666666666666663</v>
      </c>
      <c r="AE8">
        <v>0.33333333333333331</v>
      </c>
      <c r="AF8">
        <v>0</v>
      </c>
      <c r="AH8">
        <v>4892</v>
      </c>
      <c r="AI8">
        <v>9.3333333333333339</v>
      </c>
      <c r="AJ8">
        <v>14.943333333333333</v>
      </c>
      <c r="AL8">
        <f t="shared" si="0"/>
        <v>524.14285714285711</v>
      </c>
      <c r="AM8">
        <f t="shared" si="1"/>
        <v>3.0546470427909511E-3</v>
      </c>
      <c r="AN8">
        <f t="shared" si="2"/>
        <v>1.6010714285714285</v>
      </c>
    </row>
    <row r="9" spans="1:40">
      <c r="A9">
        <v>3</v>
      </c>
      <c r="B9">
        <v>2</v>
      </c>
      <c r="C9" t="s">
        <v>44</v>
      </c>
      <c r="D9">
        <f>VLOOKUP($A9,Sheet3!$A$1:$Z$101,19,Sheet3!S:S)</f>
        <v>3</v>
      </c>
      <c r="E9">
        <v>6</v>
      </c>
      <c r="F9">
        <v>2421</v>
      </c>
      <c r="G9">
        <v>2298</v>
      </c>
      <c r="H9">
        <v>123</v>
      </c>
      <c r="I9">
        <v>6.9750000000000003E-3</v>
      </c>
      <c r="J9">
        <v>8.16</v>
      </c>
      <c r="K9">
        <v>1</v>
      </c>
      <c r="L9">
        <v>3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S9" s="8">
        <v>6</v>
      </c>
      <c r="T9">
        <v>3</v>
      </c>
      <c r="U9">
        <v>6</v>
      </c>
      <c r="V9">
        <v>2457</v>
      </c>
      <c r="W9">
        <v>2320.6666666666665</v>
      </c>
      <c r="X9">
        <v>136.33333333333334</v>
      </c>
      <c r="Y9">
        <v>8.1</v>
      </c>
      <c r="Z9">
        <v>1</v>
      </c>
      <c r="AA9">
        <v>3</v>
      </c>
      <c r="AB9">
        <v>1</v>
      </c>
      <c r="AC9">
        <v>1</v>
      </c>
      <c r="AD9">
        <v>0</v>
      </c>
      <c r="AE9">
        <v>0</v>
      </c>
      <c r="AF9">
        <v>0</v>
      </c>
      <c r="AH9">
        <v>2457</v>
      </c>
      <c r="AI9">
        <v>6</v>
      </c>
      <c r="AJ9">
        <v>8.1</v>
      </c>
      <c r="AL9">
        <f t="shared" si="0"/>
        <v>409.5</v>
      </c>
      <c r="AM9">
        <f t="shared" si="1"/>
        <v>3.2967032967032967E-3</v>
      </c>
      <c r="AN9">
        <f t="shared" si="2"/>
        <v>1.3499999999999999</v>
      </c>
    </row>
    <row r="10" spans="1:40">
      <c r="A10">
        <v>3</v>
      </c>
      <c r="B10">
        <v>3</v>
      </c>
      <c r="C10" t="s">
        <v>44</v>
      </c>
      <c r="D10">
        <f>VLOOKUP($A10,Sheet3!$A$1:$Z$101,19,Sheet3!S:S)</f>
        <v>3</v>
      </c>
      <c r="E10">
        <v>6</v>
      </c>
      <c r="F10">
        <v>2467</v>
      </c>
      <c r="G10">
        <v>2327</v>
      </c>
      <c r="H10">
        <v>140</v>
      </c>
      <c r="I10">
        <v>7.2175E-3</v>
      </c>
      <c r="J10">
        <v>11.19</v>
      </c>
      <c r="K10">
        <v>1</v>
      </c>
      <c r="L10">
        <v>3</v>
      </c>
      <c r="M10" s="2">
        <v>1</v>
      </c>
      <c r="N10" s="2">
        <v>1</v>
      </c>
      <c r="O10" s="2">
        <v>0</v>
      </c>
      <c r="P10" s="2">
        <v>0</v>
      </c>
      <c r="Q10" s="2">
        <v>0</v>
      </c>
      <c r="S10" s="8">
        <v>7</v>
      </c>
      <c r="T10">
        <v>3</v>
      </c>
      <c r="U10">
        <v>6</v>
      </c>
      <c r="V10">
        <v>2458.6666666666665</v>
      </c>
      <c r="W10">
        <v>2322.6666666666665</v>
      </c>
      <c r="X10">
        <v>136</v>
      </c>
      <c r="Y10">
        <v>8.1933333333333334</v>
      </c>
      <c r="Z10">
        <v>1</v>
      </c>
      <c r="AA10">
        <v>3</v>
      </c>
      <c r="AB10">
        <v>1</v>
      </c>
      <c r="AC10">
        <v>1</v>
      </c>
      <c r="AD10">
        <v>0</v>
      </c>
      <c r="AE10">
        <v>0</v>
      </c>
      <c r="AF10">
        <v>0</v>
      </c>
      <c r="AH10">
        <v>2458.6666666666665</v>
      </c>
      <c r="AI10">
        <v>6</v>
      </c>
      <c r="AJ10">
        <v>8.1933333333333334</v>
      </c>
      <c r="AL10">
        <f t="shared" si="0"/>
        <v>409.77777777777777</v>
      </c>
      <c r="AM10">
        <f t="shared" si="1"/>
        <v>3.3324295010845988E-3</v>
      </c>
      <c r="AN10">
        <f t="shared" si="2"/>
        <v>1.3655555555555556</v>
      </c>
    </row>
    <row r="11" spans="1:40">
      <c r="A11">
        <v>4</v>
      </c>
      <c r="B11">
        <v>1</v>
      </c>
      <c r="C11" t="s">
        <v>44</v>
      </c>
      <c r="D11">
        <f>VLOOKUP($A11,Sheet3!$A$1:$Z$101,19,Sheet3!S:S)</f>
        <v>3</v>
      </c>
      <c r="E11">
        <v>6</v>
      </c>
      <c r="F11">
        <v>2488</v>
      </c>
      <c r="G11">
        <v>2349</v>
      </c>
      <c r="H11">
        <v>139</v>
      </c>
      <c r="I11">
        <v>7.2624999999999999E-3</v>
      </c>
      <c r="J11">
        <v>9.49</v>
      </c>
      <c r="K11">
        <v>1</v>
      </c>
      <c r="L11">
        <v>3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S11" s="8">
        <v>8</v>
      </c>
      <c r="T11">
        <v>3</v>
      </c>
      <c r="U11">
        <v>6</v>
      </c>
      <c r="V11">
        <v>2499.6666666666665</v>
      </c>
      <c r="W11">
        <v>2344.3333333333335</v>
      </c>
      <c r="X11">
        <v>155.33333333333334</v>
      </c>
      <c r="Y11">
        <v>8.9366666666666674</v>
      </c>
      <c r="Z11">
        <v>1</v>
      </c>
      <c r="AA11">
        <v>3</v>
      </c>
      <c r="AB11">
        <v>1</v>
      </c>
      <c r="AC11">
        <v>1</v>
      </c>
      <c r="AD11">
        <v>0</v>
      </c>
      <c r="AE11">
        <v>0</v>
      </c>
      <c r="AF11">
        <v>0</v>
      </c>
      <c r="AH11">
        <v>2499.6666666666665</v>
      </c>
      <c r="AI11">
        <v>6</v>
      </c>
      <c r="AJ11">
        <v>8.9366666666666674</v>
      </c>
      <c r="AL11">
        <f t="shared" si="0"/>
        <v>416.61111111111109</v>
      </c>
      <c r="AM11">
        <f t="shared" si="1"/>
        <v>3.5751433524469933E-3</v>
      </c>
      <c r="AN11">
        <f t="shared" si="2"/>
        <v>1.4894444444444446</v>
      </c>
    </row>
    <row r="12" spans="1:40">
      <c r="A12">
        <v>4</v>
      </c>
      <c r="B12">
        <v>2</v>
      </c>
      <c r="C12" t="s">
        <v>44</v>
      </c>
      <c r="D12">
        <f>VLOOKUP($A12,Sheet3!$A$1:$Z$101,19,Sheet3!S:S)</f>
        <v>3</v>
      </c>
      <c r="E12">
        <v>6</v>
      </c>
      <c r="F12">
        <v>2444</v>
      </c>
      <c r="G12">
        <v>2314</v>
      </c>
      <c r="H12">
        <v>130</v>
      </c>
      <c r="I12">
        <v>7.0850000000000002E-3</v>
      </c>
      <c r="J12">
        <v>7.36</v>
      </c>
      <c r="K12">
        <v>1</v>
      </c>
      <c r="L12">
        <v>3</v>
      </c>
      <c r="M12" s="2">
        <v>1</v>
      </c>
      <c r="N12" s="2">
        <v>1</v>
      </c>
      <c r="O12" s="2">
        <v>0</v>
      </c>
      <c r="P12" s="2">
        <v>0</v>
      </c>
      <c r="Q12" s="2">
        <v>0</v>
      </c>
      <c r="S12" s="8">
        <v>9</v>
      </c>
      <c r="T12">
        <v>3</v>
      </c>
      <c r="U12">
        <v>6</v>
      </c>
      <c r="V12">
        <v>2444.3333333333335</v>
      </c>
      <c r="W12">
        <v>2316.3333333333335</v>
      </c>
      <c r="X12">
        <v>128</v>
      </c>
      <c r="Y12">
        <v>8.4633333333333329</v>
      </c>
      <c r="Z12">
        <v>1</v>
      </c>
      <c r="AA12">
        <v>3</v>
      </c>
      <c r="AB12">
        <v>1</v>
      </c>
      <c r="AC12">
        <v>1</v>
      </c>
      <c r="AD12">
        <v>0</v>
      </c>
      <c r="AE12">
        <v>0</v>
      </c>
      <c r="AF12">
        <v>0</v>
      </c>
      <c r="AH12">
        <v>2444.3333333333335</v>
      </c>
      <c r="AI12">
        <v>6</v>
      </c>
      <c r="AJ12">
        <v>8.4633333333333329</v>
      </c>
      <c r="AL12">
        <f t="shared" si="0"/>
        <v>407.38888888888891</v>
      </c>
      <c r="AM12">
        <f t="shared" si="1"/>
        <v>3.4624301104595658E-3</v>
      </c>
      <c r="AN12">
        <f t="shared" si="2"/>
        <v>1.4105555555555556</v>
      </c>
    </row>
    <row r="13" spans="1:40">
      <c r="A13">
        <v>4</v>
      </c>
      <c r="B13">
        <v>3</v>
      </c>
      <c r="C13" t="s">
        <v>44</v>
      </c>
      <c r="D13">
        <f>VLOOKUP($A13,Sheet3!$A$1:$Z$101,19,Sheet3!S:S)</f>
        <v>3</v>
      </c>
      <c r="E13">
        <v>6</v>
      </c>
      <c r="F13">
        <v>2425</v>
      </c>
      <c r="G13">
        <v>2305</v>
      </c>
      <c r="H13">
        <v>120</v>
      </c>
      <c r="I13">
        <v>6.9624999999999999E-3</v>
      </c>
      <c r="J13">
        <v>7.65</v>
      </c>
      <c r="K13">
        <v>1</v>
      </c>
      <c r="L13">
        <v>3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S13" s="8">
        <v>10</v>
      </c>
      <c r="T13">
        <v>3</v>
      </c>
      <c r="U13">
        <v>6</v>
      </c>
      <c r="V13">
        <v>2462.6666666666665</v>
      </c>
      <c r="W13">
        <v>2321.3333333333335</v>
      </c>
      <c r="X13">
        <v>141.33333333333334</v>
      </c>
      <c r="Y13">
        <v>9.043333333333333</v>
      </c>
      <c r="Z13">
        <v>1</v>
      </c>
      <c r="AA13">
        <v>3</v>
      </c>
      <c r="AB13">
        <v>1</v>
      </c>
      <c r="AC13">
        <v>1</v>
      </c>
      <c r="AD13">
        <v>0</v>
      </c>
      <c r="AE13">
        <v>0</v>
      </c>
      <c r="AF13">
        <v>0</v>
      </c>
      <c r="AH13">
        <v>2462.6666666666665</v>
      </c>
      <c r="AI13">
        <v>6</v>
      </c>
      <c r="AJ13">
        <v>9.043333333333333</v>
      </c>
      <c r="AL13">
        <f t="shared" si="0"/>
        <v>410.4444444444444</v>
      </c>
      <c r="AM13">
        <f t="shared" si="1"/>
        <v>3.6721710882512181E-3</v>
      </c>
      <c r="AN13">
        <f t="shared" si="2"/>
        <v>1.5072222222222222</v>
      </c>
    </row>
    <row r="14" spans="1:40">
      <c r="A14">
        <v>5</v>
      </c>
      <c r="B14">
        <v>1</v>
      </c>
      <c r="C14" t="s">
        <v>44</v>
      </c>
      <c r="D14">
        <f>VLOOKUP($A14,Sheet3!$A$1:$Z$101,19,Sheet3!S:S)</f>
        <v>3</v>
      </c>
      <c r="E14">
        <v>12</v>
      </c>
      <c r="F14">
        <v>7244</v>
      </c>
      <c r="G14">
        <v>6812</v>
      </c>
      <c r="H14">
        <v>432</v>
      </c>
      <c r="I14">
        <v>1.9910000000000001E-2</v>
      </c>
      <c r="J14">
        <v>22.77</v>
      </c>
      <c r="K14">
        <v>1</v>
      </c>
      <c r="L14">
        <v>5</v>
      </c>
      <c r="M14" s="2">
        <v>1</v>
      </c>
      <c r="N14" s="2">
        <v>2</v>
      </c>
      <c r="O14" s="2">
        <v>2</v>
      </c>
      <c r="P14" s="2">
        <v>1</v>
      </c>
      <c r="Q14" s="2">
        <v>0</v>
      </c>
      <c r="S14" s="8">
        <v>11</v>
      </c>
      <c r="T14">
        <v>3</v>
      </c>
      <c r="U14">
        <v>6</v>
      </c>
      <c r="V14">
        <v>2208.3333333333335</v>
      </c>
      <c r="W14">
        <v>2030</v>
      </c>
      <c r="X14">
        <v>178.33333333333334</v>
      </c>
      <c r="Y14">
        <v>13.226666666666667</v>
      </c>
      <c r="Z14">
        <v>1</v>
      </c>
      <c r="AA14">
        <v>3</v>
      </c>
      <c r="AB14">
        <v>1</v>
      </c>
      <c r="AC14">
        <v>1</v>
      </c>
      <c r="AD14">
        <v>0</v>
      </c>
      <c r="AE14">
        <v>0</v>
      </c>
      <c r="AF14">
        <v>0</v>
      </c>
      <c r="AH14">
        <v>2208.3333333333335</v>
      </c>
      <c r="AI14">
        <v>6</v>
      </c>
      <c r="AJ14">
        <v>13.226666666666667</v>
      </c>
      <c r="AL14">
        <f t="shared" si="0"/>
        <v>368.0555555555556</v>
      </c>
      <c r="AM14">
        <f t="shared" si="1"/>
        <v>5.9894339622641509E-3</v>
      </c>
      <c r="AN14">
        <f t="shared" si="2"/>
        <v>2.2044444444444444</v>
      </c>
    </row>
    <row r="15" spans="1:40">
      <c r="A15">
        <v>5</v>
      </c>
      <c r="B15">
        <v>2</v>
      </c>
      <c r="C15" t="s">
        <v>44</v>
      </c>
      <c r="D15">
        <f>VLOOKUP($A15,Sheet3!$A$1:$Z$101,19,Sheet3!S:S)</f>
        <v>3</v>
      </c>
      <c r="E15">
        <v>10</v>
      </c>
      <c r="F15">
        <v>4933</v>
      </c>
      <c r="G15">
        <v>4706</v>
      </c>
      <c r="H15">
        <v>227</v>
      </c>
      <c r="I15">
        <v>1.2595E-2</v>
      </c>
      <c r="J15">
        <v>13.66</v>
      </c>
      <c r="K15">
        <v>1</v>
      </c>
      <c r="L15">
        <v>5</v>
      </c>
      <c r="M15" s="2">
        <v>1</v>
      </c>
      <c r="N15" s="2">
        <v>3</v>
      </c>
      <c r="O15" s="2">
        <v>0</v>
      </c>
      <c r="P15" s="2">
        <v>0</v>
      </c>
      <c r="Q15" s="2">
        <v>0</v>
      </c>
      <c r="S15" s="8">
        <v>12</v>
      </c>
      <c r="T15">
        <v>3</v>
      </c>
      <c r="U15">
        <v>6</v>
      </c>
      <c r="V15">
        <v>2168.3333333333335</v>
      </c>
      <c r="W15">
        <v>1999.3333333333333</v>
      </c>
      <c r="X15">
        <v>169</v>
      </c>
      <c r="Y15">
        <v>8.85</v>
      </c>
      <c r="Z15">
        <v>1</v>
      </c>
      <c r="AA15">
        <v>3</v>
      </c>
      <c r="AB15">
        <v>1</v>
      </c>
      <c r="AC15">
        <v>1</v>
      </c>
      <c r="AD15">
        <v>0</v>
      </c>
      <c r="AE15">
        <v>0</v>
      </c>
      <c r="AF15">
        <v>0</v>
      </c>
      <c r="AH15">
        <v>2168.3333333333335</v>
      </c>
      <c r="AI15">
        <v>6</v>
      </c>
      <c r="AJ15">
        <v>8.85</v>
      </c>
      <c r="AL15">
        <f t="shared" si="0"/>
        <v>361.38888888888891</v>
      </c>
      <c r="AM15">
        <f t="shared" si="1"/>
        <v>4.0814757878554955E-3</v>
      </c>
      <c r="AN15">
        <f t="shared" si="2"/>
        <v>1.4749999999999999</v>
      </c>
    </row>
    <row r="16" spans="1:40">
      <c r="A16">
        <v>5</v>
      </c>
      <c r="B16">
        <v>3</v>
      </c>
      <c r="C16" t="s">
        <v>44</v>
      </c>
      <c r="D16">
        <f>VLOOKUP($A16,Sheet3!$A$1:$Z$101,19,Sheet3!S:S)</f>
        <v>3</v>
      </c>
      <c r="E16">
        <v>6</v>
      </c>
      <c r="F16">
        <v>2499</v>
      </c>
      <c r="G16">
        <v>2352</v>
      </c>
      <c r="H16">
        <v>147</v>
      </c>
      <c r="I16">
        <v>7.3499999999999998E-3</v>
      </c>
      <c r="J16">
        <v>8.4</v>
      </c>
      <c r="K16">
        <v>1</v>
      </c>
      <c r="L16">
        <v>3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S16" s="8">
        <v>14</v>
      </c>
      <c r="T16">
        <v>3</v>
      </c>
      <c r="U16">
        <v>6</v>
      </c>
      <c r="V16">
        <v>2089.6666666666665</v>
      </c>
      <c r="W16">
        <v>1984.3333333333333</v>
      </c>
      <c r="X16">
        <v>105.33333333333333</v>
      </c>
      <c r="Y16">
        <v>8.7833333333333332</v>
      </c>
      <c r="Z16">
        <v>1</v>
      </c>
      <c r="AA16">
        <v>3</v>
      </c>
      <c r="AB16">
        <v>1</v>
      </c>
      <c r="AC16">
        <v>1</v>
      </c>
      <c r="AD16">
        <v>0</v>
      </c>
      <c r="AE16">
        <v>0</v>
      </c>
      <c r="AF16">
        <v>0</v>
      </c>
      <c r="AH16">
        <v>2089.6666666666665</v>
      </c>
      <c r="AI16">
        <v>6</v>
      </c>
      <c r="AJ16">
        <v>8.7833333333333332</v>
      </c>
      <c r="AL16">
        <f t="shared" si="0"/>
        <v>348.27777777777777</v>
      </c>
      <c r="AM16">
        <f t="shared" si="1"/>
        <v>4.2032222044983258E-3</v>
      </c>
      <c r="AN16">
        <f t="shared" si="2"/>
        <v>1.4638888888888888</v>
      </c>
    </row>
    <row r="17" spans="1:40">
      <c r="A17">
        <v>6</v>
      </c>
      <c r="B17">
        <v>1</v>
      </c>
      <c r="C17" t="s">
        <v>44</v>
      </c>
      <c r="D17">
        <f>VLOOKUP($A17,Sheet3!$A$1:$Z$101,19,Sheet3!S:S)</f>
        <v>3</v>
      </c>
      <c r="E17">
        <v>6</v>
      </c>
      <c r="F17">
        <v>2474</v>
      </c>
      <c r="G17">
        <v>2327</v>
      </c>
      <c r="H17">
        <v>147</v>
      </c>
      <c r="I17">
        <v>7.2874999999999997E-3</v>
      </c>
      <c r="J17">
        <v>8.52</v>
      </c>
      <c r="K17">
        <v>1</v>
      </c>
      <c r="L17">
        <v>3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S17" s="8">
        <v>15</v>
      </c>
      <c r="T17">
        <v>3</v>
      </c>
      <c r="U17">
        <v>6</v>
      </c>
      <c r="V17">
        <v>2423.6666666666665</v>
      </c>
      <c r="W17">
        <v>2278</v>
      </c>
      <c r="X17">
        <v>145.66666666666666</v>
      </c>
      <c r="Y17">
        <v>8.3566666666666674</v>
      </c>
      <c r="Z17">
        <v>1</v>
      </c>
      <c r="AA17">
        <v>3</v>
      </c>
      <c r="AB17">
        <v>1</v>
      </c>
      <c r="AC17">
        <v>1</v>
      </c>
      <c r="AD17">
        <v>0</v>
      </c>
      <c r="AE17">
        <v>0</v>
      </c>
      <c r="AF17">
        <v>0</v>
      </c>
      <c r="AH17">
        <v>2423.6666666666665</v>
      </c>
      <c r="AI17">
        <v>6</v>
      </c>
      <c r="AJ17">
        <v>8.3566666666666674</v>
      </c>
      <c r="AL17">
        <f t="shared" si="0"/>
        <v>403.9444444444444</v>
      </c>
      <c r="AM17">
        <f t="shared" si="1"/>
        <v>3.4479438866730854E-3</v>
      </c>
      <c r="AN17">
        <f t="shared" si="2"/>
        <v>1.3927777777777779</v>
      </c>
    </row>
    <row r="18" spans="1:40">
      <c r="A18">
        <v>6</v>
      </c>
      <c r="B18">
        <v>2</v>
      </c>
      <c r="C18" t="s">
        <v>44</v>
      </c>
      <c r="D18">
        <f>VLOOKUP($A18,Sheet3!$A$1:$Z$101,19,Sheet3!S:S)</f>
        <v>3</v>
      </c>
      <c r="E18">
        <v>6</v>
      </c>
      <c r="F18">
        <v>2464</v>
      </c>
      <c r="G18">
        <v>2323</v>
      </c>
      <c r="H18">
        <v>141</v>
      </c>
      <c r="I18">
        <v>7.2175E-3</v>
      </c>
      <c r="J18">
        <v>8.56</v>
      </c>
      <c r="K18">
        <v>1</v>
      </c>
      <c r="L18">
        <v>3</v>
      </c>
      <c r="M18" s="2">
        <v>1</v>
      </c>
      <c r="N18" s="2">
        <v>1</v>
      </c>
      <c r="O18" s="2">
        <v>0</v>
      </c>
      <c r="P18" s="2">
        <v>0</v>
      </c>
      <c r="Q18" s="2">
        <v>0</v>
      </c>
      <c r="S18" s="8">
        <v>16</v>
      </c>
      <c r="T18">
        <v>3</v>
      </c>
      <c r="U18">
        <v>6</v>
      </c>
      <c r="V18">
        <v>2509</v>
      </c>
      <c r="W18">
        <v>2345.6666666666665</v>
      </c>
      <c r="X18">
        <v>163.33333333333334</v>
      </c>
      <c r="Y18">
        <v>11.42</v>
      </c>
      <c r="Z18">
        <v>1</v>
      </c>
      <c r="AA18">
        <v>3</v>
      </c>
      <c r="AB18">
        <v>1</v>
      </c>
      <c r="AC18">
        <v>1</v>
      </c>
      <c r="AD18">
        <v>0</v>
      </c>
      <c r="AE18">
        <v>0</v>
      </c>
      <c r="AF18">
        <v>0</v>
      </c>
      <c r="AH18">
        <v>2509</v>
      </c>
      <c r="AI18">
        <v>6</v>
      </c>
      <c r="AJ18">
        <v>11.42</v>
      </c>
      <c r="AL18">
        <f t="shared" si="0"/>
        <v>418.16666666666669</v>
      </c>
      <c r="AM18">
        <f t="shared" si="1"/>
        <v>4.5516141889198882E-3</v>
      </c>
      <c r="AN18">
        <f t="shared" si="2"/>
        <v>1.9033333333333333</v>
      </c>
    </row>
    <row r="19" spans="1:40">
      <c r="A19">
        <v>6</v>
      </c>
      <c r="B19">
        <v>3</v>
      </c>
      <c r="C19" t="s">
        <v>44</v>
      </c>
      <c r="D19">
        <f>VLOOKUP($A19,Sheet3!$A$1:$Z$101,19,Sheet3!S:S)</f>
        <v>3</v>
      </c>
      <c r="E19">
        <v>6</v>
      </c>
      <c r="F19">
        <v>2433</v>
      </c>
      <c r="G19">
        <v>2312</v>
      </c>
      <c r="H19">
        <v>121</v>
      </c>
      <c r="I19">
        <v>6.9899999999999997E-3</v>
      </c>
      <c r="J19">
        <v>7.22</v>
      </c>
      <c r="K19">
        <v>1</v>
      </c>
      <c r="L19">
        <v>3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S19" s="8">
        <v>17</v>
      </c>
      <c r="T19">
        <v>3</v>
      </c>
      <c r="U19">
        <v>6</v>
      </c>
      <c r="V19">
        <v>2446.6666666666665</v>
      </c>
      <c r="W19">
        <v>2308.6666666666665</v>
      </c>
      <c r="X19">
        <v>138</v>
      </c>
      <c r="Y19">
        <v>10.35</v>
      </c>
      <c r="Z19">
        <v>1</v>
      </c>
      <c r="AA19">
        <v>3</v>
      </c>
      <c r="AB19">
        <v>1</v>
      </c>
      <c r="AC19">
        <v>1</v>
      </c>
      <c r="AD19">
        <v>0</v>
      </c>
      <c r="AE19">
        <v>0</v>
      </c>
      <c r="AF19">
        <v>0</v>
      </c>
      <c r="AH19">
        <v>2446.6666666666665</v>
      </c>
      <c r="AI19">
        <v>6</v>
      </c>
      <c r="AJ19">
        <v>10.35</v>
      </c>
      <c r="AL19">
        <f t="shared" si="0"/>
        <v>407.77777777777777</v>
      </c>
      <c r="AM19">
        <f t="shared" si="1"/>
        <v>4.2302452316076294E-3</v>
      </c>
      <c r="AN19">
        <f t="shared" si="2"/>
        <v>1.7249999999999999</v>
      </c>
    </row>
    <row r="20" spans="1:40">
      <c r="A20">
        <v>7</v>
      </c>
      <c r="B20">
        <v>1</v>
      </c>
      <c r="C20" t="s">
        <v>44</v>
      </c>
      <c r="D20">
        <f>VLOOKUP($A20,Sheet3!$A$1:$Z$101,19,Sheet3!S:S)</f>
        <v>3</v>
      </c>
      <c r="E20">
        <v>6</v>
      </c>
      <c r="F20">
        <v>2464</v>
      </c>
      <c r="G20">
        <v>2322</v>
      </c>
      <c r="H20">
        <v>142</v>
      </c>
      <c r="I20">
        <v>7.2249999999999997E-3</v>
      </c>
      <c r="J20">
        <v>8.44</v>
      </c>
      <c r="K20">
        <v>1</v>
      </c>
      <c r="L20">
        <v>3</v>
      </c>
      <c r="M20" s="2">
        <v>1</v>
      </c>
      <c r="N20" s="2">
        <v>1</v>
      </c>
      <c r="O20" s="2">
        <v>0</v>
      </c>
      <c r="P20" s="2">
        <v>0</v>
      </c>
      <c r="Q20" s="2">
        <v>0</v>
      </c>
      <c r="S20" s="8">
        <v>18</v>
      </c>
      <c r="T20">
        <v>3</v>
      </c>
      <c r="U20">
        <v>6</v>
      </c>
      <c r="V20">
        <v>2405</v>
      </c>
      <c r="W20">
        <v>2271.3333333333335</v>
      </c>
      <c r="X20">
        <v>133.66666666666666</v>
      </c>
      <c r="Y20">
        <v>10.029999999999999</v>
      </c>
      <c r="Z20">
        <v>1</v>
      </c>
      <c r="AA20">
        <v>3</v>
      </c>
      <c r="AB20">
        <v>1</v>
      </c>
      <c r="AC20">
        <v>1</v>
      </c>
      <c r="AD20">
        <v>0</v>
      </c>
      <c r="AE20">
        <v>0</v>
      </c>
      <c r="AF20">
        <v>0</v>
      </c>
      <c r="AH20">
        <v>2405</v>
      </c>
      <c r="AI20">
        <v>6</v>
      </c>
      <c r="AJ20">
        <v>10.029999999999999</v>
      </c>
      <c r="AL20">
        <f t="shared" si="0"/>
        <v>400.83333333333331</v>
      </c>
      <c r="AM20">
        <f t="shared" si="1"/>
        <v>4.1704781704781698E-3</v>
      </c>
      <c r="AN20">
        <f t="shared" si="2"/>
        <v>1.6716666666666666</v>
      </c>
    </row>
    <row r="21" spans="1:40">
      <c r="A21">
        <v>7</v>
      </c>
      <c r="B21">
        <v>2</v>
      </c>
      <c r="C21" t="s">
        <v>44</v>
      </c>
      <c r="D21">
        <f>VLOOKUP($A21,Sheet3!$A$1:$Z$101,19,Sheet3!S:S)</f>
        <v>3</v>
      </c>
      <c r="E21">
        <v>6</v>
      </c>
      <c r="F21">
        <v>2466</v>
      </c>
      <c r="G21">
        <v>2330</v>
      </c>
      <c r="H21">
        <v>136</v>
      </c>
      <c r="I21">
        <v>7.18499999999999E-3</v>
      </c>
      <c r="J21">
        <v>7.57</v>
      </c>
      <c r="K21">
        <v>1</v>
      </c>
      <c r="L21">
        <v>3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S21" s="8">
        <v>19</v>
      </c>
      <c r="T21">
        <v>3</v>
      </c>
      <c r="U21">
        <v>6.666666666666667</v>
      </c>
      <c r="V21">
        <v>2884</v>
      </c>
      <c r="W21">
        <v>2749.3333333333335</v>
      </c>
      <c r="X21">
        <v>134.66666666666666</v>
      </c>
      <c r="Y21">
        <v>9.0899999999999981</v>
      </c>
      <c r="Z21">
        <v>1</v>
      </c>
      <c r="AA21">
        <v>3.3333333333333335</v>
      </c>
      <c r="AB21">
        <v>1</v>
      </c>
      <c r="AC21">
        <v>1.3333333333333333</v>
      </c>
      <c r="AD21">
        <v>0</v>
      </c>
      <c r="AE21">
        <v>0</v>
      </c>
      <c r="AF21">
        <v>0</v>
      </c>
      <c r="AH21">
        <v>2884</v>
      </c>
      <c r="AI21">
        <v>6.666666666666667</v>
      </c>
      <c r="AJ21">
        <v>9.0899999999999981</v>
      </c>
      <c r="AL21">
        <f t="shared" si="0"/>
        <v>432.59999999999997</v>
      </c>
      <c r="AM21">
        <f t="shared" si="1"/>
        <v>3.1518723994452143E-3</v>
      </c>
      <c r="AN21">
        <f t="shared" si="2"/>
        <v>1.3634999999999997</v>
      </c>
    </row>
    <row r="22" spans="1:40">
      <c r="A22">
        <v>7</v>
      </c>
      <c r="B22">
        <v>3</v>
      </c>
      <c r="C22" t="s">
        <v>44</v>
      </c>
      <c r="D22">
        <f>VLOOKUP($A22,Sheet3!$A$1:$Z$101,19,Sheet3!S:S)</f>
        <v>3</v>
      </c>
      <c r="E22">
        <v>6</v>
      </c>
      <c r="F22">
        <v>2446</v>
      </c>
      <c r="G22">
        <v>2316</v>
      </c>
      <c r="H22">
        <v>130</v>
      </c>
      <c r="I22">
        <v>7.0899999999999999E-3</v>
      </c>
      <c r="J22">
        <v>8.57</v>
      </c>
      <c r="K22">
        <v>1</v>
      </c>
      <c r="L22">
        <v>3</v>
      </c>
      <c r="M22" s="2">
        <v>1</v>
      </c>
      <c r="N22" s="2">
        <v>1</v>
      </c>
      <c r="O22" s="2">
        <v>0</v>
      </c>
      <c r="P22" s="2">
        <v>0</v>
      </c>
      <c r="Q22" s="2">
        <v>0</v>
      </c>
      <c r="S22" s="8">
        <v>20</v>
      </c>
      <c r="T22">
        <v>3</v>
      </c>
      <c r="U22">
        <v>6</v>
      </c>
      <c r="V22">
        <v>2430.3333333333335</v>
      </c>
      <c r="W22">
        <v>2286</v>
      </c>
      <c r="X22">
        <v>144.33333333333334</v>
      </c>
      <c r="Y22">
        <v>8.25</v>
      </c>
      <c r="Z22">
        <v>1</v>
      </c>
      <c r="AA22">
        <v>3</v>
      </c>
      <c r="AB22">
        <v>1</v>
      </c>
      <c r="AC22">
        <v>1</v>
      </c>
      <c r="AD22">
        <v>0</v>
      </c>
      <c r="AE22">
        <v>0</v>
      </c>
      <c r="AF22">
        <v>0</v>
      </c>
      <c r="AH22">
        <v>2430.3333333333335</v>
      </c>
      <c r="AI22">
        <v>6</v>
      </c>
      <c r="AJ22">
        <v>8.25</v>
      </c>
      <c r="AL22">
        <f t="shared" si="0"/>
        <v>405.0555555555556</v>
      </c>
      <c r="AM22">
        <f t="shared" si="1"/>
        <v>3.3945960773556438E-3</v>
      </c>
      <c r="AN22">
        <f t="shared" si="2"/>
        <v>1.375</v>
      </c>
    </row>
    <row r="23" spans="1:40">
      <c r="A23">
        <v>8</v>
      </c>
      <c r="B23">
        <v>1</v>
      </c>
      <c r="C23" t="s">
        <v>44</v>
      </c>
      <c r="D23">
        <f>VLOOKUP($A23,Sheet3!$A$1:$Z$101,19,Sheet3!S:S)</f>
        <v>3</v>
      </c>
      <c r="E23">
        <v>6</v>
      </c>
      <c r="F23">
        <v>2469</v>
      </c>
      <c r="G23">
        <v>2327</v>
      </c>
      <c r="H23">
        <v>142</v>
      </c>
      <c r="I23">
        <v>7.2375E-3</v>
      </c>
      <c r="J23">
        <v>7.94</v>
      </c>
      <c r="K23">
        <v>1</v>
      </c>
      <c r="L23">
        <v>3</v>
      </c>
      <c r="M23" s="2">
        <v>1</v>
      </c>
      <c r="N23" s="2">
        <v>1</v>
      </c>
      <c r="O23" s="2">
        <v>0</v>
      </c>
      <c r="P23" s="2">
        <v>0</v>
      </c>
      <c r="Q23" s="2">
        <v>0</v>
      </c>
      <c r="S23" s="8">
        <v>21</v>
      </c>
      <c r="T23">
        <v>3</v>
      </c>
      <c r="U23">
        <v>6</v>
      </c>
      <c r="V23">
        <v>2414.6666666666665</v>
      </c>
      <c r="W23">
        <v>2277.3333333333335</v>
      </c>
      <c r="X23">
        <v>137.33333333333334</v>
      </c>
      <c r="Y23">
        <v>7.87</v>
      </c>
      <c r="Z23">
        <v>1</v>
      </c>
      <c r="AA23">
        <v>3</v>
      </c>
      <c r="AB23">
        <v>1</v>
      </c>
      <c r="AC23">
        <v>1</v>
      </c>
      <c r="AD23">
        <v>0</v>
      </c>
      <c r="AE23">
        <v>0</v>
      </c>
      <c r="AF23">
        <v>0</v>
      </c>
      <c r="AH23">
        <v>2414.6666666666665</v>
      </c>
      <c r="AI23">
        <v>6</v>
      </c>
      <c r="AJ23">
        <v>7.87</v>
      </c>
      <c r="AL23">
        <f t="shared" si="0"/>
        <v>402.4444444444444</v>
      </c>
      <c r="AM23">
        <f t="shared" si="1"/>
        <v>3.2592490336830482E-3</v>
      </c>
      <c r="AN23">
        <f t="shared" si="2"/>
        <v>1.3116666666666668</v>
      </c>
    </row>
    <row r="24" spans="1:40">
      <c r="A24">
        <v>8</v>
      </c>
      <c r="B24">
        <v>2</v>
      </c>
      <c r="C24" t="s">
        <v>44</v>
      </c>
      <c r="D24">
        <f>VLOOKUP($A24,Sheet3!$A$1:$Z$101,19,Sheet3!S:S)</f>
        <v>3</v>
      </c>
      <c r="E24">
        <v>6</v>
      </c>
      <c r="F24">
        <v>2547</v>
      </c>
      <c r="G24">
        <v>2371</v>
      </c>
      <c r="H24">
        <v>176</v>
      </c>
      <c r="I24">
        <v>7.6874999999999999E-3</v>
      </c>
      <c r="J24">
        <v>11</v>
      </c>
      <c r="K24">
        <v>1</v>
      </c>
      <c r="L24">
        <v>3</v>
      </c>
      <c r="M24" s="2">
        <v>1</v>
      </c>
      <c r="N24" s="2">
        <v>1</v>
      </c>
      <c r="O24" s="2">
        <v>0</v>
      </c>
      <c r="P24" s="2">
        <v>0</v>
      </c>
      <c r="Q24" s="2">
        <v>0</v>
      </c>
      <c r="S24" s="8">
        <v>25</v>
      </c>
      <c r="T24">
        <v>3</v>
      </c>
      <c r="U24">
        <v>10.666666666666666</v>
      </c>
      <c r="V24">
        <v>6987.333333333333</v>
      </c>
      <c r="W24">
        <v>6512.666666666667</v>
      </c>
      <c r="X24">
        <v>474.66666666666669</v>
      </c>
      <c r="Y24">
        <v>36.423333333333325</v>
      </c>
      <c r="Z24">
        <v>1</v>
      </c>
      <c r="AA24">
        <v>5.333333333333333</v>
      </c>
      <c r="AB24">
        <v>2</v>
      </c>
      <c r="AC24">
        <v>2.3333333333333335</v>
      </c>
      <c r="AD24">
        <v>0</v>
      </c>
      <c r="AE24">
        <v>0</v>
      </c>
      <c r="AF24">
        <v>0</v>
      </c>
      <c r="AH24">
        <v>6987.333333333333</v>
      </c>
      <c r="AI24">
        <v>10.666666666666666</v>
      </c>
      <c r="AJ24">
        <v>36.423333333333325</v>
      </c>
      <c r="AL24">
        <f t="shared" si="0"/>
        <v>655.0625</v>
      </c>
      <c r="AM24">
        <f t="shared" si="1"/>
        <v>5.2127659574468079E-3</v>
      </c>
      <c r="AN24">
        <f t="shared" si="2"/>
        <v>3.4146874999999994</v>
      </c>
    </row>
    <row r="25" spans="1:40">
      <c r="A25">
        <v>8</v>
      </c>
      <c r="B25">
        <v>3</v>
      </c>
      <c r="C25" t="s">
        <v>44</v>
      </c>
      <c r="D25">
        <f>VLOOKUP($A25,Sheet3!$A$1:$Z$101,19,Sheet3!S:S)</f>
        <v>3</v>
      </c>
      <c r="E25">
        <v>6</v>
      </c>
      <c r="F25">
        <v>2483</v>
      </c>
      <c r="G25">
        <v>2335</v>
      </c>
      <c r="H25">
        <v>148</v>
      </c>
      <c r="I25">
        <v>7.3175000000000002E-3</v>
      </c>
      <c r="J25">
        <v>7.87</v>
      </c>
      <c r="K25">
        <v>1</v>
      </c>
      <c r="L25">
        <v>3</v>
      </c>
      <c r="M25" s="2">
        <v>1</v>
      </c>
      <c r="N25" s="2">
        <v>1</v>
      </c>
      <c r="O25" s="2">
        <v>0</v>
      </c>
      <c r="P25" s="2">
        <v>0</v>
      </c>
      <c r="Q25" s="2">
        <v>0</v>
      </c>
      <c r="S25" s="8">
        <v>32</v>
      </c>
      <c r="T25">
        <v>3</v>
      </c>
      <c r="U25">
        <v>6</v>
      </c>
      <c r="V25">
        <v>2459</v>
      </c>
      <c r="W25">
        <v>2313</v>
      </c>
      <c r="X25">
        <v>146</v>
      </c>
      <c r="Y25">
        <v>8.15</v>
      </c>
      <c r="Z25">
        <v>1</v>
      </c>
      <c r="AA25">
        <v>3</v>
      </c>
      <c r="AB25">
        <v>1</v>
      </c>
      <c r="AC25">
        <v>1</v>
      </c>
      <c r="AD25">
        <v>0</v>
      </c>
      <c r="AE25">
        <v>0</v>
      </c>
      <c r="AF25">
        <v>0</v>
      </c>
      <c r="AH25">
        <v>2459</v>
      </c>
      <c r="AI25">
        <v>6</v>
      </c>
      <c r="AJ25">
        <v>8.15</v>
      </c>
      <c r="AL25">
        <f t="shared" si="0"/>
        <v>409.83333333333331</v>
      </c>
      <c r="AM25">
        <f t="shared" si="1"/>
        <v>3.3143554290361939E-3</v>
      </c>
      <c r="AN25">
        <f t="shared" si="2"/>
        <v>1.3583333333333334</v>
      </c>
    </row>
    <row r="26" spans="1:40">
      <c r="A26">
        <v>9</v>
      </c>
      <c r="B26">
        <v>1</v>
      </c>
      <c r="C26" t="s">
        <v>44</v>
      </c>
      <c r="D26">
        <f>VLOOKUP($A26,Sheet3!$A$1:$Z$101,19,Sheet3!S:S)</f>
        <v>3</v>
      </c>
      <c r="E26">
        <v>6</v>
      </c>
      <c r="F26">
        <v>2413</v>
      </c>
      <c r="G26">
        <v>2297</v>
      </c>
      <c r="H26">
        <v>116</v>
      </c>
      <c r="I26">
        <v>6.9024999999999998E-3</v>
      </c>
      <c r="J26">
        <v>8.1</v>
      </c>
      <c r="K26">
        <v>1</v>
      </c>
      <c r="L26">
        <v>3</v>
      </c>
      <c r="M26" s="2">
        <v>1</v>
      </c>
      <c r="N26" s="2">
        <v>1</v>
      </c>
      <c r="O26" s="2">
        <v>0</v>
      </c>
      <c r="P26" s="2">
        <v>0</v>
      </c>
      <c r="Q26" s="2">
        <v>0</v>
      </c>
      <c r="S26" s="8">
        <v>33</v>
      </c>
      <c r="T26">
        <v>3</v>
      </c>
      <c r="U26">
        <v>9.3333333333333339</v>
      </c>
      <c r="V26">
        <v>6860</v>
      </c>
      <c r="W26">
        <v>6363.333333333333</v>
      </c>
      <c r="X26">
        <v>496.66666666666669</v>
      </c>
      <c r="Y26">
        <v>18.123333333333335</v>
      </c>
      <c r="Z26">
        <v>1</v>
      </c>
      <c r="AA26">
        <v>0</v>
      </c>
      <c r="AB26">
        <v>0</v>
      </c>
      <c r="AC26">
        <v>0</v>
      </c>
      <c r="AD26">
        <v>4.666666666666667</v>
      </c>
      <c r="AE26">
        <v>3.6666666666666665</v>
      </c>
      <c r="AF26">
        <v>0</v>
      </c>
      <c r="AH26">
        <v>6860</v>
      </c>
      <c r="AI26">
        <v>9.3333333333333339</v>
      </c>
      <c r="AJ26">
        <v>18.123333333333335</v>
      </c>
      <c r="AL26">
        <f t="shared" si="0"/>
        <v>735</v>
      </c>
      <c r="AM26">
        <f t="shared" si="1"/>
        <v>2.6418853255587953E-3</v>
      </c>
      <c r="AN26">
        <f t="shared" si="2"/>
        <v>1.9417857142857142</v>
      </c>
    </row>
    <row r="27" spans="1:40">
      <c r="A27">
        <v>9</v>
      </c>
      <c r="B27">
        <v>2</v>
      </c>
      <c r="C27" t="s">
        <v>44</v>
      </c>
      <c r="D27">
        <f>VLOOKUP($A27,Sheet3!$A$1:$Z$101,19,Sheet3!S:S)</f>
        <v>3</v>
      </c>
      <c r="E27">
        <v>6</v>
      </c>
      <c r="F27">
        <v>2509</v>
      </c>
      <c r="G27">
        <v>2355</v>
      </c>
      <c r="H27">
        <v>154</v>
      </c>
      <c r="I27">
        <v>7.4275000000000001E-3</v>
      </c>
      <c r="J27">
        <v>9.02</v>
      </c>
      <c r="K27">
        <v>1</v>
      </c>
      <c r="L27">
        <v>3</v>
      </c>
      <c r="M27" s="2">
        <v>1</v>
      </c>
      <c r="N27" s="2">
        <v>1</v>
      </c>
      <c r="O27" s="2">
        <v>0</v>
      </c>
      <c r="P27" s="2">
        <v>0</v>
      </c>
      <c r="Q27" s="2">
        <v>0</v>
      </c>
      <c r="S27" s="8">
        <v>35</v>
      </c>
      <c r="T27">
        <v>3</v>
      </c>
      <c r="U27">
        <v>4</v>
      </c>
      <c r="V27">
        <v>1812.6666666666667</v>
      </c>
      <c r="W27">
        <v>1725.3333333333333</v>
      </c>
      <c r="X27">
        <v>87.333333333333329</v>
      </c>
      <c r="Y27">
        <v>30.11</v>
      </c>
      <c r="Z27">
        <v>1</v>
      </c>
      <c r="AA27">
        <v>0</v>
      </c>
      <c r="AB27">
        <v>0</v>
      </c>
      <c r="AC27">
        <v>0</v>
      </c>
      <c r="AD27">
        <v>2</v>
      </c>
      <c r="AE27">
        <v>0</v>
      </c>
      <c r="AF27">
        <v>1</v>
      </c>
      <c r="AH27">
        <v>1812.6666666666667</v>
      </c>
      <c r="AI27">
        <v>4</v>
      </c>
      <c r="AJ27">
        <v>30.11</v>
      </c>
      <c r="AL27">
        <f t="shared" si="0"/>
        <v>453.16666666666669</v>
      </c>
      <c r="AM27">
        <f t="shared" si="1"/>
        <v>1.6610886355277674E-2</v>
      </c>
      <c r="AN27">
        <f t="shared" si="2"/>
        <v>7.5274999999999999</v>
      </c>
    </row>
    <row r="28" spans="1:40">
      <c r="A28">
        <v>9</v>
      </c>
      <c r="B28">
        <v>3</v>
      </c>
      <c r="C28" t="s">
        <v>44</v>
      </c>
      <c r="D28">
        <f>VLOOKUP($A28,Sheet3!$A$1:$Z$101,19,Sheet3!S:S)</f>
        <v>3</v>
      </c>
      <c r="E28">
        <v>6</v>
      </c>
      <c r="F28">
        <v>2411</v>
      </c>
      <c r="G28">
        <v>2297</v>
      </c>
      <c r="H28">
        <v>114</v>
      </c>
      <c r="I28">
        <v>6.8824999999999997E-3</v>
      </c>
      <c r="J28">
        <v>8.27</v>
      </c>
      <c r="K28">
        <v>1</v>
      </c>
      <c r="L28">
        <v>3</v>
      </c>
      <c r="M28" s="2">
        <v>1</v>
      </c>
      <c r="N28" s="2">
        <v>1</v>
      </c>
      <c r="O28" s="2">
        <v>0</v>
      </c>
      <c r="P28" s="2">
        <v>0</v>
      </c>
      <c r="Q28" s="2">
        <v>0</v>
      </c>
      <c r="S28" s="8">
        <v>36</v>
      </c>
      <c r="T28">
        <v>3</v>
      </c>
      <c r="U28">
        <v>4</v>
      </c>
      <c r="V28">
        <v>1812.3333333333333</v>
      </c>
      <c r="W28">
        <v>1718</v>
      </c>
      <c r="X28">
        <v>94.333333333333329</v>
      </c>
      <c r="Y28">
        <v>32.003333333333337</v>
      </c>
      <c r="Z28">
        <v>1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1</v>
      </c>
      <c r="AH28">
        <v>1812.3333333333333</v>
      </c>
      <c r="AI28">
        <v>4</v>
      </c>
      <c r="AJ28">
        <v>32.003333333333337</v>
      </c>
      <c r="AL28">
        <f t="shared" si="0"/>
        <v>453.08333333333331</v>
      </c>
      <c r="AM28">
        <f t="shared" si="1"/>
        <v>1.7658635276807066E-2</v>
      </c>
      <c r="AN28">
        <f t="shared" si="2"/>
        <v>8.0008333333333344</v>
      </c>
    </row>
    <row r="29" spans="1:40">
      <c r="A29">
        <v>10</v>
      </c>
      <c r="B29">
        <v>1</v>
      </c>
      <c r="C29" t="s">
        <v>44</v>
      </c>
      <c r="D29">
        <f>VLOOKUP($A29,Sheet3!$A$1:$Z$101,19,Sheet3!S:S)</f>
        <v>3</v>
      </c>
      <c r="E29">
        <v>6</v>
      </c>
      <c r="F29">
        <v>2506</v>
      </c>
      <c r="G29">
        <v>2343</v>
      </c>
      <c r="H29">
        <v>163</v>
      </c>
      <c r="I29">
        <v>7.4875000000000002E-3</v>
      </c>
      <c r="J29">
        <v>8.68</v>
      </c>
      <c r="K29">
        <v>1</v>
      </c>
      <c r="L29">
        <v>3</v>
      </c>
      <c r="M29" s="2">
        <v>1</v>
      </c>
      <c r="N29" s="2">
        <v>1</v>
      </c>
      <c r="O29" s="2">
        <v>0</v>
      </c>
      <c r="P29" s="2">
        <v>0</v>
      </c>
      <c r="Q29" s="2">
        <v>0</v>
      </c>
      <c r="S29" s="8">
        <v>37</v>
      </c>
      <c r="T29">
        <v>3</v>
      </c>
      <c r="U29">
        <v>6</v>
      </c>
      <c r="V29">
        <v>2527.3333333333335</v>
      </c>
      <c r="W29">
        <v>2347.6666666666665</v>
      </c>
      <c r="X29">
        <v>179.66666666666666</v>
      </c>
      <c r="Y29">
        <v>8.9699999999999989</v>
      </c>
      <c r="Z29">
        <v>1</v>
      </c>
      <c r="AA29">
        <v>3</v>
      </c>
      <c r="AB29">
        <v>1</v>
      </c>
      <c r="AC29">
        <v>1</v>
      </c>
      <c r="AD29">
        <v>0</v>
      </c>
      <c r="AE29">
        <v>0</v>
      </c>
      <c r="AF29">
        <v>0</v>
      </c>
      <c r="AH29">
        <v>2527.3333333333335</v>
      </c>
      <c r="AI29">
        <v>6</v>
      </c>
      <c r="AJ29">
        <v>8.9699999999999989</v>
      </c>
      <c r="AL29">
        <f t="shared" si="0"/>
        <v>421.22222222222223</v>
      </c>
      <c r="AM29">
        <f t="shared" si="1"/>
        <v>3.549195462938538E-3</v>
      </c>
      <c r="AN29">
        <f t="shared" si="2"/>
        <v>1.4949999999999999</v>
      </c>
    </row>
    <row r="30" spans="1:40">
      <c r="A30">
        <v>10</v>
      </c>
      <c r="B30">
        <v>2</v>
      </c>
      <c r="C30" t="s">
        <v>44</v>
      </c>
      <c r="D30">
        <f>VLOOKUP($A30,Sheet3!$A$1:$Z$101,19,Sheet3!S:S)</f>
        <v>3</v>
      </c>
      <c r="E30">
        <v>6</v>
      </c>
      <c r="F30">
        <v>2419</v>
      </c>
      <c r="G30">
        <v>2300</v>
      </c>
      <c r="H30">
        <v>119</v>
      </c>
      <c r="I30">
        <v>6.94E-3</v>
      </c>
      <c r="J30">
        <v>9.7200000000000006</v>
      </c>
      <c r="K30">
        <v>1</v>
      </c>
      <c r="L30">
        <v>3</v>
      </c>
      <c r="M30" s="2">
        <v>1</v>
      </c>
      <c r="N30" s="2">
        <v>1</v>
      </c>
      <c r="O30" s="2">
        <v>0</v>
      </c>
      <c r="P30" s="2">
        <v>0</v>
      </c>
      <c r="Q30" s="2">
        <v>0</v>
      </c>
      <c r="S30" s="8">
        <v>38</v>
      </c>
      <c r="T30">
        <v>3</v>
      </c>
      <c r="U30">
        <v>6</v>
      </c>
      <c r="V30">
        <v>2439.6666666666665</v>
      </c>
      <c r="W30">
        <v>2290.3333333333335</v>
      </c>
      <c r="X30">
        <v>149.33333333333334</v>
      </c>
      <c r="Y30">
        <v>8.6733333333333338</v>
      </c>
      <c r="Z30">
        <v>1</v>
      </c>
      <c r="AA30">
        <v>3</v>
      </c>
      <c r="AB30">
        <v>1</v>
      </c>
      <c r="AC30">
        <v>1</v>
      </c>
      <c r="AD30">
        <v>0</v>
      </c>
      <c r="AE30">
        <v>0</v>
      </c>
      <c r="AF30">
        <v>0</v>
      </c>
      <c r="AH30">
        <v>2439.6666666666665</v>
      </c>
      <c r="AI30">
        <v>6</v>
      </c>
      <c r="AJ30">
        <v>8.6733333333333338</v>
      </c>
      <c r="AL30">
        <f t="shared" si="0"/>
        <v>406.61111111111109</v>
      </c>
      <c r="AM30">
        <f t="shared" si="1"/>
        <v>3.5551304823063265E-3</v>
      </c>
      <c r="AN30">
        <f t="shared" si="2"/>
        <v>1.4455555555555557</v>
      </c>
    </row>
    <row r="31" spans="1:40">
      <c r="A31">
        <v>10</v>
      </c>
      <c r="B31">
        <v>3</v>
      </c>
      <c r="C31" t="s">
        <v>44</v>
      </c>
      <c r="D31">
        <f>VLOOKUP($A31,Sheet3!$A$1:$Z$101,19,Sheet3!S:S)</f>
        <v>3</v>
      </c>
      <c r="E31">
        <v>6</v>
      </c>
      <c r="F31">
        <v>2463</v>
      </c>
      <c r="G31">
        <v>2321</v>
      </c>
      <c r="H31">
        <v>142</v>
      </c>
      <c r="I31">
        <v>7.2224999999999998E-3</v>
      </c>
      <c r="J31">
        <v>8.73</v>
      </c>
      <c r="K31">
        <v>1</v>
      </c>
      <c r="L31">
        <v>3</v>
      </c>
      <c r="M31" s="2">
        <v>1</v>
      </c>
      <c r="N31" s="2">
        <v>1</v>
      </c>
      <c r="O31" s="2">
        <v>0</v>
      </c>
      <c r="P31" s="2">
        <v>0</v>
      </c>
      <c r="Q31" s="2">
        <v>0</v>
      </c>
      <c r="S31" s="8">
        <v>39</v>
      </c>
      <c r="T31">
        <v>3</v>
      </c>
      <c r="U31">
        <v>6</v>
      </c>
      <c r="V31">
        <v>2133.6666666666665</v>
      </c>
      <c r="W31">
        <v>1979.3333333333333</v>
      </c>
      <c r="X31">
        <v>154.33333333333334</v>
      </c>
      <c r="Y31">
        <v>8.7200000000000006</v>
      </c>
      <c r="Z31">
        <v>1</v>
      </c>
      <c r="AA31">
        <v>3</v>
      </c>
      <c r="AB31">
        <v>1</v>
      </c>
      <c r="AC31">
        <v>1</v>
      </c>
      <c r="AD31">
        <v>0</v>
      </c>
      <c r="AE31">
        <v>0</v>
      </c>
      <c r="AF31">
        <v>0</v>
      </c>
      <c r="AH31">
        <v>2133.6666666666665</v>
      </c>
      <c r="AI31">
        <v>6</v>
      </c>
      <c r="AJ31">
        <v>8.7200000000000006</v>
      </c>
      <c r="AL31">
        <f t="shared" si="0"/>
        <v>355.61111111111109</v>
      </c>
      <c r="AM31">
        <f t="shared" si="1"/>
        <v>4.0868614279018908E-3</v>
      </c>
      <c r="AN31">
        <f t="shared" si="2"/>
        <v>1.4533333333333334</v>
      </c>
    </row>
    <row r="32" spans="1:40">
      <c r="A32">
        <v>11</v>
      </c>
      <c r="B32">
        <v>1</v>
      </c>
      <c r="C32" t="s">
        <v>44</v>
      </c>
      <c r="D32">
        <f>VLOOKUP($A32,Sheet3!$A$1:$Z$101,19,Sheet3!S:S)</f>
        <v>3</v>
      </c>
      <c r="E32">
        <v>6</v>
      </c>
      <c r="F32">
        <v>2256</v>
      </c>
      <c r="G32">
        <v>2058</v>
      </c>
      <c r="H32">
        <v>198</v>
      </c>
      <c r="I32">
        <v>7.1250000000000003E-3</v>
      </c>
      <c r="J32">
        <v>12.74</v>
      </c>
      <c r="K32">
        <v>1</v>
      </c>
      <c r="L32">
        <v>3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  <c r="S32" s="8">
        <v>43</v>
      </c>
      <c r="T32">
        <v>3</v>
      </c>
      <c r="U32">
        <v>6</v>
      </c>
      <c r="V32">
        <v>2588</v>
      </c>
      <c r="W32">
        <v>2412.6666666666665</v>
      </c>
      <c r="X32">
        <v>175.33333333333334</v>
      </c>
      <c r="Y32">
        <v>8.8766666666666669</v>
      </c>
      <c r="Z32">
        <v>1</v>
      </c>
      <c r="AA32">
        <v>3</v>
      </c>
      <c r="AB32">
        <v>1</v>
      </c>
      <c r="AC32">
        <v>1</v>
      </c>
      <c r="AD32">
        <v>0</v>
      </c>
      <c r="AE32">
        <v>0</v>
      </c>
      <c r="AF32">
        <v>0</v>
      </c>
      <c r="AH32">
        <v>2588</v>
      </c>
      <c r="AI32">
        <v>6</v>
      </c>
      <c r="AJ32">
        <v>8.8766666666666669</v>
      </c>
      <c r="AL32">
        <f t="shared" si="0"/>
        <v>431.33333333333331</v>
      </c>
      <c r="AM32">
        <f t="shared" si="1"/>
        <v>3.4299330242143224E-3</v>
      </c>
      <c r="AN32">
        <f t="shared" si="2"/>
        <v>1.4794444444444446</v>
      </c>
    </row>
    <row r="33" spans="1:40">
      <c r="A33">
        <v>11</v>
      </c>
      <c r="B33">
        <v>2</v>
      </c>
      <c r="C33" t="s">
        <v>44</v>
      </c>
      <c r="D33">
        <f>VLOOKUP($A33,Sheet3!$A$1:$Z$101,19,Sheet3!S:S)</f>
        <v>3</v>
      </c>
      <c r="E33">
        <v>6</v>
      </c>
      <c r="F33">
        <v>2187</v>
      </c>
      <c r="G33">
        <v>2025</v>
      </c>
      <c r="H33">
        <v>162</v>
      </c>
      <c r="I33">
        <v>6.6825000000000001E-3</v>
      </c>
      <c r="J33">
        <v>14.45</v>
      </c>
      <c r="K33">
        <v>1</v>
      </c>
      <c r="L33">
        <v>3</v>
      </c>
      <c r="M33" s="2">
        <v>1</v>
      </c>
      <c r="N33" s="2">
        <v>1</v>
      </c>
      <c r="O33" s="2">
        <v>0</v>
      </c>
      <c r="P33" s="2">
        <v>0</v>
      </c>
      <c r="Q33" s="2">
        <v>0</v>
      </c>
      <c r="S33" s="8">
        <v>44</v>
      </c>
      <c r="T33">
        <v>3</v>
      </c>
      <c r="U33">
        <v>6</v>
      </c>
      <c r="V33">
        <v>3499.6666666666665</v>
      </c>
      <c r="W33">
        <v>3210.6666666666665</v>
      </c>
      <c r="X33">
        <v>289</v>
      </c>
      <c r="Y33">
        <v>12.996666666666664</v>
      </c>
      <c r="Z33">
        <v>1</v>
      </c>
      <c r="AA33">
        <v>3</v>
      </c>
      <c r="AB33">
        <v>1</v>
      </c>
      <c r="AC33">
        <v>1</v>
      </c>
      <c r="AD33">
        <v>0</v>
      </c>
      <c r="AE33">
        <v>0</v>
      </c>
      <c r="AF33">
        <v>0</v>
      </c>
      <c r="AH33">
        <v>3499.6666666666665</v>
      </c>
      <c r="AI33">
        <v>6</v>
      </c>
      <c r="AJ33">
        <v>12.996666666666664</v>
      </c>
      <c r="AL33">
        <f t="shared" si="0"/>
        <v>583.27777777777771</v>
      </c>
      <c r="AM33">
        <f t="shared" si="1"/>
        <v>3.7136870178112198E-3</v>
      </c>
      <c r="AN33">
        <f t="shared" si="2"/>
        <v>2.1661111111111109</v>
      </c>
    </row>
    <row r="34" spans="1:40">
      <c r="A34">
        <v>11</v>
      </c>
      <c r="B34">
        <v>3</v>
      </c>
      <c r="C34" t="s">
        <v>44</v>
      </c>
      <c r="D34">
        <f>VLOOKUP($A34,Sheet3!$A$1:$Z$101,19,Sheet3!S:S)</f>
        <v>3</v>
      </c>
      <c r="E34">
        <v>6</v>
      </c>
      <c r="F34">
        <v>2182</v>
      </c>
      <c r="G34">
        <v>2007</v>
      </c>
      <c r="H34">
        <v>175</v>
      </c>
      <c r="I34">
        <v>6.7675000000000001E-3</v>
      </c>
      <c r="J34">
        <v>12.49</v>
      </c>
      <c r="K34">
        <v>1</v>
      </c>
      <c r="L34">
        <v>3</v>
      </c>
      <c r="M34" s="2">
        <v>1</v>
      </c>
      <c r="N34" s="2">
        <v>1</v>
      </c>
      <c r="O34" s="2">
        <v>0</v>
      </c>
      <c r="P34" s="2">
        <v>0</v>
      </c>
      <c r="Q34" s="2">
        <v>0</v>
      </c>
      <c r="S34" s="8">
        <v>45</v>
      </c>
      <c r="T34">
        <v>3</v>
      </c>
      <c r="U34">
        <v>6.666666666666667</v>
      </c>
      <c r="V34">
        <v>4223.333333333333</v>
      </c>
      <c r="W34">
        <v>3920.6666666666665</v>
      </c>
      <c r="X34">
        <v>302.66666666666669</v>
      </c>
      <c r="Y34">
        <v>12.14</v>
      </c>
      <c r="Z34">
        <v>1</v>
      </c>
      <c r="AA34">
        <v>3.3333333333333335</v>
      </c>
      <c r="AB34">
        <v>1</v>
      </c>
      <c r="AC34">
        <v>1.3333333333333333</v>
      </c>
      <c r="AD34">
        <v>0</v>
      </c>
      <c r="AE34">
        <v>0</v>
      </c>
      <c r="AF34">
        <v>0</v>
      </c>
      <c r="AH34">
        <v>4223.333333333333</v>
      </c>
      <c r="AI34">
        <v>6.666666666666667</v>
      </c>
      <c r="AJ34">
        <v>12.14</v>
      </c>
      <c r="AL34">
        <f t="shared" si="0"/>
        <v>633.49999999999989</v>
      </c>
      <c r="AM34">
        <f t="shared" si="1"/>
        <v>2.8745067087608527E-3</v>
      </c>
      <c r="AN34">
        <f t="shared" si="2"/>
        <v>1.821</v>
      </c>
    </row>
    <row r="35" spans="1:40">
      <c r="A35">
        <v>12</v>
      </c>
      <c r="B35">
        <v>1</v>
      </c>
      <c r="C35" t="s">
        <v>44</v>
      </c>
      <c r="D35">
        <f>VLOOKUP($A35,Sheet3!$A$1:$Z$101,19,Sheet3!S:S)</f>
        <v>3</v>
      </c>
      <c r="E35">
        <v>6</v>
      </c>
      <c r="F35">
        <v>2164</v>
      </c>
      <c r="G35">
        <v>1992</v>
      </c>
      <c r="H35">
        <v>172</v>
      </c>
      <c r="I35">
        <v>6.7000000000000002E-3</v>
      </c>
      <c r="J35">
        <v>7.8</v>
      </c>
      <c r="K35">
        <v>1</v>
      </c>
      <c r="L35">
        <v>3</v>
      </c>
      <c r="M35" s="2">
        <v>1</v>
      </c>
      <c r="N35" s="2">
        <v>1</v>
      </c>
      <c r="O35" s="2">
        <v>0</v>
      </c>
      <c r="P35" s="2">
        <v>0</v>
      </c>
      <c r="Q35" s="2">
        <v>0</v>
      </c>
      <c r="S35" s="8">
        <v>46</v>
      </c>
      <c r="T35">
        <v>3</v>
      </c>
      <c r="U35">
        <v>6</v>
      </c>
      <c r="V35">
        <v>2426</v>
      </c>
      <c r="W35">
        <v>2289</v>
      </c>
      <c r="X35">
        <v>137</v>
      </c>
      <c r="Y35">
        <v>8.3699999999999992</v>
      </c>
      <c r="Z35">
        <v>1</v>
      </c>
      <c r="AA35">
        <v>3</v>
      </c>
      <c r="AB35">
        <v>1</v>
      </c>
      <c r="AC35">
        <v>1</v>
      </c>
      <c r="AD35">
        <v>0</v>
      </c>
      <c r="AE35">
        <v>0</v>
      </c>
      <c r="AF35">
        <v>0</v>
      </c>
      <c r="AH35">
        <v>2426</v>
      </c>
      <c r="AI35">
        <v>6</v>
      </c>
      <c r="AJ35">
        <v>8.3699999999999992</v>
      </c>
      <c r="AL35">
        <f t="shared" si="0"/>
        <v>404.33333333333331</v>
      </c>
      <c r="AM35">
        <f t="shared" si="1"/>
        <v>3.4501236603462489E-3</v>
      </c>
      <c r="AN35">
        <f t="shared" si="2"/>
        <v>1.3949999999999998</v>
      </c>
    </row>
    <row r="36" spans="1:40">
      <c r="A36">
        <v>12</v>
      </c>
      <c r="B36">
        <v>2</v>
      </c>
      <c r="C36" t="s">
        <v>44</v>
      </c>
      <c r="D36">
        <f>VLOOKUP($A36,Sheet3!$A$1:$Z$101,19,Sheet3!S:S)</f>
        <v>3</v>
      </c>
      <c r="E36">
        <v>6</v>
      </c>
      <c r="F36">
        <v>2171</v>
      </c>
      <c r="G36">
        <v>2005</v>
      </c>
      <c r="H36">
        <v>166</v>
      </c>
      <c r="I36">
        <v>6.6724999999999996E-3</v>
      </c>
      <c r="J36">
        <v>9.77</v>
      </c>
      <c r="K36">
        <v>1</v>
      </c>
      <c r="L36">
        <v>3</v>
      </c>
      <c r="M36" s="2">
        <v>1</v>
      </c>
      <c r="N36" s="2">
        <v>1</v>
      </c>
      <c r="O36" s="2">
        <v>0</v>
      </c>
      <c r="P36" s="2">
        <v>0</v>
      </c>
      <c r="Q36" s="2">
        <v>0</v>
      </c>
      <c r="S36" s="8">
        <v>52</v>
      </c>
      <c r="T36">
        <v>3</v>
      </c>
      <c r="U36">
        <v>4</v>
      </c>
      <c r="V36">
        <v>2185.3333333333335</v>
      </c>
      <c r="W36">
        <v>2128</v>
      </c>
      <c r="X36">
        <v>57.333333333333336</v>
      </c>
      <c r="Y36">
        <v>4.5699999999999994</v>
      </c>
      <c r="Z36">
        <v>1</v>
      </c>
      <c r="AA36">
        <v>0</v>
      </c>
      <c r="AB36">
        <v>0</v>
      </c>
      <c r="AC36">
        <v>0</v>
      </c>
      <c r="AD36">
        <v>2</v>
      </c>
      <c r="AE36">
        <v>1</v>
      </c>
      <c r="AF36">
        <v>0</v>
      </c>
      <c r="AH36">
        <v>2185.3333333333335</v>
      </c>
      <c r="AI36">
        <v>4</v>
      </c>
      <c r="AJ36">
        <v>4.5699999999999994</v>
      </c>
      <c r="AL36">
        <f t="shared" si="0"/>
        <v>546.33333333333337</v>
      </c>
      <c r="AM36">
        <f t="shared" si="1"/>
        <v>2.091214154972544E-3</v>
      </c>
      <c r="AN36">
        <f t="shared" si="2"/>
        <v>1.1424999999999998</v>
      </c>
    </row>
    <row r="37" spans="1:40">
      <c r="A37">
        <v>12</v>
      </c>
      <c r="B37">
        <v>3</v>
      </c>
      <c r="C37" t="s">
        <v>44</v>
      </c>
      <c r="D37">
        <f>VLOOKUP($A37,Sheet3!$A$1:$Z$101,19,Sheet3!S:S)</f>
        <v>3</v>
      </c>
      <c r="E37">
        <v>6</v>
      </c>
      <c r="F37">
        <v>2170</v>
      </c>
      <c r="G37">
        <v>2001</v>
      </c>
      <c r="H37">
        <v>169</v>
      </c>
      <c r="I37">
        <v>6.6924999999999997E-3</v>
      </c>
      <c r="J37">
        <v>8.98</v>
      </c>
      <c r="K37">
        <v>1</v>
      </c>
      <c r="L37">
        <v>3</v>
      </c>
      <c r="M37" s="2">
        <v>1</v>
      </c>
      <c r="N37" s="2">
        <v>1</v>
      </c>
      <c r="O37" s="2">
        <v>0</v>
      </c>
      <c r="P37" s="2">
        <v>0</v>
      </c>
      <c r="Q37" s="2">
        <v>0</v>
      </c>
      <c r="S37" s="8">
        <v>64</v>
      </c>
      <c r="T37">
        <v>3</v>
      </c>
      <c r="U37">
        <v>4</v>
      </c>
      <c r="V37">
        <v>2237.6666666666665</v>
      </c>
      <c r="W37">
        <v>2138</v>
      </c>
      <c r="X37">
        <v>99.666666666666671</v>
      </c>
      <c r="Y37">
        <v>3.9966666666666666</v>
      </c>
      <c r="Z37">
        <v>1</v>
      </c>
      <c r="AA37">
        <v>0</v>
      </c>
      <c r="AB37">
        <v>0</v>
      </c>
      <c r="AC37">
        <v>0</v>
      </c>
      <c r="AD37">
        <v>2</v>
      </c>
      <c r="AE37">
        <v>1</v>
      </c>
      <c r="AF37">
        <v>0</v>
      </c>
      <c r="AH37">
        <v>2237.6666666666665</v>
      </c>
      <c r="AI37">
        <v>4</v>
      </c>
      <c r="AJ37">
        <v>3.9966666666666666</v>
      </c>
      <c r="AL37">
        <f t="shared" si="0"/>
        <v>559.41666666666663</v>
      </c>
      <c r="AM37">
        <f t="shared" si="1"/>
        <v>1.7860866974527038E-3</v>
      </c>
      <c r="AN37">
        <f t="shared" si="2"/>
        <v>0.99916666666666665</v>
      </c>
    </row>
    <row r="38" spans="1:40">
      <c r="A38">
        <v>13</v>
      </c>
      <c r="B38">
        <v>1</v>
      </c>
      <c r="C38" t="s">
        <v>44</v>
      </c>
      <c r="D38">
        <f>VLOOKUP($A38,Sheet3!$A$1:$Z$101,19,Sheet3!S:S)</f>
        <v>1</v>
      </c>
      <c r="E38">
        <v>6</v>
      </c>
      <c r="F38">
        <v>2293</v>
      </c>
      <c r="G38">
        <v>2081</v>
      </c>
      <c r="H38">
        <v>212</v>
      </c>
      <c r="I38">
        <v>7.3225E-3</v>
      </c>
      <c r="J38">
        <v>4.03</v>
      </c>
      <c r="K38">
        <v>1</v>
      </c>
      <c r="L38">
        <v>3</v>
      </c>
      <c r="M38" s="2">
        <v>1</v>
      </c>
      <c r="N38" s="2">
        <v>1</v>
      </c>
      <c r="O38" s="2">
        <v>0</v>
      </c>
      <c r="P38" s="2">
        <v>0</v>
      </c>
      <c r="Q38" s="2">
        <v>0</v>
      </c>
      <c r="S38" s="8">
        <v>65</v>
      </c>
      <c r="T38">
        <v>3</v>
      </c>
      <c r="U38">
        <v>4</v>
      </c>
      <c r="V38">
        <v>2150</v>
      </c>
      <c r="W38">
        <v>2097</v>
      </c>
      <c r="X38">
        <v>53</v>
      </c>
      <c r="Y38">
        <v>3.1300000000000003</v>
      </c>
      <c r="Z38">
        <v>1</v>
      </c>
      <c r="AA38">
        <v>0</v>
      </c>
      <c r="AB38">
        <v>0</v>
      </c>
      <c r="AC38">
        <v>0</v>
      </c>
      <c r="AD38">
        <v>2</v>
      </c>
      <c r="AE38">
        <v>1</v>
      </c>
      <c r="AF38">
        <v>0</v>
      </c>
      <c r="AH38">
        <v>2150</v>
      </c>
      <c r="AI38">
        <v>4</v>
      </c>
      <c r="AJ38">
        <v>3.1300000000000003</v>
      </c>
      <c r="AL38">
        <f t="shared" si="0"/>
        <v>537.5</v>
      </c>
      <c r="AM38">
        <f t="shared" si="1"/>
        <v>1.4558139534883723E-3</v>
      </c>
      <c r="AN38">
        <f t="shared" si="2"/>
        <v>0.78250000000000008</v>
      </c>
    </row>
    <row r="39" spans="1:40">
      <c r="A39">
        <v>13</v>
      </c>
      <c r="B39">
        <v>2</v>
      </c>
      <c r="C39" t="s">
        <v>44</v>
      </c>
      <c r="D39">
        <f>VLOOKUP($A39,Sheet3!$A$1:$Z$101,19,Sheet3!S:S)</f>
        <v>1</v>
      </c>
      <c r="E39">
        <v>12</v>
      </c>
      <c r="F39">
        <v>7072</v>
      </c>
      <c r="G39">
        <v>6563</v>
      </c>
      <c r="H39">
        <v>509</v>
      </c>
      <c r="I39">
        <v>1.8457499999999901E-2</v>
      </c>
      <c r="J39">
        <v>17.649999999999999</v>
      </c>
      <c r="K39">
        <v>1</v>
      </c>
      <c r="L39">
        <v>6</v>
      </c>
      <c r="M39">
        <v>2</v>
      </c>
      <c r="N39">
        <v>3</v>
      </c>
      <c r="O39">
        <v>0</v>
      </c>
      <c r="P39">
        <v>0</v>
      </c>
      <c r="Q39">
        <v>0</v>
      </c>
      <c r="S39" s="8">
        <v>70</v>
      </c>
      <c r="T39">
        <v>3</v>
      </c>
      <c r="U39">
        <v>4</v>
      </c>
      <c r="V39">
        <v>2185.6666666666665</v>
      </c>
      <c r="W39">
        <v>2127.6666666666665</v>
      </c>
      <c r="X39">
        <v>58</v>
      </c>
      <c r="Y39">
        <v>3.956666666666667</v>
      </c>
      <c r="Z39">
        <v>1</v>
      </c>
      <c r="AA39">
        <v>0</v>
      </c>
      <c r="AB39">
        <v>0</v>
      </c>
      <c r="AC39">
        <v>0</v>
      </c>
      <c r="AD39">
        <v>2</v>
      </c>
      <c r="AE39">
        <v>1</v>
      </c>
      <c r="AF39">
        <v>0</v>
      </c>
      <c r="AH39">
        <v>2185.6666666666665</v>
      </c>
      <c r="AI39">
        <v>4</v>
      </c>
      <c r="AJ39">
        <v>3.956666666666667</v>
      </c>
      <c r="AL39">
        <f t="shared" si="0"/>
        <v>546.41666666666663</v>
      </c>
      <c r="AM39">
        <f t="shared" si="1"/>
        <v>1.8102790910477355E-3</v>
      </c>
      <c r="AN39">
        <f t="shared" si="2"/>
        <v>0.98916666666666675</v>
      </c>
    </row>
    <row r="40" spans="1:40">
      <c r="A40">
        <v>13</v>
      </c>
      <c r="B40">
        <v>3</v>
      </c>
      <c r="C40" t="s">
        <v>44</v>
      </c>
      <c r="D40">
        <f>VLOOKUP($A40,Sheet3!$A$1:$Z$101,19,Sheet3!S:S)</f>
        <v>1</v>
      </c>
      <c r="E40">
        <v>8</v>
      </c>
      <c r="F40">
        <v>4580</v>
      </c>
      <c r="G40">
        <v>4051</v>
      </c>
      <c r="H40">
        <v>529</v>
      </c>
      <c r="I40">
        <v>1.39775E-2</v>
      </c>
      <c r="J40">
        <v>15.35</v>
      </c>
      <c r="K40">
        <v>1</v>
      </c>
      <c r="L40">
        <v>4</v>
      </c>
      <c r="M40">
        <v>1</v>
      </c>
      <c r="N40">
        <v>2</v>
      </c>
      <c r="O40">
        <v>0</v>
      </c>
      <c r="P40">
        <v>0</v>
      </c>
      <c r="Q40">
        <v>0</v>
      </c>
      <c r="S40" s="8">
        <v>71</v>
      </c>
      <c r="T40">
        <v>3</v>
      </c>
      <c r="U40">
        <v>4</v>
      </c>
      <c r="V40">
        <v>2266.6666666666665</v>
      </c>
      <c r="W40">
        <v>2162.3333333333335</v>
      </c>
      <c r="X40">
        <v>104.33333333333333</v>
      </c>
      <c r="Y40">
        <v>5.59</v>
      </c>
      <c r="Z40">
        <v>1</v>
      </c>
      <c r="AA40">
        <v>0</v>
      </c>
      <c r="AB40">
        <v>0</v>
      </c>
      <c r="AC40">
        <v>0</v>
      </c>
      <c r="AD40">
        <v>2</v>
      </c>
      <c r="AE40">
        <v>1</v>
      </c>
      <c r="AF40">
        <v>0</v>
      </c>
      <c r="AH40">
        <v>2266.6666666666665</v>
      </c>
      <c r="AI40">
        <v>4</v>
      </c>
      <c r="AJ40">
        <v>5.59</v>
      </c>
      <c r="AL40">
        <f t="shared" si="0"/>
        <v>566.66666666666663</v>
      </c>
      <c r="AM40">
        <f t="shared" si="1"/>
        <v>2.4661764705882355E-3</v>
      </c>
      <c r="AN40">
        <f t="shared" si="2"/>
        <v>1.3975</v>
      </c>
    </row>
    <row r="41" spans="1:40">
      <c r="A41">
        <v>14</v>
      </c>
      <c r="B41">
        <v>1</v>
      </c>
      <c r="C41" t="s">
        <v>44</v>
      </c>
      <c r="D41">
        <f>VLOOKUP($A41,Sheet3!$A$1:$Z$101,19,Sheet3!S:S)</f>
        <v>3</v>
      </c>
      <c r="E41">
        <v>6</v>
      </c>
      <c r="F41">
        <v>2072</v>
      </c>
      <c r="G41">
        <v>1975</v>
      </c>
      <c r="H41">
        <v>97</v>
      </c>
      <c r="I41">
        <v>5.9075000000000004E-3</v>
      </c>
      <c r="J41">
        <v>9.7100000000000009</v>
      </c>
      <c r="K41">
        <v>1</v>
      </c>
      <c r="L41">
        <v>3</v>
      </c>
      <c r="M41" s="2">
        <v>1</v>
      </c>
      <c r="N41" s="2">
        <v>1</v>
      </c>
      <c r="O41" s="2">
        <v>0</v>
      </c>
      <c r="P41" s="2">
        <v>0</v>
      </c>
      <c r="Q41" s="2">
        <v>0</v>
      </c>
      <c r="S41" s="8">
        <v>72</v>
      </c>
      <c r="T41">
        <v>3</v>
      </c>
      <c r="U41">
        <v>4</v>
      </c>
      <c r="V41">
        <v>2325.3333333333335</v>
      </c>
      <c r="W41">
        <v>2191</v>
      </c>
      <c r="X41">
        <v>134.33333333333334</v>
      </c>
      <c r="Y41">
        <v>5.2033333333333331</v>
      </c>
      <c r="Z41">
        <v>1</v>
      </c>
      <c r="AA41">
        <v>0</v>
      </c>
      <c r="AB41">
        <v>0</v>
      </c>
      <c r="AC41">
        <v>0</v>
      </c>
      <c r="AD41">
        <v>2</v>
      </c>
      <c r="AE41">
        <v>1</v>
      </c>
      <c r="AF41">
        <v>0</v>
      </c>
      <c r="AH41">
        <v>2325.3333333333335</v>
      </c>
      <c r="AI41">
        <v>4</v>
      </c>
      <c r="AJ41">
        <v>5.2033333333333331</v>
      </c>
      <c r="AL41">
        <f t="shared" si="0"/>
        <v>581.33333333333337</v>
      </c>
      <c r="AM41">
        <f t="shared" si="1"/>
        <v>2.2376720183486234E-3</v>
      </c>
      <c r="AN41">
        <f t="shared" si="2"/>
        <v>1.3008333333333333</v>
      </c>
    </row>
    <row r="42" spans="1:40">
      <c r="A42">
        <v>14</v>
      </c>
      <c r="B42">
        <v>2</v>
      </c>
      <c r="C42" t="s">
        <v>44</v>
      </c>
      <c r="D42">
        <f>VLOOKUP($A42,Sheet3!$A$1:$Z$101,19,Sheet3!S:S)</f>
        <v>3</v>
      </c>
      <c r="E42">
        <v>6</v>
      </c>
      <c r="F42">
        <v>2076</v>
      </c>
      <c r="G42">
        <v>1977</v>
      </c>
      <c r="H42">
        <v>99</v>
      </c>
      <c r="I42">
        <v>5.9324999999999899E-3</v>
      </c>
      <c r="J42">
        <v>8.5500000000000007</v>
      </c>
      <c r="K42">
        <v>1</v>
      </c>
      <c r="L42">
        <v>3</v>
      </c>
      <c r="M42" s="2">
        <v>1</v>
      </c>
      <c r="N42" s="2">
        <v>1</v>
      </c>
      <c r="O42" s="2">
        <v>0</v>
      </c>
      <c r="P42" s="2">
        <v>0</v>
      </c>
      <c r="Q42" s="2">
        <v>0</v>
      </c>
      <c r="S42" s="8">
        <v>82</v>
      </c>
      <c r="T42">
        <v>3</v>
      </c>
      <c r="U42">
        <v>7.333333333333333</v>
      </c>
      <c r="V42">
        <v>6025</v>
      </c>
      <c r="W42">
        <v>5670</v>
      </c>
      <c r="X42">
        <v>355</v>
      </c>
      <c r="Y42">
        <v>9.7466666666666679</v>
      </c>
      <c r="Z42">
        <v>1</v>
      </c>
      <c r="AA42">
        <v>0.33333333333333331</v>
      </c>
      <c r="AB42">
        <v>0</v>
      </c>
      <c r="AC42">
        <v>0</v>
      </c>
      <c r="AD42">
        <v>3.6666666666666665</v>
      </c>
      <c r="AE42">
        <v>2.3333333333333335</v>
      </c>
      <c r="AF42">
        <v>0</v>
      </c>
      <c r="AH42">
        <v>6025</v>
      </c>
      <c r="AI42">
        <v>7.333333333333333</v>
      </c>
      <c r="AJ42">
        <v>9.7466666666666679</v>
      </c>
      <c r="AL42">
        <f t="shared" si="0"/>
        <v>821.59090909090912</v>
      </c>
      <c r="AM42">
        <f t="shared" si="1"/>
        <v>1.6177040110650072E-3</v>
      </c>
      <c r="AN42">
        <f t="shared" si="2"/>
        <v>1.3290909090909093</v>
      </c>
    </row>
    <row r="43" spans="1:40">
      <c r="A43">
        <v>14</v>
      </c>
      <c r="B43">
        <v>3</v>
      </c>
      <c r="C43" t="s">
        <v>44</v>
      </c>
      <c r="D43">
        <f>VLOOKUP($A43,Sheet3!$A$1:$Z$101,19,Sheet3!S:S)</f>
        <v>3</v>
      </c>
      <c r="E43">
        <v>6</v>
      </c>
      <c r="F43">
        <v>2121</v>
      </c>
      <c r="G43">
        <v>2001</v>
      </c>
      <c r="H43">
        <v>120</v>
      </c>
      <c r="I43">
        <v>6.2024999999999997E-3</v>
      </c>
      <c r="J43">
        <v>8.09</v>
      </c>
      <c r="K43">
        <v>1</v>
      </c>
      <c r="L43">
        <v>3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S43" s="8">
        <v>89</v>
      </c>
      <c r="T43">
        <v>3</v>
      </c>
      <c r="U43">
        <v>6</v>
      </c>
      <c r="V43">
        <v>2482.6666666666665</v>
      </c>
      <c r="W43">
        <v>2327</v>
      </c>
      <c r="X43">
        <v>155.66666666666666</v>
      </c>
      <c r="Y43">
        <v>8.5499999999999989</v>
      </c>
      <c r="Z43">
        <v>1</v>
      </c>
      <c r="AA43">
        <v>3</v>
      </c>
      <c r="AB43">
        <v>1</v>
      </c>
      <c r="AC43">
        <v>1</v>
      </c>
      <c r="AD43">
        <v>0</v>
      </c>
      <c r="AE43">
        <v>0</v>
      </c>
      <c r="AF43">
        <v>0</v>
      </c>
      <c r="AH43">
        <v>2482.6666666666665</v>
      </c>
      <c r="AI43">
        <v>6</v>
      </c>
      <c r="AJ43">
        <v>8.5499999999999989</v>
      </c>
      <c r="AL43">
        <f t="shared" si="0"/>
        <v>413.77777777777777</v>
      </c>
      <c r="AM43">
        <f t="shared" si="1"/>
        <v>3.4438775510204078E-3</v>
      </c>
      <c r="AN43">
        <f t="shared" si="2"/>
        <v>1.4249999999999998</v>
      </c>
    </row>
    <row r="44" spans="1:40">
      <c r="A44">
        <v>15</v>
      </c>
      <c r="B44">
        <v>1</v>
      </c>
      <c r="C44" t="s">
        <v>44</v>
      </c>
      <c r="D44">
        <f>VLOOKUP($A44,Sheet3!$A$1:$Z$101,19,Sheet3!S:S)</f>
        <v>3</v>
      </c>
      <c r="E44">
        <v>6</v>
      </c>
      <c r="F44">
        <v>2416</v>
      </c>
      <c r="G44">
        <v>2276</v>
      </c>
      <c r="H44">
        <v>140</v>
      </c>
      <c r="I44">
        <v>7.0899999999999999E-3</v>
      </c>
      <c r="J44">
        <v>8.6</v>
      </c>
      <c r="K44">
        <v>1</v>
      </c>
      <c r="L44">
        <v>3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  <c r="S44" s="8">
        <v>90</v>
      </c>
      <c r="T44">
        <v>3</v>
      </c>
      <c r="U44">
        <v>6</v>
      </c>
      <c r="V44">
        <v>2483</v>
      </c>
      <c r="W44">
        <v>2322</v>
      </c>
      <c r="X44">
        <v>161</v>
      </c>
      <c r="Y44">
        <v>8.3466666666666676</v>
      </c>
      <c r="Z44">
        <v>1</v>
      </c>
      <c r="AA44">
        <v>3</v>
      </c>
      <c r="AB44">
        <v>1</v>
      </c>
      <c r="AC44">
        <v>1</v>
      </c>
      <c r="AD44">
        <v>0</v>
      </c>
      <c r="AE44">
        <v>0</v>
      </c>
      <c r="AF44">
        <v>0</v>
      </c>
      <c r="AH44">
        <v>2483</v>
      </c>
      <c r="AI44">
        <v>6</v>
      </c>
      <c r="AJ44">
        <v>8.3466666666666676</v>
      </c>
      <c r="AL44">
        <f t="shared" si="0"/>
        <v>413.83333333333331</v>
      </c>
      <c r="AM44">
        <f t="shared" si="1"/>
        <v>3.3615250369177074E-3</v>
      </c>
      <c r="AN44">
        <f t="shared" si="2"/>
        <v>1.3911111111111112</v>
      </c>
    </row>
    <row r="45" spans="1:40">
      <c r="A45">
        <v>15</v>
      </c>
      <c r="B45">
        <v>2</v>
      </c>
      <c r="C45" t="s">
        <v>44</v>
      </c>
      <c r="D45">
        <f>VLOOKUP($A45,Sheet3!$A$1:$Z$101,19,Sheet3!S:S)</f>
        <v>3</v>
      </c>
      <c r="E45">
        <v>6</v>
      </c>
      <c r="F45">
        <v>2430</v>
      </c>
      <c r="G45">
        <v>2276</v>
      </c>
      <c r="H45">
        <v>154</v>
      </c>
      <c r="I45">
        <v>7.2300000000000003E-3</v>
      </c>
      <c r="J45">
        <v>7.82</v>
      </c>
      <c r="K45">
        <v>1</v>
      </c>
      <c r="L45">
        <v>3</v>
      </c>
      <c r="M45" s="2">
        <v>1</v>
      </c>
      <c r="N45" s="2">
        <v>1</v>
      </c>
      <c r="O45" s="2">
        <v>0</v>
      </c>
      <c r="P45" s="2">
        <v>0</v>
      </c>
      <c r="Q45" s="2">
        <v>0</v>
      </c>
      <c r="S45" s="8">
        <v>91</v>
      </c>
      <c r="T45">
        <v>3</v>
      </c>
      <c r="U45">
        <v>6</v>
      </c>
      <c r="V45">
        <v>2401.3333333333335</v>
      </c>
      <c r="W45">
        <v>2270</v>
      </c>
      <c r="X45">
        <v>131.33333333333334</v>
      </c>
      <c r="Y45">
        <v>8.3733333333333348</v>
      </c>
      <c r="Z45">
        <v>1</v>
      </c>
      <c r="AA45">
        <v>3</v>
      </c>
      <c r="AB45">
        <v>1</v>
      </c>
      <c r="AC45">
        <v>1</v>
      </c>
      <c r="AD45">
        <v>0</v>
      </c>
      <c r="AE45">
        <v>0</v>
      </c>
      <c r="AF45">
        <v>0</v>
      </c>
      <c r="AH45">
        <v>2401.3333333333335</v>
      </c>
      <c r="AI45">
        <v>6</v>
      </c>
      <c r="AJ45">
        <v>8.3733333333333348</v>
      </c>
      <c r="AL45">
        <f t="shared" si="0"/>
        <v>400.22222222222223</v>
      </c>
      <c r="AM45">
        <f t="shared" si="1"/>
        <v>3.4869516935036094E-3</v>
      </c>
      <c r="AN45">
        <f t="shared" si="2"/>
        <v>1.3955555555555559</v>
      </c>
    </row>
    <row r="46" spans="1:40">
      <c r="A46">
        <v>15</v>
      </c>
      <c r="B46">
        <v>3</v>
      </c>
      <c r="C46" t="s">
        <v>44</v>
      </c>
      <c r="D46">
        <f>VLOOKUP($A46,Sheet3!$A$1:$Z$101,19,Sheet3!S:S)</f>
        <v>3</v>
      </c>
      <c r="E46">
        <v>6</v>
      </c>
      <c r="F46">
        <v>2425</v>
      </c>
      <c r="G46">
        <v>2282</v>
      </c>
      <c r="H46">
        <v>143</v>
      </c>
      <c r="I46">
        <v>7.1349999999999998E-3</v>
      </c>
      <c r="J46">
        <v>8.65</v>
      </c>
      <c r="K46">
        <v>1</v>
      </c>
      <c r="L46">
        <v>3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  <c r="S46" s="8">
        <v>92</v>
      </c>
      <c r="T46">
        <v>3</v>
      </c>
      <c r="U46">
        <v>6</v>
      </c>
      <c r="V46">
        <v>2422.3333333333335</v>
      </c>
      <c r="W46">
        <v>2278.3333333333335</v>
      </c>
      <c r="X46">
        <v>144</v>
      </c>
      <c r="Y46">
        <v>8.84</v>
      </c>
      <c r="Z46">
        <v>1</v>
      </c>
      <c r="AA46">
        <v>3</v>
      </c>
      <c r="AB46">
        <v>1</v>
      </c>
      <c r="AC46">
        <v>1</v>
      </c>
      <c r="AD46">
        <v>0</v>
      </c>
      <c r="AE46">
        <v>0</v>
      </c>
      <c r="AF46">
        <v>0</v>
      </c>
      <c r="AH46">
        <v>2422.3333333333335</v>
      </c>
      <c r="AI46">
        <v>6</v>
      </c>
      <c r="AJ46">
        <v>8.84</v>
      </c>
      <c r="AL46">
        <f t="shared" si="0"/>
        <v>403.72222222222223</v>
      </c>
      <c r="AM46">
        <f t="shared" si="1"/>
        <v>3.6493738819320214E-3</v>
      </c>
      <c r="AN46">
        <f t="shared" si="2"/>
        <v>1.4733333333333334</v>
      </c>
    </row>
    <row r="47" spans="1:40">
      <c r="A47">
        <v>16</v>
      </c>
      <c r="B47">
        <v>1</v>
      </c>
      <c r="C47" t="s">
        <v>44</v>
      </c>
      <c r="D47">
        <f>VLOOKUP($A47,Sheet3!$A$1:$Z$101,19,Sheet3!S:S)</f>
        <v>3</v>
      </c>
      <c r="E47">
        <v>6</v>
      </c>
      <c r="F47">
        <v>2553</v>
      </c>
      <c r="G47">
        <v>2376</v>
      </c>
      <c r="H47">
        <v>177</v>
      </c>
      <c r="I47">
        <v>7.7099999999999998E-3</v>
      </c>
      <c r="J47">
        <v>9.9499999999999993</v>
      </c>
      <c r="K47">
        <v>1</v>
      </c>
      <c r="L47">
        <v>3</v>
      </c>
      <c r="M47" s="2">
        <v>1</v>
      </c>
      <c r="N47" s="2">
        <v>1</v>
      </c>
      <c r="O47" s="2">
        <v>0</v>
      </c>
      <c r="P47" s="2">
        <v>0</v>
      </c>
      <c r="Q47" s="2">
        <v>0</v>
      </c>
      <c r="S47" s="8">
        <v>93</v>
      </c>
      <c r="T47">
        <v>3</v>
      </c>
      <c r="U47">
        <v>6</v>
      </c>
      <c r="V47">
        <v>2528.6666666666665</v>
      </c>
      <c r="W47">
        <v>2343.3333333333335</v>
      </c>
      <c r="X47">
        <v>185.33333333333334</v>
      </c>
      <c r="Y47">
        <v>9.7999999999999989</v>
      </c>
      <c r="Z47">
        <v>1</v>
      </c>
      <c r="AA47">
        <v>3</v>
      </c>
      <c r="AB47">
        <v>1</v>
      </c>
      <c r="AC47">
        <v>1</v>
      </c>
      <c r="AD47">
        <v>0</v>
      </c>
      <c r="AE47">
        <v>0</v>
      </c>
      <c r="AF47">
        <v>0</v>
      </c>
      <c r="AH47">
        <v>2528.6666666666665</v>
      </c>
      <c r="AI47">
        <v>6</v>
      </c>
      <c r="AJ47">
        <v>9.7999999999999989</v>
      </c>
      <c r="AL47">
        <f t="shared" si="0"/>
        <v>421.4444444444444</v>
      </c>
      <c r="AM47">
        <f t="shared" si="1"/>
        <v>3.8755602425520693E-3</v>
      </c>
      <c r="AN47">
        <f t="shared" si="2"/>
        <v>1.6333333333333331</v>
      </c>
    </row>
    <row r="48" spans="1:40">
      <c r="A48">
        <v>16</v>
      </c>
      <c r="B48">
        <v>2</v>
      </c>
      <c r="C48" t="s">
        <v>44</v>
      </c>
      <c r="D48">
        <f>VLOOKUP($A48,Sheet3!$A$1:$Z$101,19,Sheet3!S:S)</f>
        <v>3</v>
      </c>
      <c r="E48">
        <v>6</v>
      </c>
      <c r="F48">
        <v>2551</v>
      </c>
      <c r="G48">
        <v>2383</v>
      </c>
      <c r="H48">
        <v>168</v>
      </c>
      <c r="I48">
        <v>7.6375000000000002E-3</v>
      </c>
      <c r="J48">
        <v>14.71</v>
      </c>
      <c r="K48">
        <v>1</v>
      </c>
      <c r="L48">
        <v>3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S48" s="8">
        <v>94</v>
      </c>
      <c r="T48">
        <v>3</v>
      </c>
      <c r="U48">
        <v>6</v>
      </c>
      <c r="V48">
        <v>2464.3333333333335</v>
      </c>
      <c r="W48">
        <v>2313.6666666666665</v>
      </c>
      <c r="X48">
        <v>150.66666666666666</v>
      </c>
      <c r="Y48">
        <v>8.2966666666666669</v>
      </c>
      <c r="Z48">
        <v>1</v>
      </c>
      <c r="AA48">
        <v>3</v>
      </c>
      <c r="AB48">
        <v>1</v>
      </c>
      <c r="AC48">
        <v>1</v>
      </c>
      <c r="AD48">
        <v>0</v>
      </c>
      <c r="AE48">
        <v>0</v>
      </c>
      <c r="AF48">
        <v>0</v>
      </c>
      <c r="AH48">
        <v>2464.3333333333335</v>
      </c>
      <c r="AI48">
        <v>6</v>
      </c>
      <c r="AJ48">
        <v>8.2966666666666669</v>
      </c>
      <c r="AL48">
        <f t="shared" si="0"/>
        <v>410.72222222222223</v>
      </c>
      <c r="AM48">
        <f t="shared" si="1"/>
        <v>3.3666982280535639E-3</v>
      </c>
      <c r="AN48">
        <f t="shared" si="2"/>
        <v>1.3827777777777779</v>
      </c>
    </row>
    <row r="49" spans="1:40">
      <c r="A49">
        <v>16</v>
      </c>
      <c r="B49">
        <v>3</v>
      </c>
      <c r="C49" t="s">
        <v>44</v>
      </c>
      <c r="D49">
        <f>VLOOKUP($A49,Sheet3!$A$1:$Z$101,19,Sheet3!S:S)</f>
        <v>3</v>
      </c>
      <c r="E49">
        <v>6</v>
      </c>
      <c r="F49">
        <v>2423</v>
      </c>
      <c r="G49">
        <v>2278</v>
      </c>
      <c r="H49">
        <v>145</v>
      </c>
      <c r="I49">
        <v>7.1450000000000003E-3</v>
      </c>
      <c r="J49">
        <v>9.6</v>
      </c>
      <c r="K49">
        <v>1</v>
      </c>
      <c r="L49">
        <v>3</v>
      </c>
      <c r="M49" s="2">
        <v>1</v>
      </c>
      <c r="N49" s="2">
        <v>1</v>
      </c>
      <c r="O49" s="2">
        <v>0</v>
      </c>
      <c r="P49" s="2">
        <v>0</v>
      </c>
      <c r="Q49" s="2">
        <v>0</v>
      </c>
      <c r="S49" s="8">
        <v>95</v>
      </c>
      <c r="T49">
        <v>3</v>
      </c>
      <c r="U49">
        <v>6</v>
      </c>
      <c r="V49">
        <v>3407.3333333333335</v>
      </c>
      <c r="W49">
        <v>3186.3333333333335</v>
      </c>
      <c r="X49">
        <v>221</v>
      </c>
      <c r="Y49">
        <v>9.83</v>
      </c>
      <c r="Z49">
        <v>1</v>
      </c>
      <c r="AA49">
        <v>3</v>
      </c>
      <c r="AB49">
        <v>1</v>
      </c>
      <c r="AC49">
        <v>1</v>
      </c>
      <c r="AD49">
        <v>0</v>
      </c>
      <c r="AE49">
        <v>0</v>
      </c>
      <c r="AF49">
        <v>0</v>
      </c>
      <c r="AH49">
        <v>3407.3333333333335</v>
      </c>
      <c r="AI49">
        <v>6</v>
      </c>
      <c r="AJ49">
        <v>9.83</v>
      </c>
      <c r="AL49">
        <f t="shared" si="0"/>
        <v>567.88888888888891</v>
      </c>
      <c r="AM49">
        <f t="shared" si="1"/>
        <v>2.8849540207395814E-3</v>
      </c>
      <c r="AN49">
        <f t="shared" si="2"/>
        <v>1.6383333333333334</v>
      </c>
    </row>
    <row r="50" spans="1:40">
      <c r="A50">
        <v>17</v>
      </c>
      <c r="B50">
        <v>1</v>
      </c>
      <c r="C50" t="s">
        <v>44</v>
      </c>
      <c r="D50">
        <f>VLOOKUP($A50,Sheet3!$A$1:$Z$101,19,Sheet3!S:S)</f>
        <v>3</v>
      </c>
      <c r="E50">
        <v>6</v>
      </c>
      <c r="F50">
        <v>2381</v>
      </c>
      <c r="G50">
        <v>2261</v>
      </c>
      <c r="H50">
        <v>120</v>
      </c>
      <c r="I50">
        <v>6.8525000000000001E-3</v>
      </c>
      <c r="J50">
        <v>10.87</v>
      </c>
      <c r="K50">
        <v>1</v>
      </c>
      <c r="L50">
        <v>3</v>
      </c>
      <c r="M50" s="2">
        <v>1</v>
      </c>
      <c r="N50" s="2">
        <v>1</v>
      </c>
      <c r="O50" s="2">
        <v>0</v>
      </c>
      <c r="P50" s="2">
        <v>0</v>
      </c>
      <c r="Q50" s="2">
        <v>0</v>
      </c>
      <c r="S50" s="8">
        <v>96</v>
      </c>
      <c r="T50">
        <v>3</v>
      </c>
      <c r="U50">
        <v>6</v>
      </c>
      <c r="V50">
        <v>3641.6666666666665</v>
      </c>
      <c r="W50">
        <v>3279</v>
      </c>
      <c r="X50">
        <v>362.66666666666669</v>
      </c>
      <c r="Y50">
        <v>11.366666666666667</v>
      </c>
      <c r="Z50">
        <v>1</v>
      </c>
      <c r="AA50">
        <v>3</v>
      </c>
      <c r="AB50">
        <v>1</v>
      </c>
      <c r="AC50">
        <v>1</v>
      </c>
      <c r="AD50">
        <v>0</v>
      </c>
      <c r="AE50">
        <v>0</v>
      </c>
      <c r="AF50">
        <v>0</v>
      </c>
      <c r="AH50">
        <v>3641.6666666666665</v>
      </c>
      <c r="AI50">
        <v>6</v>
      </c>
      <c r="AJ50">
        <v>11.366666666666667</v>
      </c>
      <c r="AL50">
        <f t="shared" si="0"/>
        <v>606.94444444444446</v>
      </c>
      <c r="AM50">
        <f t="shared" si="1"/>
        <v>3.1212814645308925E-3</v>
      </c>
      <c r="AN50">
        <f t="shared" si="2"/>
        <v>1.8944444444444446</v>
      </c>
    </row>
    <row r="51" spans="1:40">
      <c r="A51">
        <v>17</v>
      </c>
      <c r="B51">
        <v>2</v>
      </c>
      <c r="C51" t="s">
        <v>44</v>
      </c>
      <c r="D51">
        <f>VLOOKUP($A51,Sheet3!$A$1:$Z$101,19,Sheet3!S:S)</f>
        <v>3</v>
      </c>
      <c r="E51">
        <v>6</v>
      </c>
      <c r="F51">
        <v>2577</v>
      </c>
      <c r="G51">
        <v>2405</v>
      </c>
      <c r="H51">
        <v>172</v>
      </c>
      <c r="I51">
        <v>7.7324999999999998E-3</v>
      </c>
      <c r="J51">
        <v>11.59</v>
      </c>
      <c r="K51">
        <v>1</v>
      </c>
      <c r="L51">
        <v>3</v>
      </c>
      <c r="M51" s="2">
        <v>1</v>
      </c>
      <c r="N51" s="2">
        <v>1</v>
      </c>
      <c r="O51" s="2">
        <v>0</v>
      </c>
      <c r="P51" s="2">
        <v>0</v>
      </c>
      <c r="Q51" s="2">
        <v>0</v>
      </c>
      <c r="S51" s="8">
        <v>97</v>
      </c>
      <c r="T51">
        <v>3</v>
      </c>
      <c r="U51">
        <v>6</v>
      </c>
      <c r="V51">
        <v>3520.6666666666665</v>
      </c>
      <c r="W51">
        <v>3222.6666666666665</v>
      </c>
      <c r="X51">
        <v>298</v>
      </c>
      <c r="Y51">
        <v>10.283333333333333</v>
      </c>
      <c r="Z51">
        <v>1</v>
      </c>
      <c r="AA51">
        <v>3</v>
      </c>
      <c r="AB51">
        <v>1</v>
      </c>
      <c r="AC51">
        <v>1</v>
      </c>
      <c r="AD51">
        <v>0</v>
      </c>
      <c r="AE51">
        <v>0</v>
      </c>
      <c r="AF51">
        <v>0</v>
      </c>
      <c r="AH51">
        <v>3520.6666666666665</v>
      </c>
      <c r="AI51">
        <v>6</v>
      </c>
      <c r="AJ51">
        <v>10.283333333333333</v>
      </c>
      <c r="AL51">
        <f t="shared" si="0"/>
        <v>586.77777777777771</v>
      </c>
      <c r="AM51">
        <f t="shared" si="1"/>
        <v>2.9208483241810264E-3</v>
      </c>
      <c r="AN51">
        <f t="shared" si="2"/>
        <v>1.7138888888888888</v>
      </c>
    </row>
    <row r="52" spans="1:40">
      <c r="A52">
        <v>17</v>
      </c>
      <c r="B52">
        <v>3</v>
      </c>
      <c r="C52" t="s">
        <v>44</v>
      </c>
      <c r="D52">
        <f>VLOOKUP($A52,Sheet3!$A$1:$Z$101,19,Sheet3!S:S)</f>
        <v>3</v>
      </c>
      <c r="E52">
        <v>6</v>
      </c>
      <c r="F52">
        <v>2382</v>
      </c>
      <c r="G52">
        <v>2260</v>
      </c>
      <c r="H52">
        <v>122</v>
      </c>
      <c r="I52">
        <v>6.8699999999999898E-3</v>
      </c>
      <c r="J52">
        <v>8.59</v>
      </c>
      <c r="K52">
        <v>1</v>
      </c>
      <c r="L52">
        <v>3</v>
      </c>
      <c r="M52" s="2">
        <v>1</v>
      </c>
      <c r="N52" s="2">
        <v>1</v>
      </c>
      <c r="O52" s="2">
        <v>0</v>
      </c>
      <c r="P52" s="2">
        <v>0</v>
      </c>
      <c r="Q52" s="2">
        <v>0</v>
      </c>
      <c r="S52" s="8">
        <v>98</v>
      </c>
      <c r="T52">
        <v>3</v>
      </c>
      <c r="U52">
        <v>6</v>
      </c>
      <c r="V52">
        <v>4365.333333333333</v>
      </c>
      <c r="W52">
        <v>3991.6666666666665</v>
      </c>
      <c r="X52">
        <v>373.66666666666669</v>
      </c>
      <c r="Y52">
        <v>12.233333333333333</v>
      </c>
      <c r="Z52">
        <v>1</v>
      </c>
      <c r="AA52">
        <v>3</v>
      </c>
      <c r="AB52">
        <v>1</v>
      </c>
      <c r="AC52">
        <v>1</v>
      </c>
      <c r="AD52">
        <v>0</v>
      </c>
      <c r="AE52">
        <v>0</v>
      </c>
      <c r="AF52">
        <v>0</v>
      </c>
      <c r="AH52">
        <v>4365.333333333333</v>
      </c>
      <c r="AI52">
        <v>6</v>
      </c>
      <c r="AJ52">
        <v>12.233333333333333</v>
      </c>
      <c r="AL52">
        <f t="shared" si="0"/>
        <v>727.55555555555554</v>
      </c>
      <c r="AM52">
        <f t="shared" si="1"/>
        <v>2.8023824068417837E-3</v>
      </c>
      <c r="AN52">
        <f t="shared" si="2"/>
        <v>2.0388888888888888</v>
      </c>
    </row>
    <row r="53" spans="1:40">
      <c r="A53">
        <v>18</v>
      </c>
      <c r="B53">
        <v>1</v>
      </c>
      <c r="C53" t="s">
        <v>44</v>
      </c>
      <c r="D53">
        <f>VLOOKUP($A53,Sheet3!$A$1:$Z$101,19,Sheet3!S:S)</f>
        <v>3</v>
      </c>
      <c r="E53">
        <v>6</v>
      </c>
      <c r="F53">
        <v>2426</v>
      </c>
      <c r="G53">
        <v>2280</v>
      </c>
      <c r="H53">
        <v>146</v>
      </c>
      <c r="I53">
        <v>7.1599999999999997E-3</v>
      </c>
      <c r="J53">
        <v>9.84</v>
      </c>
      <c r="K53">
        <v>1</v>
      </c>
      <c r="L53">
        <v>3</v>
      </c>
      <c r="M53" s="2">
        <v>1</v>
      </c>
      <c r="N53" s="2">
        <v>1</v>
      </c>
      <c r="O53" s="2">
        <v>0</v>
      </c>
      <c r="P53" s="2">
        <v>0</v>
      </c>
      <c r="Q53" s="2">
        <v>0</v>
      </c>
      <c r="S53" s="8">
        <v>99</v>
      </c>
      <c r="T53">
        <v>3</v>
      </c>
      <c r="U53">
        <v>6</v>
      </c>
      <c r="V53">
        <v>4440.333333333333</v>
      </c>
      <c r="W53">
        <v>4019</v>
      </c>
      <c r="X53">
        <v>421.33333333333331</v>
      </c>
      <c r="Y53">
        <v>14.969999999999999</v>
      </c>
      <c r="Z53">
        <v>1</v>
      </c>
      <c r="AA53">
        <v>3</v>
      </c>
      <c r="AB53">
        <v>1</v>
      </c>
      <c r="AC53">
        <v>1</v>
      </c>
      <c r="AD53">
        <v>0</v>
      </c>
      <c r="AE53">
        <v>0</v>
      </c>
      <c r="AF53">
        <v>0</v>
      </c>
      <c r="AH53">
        <v>4440.333333333333</v>
      </c>
      <c r="AI53">
        <v>6</v>
      </c>
      <c r="AJ53">
        <v>14.969999999999999</v>
      </c>
      <c r="AL53">
        <f t="shared" si="0"/>
        <v>740.05555555555554</v>
      </c>
      <c r="AM53">
        <f t="shared" si="1"/>
        <v>3.3713685158771865E-3</v>
      </c>
      <c r="AN53">
        <f t="shared" si="2"/>
        <v>2.4949999999999997</v>
      </c>
    </row>
    <row r="54" spans="1:40">
      <c r="A54">
        <v>18</v>
      </c>
      <c r="B54">
        <v>2</v>
      </c>
      <c r="C54" t="s">
        <v>44</v>
      </c>
      <c r="D54">
        <f>VLOOKUP($A54,Sheet3!$A$1:$Z$101,19,Sheet3!S:S)</f>
        <v>3</v>
      </c>
      <c r="E54">
        <v>6</v>
      </c>
      <c r="F54">
        <v>2381</v>
      </c>
      <c r="G54">
        <v>2259</v>
      </c>
      <c r="H54">
        <v>122</v>
      </c>
      <c r="I54">
        <v>6.8675000000000003E-3</v>
      </c>
      <c r="J54">
        <v>8.0299999999999994</v>
      </c>
      <c r="K54">
        <v>1</v>
      </c>
      <c r="L54">
        <v>3</v>
      </c>
      <c r="M54" s="2">
        <v>1</v>
      </c>
      <c r="N54" s="2">
        <v>1</v>
      </c>
      <c r="O54" s="2">
        <v>0</v>
      </c>
      <c r="P54" s="2">
        <v>0</v>
      </c>
      <c r="Q54" s="2">
        <v>0</v>
      </c>
      <c r="S54" s="8">
        <v>100</v>
      </c>
      <c r="T54">
        <v>3</v>
      </c>
      <c r="U54">
        <v>6</v>
      </c>
      <c r="V54">
        <v>3597.6666666666665</v>
      </c>
      <c r="W54">
        <v>3261.3333333333335</v>
      </c>
      <c r="X54">
        <v>336.33333333333331</v>
      </c>
      <c r="Y54">
        <v>10.656666666666668</v>
      </c>
      <c r="Z54">
        <v>1</v>
      </c>
      <c r="AA54">
        <v>3</v>
      </c>
      <c r="AB54">
        <v>1</v>
      </c>
      <c r="AC54">
        <v>1</v>
      </c>
      <c r="AD54">
        <v>0</v>
      </c>
      <c r="AE54">
        <v>0</v>
      </c>
      <c r="AF54">
        <v>0</v>
      </c>
      <c r="AH54">
        <v>3597.6666666666665</v>
      </c>
      <c r="AI54">
        <v>6</v>
      </c>
      <c r="AJ54">
        <v>10.656666666666668</v>
      </c>
      <c r="AL54">
        <f t="shared" si="0"/>
        <v>599.61111111111109</v>
      </c>
      <c r="AM54">
        <f t="shared" si="1"/>
        <v>2.9621050680996948E-3</v>
      </c>
      <c r="AN54">
        <f t="shared" si="2"/>
        <v>1.7761111111111114</v>
      </c>
    </row>
    <row r="55" spans="1:40">
      <c r="A55">
        <v>18</v>
      </c>
      <c r="B55">
        <v>3</v>
      </c>
      <c r="C55" t="s">
        <v>44</v>
      </c>
      <c r="D55">
        <f>VLOOKUP($A55,Sheet3!$A$1:$Z$101,19,Sheet3!S:S)</f>
        <v>3</v>
      </c>
      <c r="E55">
        <v>6</v>
      </c>
      <c r="F55">
        <v>2408</v>
      </c>
      <c r="G55">
        <v>2275</v>
      </c>
      <c r="H55">
        <v>133</v>
      </c>
      <c r="I55">
        <v>7.0175000000000003E-3</v>
      </c>
      <c r="J55">
        <v>12.22</v>
      </c>
      <c r="K55">
        <v>1</v>
      </c>
      <c r="L55">
        <v>3</v>
      </c>
      <c r="M55" s="2">
        <v>1</v>
      </c>
      <c r="N55" s="2">
        <v>1</v>
      </c>
      <c r="O55" s="2">
        <v>0</v>
      </c>
      <c r="P55" s="2">
        <v>0</v>
      </c>
      <c r="Q55" s="2">
        <v>0</v>
      </c>
      <c r="S55" s="8" t="s">
        <v>187</v>
      </c>
      <c r="T55">
        <v>153</v>
      </c>
      <c r="U55">
        <v>5.9607843137254903</v>
      </c>
      <c r="V55">
        <v>2904.2156862745096</v>
      </c>
      <c r="W55">
        <v>2717.3921568627452</v>
      </c>
      <c r="X55">
        <v>186.8235294117647</v>
      </c>
      <c r="Y55">
        <v>10.638692810457512</v>
      </c>
      <c r="Z55">
        <v>1</v>
      </c>
      <c r="AA55">
        <v>2.5032679738562091</v>
      </c>
      <c r="AB55">
        <v>0.82352941176470584</v>
      </c>
      <c r="AC55">
        <v>0.86274509803921573</v>
      </c>
      <c r="AD55">
        <v>0.49019607843137253</v>
      </c>
      <c r="AE55">
        <v>0.24183006535947713</v>
      </c>
      <c r="AF55">
        <v>3.9215686274509803E-2</v>
      </c>
      <c r="AH55">
        <f>AVERAGE(AH4:AH54)</f>
        <v>2904.2156862745096</v>
      </c>
      <c r="AI55">
        <v>5.9607843137254903</v>
      </c>
      <c r="AJ55">
        <v>10.638692810457512</v>
      </c>
      <c r="AL55">
        <f>AVERAGE(AL4:AL54)</f>
        <v>482.16517733355965</v>
      </c>
      <c r="AM55">
        <f t="shared" ref="AM55:AN55" si="3">AVERAGE(AM4:AM54)</f>
        <v>3.8925344811933903E-3</v>
      </c>
      <c r="AN55">
        <f t="shared" si="3"/>
        <v>1.8144231371841666</v>
      </c>
    </row>
    <row r="56" spans="1:40">
      <c r="A56">
        <v>19</v>
      </c>
      <c r="B56">
        <v>1</v>
      </c>
      <c r="C56" t="s">
        <v>44</v>
      </c>
      <c r="D56">
        <f>VLOOKUP($A56,Sheet3!$A$1:$Z$101,19,Sheet3!S:S)</f>
        <v>3</v>
      </c>
      <c r="E56">
        <v>6</v>
      </c>
      <c r="F56">
        <v>2386</v>
      </c>
      <c r="G56">
        <v>2264</v>
      </c>
      <c r="H56">
        <v>122</v>
      </c>
      <c r="I56">
        <v>6.8799999999999998E-3</v>
      </c>
      <c r="J56">
        <v>8.93</v>
      </c>
      <c r="K56">
        <v>1</v>
      </c>
      <c r="L56">
        <v>3</v>
      </c>
      <c r="M56" s="2">
        <v>1</v>
      </c>
      <c r="N56" s="2">
        <v>1</v>
      </c>
      <c r="O56" s="2">
        <v>0</v>
      </c>
      <c r="P56" s="2">
        <v>0</v>
      </c>
      <c r="Q56" s="2">
        <v>0</v>
      </c>
      <c r="T56">
        <f>SUM(T4:T54)</f>
        <v>153</v>
      </c>
      <c r="U56">
        <f>STDEV(U4:U54)</f>
        <v>1.2537004051536202</v>
      </c>
      <c r="V56">
        <f t="shared" ref="V56:AF56" si="4">STDEV(V4:V54)</f>
        <v>1155.2899526834128</v>
      </c>
      <c r="W56">
        <f t="shared" si="4"/>
        <v>1061.7596164562171</v>
      </c>
      <c r="X56">
        <f t="shared" si="4"/>
        <v>104.05198173009869</v>
      </c>
      <c r="Y56">
        <f t="shared" si="4"/>
        <v>6.2738163851724558</v>
      </c>
      <c r="Z56">
        <f t="shared" si="4"/>
        <v>0</v>
      </c>
      <c r="AA56">
        <f t="shared" si="4"/>
        <v>1.2881900291487498</v>
      </c>
      <c r="AB56">
        <f t="shared" si="4"/>
        <v>0.43386091563731238</v>
      </c>
      <c r="AC56">
        <f t="shared" si="4"/>
        <v>0.4906977824746005</v>
      </c>
      <c r="AD56">
        <f t="shared" si="4"/>
        <v>1.052727549804624</v>
      </c>
      <c r="AE56">
        <f t="shared" si="4"/>
        <v>0.6635876610350705</v>
      </c>
      <c r="AF56">
        <f t="shared" si="4"/>
        <v>0.19603921176392136</v>
      </c>
      <c r="AL56">
        <f>STDEV(AL4:AL54)</f>
        <v>114.08592501682783</v>
      </c>
      <c r="AM56">
        <f>STDEV(AM4:AM54)</f>
        <v>2.8276452964417415E-3</v>
      </c>
      <c r="AN56">
        <f>STDEV(AN4:AN54)</f>
        <v>1.2811761927992289</v>
      </c>
    </row>
    <row r="57" spans="1:40">
      <c r="A57">
        <v>19</v>
      </c>
      <c r="B57">
        <v>2</v>
      </c>
      <c r="C57" t="s">
        <v>44</v>
      </c>
      <c r="D57">
        <f>VLOOKUP($A57,Sheet3!$A$1:$Z$101,19,Sheet3!S:S)</f>
        <v>3</v>
      </c>
      <c r="E57">
        <v>6</v>
      </c>
      <c r="F57">
        <v>2392</v>
      </c>
      <c r="G57">
        <v>2267</v>
      </c>
      <c r="H57">
        <v>125</v>
      </c>
      <c r="I57">
        <v>6.9175E-3</v>
      </c>
      <c r="J57">
        <v>8.94</v>
      </c>
      <c r="K57">
        <v>1</v>
      </c>
      <c r="L57">
        <v>3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U57">
        <f>_xlfn.STDEV.P(U4:U54)</f>
        <v>1.2413483757917165</v>
      </c>
      <c r="V57">
        <f t="shared" ref="V57:AF57" si="5">_xlfn.STDEV.P(V4:V54)</f>
        <v>1143.9075080751195</v>
      </c>
      <c r="W57">
        <f t="shared" si="5"/>
        <v>1051.2986754659796</v>
      </c>
      <c r="X57">
        <f t="shared" si="5"/>
        <v>103.02681405191102</v>
      </c>
      <c r="Y57">
        <f t="shared" si="5"/>
        <v>6.2120038788653078</v>
      </c>
      <c r="Z57">
        <f t="shared" si="5"/>
        <v>0</v>
      </c>
      <c r="AA57">
        <f t="shared" si="5"/>
        <v>1.2754981922486848</v>
      </c>
      <c r="AB57">
        <f t="shared" si="5"/>
        <v>0.42958631961189497</v>
      </c>
      <c r="AC57">
        <f t="shared" si="5"/>
        <v>0.48586320366132829</v>
      </c>
      <c r="AD57">
        <f t="shared" si="5"/>
        <v>1.042355596862903</v>
      </c>
      <c r="AE57">
        <f t="shared" si="5"/>
        <v>0.65704969212351327</v>
      </c>
      <c r="AF57">
        <f t="shared" si="5"/>
        <v>0.19410774385513069</v>
      </c>
    </row>
    <row r="58" spans="1:40">
      <c r="A58">
        <v>19</v>
      </c>
      <c r="B58">
        <v>3</v>
      </c>
      <c r="C58" t="s">
        <v>44</v>
      </c>
      <c r="D58">
        <f>VLOOKUP($A58,Sheet3!$A$1:$Z$101,19,Sheet3!S:S)</f>
        <v>3</v>
      </c>
      <c r="E58">
        <v>8</v>
      </c>
      <c r="F58">
        <v>3874</v>
      </c>
      <c r="G58">
        <v>3717</v>
      </c>
      <c r="H58">
        <v>157</v>
      </c>
      <c r="I58">
        <v>1.0862500000000001E-2</v>
      </c>
      <c r="J58">
        <v>9.4</v>
      </c>
      <c r="K58">
        <v>1</v>
      </c>
      <c r="L58">
        <v>4</v>
      </c>
      <c r="M58" s="2">
        <v>1</v>
      </c>
      <c r="N58" s="2">
        <v>2</v>
      </c>
      <c r="O58" s="2">
        <v>0</v>
      </c>
      <c r="P58" s="2">
        <v>0</v>
      </c>
      <c r="Q58" s="2">
        <v>0</v>
      </c>
    </row>
    <row r="59" spans="1:40">
      <c r="A59">
        <v>20</v>
      </c>
      <c r="B59">
        <v>1</v>
      </c>
      <c r="C59" t="s">
        <v>44</v>
      </c>
      <c r="D59">
        <f>VLOOKUP($A59,Sheet3!$A$1:$Z$101,19,Sheet3!S:S)</f>
        <v>3</v>
      </c>
      <c r="E59">
        <v>6</v>
      </c>
      <c r="F59">
        <v>2425</v>
      </c>
      <c r="G59">
        <v>2281</v>
      </c>
      <c r="H59">
        <v>144</v>
      </c>
      <c r="I59">
        <v>7.14249999999999E-3</v>
      </c>
      <c r="J59">
        <v>7.76</v>
      </c>
      <c r="K59">
        <v>1</v>
      </c>
      <c r="L59">
        <v>3</v>
      </c>
      <c r="M59" s="2">
        <v>1</v>
      </c>
      <c r="N59" s="2">
        <v>1</v>
      </c>
      <c r="O59" s="2">
        <v>0</v>
      </c>
      <c r="P59" s="2">
        <v>0</v>
      </c>
      <c r="Q59" s="2">
        <v>0</v>
      </c>
    </row>
    <row r="60" spans="1:40">
      <c r="A60">
        <v>20</v>
      </c>
      <c r="B60">
        <v>2</v>
      </c>
      <c r="C60" t="s">
        <v>44</v>
      </c>
      <c r="D60">
        <f>VLOOKUP($A60,Sheet3!$A$1:$Z$101,19,Sheet3!S:S)</f>
        <v>3</v>
      </c>
      <c r="E60">
        <v>6</v>
      </c>
      <c r="F60">
        <v>2422</v>
      </c>
      <c r="G60">
        <v>2285</v>
      </c>
      <c r="H60">
        <v>137</v>
      </c>
      <c r="I60">
        <v>7.0825000000000003E-3</v>
      </c>
      <c r="J60">
        <v>8.59</v>
      </c>
      <c r="K60">
        <v>1</v>
      </c>
      <c r="L60">
        <v>3</v>
      </c>
      <c r="M60" s="2">
        <v>1</v>
      </c>
      <c r="N60" s="2">
        <v>1</v>
      </c>
      <c r="O60" s="2">
        <v>0</v>
      </c>
      <c r="P60" s="2">
        <v>0</v>
      </c>
      <c r="Q60" s="2">
        <v>0</v>
      </c>
    </row>
    <row r="61" spans="1:40">
      <c r="A61">
        <v>20</v>
      </c>
      <c r="B61">
        <v>3</v>
      </c>
      <c r="C61" t="s">
        <v>44</v>
      </c>
      <c r="D61">
        <f>VLOOKUP($A61,Sheet3!$A$1:$Z$101,19,Sheet3!S:S)</f>
        <v>3</v>
      </c>
      <c r="E61">
        <v>6</v>
      </c>
      <c r="F61">
        <v>2444</v>
      </c>
      <c r="G61">
        <v>2292</v>
      </c>
      <c r="H61">
        <v>152</v>
      </c>
      <c r="I61">
        <v>7.24999999999999E-3</v>
      </c>
      <c r="J61">
        <v>8.4</v>
      </c>
      <c r="K61">
        <v>1</v>
      </c>
      <c r="L61">
        <v>3</v>
      </c>
      <c r="M61" s="2">
        <v>1</v>
      </c>
      <c r="N61" s="2">
        <v>1</v>
      </c>
      <c r="O61" s="2">
        <v>0</v>
      </c>
      <c r="P61" s="2">
        <v>0</v>
      </c>
      <c r="Q61" s="2">
        <v>0</v>
      </c>
    </row>
    <row r="62" spans="1:40">
      <c r="A62">
        <v>21</v>
      </c>
      <c r="B62">
        <v>1</v>
      </c>
      <c r="C62" t="s">
        <v>44</v>
      </c>
      <c r="D62">
        <f>VLOOKUP($A62,Sheet3!$A$1:$Z$101,19,Sheet3!S:S)</f>
        <v>3</v>
      </c>
      <c r="E62">
        <v>6</v>
      </c>
      <c r="F62">
        <v>2427</v>
      </c>
      <c r="G62">
        <v>2282</v>
      </c>
      <c r="H62">
        <v>145</v>
      </c>
      <c r="I62">
        <v>7.1549999999999999E-3</v>
      </c>
      <c r="J62">
        <v>7.71</v>
      </c>
      <c r="K62">
        <v>1</v>
      </c>
      <c r="L62">
        <v>3</v>
      </c>
      <c r="M62" s="2">
        <v>1</v>
      </c>
      <c r="N62" s="2">
        <v>1</v>
      </c>
      <c r="O62" s="2">
        <v>0</v>
      </c>
      <c r="P62" s="2">
        <v>0</v>
      </c>
      <c r="Q62" s="2">
        <v>0</v>
      </c>
      <c r="S62" s="2">
        <v>1</v>
      </c>
      <c r="T62" t="s">
        <v>209</v>
      </c>
      <c r="U62" s="2">
        <v>5.96</v>
      </c>
      <c r="V62">
        <f>U56</f>
        <v>1.2537004051536202</v>
      </c>
    </row>
    <row r="63" spans="1:40">
      <c r="A63">
        <v>21</v>
      </c>
      <c r="B63">
        <v>2</v>
      </c>
      <c r="C63" t="s">
        <v>44</v>
      </c>
      <c r="D63">
        <f>VLOOKUP($A63,Sheet3!$A$1:$Z$101,19,Sheet3!S:S)</f>
        <v>3</v>
      </c>
      <c r="E63">
        <v>6</v>
      </c>
      <c r="F63">
        <v>2406</v>
      </c>
      <c r="G63">
        <v>2276</v>
      </c>
      <c r="H63">
        <v>130</v>
      </c>
      <c r="I63">
        <v>6.9899999999999997E-3</v>
      </c>
      <c r="J63">
        <v>8.4499999999999993</v>
      </c>
      <c r="K63">
        <v>1</v>
      </c>
      <c r="L63">
        <v>3</v>
      </c>
      <c r="M63" s="2">
        <v>1</v>
      </c>
      <c r="N63" s="2">
        <v>1</v>
      </c>
      <c r="O63" s="2">
        <v>0</v>
      </c>
      <c r="P63" s="2">
        <v>0</v>
      </c>
      <c r="Q63" s="2">
        <v>0</v>
      </c>
      <c r="S63" s="2">
        <v>2</v>
      </c>
      <c r="T63" t="s">
        <v>203</v>
      </c>
      <c r="U63">
        <f>AL55</f>
        <v>482.16517733355965</v>
      </c>
      <c r="V63">
        <v>114.08592501682783</v>
      </c>
    </row>
    <row r="64" spans="1:40">
      <c r="A64">
        <v>21</v>
      </c>
      <c r="B64">
        <v>3</v>
      </c>
      <c r="C64" t="s">
        <v>44</v>
      </c>
      <c r="D64">
        <f>VLOOKUP($A64,Sheet3!$A$1:$Z$101,19,Sheet3!S:S)</f>
        <v>3</v>
      </c>
      <c r="E64">
        <v>6</v>
      </c>
      <c r="F64">
        <v>2411</v>
      </c>
      <c r="G64">
        <v>2274</v>
      </c>
      <c r="H64">
        <v>137</v>
      </c>
      <c r="I64">
        <v>7.0549999999999996E-3</v>
      </c>
      <c r="J64">
        <v>7.45</v>
      </c>
      <c r="K64">
        <v>1</v>
      </c>
      <c r="L64">
        <v>3</v>
      </c>
      <c r="M64" s="2">
        <v>1</v>
      </c>
      <c r="N64" s="2">
        <v>1</v>
      </c>
      <c r="O64" s="2">
        <v>0</v>
      </c>
      <c r="P64" s="2">
        <v>0</v>
      </c>
      <c r="Q64" s="2">
        <v>0</v>
      </c>
      <c r="S64" s="2">
        <v>3</v>
      </c>
      <c r="T64" t="s">
        <v>204</v>
      </c>
      <c r="U64">
        <f>AM55</f>
        <v>3.8925344811933903E-3</v>
      </c>
      <c r="V64">
        <v>2.8276452964417415E-3</v>
      </c>
    </row>
    <row r="65" spans="1:22">
      <c r="A65">
        <v>22</v>
      </c>
      <c r="B65">
        <v>1</v>
      </c>
      <c r="C65" t="s">
        <v>44</v>
      </c>
      <c r="D65">
        <f>VLOOKUP($A65,Sheet3!$A$1:$Z$101,19,Sheet3!S:S)</f>
        <v>0</v>
      </c>
      <c r="E65">
        <v>30</v>
      </c>
      <c r="F65">
        <v>84029</v>
      </c>
      <c r="G65">
        <v>79227</v>
      </c>
      <c r="H65">
        <v>4802</v>
      </c>
      <c r="I65">
        <v>0.18800749999999999</v>
      </c>
      <c r="J65">
        <v>130.44999999999999</v>
      </c>
      <c r="K65">
        <v>1</v>
      </c>
      <c r="L65">
        <v>9</v>
      </c>
      <c r="M65">
        <v>1</v>
      </c>
      <c r="N65">
        <v>4</v>
      </c>
      <c r="O65">
        <v>9</v>
      </c>
      <c r="P65">
        <v>6</v>
      </c>
      <c r="Q65">
        <v>0</v>
      </c>
      <c r="S65">
        <v>4</v>
      </c>
      <c r="T65" t="s">
        <v>205</v>
      </c>
      <c r="U65">
        <f>AN55</f>
        <v>1.8144231371841666</v>
      </c>
      <c r="V65">
        <v>1.2811761927992289</v>
      </c>
    </row>
    <row r="66" spans="1:22">
      <c r="A66">
        <v>22</v>
      </c>
      <c r="B66">
        <v>2</v>
      </c>
      <c r="C66" t="s">
        <v>44</v>
      </c>
      <c r="D66">
        <f>VLOOKUP($A66,Sheet3!$A$1:$Z$101,19,Sheet3!S:S)</f>
        <v>0</v>
      </c>
      <c r="E66">
        <v>18</v>
      </c>
      <c r="F66">
        <v>22069</v>
      </c>
      <c r="G66">
        <v>20007</v>
      </c>
      <c r="H66">
        <v>2062</v>
      </c>
      <c r="I66">
        <v>5.2237499999999999E-2</v>
      </c>
      <c r="J66">
        <v>43.88</v>
      </c>
      <c r="K66">
        <v>1</v>
      </c>
      <c r="L66">
        <v>0</v>
      </c>
      <c r="M66">
        <v>0</v>
      </c>
      <c r="N66">
        <v>0</v>
      </c>
      <c r="O66">
        <v>9</v>
      </c>
      <c r="P66">
        <v>8</v>
      </c>
      <c r="Q66">
        <v>0</v>
      </c>
      <c r="S66" s="2">
        <v>5</v>
      </c>
      <c r="T66" t="s">
        <v>206</v>
      </c>
      <c r="U66">
        <f>GETPIVOTDATA("Average of Total Tokens2",$S$3)</f>
        <v>2904.2156862745096</v>
      </c>
      <c r="V66">
        <f>V56</f>
        <v>1155.2899526834128</v>
      </c>
    </row>
    <row r="67" spans="1:22">
      <c r="A67">
        <v>22</v>
      </c>
      <c r="B67">
        <v>3</v>
      </c>
      <c r="C67" t="s">
        <v>44</v>
      </c>
      <c r="D67">
        <f>VLOOKUP($A67,Sheet3!$A$1:$Z$101,19,Sheet3!S:S)</f>
        <v>0</v>
      </c>
      <c r="E67">
        <v>9</v>
      </c>
      <c r="F67">
        <v>8585</v>
      </c>
      <c r="G67">
        <v>7742</v>
      </c>
      <c r="H67">
        <v>843</v>
      </c>
      <c r="I67">
        <v>2.4424999999999999E-2</v>
      </c>
      <c r="J67">
        <v>16.77</v>
      </c>
      <c r="K67">
        <v>1</v>
      </c>
      <c r="L67">
        <v>2</v>
      </c>
      <c r="M67">
        <v>1</v>
      </c>
      <c r="N67">
        <v>0</v>
      </c>
      <c r="O67">
        <v>3</v>
      </c>
      <c r="P67">
        <v>2</v>
      </c>
      <c r="Q67">
        <v>0</v>
      </c>
      <c r="S67" s="2">
        <v>6</v>
      </c>
      <c r="T67" t="s">
        <v>207</v>
      </c>
      <c r="U67">
        <f>GETPIVOTDATA("Average of Total Time Taken (s)",$S$3)</f>
        <v>10.638692810457512</v>
      </c>
      <c r="V67">
        <f>Y56</f>
        <v>6.2738163851724558</v>
      </c>
    </row>
    <row r="68" spans="1:22">
      <c r="A68">
        <v>23</v>
      </c>
      <c r="B68">
        <v>1</v>
      </c>
      <c r="C68" t="s">
        <v>44</v>
      </c>
      <c r="D68">
        <f>VLOOKUP($A68,Sheet3!$A$1:$Z$101,19,Sheet3!S:S)</f>
        <v>0.5</v>
      </c>
      <c r="E68">
        <v>9</v>
      </c>
      <c r="F68">
        <v>7896</v>
      </c>
      <c r="G68">
        <v>7321</v>
      </c>
      <c r="H68">
        <v>575</v>
      </c>
      <c r="I68">
        <v>2.2612500000000001E-2</v>
      </c>
      <c r="J68">
        <v>15.09</v>
      </c>
      <c r="K68">
        <v>1</v>
      </c>
      <c r="L68">
        <v>1</v>
      </c>
      <c r="M68">
        <v>0</v>
      </c>
      <c r="N68">
        <v>0</v>
      </c>
      <c r="O68">
        <v>4</v>
      </c>
      <c r="P68">
        <v>1</v>
      </c>
      <c r="Q68">
        <v>2</v>
      </c>
      <c r="S68" s="2">
        <v>7</v>
      </c>
      <c r="T68" t="s">
        <v>208</v>
      </c>
      <c r="U68">
        <v>65</v>
      </c>
    </row>
    <row r="69" spans="1:22">
      <c r="A69">
        <v>23</v>
      </c>
      <c r="B69">
        <v>2</v>
      </c>
      <c r="C69" t="s">
        <v>44</v>
      </c>
      <c r="D69">
        <f>VLOOKUP($A69,Sheet3!$A$1:$Z$101,19,Sheet3!S:S)</f>
        <v>0.5</v>
      </c>
      <c r="E69">
        <v>15</v>
      </c>
      <c r="F69">
        <v>15173</v>
      </c>
      <c r="G69">
        <v>13223</v>
      </c>
      <c r="H69">
        <v>1950</v>
      </c>
      <c r="I69">
        <v>4.2957500000000003E-2</v>
      </c>
      <c r="J69">
        <v>31.25</v>
      </c>
      <c r="K69">
        <v>1</v>
      </c>
      <c r="L69">
        <v>4</v>
      </c>
      <c r="M69">
        <v>3</v>
      </c>
      <c r="N69">
        <v>0</v>
      </c>
      <c r="O69">
        <v>4</v>
      </c>
      <c r="P69">
        <v>1</v>
      </c>
      <c r="Q69">
        <v>2</v>
      </c>
      <c r="S69" s="2">
        <v>8</v>
      </c>
      <c r="T69" t="s">
        <v>210</v>
      </c>
      <c r="U69">
        <f>GETPIVOTDATA("Average of Prompt Tokens",$S$3)</f>
        <v>2717.3921568627452</v>
      </c>
      <c r="V69">
        <v>1061.7596164562171</v>
      </c>
    </row>
    <row r="70" spans="1:22">
      <c r="A70">
        <v>23</v>
      </c>
      <c r="B70">
        <v>3</v>
      </c>
      <c r="C70" t="s">
        <v>44</v>
      </c>
      <c r="D70">
        <f>VLOOKUP($A70,Sheet3!$A$1:$Z$101,19,Sheet3!S:S)</f>
        <v>0.5</v>
      </c>
      <c r="E70">
        <v>15</v>
      </c>
      <c r="F70">
        <v>17657</v>
      </c>
      <c r="G70">
        <v>16241</v>
      </c>
      <c r="H70">
        <v>1416</v>
      </c>
      <c r="I70">
        <v>4.9482499999999999E-2</v>
      </c>
      <c r="J70">
        <v>35.01</v>
      </c>
      <c r="K70">
        <v>1</v>
      </c>
      <c r="L70">
        <v>3</v>
      </c>
      <c r="M70">
        <v>2</v>
      </c>
      <c r="N70">
        <v>0</v>
      </c>
      <c r="O70">
        <v>5</v>
      </c>
      <c r="P70">
        <v>4</v>
      </c>
      <c r="Q70">
        <v>0</v>
      </c>
      <c r="S70" s="2">
        <v>9</v>
      </c>
      <c r="T70" t="s">
        <v>211</v>
      </c>
      <c r="U70">
        <f>GETPIVOTDATA("Average of Completion Tokens",$S$3)</f>
        <v>186.8235294117647</v>
      </c>
      <c r="V70">
        <f>GETPIVOTDATA("Average of Completion Tokens",$S$3)</f>
        <v>186.8235294117647</v>
      </c>
    </row>
    <row r="71" spans="1:22">
      <c r="A71">
        <v>24</v>
      </c>
      <c r="B71">
        <v>1</v>
      </c>
      <c r="C71" t="s">
        <v>44</v>
      </c>
      <c r="D71">
        <f>VLOOKUP($A71,Sheet3!$A$1:$Z$101,19,Sheet3!S:S)</f>
        <v>1.5</v>
      </c>
      <c r="E71">
        <v>8</v>
      </c>
      <c r="F71">
        <v>4027</v>
      </c>
      <c r="G71">
        <v>3701</v>
      </c>
      <c r="H71">
        <v>326</v>
      </c>
      <c r="I71">
        <v>1.2512499999999999E-2</v>
      </c>
      <c r="J71">
        <v>34.96</v>
      </c>
      <c r="K71">
        <v>1</v>
      </c>
      <c r="L71">
        <v>4</v>
      </c>
      <c r="M71" s="3">
        <v>1</v>
      </c>
      <c r="N71" s="3">
        <v>2</v>
      </c>
      <c r="O71" s="3">
        <v>0</v>
      </c>
      <c r="P71" s="3">
        <v>0</v>
      </c>
      <c r="Q71" s="3">
        <v>0</v>
      </c>
      <c r="S71" s="2">
        <v>10</v>
      </c>
      <c r="T71" t="s">
        <v>212</v>
      </c>
      <c r="U71">
        <f>GETPIVOTDATA("Average of AFM_Handler",$S$3)</f>
        <v>2.5032679738562091</v>
      </c>
      <c r="V71">
        <f>AA56</f>
        <v>1.2881900291487498</v>
      </c>
    </row>
    <row r="72" spans="1:22">
      <c r="A72">
        <v>24</v>
      </c>
      <c r="B72">
        <v>2</v>
      </c>
      <c r="C72" t="s">
        <v>44</v>
      </c>
      <c r="D72">
        <f>VLOOKUP($A72,Sheet3!$A$1:$Z$101,19,Sheet3!S:S)</f>
        <v>1.5</v>
      </c>
      <c r="E72">
        <v>8</v>
      </c>
      <c r="F72">
        <v>4079</v>
      </c>
      <c r="G72">
        <v>3771</v>
      </c>
      <c r="H72">
        <v>308</v>
      </c>
      <c r="I72">
        <v>1.12275E-2</v>
      </c>
      <c r="J72">
        <v>27.84</v>
      </c>
      <c r="K72">
        <v>1</v>
      </c>
      <c r="L72">
        <v>4</v>
      </c>
      <c r="M72" s="3">
        <v>1</v>
      </c>
      <c r="N72" s="3">
        <v>2</v>
      </c>
      <c r="O72" s="3">
        <v>0</v>
      </c>
      <c r="P72" s="3">
        <v>0</v>
      </c>
      <c r="Q72" s="3">
        <v>0</v>
      </c>
      <c r="S72" s="2">
        <v>11</v>
      </c>
      <c r="T72" t="s">
        <v>213</v>
      </c>
      <c r="U72">
        <f>GETPIVOTDATA("Average of Data_Handler",$S$3)</f>
        <v>0.49019607843137253</v>
      </c>
      <c r="V72">
        <f>AD56</f>
        <v>1.052727549804624</v>
      </c>
    </row>
    <row r="73" spans="1:22">
      <c r="A73">
        <v>24</v>
      </c>
      <c r="B73">
        <v>3</v>
      </c>
      <c r="C73" t="s">
        <v>44</v>
      </c>
      <c r="D73">
        <f>VLOOKUP($A73,Sheet3!$A$1:$Z$101,19,Sheet3!S:S)</f>
        <v>1.5</v>
      </c>
      <c r="E73">
        <v>6</v>
      </c>
      <c r="F73">
        <v>3287</v>
      </c>
      <c r="G73">
        <v>2958</v>
      </c>
      <c r="H73">
        <v>329</v>
      </c>
      <c r="I73">
        <v>1.0685E-2</v>
      </c>
      <c r="J73">
        <v>25.67</v>
      </c>
      <c r="K73">
        <v>1</v>
      </c>
      <c r="L73">
        <v>3</v>
      </c>
      <c r="M73" s="3">
        <v>1</v>
      </c>
      <c r="N73" s="3">
        <v>1</v>
      </c>
      <c r="O73" s="3">
        <v>0</v>
      </c>
      <c r="P73" s="3">
        <v>0</v>
      </c>
      <c r="Q73" s="3">
        <v>0</v>
      </c>
    </row>
    <row r="74" spans="1:22">
      <c r="A74">
        <v>25</v>
      </c>
      <c r="B74">
        <v>1</v>
      </c>
      <c r="C74" t="s">
        <v>44</v>
      </c>
      <c r="D74">
        <f>VLOOKUP($A74,Sheet3!$A$1:$Z$101,19,Sheet3!S:S)</f>
        <v>3</v>
      </c>
      <c r="E74">
        <v>12</v>
      </c>
      <c r="F74">
        <v>7032</v>
      </c>
      <c r="G74">
        <v>6585</v>
      </c>
      <c r="H74">
        <v>447</v>
      </c>
      <c r="I74">
        <v>1.9332499999999999E-2</v>
      </c>
      <c r="J74">
        <v>39.799999999999997</v>
      </c>
      <c r="K74">
        <v>1</v>
      </c>
      <c r="L74">
        <v>6</v>
      </c>
      <c r="M74">
        <v>2</v>
      </c>
      <c r="N74">
        <v>3</v>
      </c>
      <c r="O74">
        <v>0</v>
      </c>
      <c r="P74">
        <v>0</v>
      </c>
      <c r="Q74">
        <v>0</v>
      </c>
    </row>
    <row r="75" spans="1:22">
      <c r="A75">
        <v>25</v>
      </c>
      <c r="B75">
        <v>2</v>
      </c>
      <c r="C75" t="s">
        <v>44</v>
      </c>
      <c r="D75">
        <f>VLOOKUP($A75,Sheet3!$A$1:$Z$101,19,Sheet3!S:S)</f>
        <v>3</v>
      </c>
      <c r="E75">
        <v>12</v>
      </c>
      <c r="F75">
        <v>6914</v>
      </c>
      <c r="G75">
        <v>6485</v>
      </c>
      <c r="H75">
        <v>429</v>
      </c>
      <c r="I75">
        <v>1.7462499999999999E-2</v>
      </c>
      <c r="J75">
        <v>35.99</v>
      </c>
      <c r="K75">
        <v>1</v>
      </c>
      <c r="L75">
        <v>6</v>
      </c>
      <c r="M75">
        <v>2</v>
      </c>
      <c r="N75">
        <v>3</v>
      </c>
      <c r="O75">
        <v>0</v>
      </c>
      <c r="P75">
        <v>0</v>
      </c>
      <c r="Q75">
        <v>0</v>
      </c>
    </row>
    <row r="76" spans="1:22">
      <c r="A76">
        <v>25</v>
      </c>
      <c r="B76">
        <v>3</v>
      </c>
      <c r="C76" t="s">
        <v>44</v>
      </c>
      <c r="D76">
        <f>VLOOKUP($A76,Sheet3!$A$1:$Z$101,19,Sheet3!S:S)</f>
        <v>3</v>
      </c>
      <c r="E76">
        <v>8</v>
      </c>
      <c r="F76">
        <v>7016</v>
      </c>
      <c r="G76">
        <v>6468</v>
      </c>
      <c r="H76">
        <v>548</v>
      </c>
      <c r="I76">
        <v>1.7170000000000001E-2</v>
      </c>
      <c r="J76">
        <v>33.479999999999997</v>
      </c>
      <c r="K76">
        <v>1</v>
      </c>
      <c r="L76">
        <v>4</v>
      </c>
      <c r="M76">
        <v>2</v>
      </c>
      <c r="N76">
        <v>1</v>
      </c>
      <c r="O76">
        <v>0</v>
      </c>
      <c r="P76">
        <v>0</v>
      </c>
      <c r="Q76">
        <v>0</v>
      </c>
    </row>
    <row r="77" spans="1:22">
      <c r="A77">
        <v>26</v>
      </c>
      <c r="B77">
        <v>1</v>
      </c>
      <c r="C77" t="s">
        <v>44</v>
      </c>
      <c r="D77">
        <f>VLOOKUP($A77,Sheet3!$A$1:$Z$101,19,Sheet3!S:S)</f>
        <v>1.5</v>
      </c>
      <c r="E77">
        <v>8</v>
      </c>
      <c r="F77">
        <v>4388</v>
      </c>
      <c r="G77">
        <v>4011</v>
      </c>
      <c r="H77">
        <v>377</v>
      </c>
      <c r="I77">
        <v>1.2517500000000001E-2</v>
      </c>
      <c r="J77">
        <v>5.3</v>
      </c>
      <c r="K77">
        <v>1</v>
      </c>
      <c r="L77">
        <v>4</v>
      </c>
      <c r="M77" s="3">
        <v>1</v>
      </c>
      <c r="N77" s="3">
        <v>2</v>
      </c>
      <c r="O77" s="3">
        <v>0</v>
      </c>
      <c r="P77" s="3">
        <v>0</v>
      </c>
      <c r="Q77" s="3">
        <v>0</v>
      </c>
    </row>
    <row r="78" spans="1:22">
      <c r="A78">
        <v>26</v>
      </c>
      <c r="B78">
        <v>2</v>
      </c>
      <c r="C78" t="s">
        <v>44</v>
      </c>
      <c r="D78">
        <f>VLOOKUP($A78,Sheet3!$A$1:$Z$101,19,Sheet3!S:S)</f>
        <v>1.5</v>
      </c>
      <c r="E78">
        <v>8</v>
      </c>
      <c r="F78">
        <v>4481</v>
      </c>
      <c r="G78">
        <v>4127</v>
      </c>
      <c r="H78">
        <v>354</v>
      </c>
      <c r="I78">
        <v>1.24175E-2</v>
      </c>
      <c r="J78">
        <v>3.68</v>
      </c>
      <c r="K78">
        <v>1</v>
      </c>
      <c r="L78">
        <v>4</v>
      </c>
      <c r="M78">
        <v>2</v>
      </c>
      <c r="N78">
        <v>1</v>
      </c>
      <c r="O78">
        <v>0</v>
      </c>
      <c r="P78">
        <v>0</v>
      </c>
      <c r="Q78">
        <v>0</v>
      </c>
    </row>
    <row r="79" spans="1:22">
      <c r="A79">
        <v>26</v>
      </c>
      <c r="B79">
        <v>3</v>
      </c>
      <c r="C79" t="s">
        <v>44</v>
      </c>
      <c r="D79">
        <f>VLOOKUP($A79,Sheet3!$A$1:$Z$101,19,Sheet3!S:S)</f>
        <v>1.5</v>
      </c>
      <c r="E79">
        <v>16</v>
      </c>
      <c r="F79">
        <v>10803</v>
      </c>
      <c r="G79">
        <v>10251</v>
      </c>
      <c r="H79">
        <v>552</v>
      </c>
      <c r="I79">
        <v>2.41075E-2</v>
      </c>
      <c r="J79">
        <v>46.89</v>
      </c>
      <c r="K79">
        <v>1</v>
      </c>
      <c r="L79">
        <v>8</v>
      </c>
      <c r="M79">
        <v>3</v>
      </c>
      <c r="N79">
        <v>4</v>
      </c>
      <c r="O79">
        <v>0</v>
      </c>
      <c r="P79">
        <v>0</v>
      </c>
      <c r="Q79">
        <v>0</v>
      </c>
    </row>
    <row r="80" spans="1:22">
      <c r="A80">
        <v>27</v>
      </c>
      <c r="B80">
        <v>1</v>
      </c>
      <c r="C80" t="s">
        <v>44</v>
      </c>
      <c r="D80">
        <f>VLOOKUP($A80,Sheet3!$A$1:$Z$101,19,Sheet3!S:S)</f>
        <v>0</v>
      </c>
      <c r="E80">
        <v>8</v>
      </c>
      <c r="F80">
        <v>4511</v>
      </c>
      <c r="G80">
        <v>4045</v>
      </c>
      <c r="H80">
        <v>466</v>
      </c>
      <c r="I80">
        <v>1.4772499999999999E-2</v>
      </c>
      <c r="J80">
        <v>6.7</v>
      </c>
      <c r="K80">
        <v>1</v>
      </c>
      <c r="L80">
        <v>4</v>
      </c>
      <c r="M80">
        <v>1</v>
      </c>
      <c r="N80">
        <v>2</v>
      </c>
      <c r="O80">
        <v>0</v>
      </c>
      <c r="P80">
        <v>0</v>
      </c>
      <c r="Q80">
        <v>0</v>
      </c>
    </row>
    <row r="81" spans="1:17">
      <c r="A81">
        <v>27</v>
      </c>
      <c r="B81">
        <v>2</v>
      </c>
      <c r="C81" t="s">
        <v>44</v>
      </c>
      <c r="D81">
        <f>VLOOKUP($A81,Sheet3!$A$1:$Z$101,19,Sheet3!S:S)</f>
        <v>0</v>
      </c>
      <c r="E81">
        <v>8</v>
      </c>
      <c r="F81">
        <v>4304</v>
      </c>
      <c r="G81">
        <v>3971</v>
      </c>
      <c r="H81">
        <v>333</v>
      </c>
      <c r="I81">
        <v>1.19775E-2</v>
      </c>
      <c r="J81">
        <v>6.62</v>
      </c>
      <c r="K81">
        <v>1</v>
      </c>
      <c r="L81">
        <v>4</v>
      </c>
      <c r="M81">
        <v>1</v>
      </c>
      <c r="N81">
        <v>2</v>
      </c>
      <c r="O81">
        <v>0</v>
      </c>
      <c r="P81">
        <v>0</v>
      </c>
      <c r="Q81">
        <v>0</v>
      </c>
    </row>
    <row r="82" spans="1:17">
      <c r="A82">
        <v>27</v>
      </c>
      <c r="B82">
        <v>3</v>
      </c>
      <c r="C82" t="s">
        <v>44</v>
      </c>
      <c r="D82">
        <f>VLOOKUP($A82,Sheet3!$A$1:$Z$101,19,Sheet3!S:S)</f>
        <v>0</v>
      </c>
      <c r="E82">
        <v>6</v>
      </c>
      <c r="F82">
        <v>3360</v>
      </c>
      <c r="G82">
        <v>2990</v>
      </c>
      <c r="H82">
        <v>370</v>
      </c>
      <c r="I82">
        <v>1.1174999999999999E-2</v>
      </c>
      <c r="J82">
        <v>29.43</v>
      </c>
      <c r="K82">
        <v>1</v>
      </c>
      <c r="L82">
        <v>3</v>
      </c>
      <c r="M82">
        <v>1</v>
      </c>
      <c r="N82">
        <v>1</v>
      </c>
      <c r="O82">
        <v>0</v>
      </c>
      <c r="P82">
        <v>0</v>
      </c>
      <c r="Q82">
        <v>0</v>
      </c>
    </row>
    <row r="83" spans="1:17">
      <c r="A83">
        <v>28</v>
      </c>
      <c r="B83">
        <v>1</v>
      </c>
      <c r="C83" t="s">
        <v>44</v>
      </c>
      <c r="D83">
        <f>VLOOKUP($A83,Sheet3!$A$1:$Z$101,19,Sheet3!S:S)</f>
        <v>0</v>
      </c>
      <c r="E83">
        <v>8</v>
      </c>
      <c r="F83">
        <v>7974</v>
      </c>
      <c r="G83">
        <v>6814</v>
      </c>
      <c r="H83">
        <v>1160</v>
      </c>
      <c r="I83">
        <v>2.4955000000000001E-2</v>
      </c>
      <c r="J83">
        <v>19.29</v>
      </c>
      <c r="K83">
        <v>1</v>
      </c>
      <c r="L83">
        <v>0</v>
      </c>
      <c r="M83">
        <v>0</v>
      </c>
      <c r="N83">
        <v>0</v>
      </c>
      <c r="O83">
        <v>4</v>
      </c>
      <c r="P83">
        <v>3</v>
      </c>
      <c r="Q83">
        <v>0</v>
      </c>
    </row>
    <row r="84" spans="1:17">
      <c r="A84">
        <v>28</v>
      </c>
      <c r="B84">
        <v>2</v>
      </c>
      <c r="C84" t="s">
        <v>44</v>
      </c>
      <c r="D84">
        <f>VLOOKUP($A84,Sheet3!$A$1:$Z$101,19,Sheet3!S:S)</f>
        <v>0</v>
      </c>
      <c r="E84">
        <v>8</v>
      </c>
      <c r="F84">
        <v>5141</v>
      </c>
      <c r="G84">
        <v>4415</v>
      </c>
      <c r="H84">
        <v>726</v>
      </c>
      <c r="I84">
        <v>1.8297500000000001E-2</v>
      </c>
      <c r="J84">
        <v>17.29</v>
      </c>
      <c r="K84">
        <v>1</v>
      </c>
      <c r="L84">
        <v>0</v>
      </c>
      <c r="M84">
        <v>0</v>
      </c>
      <c r="N84">
        <v>0</v>
      </c>
      <c r="O84">
        <v>4</v>
      </c>
      <c r="P84">
        <v>2</v>
      </c>
      <c r="Q84">
        <v>1</v>
      </c>
    </row>
    <row r="85" spans="1:17">
      <c r="A85">
        <v>28</v>
      </c>
      <c r="B85">
        <v>3</v>
      </c>
      <c r="C85" t="s">
        <v>44</v>
      </c>
      <c r="D85">
        <f>VLOOKUP($A85,Sheet3!$A$1:$Z$101,19,Sheet3!S:S)</f>
        <v>0</v>
      </c>
      <c r="E85">
        <v>13</v>
      </c>
      <c r="F85">
        <v>16059</v>
      </c>
      <c r="G85">
        <v>14524</v>
      </c>
      <c r="H85">
        <v>1535</v>
      </c>
      <c r="I85">
        <v>4.3819999999999998E-2</v>
      </c>
      <c r="J85">
        <v>35.83</v>
      </c>
      <c r="K85">
        <v>1</v>
      </c>
      <c r="L85">
        <v>4</v>
      </c>
      <c r="M85">
        <v>2</v>
      </c>
      <c r="N85">
        <v>1</v>
      </c>
      <c r="O85">
        <v>3</v>
      </c>
      <c r="P85">
        <v>2</v>
      </c>
      <c r="Q85">
        <v>0</v>
      </c>
    </row>
    <row r="86" spans="1:17">
      <c r="A86">
        <v>29</v>
      </c>
      <c r="B86">
        <v>1</v>
      </c>
      <c r="C86" t="s">
        <v>44</v>
      </c>
      <c r="D86">
        <f>VLOOKUP($A86,Sheet3!$A$1:$Z$101,19,Sheet3!S:S)</f>
        <v>1</v>
      </c>
      <c r="E86">
        <v>8</v>
      </c>
      <c r="F86">
        <v>4657</v>
      </c>
      <c r="G86">
        <v>4202</v>
      </c>
      <c r="H86">
        <v>455</v>
      </c>
      <c r="I86">
        <v>1.5055000000000001E-2</v>
      </c>
      <c r="J86">
        <v>16.57</v>
      </c>
      <c r="K86">
        <v>1</v>
      </c>
      <c r="L86">
        <v>4</v>
      </c>
      <c r="M86">
        <v>1</v>
      </c>
      <c r="N86">
        <v>2</v>
      </c>
      <c r="O86">
        <v>0</v>
      </c>
      <c r="P86">
        <v>0</v>
      </c>
      <c r="Q86">
        <v>0</v>
      </c>
    </row>
    <row r="87" spans="1:17">
      <c r="A87">
        <v>29</v>
      </c>
      <c r="B87">
        <v>2</v>
      </c>
      <c r="C87" t="s">
        <v>44</v>
      </c>
      <c r="D87">
        <f>VLOOKUP($A87,Sheet3!$A$1:$Z$101,19,Sheet3!S:S)</f>
        <v>1</v>
      </c>
      <c r="E87">
        <v>13</v>
      </c>
      <c r="F87">
        <v>11238</v>
      </c>
      <c r="G87">
        <v>10513</v>
      </c>
      <c r="H87">
        <v>725</v>
      </c>
      <c r="I87">
        <v>2.95325E-2</v>
      </c>
      <c r="J87">
        <v>25.67</v>
      </c>
      <c r="K87">
        <v>1</v>
      </c>
      <c r="L87">
        <v>6</v>
      </c>
      <c r="M87">
        <v>1</v>
      </c>
      <c r="N87">
        <v>4</v>
      </c>
      <c r="O87">
        <v>1</v>
      </c>
      <c r="P87">
        <v>0</v>
      </c>
      <c r="Q87">
        <v>0</v>
      </c>
    </row>
    <row r="88" spans="1:17">
      <c r="A88">
        <v>29</v>
      </c>
      <c r="B88">
        <v>3</v>
      </c>
      <c r="C88" t="s">
        <v>44</v>
      </c>
      <c r="D88">
        <f>VLOOKUP($A88,Sheet3!$A$1:$Z$101,19,Sheet3!S:S)</f>
        <v>1</v>
      </c>
      <c r="E88">
        <v>6</v>
      </c>
      <c r="F88">
        <v>2841</v>
      </c>
      <c r="G88">
        <v>2541</v>
      </c>
      <c r="H88">
        <v>300</v>
      </c>
      <c r="I88">
        <v>9.3524999999999997E-3</v>
      </c>
      <c r="J88">
        <v>13.66</v>
      </c>
      <c r="K88">
        <v>1</v>
      </c>
      <c r="L88">
        <v>3</v>
      </c>
      <c r="M88">
        <v>1</v>
      </c>
      <c r="N88">
        <v>1</v>
      </c>
      <c r="O88">
        <v>0</v>
      </c>
      <c r="P88">
        <v>0</v>
      </c>
      <c r="Q88">
        <v>0</v>
      </c>
    </row>
    <row r="89" spans="1:17">
      <c r="A89">
        <v>30</v>
      </c>
      <c r="B89">
        <v>1</v>
      </c>
      <c r="C89" t="s">
        <v>44</v>
      </c>
      <c r="D89">
        <f>VLOOKUP($A89,Sheet3!$A$1:$Z$101,19,Sheet3!S:S)</f>
        <v>1</v>
      </c>
      <c r="E89">
        <v>6</v>
      </c>
      <c r="F89">
        <v>3131</v>
      </c>
      <c r="G89">
        <v>2660</v>
      </c>
      <c r="H89">
        <v>471</v>
      </c>
      <c r="I89">
        <v>1.136E-2</v>
      </c>
      <c r="J89">
        <v>18.14</v>
      </c>
      <c r="K89">
        <v>1</v>
      </c>
      <c r="L89">
        <v>3</v>
      </c>
      <c r="M89">
        <v>1</v>
      </c>
      <c r="N89">
        <v>1</v>
      </c>
      <c r="O89">
        <v>0</v>
      </c>
      <c r="P89">
        <v>0</v>
      </c>
      <c r="Q89">
        <v>0</v>
      </c>
    </row>
    <row r="90" spans="1:17">
      <c r="A90">
        <v>30</v>
      </c>
      <c r="B90">
        <v>2</v>
      </c>
      <c r="C90" t="s">
        <v>44</v>
      </c>
      <c r="D90">
        <f>VLOOKUP($A90,Sheet3!$A$1:$Z$101,19,Sheet3!S:S)</f>
        <v>1</v>
      </c>
      <c r="E90">
        <v>6</v>
      </c>
      <c r="F90">
        <v>2753</v>
      </c>
      <c r="G90">
        <v>2513</v>
      </c>
      <c r="H90">
        <v>240</v>
      </c>
      <c r="I90">
        <v>8.6824999999999992E-3</v>
      </c>
      <c r="J90">
        <v>11.01</v>
      </c>
      <c r="K90">
        <v>1</v>
      </c>
      <c r="L90">
        <v>3</v>
      </c>
      <c r="M90">
        <v>1</v>
      </c>
      <c r="N90">
        <v>1</v>
      </c>
      <c r="O90">
        <v>0</v>
      </c>
      <c r="P90">
        <v>0</v>
      </c>
      <c r="Q90">
        <v>0</v>
      </c>
    </row>
    <row r="91" spans="1:17">
      <c r="A91">
        <v>30</v>
      </c>
      <c r="B91">
        <v>3</v>
      </c>
      <c r="C91" t="s">
        <v>44</v>
      </c>
      <c r="D91">
        <f>VLOOKUP($A91,Sheet3!$A$1:$Z$101,19,Sheet3!S:S)</f>
        <v>1</v>
      </c>
      <c r="E91">
        <v>17</v>
      </c>
      <c r="F91">
        <v>14714</v>
      </c>
      <c r="G91">
        <v>13895</v>
      </c>
      <c r="H91">
        <v>819</v>
      </c>
      <c r="I91">
        <v>3.3007500000000002E-2</v>
      </c>
      <c r="J91">
        <v>36.71</v>
      </c>
      <c r="K91">
        <v>1</v>
      </c>
      <c r="L91">
        <v>6</v>
      </c>
      <c r="M91">
        <v>2</v>
      </c>
      <c r="N91">
        <v>3</v>
      </c>
      <c r="O91">
        <v>3</v>
      </c>
      <c r="P91">
        <v>2</v>
      </c>
      <c r="Q91">
        <v>0</v>
      </c>
    </row>
    <row r="92" spans="1:17">
      <c r="A92">
        <v>31</v>
      </c>
      <c r="B92">
        <v>1</v>
      </c>
      <c r="C92" t="s">
        <v>44</v>
      </c>
      <c r="D92">
        <f>VLOOKUP($A92,Sheet3!$A$1:$Z$101,19,Sheet3!S:S)</f>
        <v>2</v>
      </c>
      <c r="E92">
        <v>20</v>
      </c>
      <c r="F92">
        <v>19284</v>
      </c>
      <c r="G92">
        <v>18393</v>
      </c>
      <c r="H92">
        <v>891</v>
      </c>
      <c r="I92">
        <v>4.01725E-2</v>
      </c>
      <c r="J92">
        <v>44.25</v>
      </c>
      <c r="K92">
        <v>1</v>
      </c>
      <c r="L92">
        <v>9</v>
      </c>
      <c r="M92">
        <v>4</v>
      </c>
      <c r="N92">
        <v>3</v>
      </c>
      <c r="O92">
        <v>2</v>
      </c>
      <c r="P92">
        <v>1</v>
      </c>
      <c r="Q92">
        <v>0</v>
      </c>
    </row>
    <row r="93" spans="1:17">
      <c r="A93">
        <v>31</v>
      </c>
      <c r="B93">
        <v>2</v>
      </c>
      <c r="C93" t="s">
        <v>44</v>
      </c>
      <c r="D93">
        <f>VLOOKUP($A93,Sheet3!$A$1:$Z$101,19,Sheet3!S:S)</f>
        <v>2</v>
      </c>
      <c r="E93">
        <v>8</v>
      </c>
      <c r="F93">
        <v>4083</v>
      </c>
      <c r="G93">
        <v>3745</v>
      </c>
      <c r="H93">
        <v>338</v>
      </c>
      <c r="I93">
        <v>1.27425E-2</v>
      </c>
      <c r="J93">
        <v>31.68</v>
      </c>
      <c r="K93">
        <v>1</v>
      </c>
      <c r="L93">
        <v>4</v>
      </c>
      <c r="M93">
        <v>1</v>
      </c>
      <c r="N93">
        <v>2</v>
      </c>
      <c r="O93">
        <v>0</v>
      </c>
      <c r="P93">
        <v>0</v>
      </c>
      <c r="Q93">
        <v>0</v>
      </c>
    </row>
    <row r="94" spans="1:17">
      <c r="A94">
        <v>31</v>
      </c>
      <c r="B94">
        <v>3</v>
      </c>
      <c r="C94" t="s">
        <v>44</v>
      </c>
      <c r="D94">
        <f>VLOOKUP($A94,Sheet3!$A$1:$Z$101,19,Sheet3!S:S)</f>
        <v>2</v>
      </c>
      <c r="E94">
        <v>21</v>
      </c>
      <c r="F94">
        <v>19124</v>
      </c>
      <c r="G94">
        <v>18076</v>
      </c>
      <c r="H94">
        <v>1048</v>
      </c>
      <c r="I94">
        <v>4.1750000000000002E-2</v>
      </c>
      <c r="J94">
        <v>36.869999999999997</v>
      </c>
      <c r="K94">
        <v>1</v>
      </c>
      <c r="L94">
        <v>6</v>
      </c>
      <c r="M94">
        <v>2</v>
      </c>
      <c r="N94">
        <v>3</v>
      </c>
      <c r="O94">
        <v>5</v>
      </c>
      <c r="P94">
        <v>3</v>
      </c>
      <c r="Q94">
        <v>1</v>
      </c>
    </row>
    <row r="95" spans="1:17">
      <c r="A95">
        <v>32</v>
      </c>
      <c r="B95">
        <v>1</v>
      </c>
      <c r="C95" t="s">
        <v>44</v>
      </c>
      <c r="D95">
        <f>VLOOKUP($A95,Sheet3!$A$1:$Z$101,19,Sheet3!S:S)</f>
        <v>3</v>
      </c>
      <c r="E95">
        <v>6</v>
      </c>
      <c r="F95">
        <v>2471</v>
      </c>
      <c r="G95">
        <v>2323</v>
      </c>
      <c r="H95">
        <v>148</v>
      </c>
      <c r="I95">
        <v>7.2874999999999997E-3</v>
      </c>
      <c r="J95">
        <v>8.06</v>
      </c>
      <c r="K95">
        <v>1</v>
      </c>
      <c r="L95">
        <v>3</v>
      </c>
      <c r="M95">
        <v>1</v>
      </c>
      <c r="N95">
        <v>1</v>
      </c>
      <c r="O95">
        <v>0</v>
      </c>
      <c r="P95">
        <v>0</v>
      </c>
      <c r="Q95">
        <v>0</v>
      </c>
    </row>
    <row r="96" spans="1:17">
      <c r="A96">
        <v>32</v>
      </c>
      <c r="B96">
        <v>2</v>
      </c>
      <c r="C96" t="s">
        <v>44</v>
      </c>
      <c r="D96">
        <f>VLOOKUP($A96,Sheet3!$A$1:$Z$101,19,Sheet3!S:S)</f>
        <v>3</v>
      </c>
      <c r="E96">
        <v>6</v>
      </c>
      <c r="F96">
        <v>2394</v>
      </c>
      <c r="G96">
        <v>2267</v>
      </c>
      <c r="H96">
        <v>127</v>
      </c>
      <c r="I96">
        <v>6.9375000000000001E-3</v>
      </c>
      <c r="J96">
        <v>8</v>
      </c>
      <c r="K96">
        <v>1</v>
      </c>
      <c r="L96">
        <v>3</v>
      </c>
      <c r="M96">
        <v>1</v>
      </c>
      <c r="N96">
        <v>1</v>
      </c>
      <c r="O96">
        <v>0</v>
      </c>
      <c r="P96">
        <v>0</v>
      </c>
      <c r="Q96">
        <v>0</v>
      </c>
    </row>
    <row r="97" spans="1:17">
      <c r="A97">
        <v>32</v>
      </c>
      <c r="B97">
        <v>3</v>
      </c>
      <c r="C97" t="s">
        <v>44</v>
      </c>
      <c r="D97">
        <f>VLOOKUP($A97,Sheet3!$A$1:$Z$101,19,Sheet3!S:S)</f>
        <v>3</v>
      </c>
      <c r="E97">
        <v>6</v>
      </c>
      <c r="F97">
        <v>2512</v>
      </c>
      <c r="G97">
        <v>2349</v>
      </c>
      <c r="H97">
        <v>163</v>
      </c>
      <c r="I97">
        <v>7.5024999999999996E-3</v>
      </c>
      <c r="J97">
        <v>8.39</v>
      </c>
      <c r="K97">
        <v>1</v>
      </c>
      <c r="L97">
        <v>3</v>
      </c>
      <c r="M97">
        <v>1</v>
      </c>
      <c r="N97">
        <v>1</v>
      </c>
      <c r="O97">
        <v>0</v>
      </c>
      <c r="P97">
        <v>0</v>
      </c>
      <c r="Q97">
        <v>0</v>
      </c>
    </row>
    <row r="98" spans="1:17">
      <c r="A98">
        <v>33</v>
      </c>
      <c r="B98">
        <v>1</v>
      </c>
      <c r="C98" t="s">
        <v>44</v>
      </c>
      <c r="D98">
        <f>VLOOKUP($A98,Sheet3!$A$1:$Z$101,19,Sheet3!S:S)</f>
        <v>3</v>
      </c>
      <c r="E98">
        <v>8</v>
      </c>
      <c r="F98">
        <v>5612</v>
      </c>
      <c r="G98">
        <v>5221</v>
      </c>
      <c r="H98">
        <v>391</v>
      </c>
      <c r="I98">
        <v>1.5362499999999999E-2</v>
      </c>
      <c r="J98">
        <v>14.15</v>
      </c>
      <c r="K98">
        <v>1</v>
      </c>
      <c r="L98">
        <v>0</v>
      </c>
      <c r="M98">
        <v>0</v>
      </c>
      <c r="N98">
        <v>0</v>
      </c>
      <c r="O98">
        <v>4</v>
      </c>
      <c r="P98">
        <v>3</v>
      </c>
      <c r="Q98">
        <v>0</v>
      </c>
    </row>
    <row r="99" spans="1:17">
      <c r="A99">
        <v>33</v>
      </c>
      <c r="B99">
        <v>2</v>
      </c>
      <c r="C99" t="s">
        <v>44</v>
      </c>
      <c r="D99">
        <f>VLOOKUP($A99,Sheet3!$A$1:$Z$101,19,Sheet3!S:S)</f>
        <v>3</v>
      </c>
      <c r="E99">
        <v>12</v>
      </c>
      <c r="F99">
        <v>8942</v>
      </c>
      <c r="G99">
        <v>8263</v>
      </c>
      <c r="H99">
        <v>679</v>
      </c>
      <c r="I99">
        <v>2.2647500000000001E-2</v>
      </c>
      <c r="J99">
        <v>21.09</v>
      </c>
      <c r="K99">
        <v>1</v>
      </c>
      <c r="L99">
        <v>0</v>
      </c>
      <c r="M99">
        <v>0</v>
      </c>
      <c r="N99">
        <v>0</v>
      </c>
      <c r="O99">
        <v>6</v>
      </c>
      <c r="P99">
        <v>5</v>
      </c>
      <c r="Q99">
        <v>0</v>
      </c>
    </row>
    <row r="100" spans="1:17">
      <c r="A100">
        <v>33</v>
      </c>
      <c r="B100">
        <v>3</v>
      </c>
      <c r="C100" t="s">
        <v>44</v>
      </c>
      <c r="D100">
        <f>VLOOKUP($A100,Sheet3!$A$1:$Z$101,19,Sheet3!S:S)</f>
        <v>3</v>
      </c>
      <c r="E100">
        <v>8</v>
      </c>
      <c r="F100">
        <v>6026</v>
      </c>
      <c r="G100">
        <v>5606</v>
      </c>
      <c r="H100">
        <v>420</v>
      </c>
      <c r="I100">
        <v>1.6455000000000001E-2</v>
      </c>
      <c r="J100">
        <v>19.13</v>
      </c>
      <c r="K100">
        <v>1</v>
      </c>
      <c r="L100">
        <v>0</v>
      </c>
      <c r="M100">
        <v>0</v>
      </c>
      <c r="N100">
        <v>0</v>
      </c>
      <c r="O100">
        <v>4</v>
      </c>
      <c r="P100">
        <v>3</v>
      </c>
      <c r="Q100">
        <v>0</v>
      </c>
    </row>
    <row r="101" spans="1:17">
      <c r="A101">
        <v>34</v>
      </c>
      <c r="B101">
        <v>1</v>
      </c>
      <c r="C101" t="s">
        <v>44</v>
      </c>
      <c r="D101">
        <f>VLOOKUP($A101,Sheet3!$A$1:$Z$101,19,Sheet3!S:S)</f>
        <v>2</v>
      </c>
      <c r="E101">
        <v>12</v>
      </c>
      <c r="F101">
        <v>12378</v>
      </c>
      <c r="G101">
        <v>10939</v>
      </c>
      <c r="H101">
        <v>1439</v>
      </c>
      <c r="I101">
        <v>3.48575E-2</v>
      </c>
      <c r="J101">
        <v>40.92</v>
      </c>
      <c r="K101">
        <v>1</v>
      </c>
      <c r="L101">
        <v>0</v>
      </c>
      <c r="M101">
        <v>0</v>
      </c>
      <c r="N101">
        <v>0</v>
      </c>
      <c r="O101">
        <v>6</v>
      </c>
      <c r="P101">
        <v>5</v>
      </c>
      <c r="Q101">
        <v>0</v>
      </c>
    </row>
    <row r="102" spans="1:17">
      <c r="A102">
        <v>34</v>
      </c>
      <c r="B102">
        <v>2</v>
      </c>
      <c r="C102" t="s">
        <v>44</v>
      </c>
      <c r="D102">
        <f>VLOOKUP($A102,Sheet3!$A$1:$Z$101,19,Sheet3!S:S)</f>
        <v>2</v>
      </c>
      <c r="E102">
        <v>8</v>
      </c>
      <c r="F102">
        <v>5155</v>
      </c>
      <c r="G102">
        <v>4899</v>
      </c>
      <c r="H102">
        <v>256</v>
      </c>
      <c r="I102">
        <v>1.32074999999999E-2</v>
      </c>
      <c r="J102">
        <v>10.69</v>
      </c>
      <c r="K102">
        <v>1</v>
      </c>
      <c r="L102">
        <v>0</v>
      </c>
      <c r="M102">
        <v>0</v>
      </c>
      <c r="N102">
        <v>0</v>
      </c>
      <c r="O102">
        <v>4</v>
      </c>
      <c r="P102">
        <v>3</v>
      </c>
      <c r="Q102">
        <v>0</v>
      </c>
    </row>
    <row r="103" spans="1:17">
      <c r="A103">
        <v>34</v>
      </c>
      <c r="B103">
        <v>3</v>
      </c>
      <c r="C103" t="s">
        <v>44</v>
      </c>
      <c r="D103">
        <f>VLOOKUP($A103,Sheet3!$A$1:$Z$101,19,Sheet3!S:S)</f>
        <v>2</v>
      </c>
      <c r="E103">
        <v>8</v>
      </c>
      <c r="F103">
        <v>5850</v>
      </c>
      <c r="G103">
        <v>5101</v>
      </c>
      <c r="H103">
        <v>749</v>
      </c>
      <c r="I103">
        <v>1.88025E-2</v>
      </c>
      <c r="J103">
        <v>15.15</v>
      </c>
      <c r="K103">
        <v>1</v>
      </c>
      <c r="L103">
        <v>0</v>
      </c>
      <c r="M103">
        <v>0</v>
      </c>
      <c r="N103">
        <v>0</v>
      </c>
      <c r="O103">
        <v>4</v>
      </c>
      <c r="P103">
        <v>3</v>
      </c>
      <c r="Q103">
        <v>0</v>
      </c>
    </row>
    <row r="104" spans="1:17">
      <c r="A104">
        <v>35</v>
      </c>
      <c r="B104">
        <v>1</v>
      </c>
      <c r="C104" t="s">
        <v>45</v>
      </c>
      <c r="D104">
        <f>VLOOKUP($A104,Sheet3!$A$1:$Z$101,19,Sheet3!S:S)</f>
        <v>3</v>
      </c>
      <c r="E104">
        <v>4</v>
      </c>
      <c r="F104">
        <v>1811</v>
      </c>
      <c r="G104">
        <v>1724</v>
      </c>
      <c r="H104">
        <v>87</v>
      </c>
      <c r="I104">
        <v>5.1799999999999997E-3</v>
      </c>
      <c r="J104">
        <v>30.77</v>
      </c>
      <c r="K104">
        <v>1</v>
      </c>
      <c r="L104">
        <v>0</v>
      </c>
      <c r="M104">
        <v>0</v>
      </c>
      <c r="N104">
        <v>0</v>
      </c>
      <c r="O104">
        <v>2</v>
      </c>
      <c r="P104">
        <v>0</v>
      </c>
      <c r="Q104">
        <v>1</v>
      </c>
    </row>
    <row r="105" spans="1:17">
      <c r="A105">
        <v>35</v>
      </c>
      <c r="B105">
        <v>2</v>
      </c>
      <c r="C105" t="s">
        <v>45</v>
      </c>
      <c r="D105">
        <f>VLOOKUP($A105,Sheet3!$A$1:$Z$101,19,Sheet3!S:S)</f>
        <v>3</v>
      </c>
      <c r="E105">
        <v>4</v>
      </c>
      <c r="F105">
        <v>1811</v>
      </c>
      <c r="G105">
        <v>1724</v>
      </c>
      <c r="H105">
        <v>87</v>
      </c>
      <c r="I105">
        <v>5.1799999999999997E-3</v>
      </c>
      <c r="J105">
        <v>30.51</v>
      </c>
      <c r="K105">
        <v>1</v>
      </c>
      <c r="L105">
        <v>0</v>
      </c>
      <c r="M105">
        <v>0</v>
      </c>
      <c r="N105">
        <v>0</v>
      </c>
      <c r="O105">
        <v>2</v>
      </c>
      <c r="P105">
        <v>0</v>
      </c>
      <c r="Q105">
        <v>1</v>
      </c>
    </row>
    <row r="106" spans="1:17">
      <c r="A106">
        <v>35</v>
      </c>
      <c r="B106">
        <v>3</v>
      </c>
      <c r="C106" t="s">
        <v>45</v>
      </c>
      <c r="D106">
        <f>VLOOKUP($A106,Sheet3!$A$1:$Z$101,19,Sheet3!S:S)</f>
        <v>3</v>
      </c>
      <c r="E106">
        <v>4</v>
      </c>
      <c r="F106">
        <v>1816</v>
      </c>
      <c r="G106">
        <v>1728</v>
      </c>
      <c r="H106">
        <v>88</v>
      </c>
      <c r="I106">
        <v>5.1999999999999998E-3</v>
      </c>
      <c r="J106">
        <v>29.05</v>
      </c>
      <c r="K106">
        <v>1</v>
      </c>
      <c r="L106">
        <v>0</v>
      </c>
      <c r="M106">
        <v>0</v>
      </c>
      <c r="N106">
        <v>0</v>
      </c>
      <c r="O106">
        <v>2</v>
      </c>
      <c r="P106">
        <v>0</v>
      </c>
      <c r="Q106">
        <v>1</v>
      </c>
    </row>
    <row r="107" spans="1:17">
      <c r="A107">
        <v>36</v>
      </c>
      <c r="B107">
        <v>1</v>
      </c>
      <c r="C107" t="s">
        <v>45</v>
      </c>
      <c r="D107">
        <f>VLOOKUP($A107,Sheet3!$A$1:$Z$101,19,Sheet3!S:S)</f>
        <v>3</v>
      </c>
      <c r="E107">
        <v>4</v>
      </c>
      <c r="F107">
        <v>1799</v>
      </c>
      <c r="G107">
        <v>1718</v>
      </c>
      <c r="H107">
        <v>81</v>
      </c>
      <c r="I107">
        <v>5.1050000000000002E-3</v>
      </c>
      <c r="J107">
        <v>31.63</v>
      </c>
      <c r="K107">
        <v>1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1</v>
      </c>
    </row>
    <row r="108" spans="1:17">
      <c r="A108">
        <v>36</v>
      </c>
      <c r="B108">
        <v>2</v>
      </c>
      <c r="C108" t="s">
        <v>45</v>
      </c>
      <c r="D108">
        <f>VLOOKUP($A108,Sheet3!$A$1:$Z$101,19,Sheet3!S:S)</f>
        <v>3</v>
      </c>
      <c r="E108">
        <v>4</v>
      </c>
      <c r="F108">
        <v>1828</v>
      </c>
      <c r="G108">
        <v>1718</v>
      </c>
      <c r="H108">
        <v>110</v>
      </c>
      <c r="I108">
        <v>5.3949999999999996E-3</v>
      </c>
      <c r="J108">
        <v>32.380000000000003</v>
      </c>
      <c r="K108">
        <v>1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1</v>
      </c>
    </row>
    <row r="109" spans="1:17">
      <c r="A109">
        <v>36</v>
      </c>
      <c r="B109">
        <v>3</v>
      </c>
      <c r="C109" t="s">
        <v>45</v>
      </c>
      <c r="D109">
        <f>VLOOKUP($A109,Sheet3!$A$1:$Z$101,19,Sheet3!S:S)</f>
        <v>3</v>
      </c>
      <c r="E109">
        <v>4</v>
      </c>
      <c r="F109">
        <v>1810</v>
      </c>
      <c r="G109">
        <v>1718</v>
      </c>
      <c r="H109">
        <v>92</v>
      </c>
      <c r="I109">
        <v>5.215E-3</v>
      </c>
      <c r="J109">
        <v>32</v>
      </c>
      <c r="K109">
        <v>1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1</v>
      </c>
    </row>
    <row r="110" spans="1:17">
      <c r="A110">
        <v>37</v>
      </c>
      <c r="B110">
        <v>1</v>
      </c>
      <c r="C110" t="s">
        <v>44</v>
      </c>
      <c r="D110">
        <f>VLOOKUP($A110,Sheet3!$A$1:$Z$101,19,Sheet3!S:S)</f>
        <v>3</v>
      </c>
      <c r="E110">
        <v>6</v>
      </c>
      <c r="F110">
        <v>2663</v>
      </c>
      <c r="G110">
        <v>2425</v>
      </c>
      <c r="H110">
        <v>238</v>
      </c>
      <c r="I110">
        <v>8.4425000000000004E-3</v>
      </c>
      <c r="J110">
        <v>9.69</v>
      </c>
      <c r="K110">
        <v>1</v>
      </c>
      <c r="L110">
        <v>3</v>
      </c>
      <c r="M110">
        <v>1</v>
      </c>
      <c r="N110">
        <v>1</v>
      </c>
      <c r="O110">
        <v>0</v>
      </c>
      <c r="P110">
        <v>0</v>
      </c>
      <c r="Q110">
        <v>0</v>
      </c>
    </row>
    <row r="111" spans="1:17">
      <c r="A111">
        <v>37</v>
      </c>
      <c r="B111">
        <v>2</v>
      </c>
      <c r="C111" t="s">
        <v>44</v>
      </c>
      <c r="D111">
        <f>VLOOKUP($A111,Sheet3!$A$1:$Z$101,19,Sheet3!S:S)</f>
        <v>3</v>
      </c>
      <c r="E111">
        <v>6</v>
      </c>
      <c r="F111">
        <v>2404</v>
      </c>
      <c r="G111">
        <v>2270</v>
      </c>
      <c r="H111">
        <v>134</v>
      </c>
      <c r="I111">
        <v>7.01499999999999E-3</v>
      </c>
      <c r="J111">
        <v>7.82</v>
      </c>
      <c r="K111">
        <v>1</v>
      </c>
      <c r="L111">
        <v>3</v>
      </c>
      <c r="M111">
        <v>1</v>
      </c>
      <c r="N111">
        <v>1</v>
      </c>
      <c r="O111">
        <v>0</v>
      </c>
      <c r="P111">
        <v>0</v>
      </c>
      <c r="Q111">
        <v>0</v>
      </c>
    </row>
    <row r="112" spans="1:17">
      <c r="A112">
        <v>37</v>
      </c>
      <c r="B112">
        <v>3</v>
      </c>
      <c r="C112" t="s">
        <v>44</v>
      </c>
      <c r="D112">
        <f>VLOOKUP($A112,Sheet3!$A$1:$Z$101,19,Sheet3!S:S)</f>
        <v>3</v>
      </c>
      <c r="E112">
        <v>6</v>
      </c>
      <c r="F112">
        <v>2515</v>
      </c>
      <c r="G112">
        <v>2348</v>
      </c>
      <c r="H112">
        <v>167</v>
      </c>
      <c r="I112">
        <v>7.5399999999999998E-3</v>
      </c>
      <c r="J112">
        <v>9.4</v>
      </c>
      <c r="K112">
        <v>1</v>
      </c>
      <c r="L112">
        <v>3</v>
      </c>
      <c r="M112">
        <v>1</v>
      </c>
      <c r="N112">
        <v>1</v>
      </c>
      <c r="O112">
        <v>0</v>
      </c>
      <c r="P112">
        <v>0</v>
      </c>
      <c r="Q112">
        <v>0</v>
      </c>
    </row>
    <row r="113" spans="1:17">
      <c r="A113">
        <v>38</v>
      </c>
      <c r="B113">
        <v>1</v>
      </c>
      <c r="C113" t="s">
        <v>44</v>
      </c>
      <c r="D113">
        <f>VLOOKUP($A113,Sheet3!$A$1:$Z$101,19,Sheet3!S:S)</f>
        <v>3</v>
      </c>
      <c r="E113">
        <v>6</v>
      </c>
      <c r="F113">
        <v>2447</v>
      </c>
      <c r="G113">
        <v>2296</v>
      </c>
      <c r="H113">
        <v>151</v>
      </c>
      <c r="I113">
        <v>7.2500000000000004E-3</v>
      </c>
      <c r="J113">
        <v>9.3000000000000007</v>
      </c>
      <c r="K113">
        <v>1</v>
      </c>
      <c r="L113">
        <v>3</v>
      </c>
      <c r="M113">
        <v>1</v>
      </c>
      <c r="N113">
        <v>1</v>
      </c>
      <c r="O113">
        <v>0</v>
      </c>
      <c r="P113">
        <v>0</v>
      </c>
      <c r="Q113">
        <v>0</v>
      </c>
    </row>
    <row r="114" spans="1:17">
      <c r="A114">
        <v>38</v>
      </c>
      <c r="B114">
        <v>2</v>
      </c>
      <c r="C114" t="s">
        <v>44</v>
      </c>
      <c r="D114">
        <f>VLOOKUP($A114,Sheet3!$A$1:$Z$101,19,Sheet3!S:S)</f>
        <v>3</v>
      </c>
      <c r="E114">
        <v>6</v>
      </c>
      <c r="F114">
        <v>2441</v>
      </c>
      <c r="G114">
        <v>2291</v>
      </c>
      <c r="H114">
        <v>150</v>
      </c>
      <c r="I114">
        <v>7.2275000000000004E-3</v>
      </c>
      <c r="J114">
        <v>8.4</v>
      </c>
      <c r="K114">
        <v>1</v>
      </c>
      <c r="L114">
        <v>3</v>
      </c>
      <c r="M114">
        <v>1</v>
      </c>
      <c r="N114">
        <v>1</v>
      </c>
      <c r="O114">
        <v>0</v>
      </c>
      <c r="P114">
        <v>0</v>
      </c>
      <c r="Q114">
        <v>0</v>
      </c>
    </row>
    <row r="115" spans="1:17">
      <c r="A115">
        <v>38</v>
      </c>
      <c r="B115">
        <v>3</v>
      </c>
      <c r="C115" t="s">
        <v>44</v>
      </c>
      <c r="D115">
        <f>VLOOKUP($A115,Sheet3!$A$1:$Z$101,19,Sheet3!S:S)</f>
        <v>3</v>
      </c>
      <c r="E115">
        <v>6</v>
      </c>
      <c r="F115">
        <v>2431</v>
      </c>
      <c r="G115">
        <v>2284</v>
      </c>
      <c r="H115">
        <v>147</v>
      </c>
      <c r="I115">
        <v>7.1799999999999998E-3</v>
      </c>
      <c r="J115">
        <v>8.32</v>
      </c>
      <c r="K115">
        <v>1</v>
      </c>
      <c r="L115">
        <v>3</v>
      </c>
      <c r="M115">
        <v>1</v>
      </c>
      <c r="N115">
        <v>1</v>
      </c>
      <c r="O115">
        <v>0</v>
      </c>
      <c r="P115">
        <v>0</v>
      </c>
      <c r="Q115">
        <v>0</v>
      </c>
    </row>
    <row r="116" spans="1:17">
      <c r="A116">
        <v>39</v>
      </c>
      <c r="B116">
        <v>1</v>
      </c>
      <c r="C116" t="s">
        <v>44</v>
      </c>
      <c r="D116">
        <f>VLOOKUP($A116,Sheet3!$A$1:$Z$101,19,Sheet3!S:S)</f>
        <v>3</v>
      </c>
      <c r="E116">
        <v>6</v>
      </c>
      <c r="F116">
        <v>2121</v>
      </c>
      <c r="G116">
        <v>1973</v>
      </c>
      <c r="H116">
        <v>148</v>
      </c>
      <c r="I116">
        <v>6.4124999999999998E-3</v>
      </c>
      <c r="J116">
        <v>9.27</v>
      </c>
      <c r="K116">
        <v>1</v>
      </c>
      <c r="L116">
        <v>3</v>
      </c>
      <c r="M116">
        <v>1</v>
      </c>
      <c r="N116">
        <v>1</v>
      </c>
      <c r="O116">
        <v>0</v>
      </c>
      <c r="P116">
        <v>0</v>
      </c>
      <c r="Q116">
        <v>0</v>
      </c>
    </row>
    <row r="117" spans="1:17">
      <c r="A117">
        <v>39</v>
      </c>
      <c r="B117">
        <v>2</v>
      </c>
      <c r="C117" t="s">
        <v>44</v>
      </c>
      <c r="D117">
        <f>VLOOKUP($A117,Sheet3!$A$1:$Z$101,19,Sheet3!S:S)</f>
        <v>3</v>
      </c>
      <c r="E117">
        <v>6</v>
      </c>
      <c r="F117">
        <v>2123</v>
      </c>
      <c r="G117">
        <v>1974</v>
      </c>
      <c r="H117">
        <v>149</v>
      </c>
      <c r="I117">
        <v>6.4249999999999897E-3</v>
      </c>
      <c r="J117">
        <v>8.65</v>
      </c>
      <c r="K117">
        <v>1</v>
      </c>
      <c r="L117">
        <v>3</v>
      </c>
      <c r="M117">
        <v>1</v>
      </c>
      <c r="N117">
        <v>1</v>
      </c>
      <c r="O117">
        <v>0</v>
      </c>
      <c r="P117">
        <v>0</v>
      </c>
      <c r="Q117">
        <v>0</v>
      </c>
    </row>
    <row r="118" spans="1:17">
      <c r="A118">
        <v>39</v>
      </c>
      <c r="B118">
        <v>3</v>
      </c>
      <c r="C118" t="s">
        <v>44</v>
      </c>
      <c r="D118">
        <f>VLOOKUP($A118,Sheet3!$A$1:$Z$101,19,Sheet3!S:S)</f>
        <v>3</v>
      </c>
      <c r="E118">
        <v>6</v>
      </c>
      <c r="F118">
        <v>2157</v>
      </c>
      <c r="G118">
        <v>1991</v>
      </c>
      <c r="H118">
        <v>166</v>
      </c>
      <c r="I118">
        <v>6.6374999999999898E-3</v>
      </c>
      <c r="J118">
        <v>8.24</v>
      </c>
      <c r="K118">
        <v>1</v>
      </c>
      <c r="L118">
        <v>3</v>
      </c>
      <c r="M118">
        <v>1</v>
      </c>
      <c r="N118">
        <v>1</v>
      </c>
      <c r="O118">
        <v>0</v>
      </c>
      <c r="P118">
        <v>0</v>
      </c>
      <c r="Q118">
        <v>0</v>
      </c>
    </row>
    <row r="119" spans="1:17">
      <c r="A119">
        <v>40</v>
      </c>
      <c r="B119">
        <v>1</v>
      </c>
      <c r="C119" t="s">
        <v>44</v>
      </c>
      <c r="D119">
        <f>VLOOKUP($A119,Sheet3!$A$1:$Z$101,19,Sheet3!S:S)</f>
        <v>2</v>
      </c>
      <c r="E119">
        <v>10</v>
      </c>
      <c r="F119">
        <v>8529</v>
      </c>
      <c r="G119">
        <v>7944</v>
      </c>
      <c r="H119">
        <v>585</v>
      </c>
      <c r="I119">
        <v>2.0909999999999901E-2</v>
      </c>
      <c r="J119">
        <v>14.83</v>
      </c>
      <c r="K119">
        <v>1</v>
      </c>
      <c r="L119">
        <v>1</v>
      </c>
      <c r="M119">
        <v>0</v>
      </c>
      <c r="N119">
        <v>0</v>
      </c>
      <c r="O119">
        <v>5</v>
      </c>
      <c r="P119">
        <v>3</v>
      </c>
      <c r="Q119">
        <v>0</v>
      </c>
    </row>
    <row r="120" spans="1:17">
      <c r="A120">
        <v>40</v>
      </c>
      <c r="B120">
        <v>2</v>
      </c>
      <c r="C120" t="s">
        <v>44</v>
      </c>
      <c r="D120">
        <f>VLOOKUP($A120,Sheet3!$A$1:$Z$101,19,Sheet3!S:S)</f>
        <v>2</v>
      </c>
      <c r="E120">
        <v>8</v>
      </c>
      <c r="F120">
        <v>6038</v>
      </c>
      <c r="G120">
        <v>5546</v>
      </c>
      <c r="H120">
        <v>492</v>
      </c>
      <c r="I120">
        <v>1.7024999999999998E-2</v>
      </c>
      <c r="J120">
        <v>11.57</v>
      </c>
      <c r="K120">
        <v>1</v>
      </c>
      <c r="L120">
        <v>0</v>
      </c>
      <c r="M120">
        <v>0</v>
      </c>
      <c r="N120">
        <v>0</v>
      </c>
      <c r="O120">
        <v>4</v>
      </c>
      <c r="P120">
        <v>3</v>
      </c>
      <c r="Q120">
        <v>0</v>
      </c>
    </row>
    <row r="121" spans="1:17">
      <c r="A121">
        <v>40</v>
      </c>
      <c r="B121">
        <v>3</v>
      </c>
      <c r="C121" t="s">
        <v>44</v>
      </c>
      <c r="D121">
        <f>VLOOKUP($A121,Sheet3!$A$1:$Z$101,19,Sheet3!S:S)</f>
        <v>2</v>
      </c>
      <c r="E121">
        <v>10</v>
      </c>
      <c r="F121">
        <v>9782</v>
      </c>
      <c r="G121">
        <v>8704</v>
      </c>
      <c r="H121">
        <v>1078</v>
      </c>
      <c r="I121">
        <v>2.62999999999999E-2</v>
      </c>
      <c r="J121">
        <v>20.7</v>
      </c>
      <c r="K121">
        <v>1</v>
      </c>
      <c r="L121">
        <v>0</v>
      </c>
      <c r="M121">
        <v>0</v>
      </c>
      <c r="N121">
        <v>0</v>
      </c>
      <c r="O121">
        <v>5</v>
      </c>
      <c r="P121">
        <v>4</v>
      </c>
      <c r="Q121">
        <v>0</v>
      </c>
    </row>
    <row r="122" spans="1:17">
      <c r="A122">
        <v>41</v>
      </c>
      <c r="B122">
        <v>1</v>
      </c>
      <c r="C122" t="s">
        <v>44</v>
      </c>
      <c r="D122">
        <f>VLOOKUP($A122,Sheet3!$A$1:$Z$101,19,Sheet3!S:S)</f>
        <v>0</v>
      </c>
      <c r="E122">
        <v>8</v>
      </c>
      <c r="F122">
        <v>3845</v>
      </c>
      <c r="G122">
        <v>3495</v>
      </c>
      <c r="H122">
        <v>350</v>
      </c>
      <c r="I122">
        <v>1.22375E-2</v>
      </c>
      <c r="J122">
        <v>29.77</v>
      </c>
      <c r="K122">
        <v>1</v>
      </c>
      <c r="L122">
        <v>4</v>
      </c>
      <c r="M122">
        <v>1</v>
      </c>
      <c r="N122">
        <v>2</v>
      </c>
      <c r="O122">
        <v>0</v>
      </c>
      <c r="P122">
        <v>0</v>
      </c>
      <c r="Q122">
        <v>0</v>
      </c>
    </row>
    <row r="123" spans="1:17">
      <c r="A123">
        <v>41</v>
      </c>
      <c r="B123">
        <v>2</v>
      </c>
      <c r="C123" t="s">
        <v>44</v>
      </c>
      <c r="D123">
        <f>VLOOKUP($A123,Sheet3!$A$1:$Z$101,19,Sheet3!S:S)</f>
        <v>0</v>
      </c>
      <c r="E123">
        <v>22</v>
      </c>
      <c r="F123">
        <v>31599</v>
      </c>
      <c r="G123">
        <v>30101</v>
      </c>
      <c r="H123">
        <v>1498</v>
      </c>
      <c r="I123">
        <v>6.2392499999999997E-2</v>
      </c>
      <c r="J123">
        <v>57.3</v>
      </c>
      <c r="K123">
        <v>1</v>
      </c>
      <c r="L123">
        <v>8</v>
      </c>
      <c r="M123">
        <v>3</v>
      </c>
      <c r="N123">
        <v>3</v>
      </c>
      <c r="O123">
        <v>4</v>
      </c>
      <c r="P123">
        <v>2</v>
      </c>
      <c r="Q123">
        <v>1</v>
      </c>
    </row>
    <row r="124" spans="1:17">
      <c r="A124">
        <v>41</v>
      </c>
      <c r="B124">
        <v>3</v>
      </c>
      <c r="C124" t="s">
        <v>44</v>
      </c>
      <c r="D124">
        <f>VLOOKUP($A124,Sheet3!$A$1:$Z$101,19,Sheet3!S:S)</f>
        <v>0</v>
      </c>
      <c r="E124">
        <v>10</v>
      </c>
      <c r="F124">
        <v>6479</v>
      </c>
      <c r="G124">
        <v>5712</v>
      </c>
      <c r="H124">
        <v>767</v>
      </c>
      <c r="I124">
        <v>2.035E-2</v>
      </c>
      <c r="J124">
        <v>28.67</v>
      </c>
      <c r="K124">
        <v>1</v>
      </c>
      <c r="L124">
        <v>5</v>
      </c>
      <c r="M124">
        <v>1</v>
      </c>
      <c r="N124">
        <v>3</v>
      </c>
      <c r="O124">
        <v>0</v>
      </c>
      <c r="P124">
        <v>0</v>
      </c>
      <c r="Q124">
        <v>0</v>
      </c>
    </row>
    <row r="125" spans="1:17">
      <c r="A125">
        <v>42</v>
      </c>
      <c r="B125">
        <v>1</v>
      </c>
      <c r="C125" t="s">
        <v>44</v>
      </c>
      <c r="D125">
        <f>VLOOKUP($A125,Sheet3!$A$1:$Z$101,19,Sheet3!S:S)</f>
        <v>2</v>
      </c>
      <c r="E125">
        <v>8</v>
      </c>
      <c r="F125">
        <v>4500</v>
      </c>
      <c r="G125">
        <v>4009</v>
      </c>
      <c r="H125">
        <v>491</v>
      </c>
      <c r="I125">
        <v>1.3492499999999999E-2</v>
      </c>
      <c r="J125">
        <v>24.55</v>
      </c>
      <c r="K125">
        <v>1</v>
      </c>
      <c r="L125">
        <v>4</v>
      </c>
      <c r="M125">
        <v>1</v>
      </c>
      <c r="N125">
        <v>2</v>
      </c>
      <c r="O125">
        <v>0</v>
      </c>
      <c r="P125">
        <v>0</v>
      </c>
      <c r="Q125">
        <v>0</v>
      </c>
    </row>
    <row r="126" spans="1:17">
      <c r="A126">
        <v>42</v>
      </c>
      <c r="B126">
        <v>2</v>
      </c>
      <c r="C126" t="s">
        <v>44</v>
      </c>
      <c r="D126">
        <f>VLOOKUP($A126,Sheet3!$A$1:$Z$101,19,Sheet3!S:S)</f>
        <v>2</v>
      </c>
      <c r="E126">
        <v>8</v>
      </c>
      <c r="F126">
        <v>3858</v>
      </c>
      <c r="G126">
        <v>3569</v>
      </c>
      <c r="H126">
        <v>289</v>
      </c>
      <c r="I126">
        <v>1.18125E-2</v>
      </c>
      <c r="J126">
        <v>39.96</v>
      </c>
      <c r="K126">
        <v>1</v>
      </c>
      <c r="L126">
        <v>4</v>
      </c>
      <c r="M126">
        <v>1</v>
      </c>
      <c r="N126">
        <v>2</v>
      </c>
      <c r="O126">
        <v>0</v>
      </c>
      <c r="P126">
        <v>0</v>
      </c>
      <c r="Q126">
        <v>0</v>
      </c>
    </row>
    <row r="127" spans="1:17">
      <c r="A127">
        <v>42</v>
      </c>
      <c r="B127">
        <v>3</v>
      </c>
      <c r="C127" t="s">
        <v>44</v>
      </c>
      <c r="D127">
        <f>VLOOKUP($A127,Sheet3!$A$1:$Z$101,19,Sheet3!S:S)</f>
        <v>2</v>
      </c>
      <c r="E127">
        <v>6</v>
      </c>
      <c r="F127">
        <v>2470</v>
      </c>
      <c r="G127">
        <v>2171</v>
      </c>
      <c r="H127">
        <v>299</v>
      </c>
      <c r="I127">
        <v>8.4174999999999996E-3</v>
      </c>
      <c r="J127">
        <v>39.78</v>
      </c>
      <c r="K127">
        <v>1</v>
      </c>
      <c r="L127">
        <v>3</v>
      </c>
      <c r="M127">
        <v>1</v>
      </c>
      <c r="N127">
        <v>1</v>
      </c>
      <c r="O127">
        <v>0</v>
      </c>
      <c r="P127">
        <v>0</v>
      </c>
      <c r="Q127">
        <v>0</v>
      </c>
    </row>
    <row r="128" spans="1:17">
      <c r="A128">
        <v>43</v>
      </c>
      <c r="B128">
        <v>1</v>
      </c>
      <c r="C128" t="s">
        <v>44</v>
      </c>
      <c r="D128">
        <f>VLOOKUP($A128,Sheet3!$A$1:$Z$101,19,Sheet3!S:S)</f>
        <v>3</v>
      </c>
      <c r="E128">
        <v>6</v>
      </c>
      <c r="F128">
        <v>2527</v>
      </c>
      <c r="G128">
        <v>2372</v>
      </c>
      <c r="H128">
        <v>155</v>
      </c>
      <c r="I128">
        <v>7.4799999999999997E-3</v>
      </c>
      <c r="J128">
        <v>8.9499999999999993</v>
      </c>
      <c r="K128">
        <v>1</v>
      </c>
      <c r="L128">
        <v>3</v>
      </c>
      <c r="M128">
        <v>1</v>
      </c>
      <c r="N128">
        <v>1</v>
      </c>
      <c r="O128">
        <v>0</v>
      </c>
      <c r="P128">
        <v>0</v>
      </c>
      <c r="Q128">
        <v>0</v>
      </c>
    </row>
    <row r="129" spans="1:17">
      <c r="A129">
        <v>43</v>
      </c>
      <c r="B129">
        <v>2</v>
      </c>
      <c r="C129" t="s">
        <v>44</v>
      </c>
      <c r="D129">
        <f>VLOOKUP($A129,Sheet3!$A$1:$Z$101,19,Sheet3!S:S)</f>
        <v>3</v>
      </c>
      <c r="E129">
        <v>6</v>
      </c>
      <c r="F129">
        <v>2696</v>
      </c>
      <c r="G129">
        <v>2488</v>
      </c>
      <c r="H129">
        <v>208</v>
      </c>
      <c r="I129">
        <v>8.3000000000000001E-3</v>
      </c>
      <c r="J129">
        <v>8.7200000000000006</v>
      </c>
      <c r="K129">
        <v>1</v>
      </c>
      <c r="L129">
        <v>3</v>
      </c>
      <c r="M129">
        <v>1</v>
      </c>
      <c r="N129">
        <v>1</v>
      </c>
      <c r="O129">
        <v>0</v>
      </c>
      <c r="P129">
        <v>0</v>
      </c>
      <c r="Q129">
        <v>0</v>
      </c>
    </row>
    <row r="130" spans="1:17">
      <c r="A130">
        <v>43</v>
      </c>
      <c r="B130">
        <v>3</v>
      </c>
      <c r="C130" t="s">
        <v>44</v>
      </c>
      <c r="D130">
        <f>VLOOKUP($A130,Sheet3!$A$1:$Z$101,19,Sheet3!S:S)</f>
        <v>3</v>
      </c>
      <c r="E130">
        <v>6</v>
      </c>
      <c r="F130">
        <v>2541</v>
      </c>
      <c r="G130">
        <v>2378</v>
      </c>
      <c r="H130">
        <v>163</v>
      </c>
      <c r="I130">
        <v>7.5750000000000001E-3</v>
      </c>
      <c r="J130">
        <v>8.9600000000000009</v>
      </c>
      <c r="K130">
        <v>1</v>
      </c>
      <c r="L130">
        <v>3</v>
      </c>
      <c r="M130">
        <v>1</v>
      </c>
      <c r="N130">
        <v>1</v>
      </c>
      <c r="O130">
        <v>0</v>
      </c>
      <c r="P130">
        <v>0</v>
      </c>
      <c r="Q130">
        <v>0</v>
      </c>
    </row>
    <row r="131" spans="1:17">
      <c r="A131">
        <v>44</v>
      </c>
      <c r="B131">
        <v>1</v>
      </c>
      <c r="C131" t="s">
        <v>44</v>
      </c>
      <c r="D131">
        <f>VLOOKUP($A131,Sheet3!$A$1:$Z$101,19,Sheet3!S:S)</f>
        <v>3</v>
      </c>
      <c r="E131">
        <v>6</v>
      </c>
      <c r="F131">
        <v>3367</v>
      </c>
      <c r="G131">
        <v>3157</v>
      </c>
      <c r="H131">
        <v>210</v>
      </c>
      <c r="I131">
        <v>8.5524999999999993E-3</v>
      </c>
      <c r="J131">
        <v>11.32</v>
      </c>
      <c r="K131">
        <v>1</v>
      </c>
      <c r="L131">
        <v>3</v>
      </c>
      <c r="M131">
        <v>1</v>
      </c>
      <c r="N131">
        <v>1</v>
      </c>
      <c r="O131">
        <v>0</v>
      </c>
      <c r="P131">
        <v>0</v>
      </c>
      <c r="Q131">
        <v>0</v>
      </c>
    </row>
    <row r="132" spans="1:17">
      <c r="A132">
        <v>44</v>
      </c>
      <c r="B132">
        <v>2</v>
      </c>
      <c r="C132" t="s">
        <v>44</v>
      </c>
      <c r="D132">
        <f>VLOOKUP($A132,Sheet3!$A$1:$Z$101,19,Sheet3!S:S)</f>
        <v>3</v>
      </c>
      <c r="E132">
        <v>6</v>
      </c>
      <c r="F132">
        <v>3304</v>
      </c>
      <c r="G132">
        <v>3107</v>
      </c>
      <c r="H132">
        <v>197</v>
      </c>
      <c r="I132">
        <v>8.2974999999999993E-3</v>
      </c>
      <c r="J132">
        <v>9.26</v>
      </c>
      <c r="K132">
        <v>1</v>
      </c>
      <c r="L132">
        <v>3</v>
      </c>
      <c r="M132">
        <v>1</v>
      </c>
      <c r="N132">
        <v>1</v>
      </c>
      <c r="O132">
        <v>0</v>
      </c>
      <c r="P132">
        <v>0</v>
      </c>
      <c r="Q132">
        <v>0</v>
      </c>
    </row>
    <row r="133" spans="1:17">
      <c r="A133">
        <v>44</v>
      </c>
      <c r="B133">
        <v>3</v>
      </c>
      <c r="C133" t="s">
        <v>44</v>
      </c>
      <c r="D133">
        <f>VLOOKUP($A133,Sheet3!$A$1:$Z$101,19,Sheet3!S:S)</f>
        <v>3</v>
      </c>
      <c r="E133">
        <v>6</v>
      </c>
      <c r="F133">
        <v>3828</v>
      </c>
      <c r="G133">
        <v>3368</v>
      </c>
      <c r="H133">
        <v>460</v>
      </c>
      <c r="I133">
        <v>1.174E-2</v>
      </c>
      <c r="J133">
        <v>18.41</v>
      </c>
      <c r="K133">
        <v>1</v>
      </c>
      <c r="L133">
        <v>3</v>
      </c>
      <c r="M133">
        <v>1</v>
      </c>
      <c r="N133">
        <v>1</v>
      </c>
      <c r="O133">
        <v>0</v>
      </c>
      <c r="P133">
        <v>0</v>
      </c>
      <c r="Q133">
        <v>0</v>
      </c>
    </row>
    <row r="134" spans="1:17">
      <c r="A134">
        <v>45</v>
      </c>
      <c r="B134">
        <v>1</v>
      </c>
      <c r="C134" t="s">
        <v>44</v>
      </c>
      <c r="D134">
        <f>VLOOKUP($A134,Sheet3!$A$1:$Z$101,19,Sheet3!S:S)</f>
        <v>3</v>
      </c>
      <c r="E134">
        <v>6</v>
      </c>
      <c r="F134">
        <v>5466</v>
      </c>
      <c r="G134">
        <v>5094</v>
      </c>
      <c r="H134">
        <v>372</v>
      </c>
      <c r="I134">
        <v>1.3894999999999999E-2</v>
      </c>
      <c r="J134">
        <v>16.62</v>
      </c>
      <c r="K134">
        <v>1</v>
      </c>
      <c r="L134">
        <v>3</v>
      </c>
      <c r="M134">
        <v>1</v>
      </c>
      <c r="N134">
        <v>1</v>
      </c>
      <c r="O134">
        <v>0</v>
      </c>
      <c r="P134">
        <v>0</v>
      </c>
      <c r="Q134">
        <v>0</v>
      </c>
    </row>
    <row r="135" spans="1:17">
      <c r="A135">
        <v>45</v>
      </c>
      <c r="B135">
        <v>2</v>
      </c>
      <c r="C135" t="s">
        <v>44</v>
      </c>
      <c r="D135">
        <f>VLOOKUP($A135,Sheet3!$A$1:$Z$101,19,Sheet3!S:S)</f>
        <v>3</v>
      </c>
      <c r="E135">
        <v>6</v>
      </c>
      <c r="F135">
        <v>2905</v>
      </c>
      <c r="G135">
        <v>2623</v>
      </c>
      <c r="H135">
        <v>282</v>
      </c>
      <c r="I135">
        <v>9.3775000000000004E-3</v>
      </c>
      <c r="J135">
        <v>8.6</v>
      </c>
      <c r="K135">
        <v>1</v>
      </c>
      <c r="L135">
        <v>3</v>
      </c>
      <c r="M135">
        <v>1</v>
      </c>
      <c r="N135">
        <v>1</v>
      </c>
      <c r="O135">
        <v>0</v>
      </c>
      <c r="P135">
        <v>0</v>
      </c>
      <c r="Q135">
        <v>0</v>
      </c>
    </row>
    <row r="136" spans="1:17">
      <c r="A136">
        <v>45</v>
      </c>
      <c r="B136">
        <v>3</v>
      </c>
      <c r="C136" t="s">
        <v>44</v>
      </c>
      <c r="D136">
        <f>VLOOKUP($A136,Sheet3!$A$1:$Z$101,19,Sheet3!S:S)</f>
        <v>3</v>
      </c>
      <c r="E136">
        <v>8</v>
      </c>
      <c r="F136">
        <v>4299</v>
      </c>
      <c r="G136">
        <v>4045</v>
      </c>
      <c r="H136">
        <v>254</v>
      </c>
      <c r="I136">
        <v>1.12125E-2</v>
      </c>
      <c r="J136">
        <v>11.2</v>
      </c>
      <c r="K136">
        <v>1</v>
      </c>
      <c r="L136">
        <v>4</v>
      </c>
      <c r="M136">
        <v>1</v>
      </c>
      <c r="N136">
        <v>2</v>
      </c>
      <c r="O136">
        <v>0</v>
      </c>
      <c r="P136">
        <v>0</v>
      </c>
      <c r="Q136">
        <v>0</v>
      </c>
    </row>
    <row r="137" spans="1:17">
      <c r="A137">
        <v>46</v>
      </c>
      <c r="B137">
        <v>1</v>
      </c>
      <c r="C137" t="s">
        <v>44</v>
      </c>
      <c r="D137">
        <f>VLOOKUP($A137,Sheet3!$A$1:$Z$101,19,Sheet3!S:S)</f>
        <v>3</v>
      </c>
      <c r="E137">
        <v>6</v>
      </c>
      <c r="F137">
        <v>2462</v>
      </c>
      <c r="G137">
        <v>2317</v>
      </c>
      <c r="H137">
        <v>145</v>
      </c>
      <c r="I137">
        <v>7.2424999999999998E-3</v>
      </c>
      <c r="J137">
        <v>8.33</v>
      </c>
      <c r="K137">
        <v>1</v>
      </c>
      <c r="L137">
        <v>3</v>
      </c>
      <c r="M137">
        <v>1</v>
      </c>
      <c r="N137">
        <v>1</v>
      </c>
      <c r="O137">
        <v>0</v>
      </c>
      <c r="P137">
        <v>0</v>
      </c>
      <c r="Q137">
        <v>0</v>
      </c>
    </row>
    <row r="138" spans="1:17">
      <c r="A138">
        <v>46</v>
      </c>
      <c r="B138">
        <v>2</v>
      </c>
      <c r="C138" t="s">
        <v>44</v>
      </c>
      <c r="D138">
        <f>VLOOKUP($A138,Sheet3!$A$1:$Z$101,19,Sheet3!S:S)</f>
        <v>3</v>
      </c>
      <c r="E138">
        <v>6</v>
      </c>
      <c r="F138">
        <v>2390</v>
      </c>
      <c r="G138">
        <v>2266</v>
      </c>
      <c r="H138">
        <v>124</v>
      </c>
      <c r="I138">
        <v>6.9049999999999997E-3</v>
      </c>
      <c r="J138">
        <v>8.39</v>
      </c>
      <c r="K138">
        <v>1</v>
      </c>
      <c r="L138">
        <v>3</v>
      </c>
      <c r="M138">
        <v>1</v>
      </c>
      <c r="N138">
        <v>1</v>
      </c>
      <c r="O138">
        <v>0</v>
      </c>
      <c r="P138">
        <v>0</v>
      </c>
      <c r="Q138">
        <v>0</v>
      </c>
    </row>
    <row r="139" spans="1:17">
      <c r="A139">
        <v>46</v>
      </c>
      <c r="B139">
        <v>3</v>
      </c>
      <c r="C139" t="s">
        <v>44</v>
      </c>
      <c r="D139">
        <f>VLOOKUP($A139,Sheet3!$A$1:$Z$101,19,Sheet3!S:S)</f>
        <v>3</v>
      </c>
      <c r="E139">
        <v>6</v>
      </c>
      <c r="F139">
        <v>2426</v>
      </c>
      <c r="G139">
        <v>2284</v>
      </c>
      <c r="H139">
        <v>142</v>
      </c>
      <c r="I139">
        <v>7.1300000000000001E-3</v>
      </c>
      <c r="J139">
        <v>8.39</v>
      </c>
      <c r="K139">
        <v>1</v>
      </c>
      <c r="L139">
        <v>3</v>
      </c>
      <c r="M139">
        <v>1</v>
      </c>
      <c r="N139">
        <v>1</v>
      </c>
      <c r="O139">
        <v>0</v>
      </c>
      <c r="P139">
        <v>0</v>
      </c>
      <c r="Q139">
        <v>0</v>
      </c>
    </row>
    <row r="140" spans="1:17">
      <c r="A140">
        <v>47</v>
      </c>
      <c r="B140">
        <v>1</v>
      </c>
      <c r="C140" t="s">
        <v>44</v>
      </c>
      <c r="D140">
        <f>VLOOKUP($A140,Sheet3!$A$1:$Z$101,19,Sheet3!S:S)</f>
        <v>1</v>
      </c>
      <c r="E140">
        <v>6</v>
      </c>
      <c r="F140">
        <v>4280</v>
      </c>
      <c r="G140">
        <v>4008</v>
      </c>
      <c r="H140">
        <v>272</v>
      </c>
      <c r="I140">
        <v>1.1299999999999999E-2</v>
      </c>
      <c r="J140">
        <v>7.16</v>
      </c>
      <c r="K140">
        <v>1</v>
      </c>
      <c r="L140">
        <v>0</v>
      </c>
      <c r="M140">
        <v>0</v>
      </c>
      <c r="N140">
        <v>0</v>
      </c>
      <c r="O140">
        <v>3</v>
      </c>
      <c r="P140">
        <v>2</v>
      </c>
      <c r="Q140">
        <v>0</v>
      </c>
    </row>
    <row r="141" spans="1:17">
      <c r="A141">
        <v>47</v>
      </c>
      <c r="B141">
        <v>2</v>
      </c>
      <c r="C141" t="s">
        <v>44</v>
      </c>
      <c r="D141">
        <f>VLOOKUP($A141,Sheet3!$A$1:$Z$101,19,Sheet3!S:S)</f>
        <v>1</v>
      </c>
      <c r="E141">
        <v>8</v>
      </c>
      <c r="F141">
        <v>5772</v>
      </c>
      <c r="G141">
        <v>5458</v>
      </c>
      <c r="H141">
        <v>314</v>
      </c>
      <c r="I141">
        <v>1.37449999999999E-2</v>
      </c>
      <c r="J141">
        <v>12.26</v>
      </c>
      <c r="K141">
        <v>1</v>
      </c>
      <c r="L141">
        <v>0</v>
      </c>
      <c r="M141">
        <v>0</v>
      </c>
      <c r="N141">
        <v>0</v>
      </c>
      <c r="O141">
        <v>4</v>
      </c>
      <c r="P141">
        <v>3</v>
      </c>
      <c r="Q141">
        <v>0</v>
      </c>
    </row>
    <row r="142" spans="1:17">
      <c r="A142">
        <v>47</v>
      </c>
      <c r="B142">
        <v>3</v>
      </c>
      <c r="C142" t="s">
        <v>44</v>
      </c>
      <c r="D142">
        <f>VLOOKUP($A142,Sheet3!$A$1:$Z$101,19,Sheet3!S:S)</f>
        <v>1</v>
      </c>
      <c r="E142">
        <v>21</v>
      </c>
      <c r="F142">
        <v>24213</v>
      </c>
      <c r="G142">
        <v>22183</v>
      </c>
      <c r="H142">
        <v>2030</v>
      </c>
      <c r="I142">
        <v>6.2637499999999999E-2</v>
      </c>
      <c r="J142">
        <v>49.9</v>
      </c>
      <c r="K142">
        <v>1</v>
      </c>
      <c r="L142">
        <v>3</v>
      </c>
      <c r="M142">
        <v>2</v>
      </c>
      <c r="N142">
        <v>0</v>
      </c>
      <c r="O142">
        <v>8</v>
      </c>
      <c r="P142">
        <v>7</v>
      </c>
      <c r="Q142">
        <v>0</v>
      </c>
    </row>
    <row r="143" spans="1:17">
      <c r="A143">
        <v>48</v>
      </c>
      <c r="B143">
        <v>1</v>
      </c>
      <c r="C143" t="s">
        <v>44</v>
      </c>
      <c r="D143">
        <f>VLOOKUP($A143,Sheet3!$A$1:$Z$101,19,Sheet3!S:S)</f>
        <v>2</v>
      </c>
      <c r="E143">
        <v>6</v>
      </c>
      <c r="F143">
        <v>4151</v>
      </c>
      <c r="G143">
        <v>3945</v>
      </c>
      <c r="H143">
        <v>206</v>
      </c>
      <c r="I143">
        <v>1.04825E-2</v>
      </c>
      <c r="J143">
        <v>6.24</v>
      </c>
      <c r="K143">
        <v>1</v>
      </c>
      <c r="L143">
        <v>0</v>
      </c>
      <c r="M143">
        <v>0</v>
      </c>
      <c r="N143">
        <v>0</v>
      </c>
      <c r="O143">
        <v>3</v>
      </c>
      <c r="P143">
        <v>2</v>
      </c>
      <c r="Q143">
        <v>0</v>
      </c>
    </row>
    <row r="144" spans="1:17">
      <c r="A144">
        <v>48</v>
      </c>
      <c r="B144">
        <v>2</v>
      </c>
      <c r="C144" t="s">
        <v>44</v>
      </c>
      <c r="D144">
        <f>VLOOKUP($A144,Sheet3!$A$1:$Z$101,19,Sheet3!S:S)</f>
        <v>2</v>
      </c>
      <c r="E144">
        <v>14</v>
      </c>
      <c r="F144">
        <v>13340</v>
      </c>
      <c r="G144">
        <v>11914</v>
      </c>
      <c r="H144">
        <v>1426</v>
      </c>
      <c r="I144">
        <v>3.6844999999999899E-2</v>
      </c>
      <c r="J144">
        <v>29.14</v>
      </c>
      <c r="K144">
        <v>1</v>
      </c>
      <c r="L144">
        <v>0</v>
      </c>
      <c r="M144">
        <v>0</v>
      </c>
      <c r="N144">
        <v>0</v>
      </c>
      <c r="O144">
        <v>7</v>
      </c>
      <c r="P144">
        <v>6</v>
      </c>
      <c r="Q144">
        <v>0</v>
      </c>
    </row>
    <row r="145" spans="1:17">
      <c r="A145">
        <v>48</v>
      </c>
      <c r="B145">
        <v>3</v>
      </c>
      <c r="C145" t="s">
        <v>44</v>
      </c>
      <c r="D145">
        <f>VLOOKUP($A145,Sheet3!$A$1:$Z$101,19,Sheet3!S:S)</f>
        <v>2</v>
      </c>
      <c r="E145">
        <v>8</v>
      </c>
      <c r="F145">
        <v>6058</v>
      </c>
      <c r="G145">
        <v>5651</v>
      </c>
      <c r="H145">
        <v>407</v>
      </c>
      <c r="I145">
        <v>1.6757500000000002E-2</v>
      </c>
      <c r="J145">
        <v>12.72</v>
      </c>
      <c r="K145">
        <v>1</v>
      </c>
      <c r="L145">
        <v>0</v>
      </c>
      <c r="M145">
        <v>0</v>
      </c>
      <c r="N145">
        <v>0</v>
      </c>
      <c r="O145">
        <v>4</v>
      </c>
      <c r="P145">
        <v>3</v>
      </c>
      <c r="Q145">
        <v>0</v>
      </c>
    </row>
    <row r="146" spans="1:17">
      <c r="A146">
        <v>49</v>
      </c>
      <c r="B146">
        <v>1</v>
      </c>
      <c r="C146" t="s">
        <v>44</v>
      </c>
      <c r="D146">
        <f>VLOOKUP($A146,Sheet3!$A$1:$Z$101,19,Sheet3!S:S)</f>
        <v>0</v>
      </c>
      <c r="E146">
        <v>8</v>
      </c>
      <c r="F146">
        <v>4969</v>
      </c>
      <c r="G146">
        <v>4403</v>
      </c>
      <c r="H146">
        <v>566</v>
      </c>
      <c r="I146">
        <v>1.52275E-2</v>
      </c>
      <c r="J146">
        <v>18.13</v>
      </c>
      <c r="K146">
        <v>1</v>
      </c>
      <c r="L146">
        <v>0</v>
      </c>
      <c r="M146">
        <v>0</v>
      </c>
      <c r="N146">
        <v>0</v>
      </c>
      <c r="O146">
        <v>4</v>
      </c>
      <c r="P146">
        <v>3</v>
      </c>
      <c r="Q146">
        <v>0</v>
      </c>
    </row>
    <row r="147" spans="1:17">
      <c r="A147">
        <v>49</v>
      </c>
      <c r="B147">
        <v>2</v>
      </c>
      <c r="C147" t="s">
        <v>44</v>
      </c>
      <c r="D147">
        <f>VLOOKUP($A147,Sheet3!$A$1:$Z$101,19,Sheet3!S:S)</f>
        <v>0</v>
      </c>
      <c r="E147">
        <v>18</v>
      </c>
      <c r="F147">
        <v>18573</v>
      </c>
      <c r="G147">
        <v>17142</v>
      </c>
      <c r="H147">
        <v>1431</v>
      </c>
      <c r="I147">
        <v>4.1485000000000001E-2</v>
      </c>
      <c r="J147">
        <v>39.69</v>
      </c>
      <c r="K147">
        <v>1</v>
      </c>
      <c r="L147">
        <v>0</v>
      </c>
      <c r="M147">
        <v>0</v>
      </c>
      <c r="N147">
        <v>0</v>
      </c>
      <c r="O147">
        <v>9</v>
      </c>
      <c r="P147">
        <v>8</v>
      </c>
      <c r="Q147">
        <v>0</v>
      </c>
    </row>
    <row r="148" spans="1:17">
      <c r="A148">
        <v>49</v>
      </c>
      <c r="B148">
        <v>3</v>
      </c>
      <c r="C148" t="s">
        <v>44</v>
      </c>
      <c r="D148">
        <f>VLOOKUP($A148,Sheet3!$A$1:$Z$101,19,Sheet3!S:S)</f>
        <v>0</v>
      </c>
      <c r="E148">
        <v>11</v>
      </c>
      <c r="F148">
        <v>9164</v>
      </c>
      <c r="G148">
        <v>8532</v>
      </c>
      <c r="H148">
        <v>632</v>
      </c>
      <c r="I148">
        <v>2.2689999999999998E-2</v>
      </c>
      <c r="J148">
        <v>18.829999999999998</v>
      </c>
      <c r="K148">
        <v>1</v>
      </c>
      <c r="L148">
        <v>1</v>
      </c>
      <c r="M148">
        <v>0</v>
      </c>
      <c r="N148">
        <v>0</v>
      </c>
      <c r="O148">
        <v>5</v>
      </c>
      <c r="P148">
        <v>4</v>
      </c>
      <c r="Q148">
        <v>0</v>
      </c>
    </row>
    <row r="149" spans="1:17">
      <c r="A149">
        <v>50</v>
      </c>
      <c r="B149">
        <v>1</v>
      </c>
      <c r="C149" t="s">
        <v>44</v>
      </c>
      <c r="D149">
        <f>VLOOKUP($A149,Sheet3!$A$1:$Z$101,19,Sheet3!S:S)</f>
        <v>1</v>
      </c>
      <c r="E149">
        <v>8</v>
      </c>
      <c r="F149">
        <v>5163</v>
      </c>
      <c r="G149">
        <v>4641</v>
      </c>
      <c r="H149">
        <v>522</v>
      </c>
      <c r="I149">
        <v>1.5542500000000001E-2</v>
      </c>
      <c r="J149">
        <v>11.78</v>
      </c>
      <c r="K149">
        <v>1</v>
      </c>
      <c r="L149">
        <v>0</v>
      </c>
      <c r="M149">
        <v>0</v>
      </c>
      <c r="N149">
        <v>0</v>
      </c>
      <c r="O149">
        <v>4</v>
      </c>
      <c r="P149">
        <v>3</v>
      </c>
      <c r="Q149">
        <v>0</v>
      </c>
    </row>
    <row r="150" spans="1:17">
      <c r="A150">
        <v>50</v>
      </c>
      <c r="B150">
        <v>2</v>
      </c>
      <c r="C150" t="s">
        <v>44</v>
      </c>
      <c r="D150">
        <f>VLOOKUP($A150,Sheet3!$A$1:$Z$101,19,Sheet3!S:S)</f>
        <v>1</v>
      </c>
      <c r="E150">
        <v>6</v>
      </c>
      <c r="F150">
        <v>4277</v>
      </c>
      <c r="G150">
        <v>3695</v>
      </c>
      <c r="H150">
        <v>582</v>
      </c>
      <c r="I150">
        <v>1.5057499999999901E-2</v>
      </c>
      <c r="J150">
        <v>12.6</v>
      </c>
      <c r="K150">
        <v>1</v>
      </c>
      <c r="L150">
        <v>0</v>
      </c>
      <c r="M150">
        <v>0</v>
      </c>
      <c r="N150">
        <v>0</v>
      </c>
      <c r="O150">
        <v>3</v>
      </c>
      <c r="P150">
        <v>2</v>
      </c>
      <c r="Q150">
        <v>0</v>
      </c>
    </row>
    <row r="151" spans="1:17">
      <c r="A151">
        <v>50</v>
      </c>
      <c r="B151">
        <v>3</v>
      </c>
      <c r="C151" t="s">
        <v>44</v>
      </c>
      <c r="D151">
        <f>VLOOKUP($A151,Sheet3!$A$1:$Z$101,19,Sheet3!S:S)</f>
        <v>1</v>
      </c>
      <c r="E151">
        <v>14</v>
      </c>
      <c r="F151">
        <v>11069</v>
      </c>
      <c r="G151">
        <v>10148</v>
      </c>
      <c r="H151">
        <v>921</v>
      </c>
      <c r="I151">
        <v>2.8979999999999999E-2</v>
      </c>
      <c r="J151">
        <v>23.57</v>
      </c>
      <c r="K151">
        <v>1</v>
      </c>
      <c r="L151">
        <v>0</v>
      </c>
      <c r="M151">
        <v>0</v>
      </c>
      <c r="N151">
        <v>0</v>
      </c>
      <c r="O151">
        <v>7</v>
      </c>
      <c r="P151">
        <v>6</v>
      </c>
      <c r="Q151">
        <v>0</v>
      </c>
    </row>
    <row r="152" spans="1:17">
      <c r="A152">
        <v>51</v>
      </c>
      <c r="B152">
        <v>1</v>
      </c>
      <c r="C152" t="s">
        <v>44</v>
      </c>
      <c r="D152">
        <f>VLOOKUP($A152,Sheet3!$A$1:$Z$101,19,Sheet3!S:S)</f>
        <v>1.5</v>
      </c>
      <c r="E152">
        <v>6</v>
      </c>
      <c r="F152">
        <v>3937</v>
      </c>
      <c r="G152">
        <v>3832</v>
      </c>
      <c r="H152">
        <v>105</v>
      </c>
      <c r="I152">
        <v>9.1900000000000003E-3</v>
      </c>
      <c r="J152">
        <v>4.88</v>
      </c>
      <c r="K152">
        <v>1</v>
      </c>
      <c r="L152">
        <v>0</v>
      </c>
      <c r="M152">
        <v>0</v>
      </c>
      <c r="N152">
        <v>0</v>
      </c>
      <c r="O152">
        <v>3</v>
      </c>
      <c r="P152">
        <v>2</v>
      </c>
      <c r="Q152">
        <v>0</v>
      </c>
    </row>
    <row r="153" spans="1:17">
      <c r="A153">
        <v>51</v>
      </c>
      <c r="B153">
        <v>2</v>
      </c>
      <c r="C153" t="s">
        <v>44</v>
      </c>
      <c r="D153">
        <f>VLOOKUP($A153,Sheet3!$A$1:$Z$101,19,Sheet3!S:S)</f>
        <v>1.5</v>
      </c>
      <c r="E153">
        <v>8</v>
      </c>
      <c r="F153">
        <v>5830</v>
      </c>
      <c r="G153">
        <v>5486</v>
      </c>
      <c r="H153">
        <v>344</v>
      </c>
      <c r="I153">
        <v>1.4115000000000001E-2</v>
      </c>
      <c r="J153">
        <v>11.67</v>
      </c>
      <c r="K153">
        <v>1</v>
      </c>
      <c r="L153">
        <v>0</v>
      </c>
      <c r="M153">
        <v>0</v>
      </c>
      <c r="N153">
        <v>0</v>
      </c>
      <c r="O153">
        <v>4</v>
      </c>
      <c r="P153">
        <v>3</v>
      </c>
      <c r="Q153">
        <v>0</v>
      </c>
    </row>
    <row r="154" spans="1:17">
      <c r="A154">
        <v>51</v>
      </c>
      <c r="B154">
        <v>3</v>
      </c>
      <c r="C154" t="s">
        <v>44</v>
      </c>
      <c r="D154">
        <f>VLOOKUP($A154,Sheet3!$A$1:$Z$101,19,Sheet3!S:S)</f>
        <v>1.5</v>
      </c>
      <c r="E154">
        <v>11</v>
      </c>
      <c r="F154">
        <v>11193</v>
      </c>
      <c r="G154">
        <v>10131</v>
      </c>
      <c r="H154">
        <v>1062</v>
      </c>
      <c r="I154">
        <v>2.9867500000000002E-2</v>
      </c>
      <c r="J154">
        <v>22.18</v>
      </c>
      <c r="K154">
        <v>1</v>
      </c>
      <c r="L154">
        <v>3</v>
      </c>
      <c r="M154">
        <v>2</v>
      </c>
      <c r="N154">
        <v>0</v>
      </c>
      <c r="O154">
        <v>3</v>
      </c>
      <c r="P154">
        <v>2</v>
      </c>
      <c r="Q154">
        <v>0</v>
      </c>
    </row>
    <row r="155" spans="1:17">
      <c r="A155">
        <v>52</v>
      </c>
      <c r="B155">
        <v>1</v>
      </c>
      <c r="C155" t="s">
        <v>44</v>
      </c>
      <c r="D155">
        <f>VLOOKUP($A155,Sheet3!$A$1:$Z$101,19,Sheet3!S:S)</f>
        <v>3</v>
      </c>
      <c r="E155">
        <v>4</v>
      </c>
      <c r="F155">
        <v>2187</v>
      </c>
      <c r="G155">
        <v>2128</v>
      </c>
      <c r="H155">
        <v>59</v>
      </c>
      <c r="I155">
        <v>5.9099999999999899E-3</v>
      </c>
      <c r="J155">
        <v>3.36</v>
      </c>
      <c r="K155">
        <v>1</v>
      </c>
      <c r="L155">
        <v>0</v>
      </c>
      <c r="M155">
        <v>0</v>
      </c>
      <c r="N155">
        <v>0</v>
      </c>
      <c r="O155">
        <v>2</v>
      </c>
      <c r="P155">
        <v>1</v>
      </c>
      <c r="Q155">
        <v>0</v>
      </c>
    </row>
    <row r="156" spans="1:17">
      <c r="A156">
        <v>52</v>
      </c>
      <c r="B156">
        <v>2</v>
      </c>
      <c r="C156" t="s">
        <v>44</v>
      </c>
      <c r="D156">
        <f>VLOOKUP($A156,Sheet3!$A$1:$Z$101,19,Sheet3!S:S)</f>
        <v>3</v>
      </c>
      <c r="E156">
        <v>4</v>
      </c>
      <c r="F156">
        <v>2185</v>
      </c>
      <c r="G156">
        <v>2128</v>
      </c>
      <c r="H156">
        <v>57</v>
      </c>
      <c r="I156">
        <v>4.4499999999999904E-3</v>
      </c>
      <c r="J156">
        <v>3.78</v>
      </c>
      <c r="K156">
        <v>1</v>
      </c>
      <c r="L156">
        <v>0</v>
      </c>
      <c r="M156">
        <v>0</v>
      </c>
      <c r="N156">
        <v>0</v>
      </c>
      <c r="O156">
        <v>2</v>
      </c>
      <c r="P156">
        <v>1</v>
      </c>
      <c r="Q156">
        <v>0</v>
      </c>
    </row>
    <row r="157" spans="1:17">
      <c r="A157">
        <v>52</v>
      </c>
      <c r="B157">
        <v>3</v>
      </c>
      <c r="C157" t="s">
        <v>44</v>
      </c>
      <c r="D157">
        <f>VLOOKUP($A157,Sheet3!$A$1:$Z$101,19,Sheet3!S:S)</f>
        <v>3</v>
      </c>
      <c r="E157">
        <v>4</v>
      </c>
      <c r="F157">
        <v>2184</v>
      </c>
      <c r="G157">
        <v>2128</v>
      </c>
      <c r="H157">
        <v>56</v>
      </c>
      <c r="I157">
        <v>4.43999999999999E-3</v>
      </c>
      <c r="J157">
        <v>6.57</v>
      </c>
      <c r="K157">
        <v>1</v>
      </c>
      <c r="L157">
        <v>0</v>
      </c>
      <c r="M157">
        <v>0</v>
      </c>
      <c r="N157">
        <v>0</v>
      </c>
      <c r="O157">
        <v>2</v>
      </c>
      <c r="P157">
        <v>1</v>
      </c>
      <c r="Q157">
        <v>0</v>
      </c>
    </row>
    <row r="158" spans="1:17">
      <c r="A158">
        <v>53</v>
      </c>
      <c r="B158">
        <v>1</v>
      </c>
      <c r="C158" t="s">
        <v>44</v>
      </c>
      <c r="D158">
        <f>VLOOKUP($A158,Sheet3!$A$1:$Z$101,19,Sheet3!S:S)</f>
        <v>1.5</v>
      </c>
      <c r="E158">
        <v>8</v>
      </c>
      <c r="F158">
        <v>5453</v>
      </c>
      <c r="G158">
        <v>5157</v>
      </c>
      <c r="H158">
        <v>296</v>
      </c>
      <c r="I158">
        <v>1.42525E-2</v>
      </c>
      <c r="J158">
        <v>9.25</v>
      </c>
      <c r="K158">
        <v>1</v>
      </c>
      <c r="L158">
        <v>0</v>
      </c>
      <c r="M158">
        <v>0</v>
      </c>
      <c r="N158">
        <v>0</v>
      </c>
      <c r="O158">
        <v>4</v>
      </c>
      <c r="P158">
        <v>3</v>
      </c>
      <c r="Q158">
        <v>0</v>
      </c>
    </row>
    <row r="159" spans="1:17">
      <c r="A159">
        <v>53</v>
      </c>
      <c r="B159">
        <v>2</v>
      </c>
      <c r="C159" t="s">
        <v>44</v>
      </c>
      <c r="D159">
        <f>VLOOKUP($A159,Sheet3!$A$1:$Z$101,19,Sheet3!S:S)</f>
        <v>1.5</v>
      </c>
      <c r="E159">
        <v>10</v>
      </c>
      <c r="F159">
        <v>8261</v>
      </c>
      <c r="G159">
        <v>7638</v>
      </c>
      <c r="H159">
        <v>623</v>
      </c>
      <c r="I159">
        <v>2.0045E-2</v>
      </c>
      <c r="J159">
        <v>14.3</v>
      </c>
      <c r="K159">
        <v>1</v>
      </c>
      <c r="L159">
        <v>0</v>
      </c>
      <c r="M159">
        <v>0</v>
      </c>
      <c r="N159">
        <v>0</v>
      </c>
      <c r="O159">
        <v>5</v>
      </c>
      <c r="P159">
        <v>4</v>
      </c>
      <c r="Q159">
        <v>0</v>
      </c>
    </row>
    <row r="160" spans="1:17">
      <c r="A160">
        <v>53</v>
      </c>
      <c r="B160">
        <v>3</v>
      </c>
      <c r="C160" t="s">
        <v>44</v>
      </c>
      <c r="D160">
        <f>VLOOKUP($A160,Sheet3!$A$1:$Z$101,19,Sheet3!S:S)</f>
        <v>1.5</v>
      </c>
      <c r="E160">
        <v>9</v>
      </c>
      <c r="F160">
        <v>4872</v>
      </c>
      <c r="G160">
        <v>4470</v>
      </c>
      <c r="H160">
        <v>402</v>
      </c>
      <c r="I160">
        <v>1.5195E-2</v>
      </c>
      <c r="J160">
        <v>16.11</v>
      </c>
      <c r="K160">
        <v>1</v>
      </c>
      <c r="L160">
        <v>3</v>
      </c>
      <c r="M160">
        <v>0</v>
      </c>
      <c r="N160">
        <v>2</v>
      </c>
      <c r="O160">
        <v>2</v>
      </c>
      <c r="P160">
        <v>1</v>
      </c>
      <c r="Q160">
        <v>0</v>
      </c>
    </row>
    <row r="161" spans="1:17">
      <c r="A161">
        <v>54</v>
      </c>
      <c r="B161">
        <v>1</v>
      </c>
      <c r="C161" t="s">
        <v>44</v>
      </c>
      <c r="D161">
        <f>VLOOKUP($A161,Sheet3!$A$1:$Z$101,19,Sheet3!S:S)</f>
        <v>2.5</v>
      </c>
      <c r="E161">
        <v>4</v>
      </c>
      <c r="F161">
        <v>2386</v>
      </c>
      <c r="G161">
        <v>2257</v>
      </c>
      <c r="H161">
        <v>129</v>
      </c>
      <c r="I161">
        <v>6.9324999999999899E-3</v>
      </c>
      <c r="J161">
        <v>4.41</v>
      </c>
      <c r="K161">
        <v>1</v>
      </c>
      <c r="L161">
        <v>0</v>
      </c>
      <c r="M161">
        <v>0</v>
      </c>
      <c r="N161">
        <v>0</v>
      </c>
      <c r="O161">
        <v>2</v>
      </c>
      <c r="P161">
        <v>1</v>
      </c>
      <c r="Q161">
        <v>0</v>
      </c>
    </row>
    <row r="162" spans="1:17">
      <c r="A162">
        <v>54</v>
      </c>
      <c r="B162">
        <v>2</v>
      </c>
      <c r="C162" t="s">
        <v>44</v>
      </c>
      <c r="D162">
        <f>VLOOKUP($A162,Sheet3!$A$1:$Z$101,19,Sheet3!S:S)</f>
        <v>2.5</v>
      </c>
      <c r="E162">
        <v>20</v>
      </c>
      <c r="F162">
        <v>24256</v>
      </c>
      <c r="G162">
        <v>22663</v>
      </c>
      <c r="H162">
        <v>1593</v>
      </c>
      <c r="I162">
        <v>5.8347499999999997E-2</v>
      </c>
      <c r="J162">
        <v>43.81</v>
      </c>
      <c r="K162">
        <v>1</v>
      </c>
      <c r="L162">
        <v>5</v>
      </c>
      <c r="M162">
        <v>0</v>
      </c>
      <c r="N162">
        <v>3</v>
      </c>
      <c r="O162">
        <v>7</v>
      </c>
      <c r="P162">
        <v>4</v>
      </c>
      <c r="Q162">
        <v>0</v>
      </c>
    </row>
    <row r="163" spans="1:17">
      <c r="A163">
        <v>54</v>
      </c>
      <c r="B163">
        <v>3</v>
      </c>
      <c r="C163" t="s">
        <v>44</v>
      </c>
      <c r="D163">
        <f>VLOOKUP($A163,Sheet3!$A$1:$Z$101,19,Sheet3!S:S)</f>
        <v>2.5</v>
      </c>
      <c r="E163">
        <v>6</v>
      </c>
      <c r="F163">
        <v>4419</v>
      </c>
      <c r="G163">
        <v>4099</v>
      </c>
      <c r="H163">
        <v>320</v>
      </c>
      <c r="I163">
        <v>1.2007500000000001E-2</v>
      </c>
      <c r="J163">
        <v>8.07</v>
      </c>
      <c r="K163">
        <v>1</v>
      </c>
      <c r="L163">
        <v>0</v>
      </c>
      <c r="M163">
        <v>0</v>
      </c>
      <c r="N163">
        <v>0</v>
      </c>
      <c r="O163">
        <v>3</v>
      </c>
      <c r="P163">
        <v>2</v>
      </c>
      <c r="Q163">
        <v>0</v>
      </c>
    </row>
    <row r="164" spans="1:17">
      <c r="A164">
        <v>55</v>
      </c>
      <c r="B164">
        <v>1</v>
      </c>
      <c r="C164" t="s">
        <v>44</v>
      </c>
      <c r="D164">
        <f>VLOOKUP($A164,Sheet3!$A$1:$Z$101,19,Sheet3!S:S)</f>
        <v>1.5</v>
      </c>
      <c r="E164">
        <v>4</v>
      </c>
      <c r="F164">
        <v>1980</v>
      </c>
      <c r="G164">
        <v>1831</v>
      </c>
      <c r="H164">
        <v>149</v>
      </c>
      <c r="I164">
        <v>6.0675E-3</v>
      </c>
      <c r="J164">
        <v>5.77</v>
      </c>
      <c r="K164">
        <v>1</v>
      </c>
      <c r="L164">
        <v>0</v>
      </c>
      <c r="M164">
        <v>0</v>
      </c>
      <c r="N164">
        <v>0</v>
      </c>
      <c r="O164">
        <v>2</v>
      </c>
      <c r="P164">
        <v>1</v>
      </c>
      <c r="Q164">
        <v>0</v>
      </c>
    </row>
    <row r="165" spans="1:17">
      <c r="A165">
        <v>55</v>
      </c>
      <c r="B165">
        <v>2</v>
      </c>
      <c r="C165" t="s">
        <v>44</v>
      </c>
      <c r="D165">
        <f>VLOOKUP($A165,Sheet3!$A$1:$Z$101,19,Sheet3!S:S)</f>
        <v>1.5</v>
      </c>
      <c r="E165">
        <v>6</v>
      </c>
      <c r="F165">
        <v>3764</v>
      </c>
      <c r="G165">
        <v>3559</v>
      </c>
      <c r="H165">
        <v>205</v>
      </c>
      <c r="I165">
        <v>9.5075000000000003E-3</v>
      </c>
      <c r="J165">
        <v>7.64</v>
      </c>
      <c r="K165">
        <v>1</v>
      </c>
      <c r="L165">
        <v>0</v>
      </c>
      <c r="M165">
        <v>0</v>
      </c>
      <c r="N165">
        <v>0</v>
      </c>
      <c r="O165">
        <v>3</v>
      </c>
      <c r="P165">
        <v>2</v>
      </c>
      <c r="Q165">
        <v>0</v>
      </c>
    </row>
    <row r="166" spans="1:17">
      <c r="A166">
        <v>55</v>
      </c>
      <c r="B166">
        <v>3</v>
      </c>
      <c r="C166" t="s">
        <v>44</v>
      </c>
      <c r="D166">
        <f>VLOOKUP($A166,Sheet3!$A$1:$Z$101,19,Sheet3!S:S)</f>
        <v>1.5</v>
      </c>
      <c r="E166">
        <v>8</v>
      </c>
      <c r="F166">
        <v>6025</v>
      </c>
      <c r="G166">
        <v>5640</v>
      </c>
      <c r="H166">
        <v>385</v>
      </c>
      <c r="I166">
        <v>1.4749999999999999E-2</v>
      </c>
      <c r="J166">
        <v>10.41</v>
      </c>
      <c r="K166">
        <v>1</v>
      </c>
      <c r="L166">
        <v>0</v>
      </c>
      <c r="M166">
        <v>0</v>
      </c>
      <c r="N166">
        <v>0</v>
      </c>
      <c r="O166">
        <v>4</v>
      </c>
      <c r="P166">
        <v>3</v>
      </c>
      <c r="Q166">
        <v>0</v>
      </c>
    </row>
    <row r="167" spans="1:17">
      <c r="A167">
        <v>56</v>
      </c>
      <c r="B167">
        <v>1</v>
      </c>
      <c r="C167" t="s">
        <v>44</v>
      </c>
      <c r="D167">
        <f>VLOOKUP($A167,Sheet3!$A$1:$Z$101,19,Sheet3!S:S)</f>
        <v>1</v>
      </c>
      <c r="E167">
        <v>17</v>
      </c>
      <c r="F167">
        <v>17738</v>
      </c>
      <c r="G167">
        <v>16635</v>
      </c>
      <c r="H167">
        <v>1103</v>
      </c>
      <c r="I167">
        <v>4.3657500000000002E-2</v>
      </c>
      <c r="J167">
        <v>58.08</v>
      </c>
      <c r="K167">
        <v>1</v>
      </c>
      <c r="L167">
        <v>7</v>
      </c>
      <c r="M167">
        <v>3</v>
      </c>
      <c r="N167">
        <v>3</v>
      </c>
      <c r="O167">
        <v>2</v>
      </c>
      <c r="P167">
        <v>1</v>
      </c>
      <c r="Q167">
        <v>0</v>
      </c>
    </row>
    <row r="168" spans="1:17">
      <c r="A168">
        <v>56</v>
      </c>
      <c r="B168">
        <v>2</v>
      </c>
      <c r="C168" t="s">
        <v>44</v>
      </c>
      <c r="D168">
        <f>VLOOKUP($A168,Sheet3!$A$1:$Z$101,19,Sheet3!S:S)</f>
        <v>1</v>
      </c>
      <c r="E168">
        <v>12</v>
      </c>
      <c r="F168">
        <v>11723</v>
      </c>
      <c r="G168">
        <v>11131</v>
      </c>
      <c r="H168">
        <v>592</v>
      </c>
      <c r="I168">
        <v>2.6227500000000001E-2</v>
      </c>
      <c r="J168">
        <v>21.75</v>
      </c>
      <c r="K168">
        <v>1</v>
      </c>
      <c r="L168">
        <v>6</v>
      </c>
      <c r="M168">
        <v>2</v>
      </c>
      <c r="N168">
        <v>2</v>
      </c>
      <c r="O168">
        <v>1</v>
      </c>
      <c r="P168">
        <v>0</v>
      </c>
      <c r="Q168">
        <v>0</v>
      </c>
    </row>
    <row r="169" spans="1:17">
      <c r="A169">
        <v>56</v>
      </c>
      <c r="B169">
        <v>3</v>
      </c>
      <c r="C169" t="s">
        <v>44</v>
      </c>
      <c r="D169">
        <f>VLOOKUP($A169,Sheet3!$A$1:$Z$101,19,Sheet3!S:S)</f>
        <v>1</v>
      </c>
      <c r="E169">
        <v>22</v>
      </c>
      <c r="F169">
        <v>24052</v>
      </c>
      <c r="G169">
        <v>22462</v>
      </c>
      <c r="H169">
        <v>1590</v>
      </c>
      <c r="I169">
        <v>5.3495000000000001E-2</v>
      </c>
      <c r="J169">
        <v>65.88</v>
      </c>
      <c r="K169">
        <v>1</v>
      </c>
      <c r="L169">
        <v>9</v>
      </c>
      <c r="M169">
        <v>5</v>
      </c>
      <c r="N169">
        <v>2</v>
      </c>
      <c r="O169">
        <v>3</v>
      </c>
      <c r="P169">
        <v>2</v>
      </c>
      <c r="Q169">
        <v>0</v>
      </c>
    </row>
    <row r="170" spans="1:17">
      <c r="A170">
        <v>57</v>
      </c>
      <c r="B170">
        <v>1</v>
      </c>
      <c r="C170" t="s">
        <v>44</v>
      </c>
      <c r="D170">
        <f>VLOOKUP($A170,Sheet3!$A$1:$Z$101,19,Sheet3!S:S)</f>
        <v>1</v>
      </c>
      <c r="E170">
        <v>6</v>
      </c>
      <c r="F170">
        <v>4337</v>
      </c>
      <c r="G170">
        <v>3525</v>
      </c>
      <c r="H170">
        <v>812</v>
      </c>
      <c r="I170">
        <v>1.5492499999999999E-2</v>
      </c>
      <c r="J170">
        <v>20.260000000000002</v>
      </c>
      <c r="K170">
        <v>1</v>
      </c>
      <c r="L170">
        <v>3</v>
      </c>
      <c r="M170">
        <v>1</v>
      </c>
      <c r="N170">
        <v>1</v>
      </c>
      <c r="O170">
        <v>0</v>
      </c>
      <c r="P170">
        <v>0</v>
      </c>
      <c r="Q170">
        <v>0</v>
      </c>
    </row>
    <row r="171" spans="1:17">
      <c r="A171">
        <v>57</v>
      </c>
      <c r="B171">
        <v>2</v>
      </c>
      <c r="C171" t="s">
        <v>44</v>
      </c>
      <c r="D171">
        <f>VLOOKUP($A171,Sheet3!$A$1:$Z$101,19,Sheet3!S:S)</f>
        <v>1</v>
      </c>
      <c r="E171">
        <v>10</v>
      </c>
      <c r="F171">
        <v>8320</v>
      </c>
      <c r="G171">
        <v>7408</v>
      </c>
      <c r="H171">
        <v>912</v>
      </c>
      <c r="I171">
        <v>2.4119999999999999E-2</v>
      </c>
      <c r="J171">
        <v>190.81</v>
      </c>
      <c r="K171">
        <v>1</v>
      </c>
      <c r="L171">
        <v>5</v>
      </c>
      <c r="M171">
        <v>3</v>
      </c>
      <c r="N171">
        <v>1</v>
      </c>
      <c r="O171">
        <v>0</v>
      </c>
      <c r="P171">
        <v>0</v>
      </c>
      <c r="Q171">
        <v>0</v>
      </c>
    </row>
    <row r="172" spans="1:17">
      <c r="A172">
        <v>57</v>
      </c>
      <c r="B172">
        <v>3</v>
      </c>
      <c r="C172" t="s">
        <v>44</v>
      </c>
      <c r="D172">
        <f>VLOOKUP($A172,Sheet3!$A$1:$Z$101,19,Sheet3!S:S)</f>
        <v>1</v>
      </c>
      <c r="E172">
        <v>10</v>
      </c>
      <c r="F172">
        <v>8320</v>
      </c>
      <c r="G172">
        <v>7408</v>
      </c>
      <c r="H172">
        <v>912</v>
      </c>
      <c r="I172">
        <v>2.4119999999999999E-2</v>
      </c>
      <c r="J172">
        <v>190.81</v>
      </c>
      <c r="K172">
        <v>1</v>
      </c>
      <c r="L172">
        <v>5</v>
      </c>
      <c r="M172">
        <v>3</v>
      </c>
      <c r="N172">
        <v>1</v>
      </c>
      <c r="O172">
        <v>0</v>
      </c>
      <c r="P172">
        <v>0</v>
      </c>
      <c r="Q172">
        <v>0</v>
      </c>
    </row>
    <row r="173" spans="1:17">
      <c r="A173">
        <v>58</v>
      </c>
      <c r="B173">
        <v>1</v>
      </c>
      <c r="C173" t="s">
        <v>44</v>
      </c>
      <c r="D173">
        <f>VLOOKUP($A173,Sheet3!$A$1:$Z$101,19,Sheet3!S:S)</f>
        <v>1.5</v>
      </c>
      <c r="E173">
        <v>17</v>
      </c>
      <c r="F173">
        <v>21697</v>
      </c>
      <c r="G173">
        <v>20628</v>
      </c>
      <c r="H173">
        <v>1069</v>
      </c>
      <c r="I173">
        <v>5.1700000000000003E-2</v>
      </c>
      <c r="J173">
        <v>41.67</v>
      </c>
      <c r="K173">
        <v>1</v>
      </c>
      <c r="L173">
        <v>6</v>
      </c>
      <c r="M173">
        <v>2</v>
      </c>
      <c r="N173">
        <v>3</v>
      </c>
      <c r="O173">
        <v>3</v>
      </c>
      <c r="P173">
        <v>2</v>
      </c>
      <c r="Q173">
        <v>0</v>
      </c>
    </row>
    <row r="174" spans="1:17">
      <c r="A174">
        <v>58</v>
      </c>
      <c r="B174">
        <v>2</v>
      </c>
      <c r="C174" t="s">
        <v>44</v>
      </c>
      <c r="D174">
        <f>VLOOKUP($A174,Sheet3!$A$1:$Z$101,19,Sheet3!S:S)</f>
        <v>1.5</v>
      </c>
      <c r="E174">
        <v>11</v>
      </c>
      <c r="F174">
        <v>11899</v>
      </c>
      <c r="G174">
        <v>11194</v>
      </c>
      <c r="H174">
        <v>705</v>
      </c>
      <c r="I174">
        <v>2.8795000000000001E-2</v>
      </c>
      <c r="J174">
        <v>53.14</v>
      </c>
      <c r="K174">
        <v>1</v>
      </c>
      <c r="L174">
        <v>4</v>
      </c>
      <c r="M174">
        <v>1</v>
      </c>
      <c r="N174">
        <v>2</v>
      </c>
      <c r="O174">
        <v>2</v>
      </c>
      <c r="P174">
        <v>1</v>
      </c>
      <c r="Q174">
        <v>0</v>
      </c>
    </row>
    <row r="175" spans="1:17">
      <c r="A175">
        <v>58</v>
      </c>
      <c r="B175">
        <v>3</v>
      </c>
      <c r="C175" t="s">
        <v>44</v>
      </c>
      <c r="D175">
        <f>VLOOKUP($A175,Sheet3!$A$1:$Z$101,19,Sheet3!S:S)</f>
        <v>1.5</v>
      </c>
      <c r="E175">
        <v>20</v>
      </c>
      <c r="F175">
        <v>25225</v>
      </c>
      <c r="G175">
        <v>22914</v>
      </c>
      <c r="H175">
        <v>2311</v>
      </c>
      <c r="I175">
        <v>6.0554999999999998E-2</v>
      </c>
      <c r="J175">
        <v>183.33</v>
      </c>
      <c r="K175">
        <v>1</v>
      </c>
      <c r="L175">
        <v>10</v>
      </c>
      <c r="M175">
        <v>3</v>
      </c>
      <c r="N175">
        <v>6</v>
      </c>
      <c r="O175">
        <v>0</v>
      </c>
      <c r="P175">
        <v>0</v>
      </c>
      <c r="Q175">
        <v>0</v>
      </c>
    </row>
    <row r="176" spans="1:17">
      <c r="A176">
        <v>59</v>
      </c>
      <c r="B176">
        <v>1</v>
      </c>
      <c r="C176" t="s">
        <v>44</v>
      </c>
      <c r="D176">
        <f>VLOOKUP($A176,Sheet3!$A$1:$Z$101,19,Sheet3!S:S)</f>
        <v>1.5</v>
      </c>
      <c r="E176">
        <v>19</v>
      </c>
      <c r="F176">
        <v>17948</v>
      </c>
      <c r="G176">
        <v>17350</v>
      </c>
      <c r="H176">
        <v>598</v>
      </c>
      <c r="I176">
        <v>4.1035000000000002E-2</v>
      </c>
      <c r="J176">
        <v>54.93</v>
      </c>
      <c r="K176">
        <v>1</v>
      </c>
      <c r="L176">
        <v>8</v>
      </c>
      <c r="M176">
        <v>2</v>
      </c>
      <c r="N176">
        <v>5</v>
      </c>
      <c r="O176">
        <v>2</v>
      </c>
      <c r="P176">
        <v>1</v>
      </c>
      <c r="Q176">
        <v>0</v>
      </c>
    </row>
    <row r="177" spans="1:17">
      <c r="A177">
        <v>59</v>
      </c>
      <c r="B177">
        <v>2</v>
      </c>
      <c r="C177" t="s">
        <v>44</v>
      </c>
      <c r="D177">
        <f>VLOOKUP($A177,Sheet3!$A$1:$Z$101,19,Sheet3!S:S)</f>
        <v>1.5</v>
      </c>
      <c r="E177">
        <v>16</v>
      </c>
      <c r="F177">
        <v>14654</v>
      </c>
      <c r="G177">
        <v>13424</v>
      </c>
      <c r="H177">
        <v>1230</v>
      </c>
      <c r="I177">
        <v>4.122E-2</v>
      </c>
      <c r="J177">
        <v>90.65</v>
      </c>
      <c r="K177">
        <v>1</v>
      </c>
      <c r="L177">
        <v>8</v>
      </c>
      <c r="M177">
        <v>2</v>
      </c>
      <c r="N177">
        <v>5</v>
      </c>
      <c r="O177">
        <v>0</v>
      </c>
      <c r="P177">
        <v>0</v>
      </c>
      <c r="Q177">
        <v>0</v>
      </c>
    </row>
    <row r="178" spans="1:17">
      <c r="A178">
        <v>59</v>
      </c>
      <c r="B178">
        <v>3</v>
      </c>
      <c r="C178" t="s">
        <v>44</v>
      </c>
      <c r="D178">
        <f>VLOOKUP($A178,Sheet3!$A$1:$Z$101,19,Sheet3!S:S)</f>
        <v>1.5</v>
      </c>
      <c r="E178">
        <v>14</v>
      </c>
      <c r="F178">
        <v>15989</v>
      </c>
      <c r="G178">
        <v>15104</v>
      </c>
      <c r="H178">
        <v>885</v>
      </c>
      <c r="I178">
        <v>3.4930000000000003E-2</v>
      </c>
      <c r="J178">
        <v>27.52</v>
      </c>
      <c r="K178">
        <v>1</v>
      </c>
      <c r="L178">
        <v>5</v>
      </c>
      <c r="M178">
        <v>1</v>
      </c>
      <c r="N178">
        <v>2</v>
      </c>
      <c r="O178">
        <v>3</v>
      </c>
      <c r="P178">
        <v>2</v>
      </c>
      <c r="Q178">
        <v>0</v>
      </c>
    </row>
    <row r="179" spans="1:17">
      <c r="A179">
        <v>60</v>
      </c>
      <c r="B179">
        <v>1</v>
      </c>
      <c r="C179" t="s">
        <v>44</v>
      </c>
      <c r="D179">
        <f>VLOOKUP($A179,Sheet3!$A$1:$Z$101,19,Sheet3!S:S)</f>
        <v>0.5</v>
      </c>
      <c r="E179">
        <v>18</v>
      </c>
      <c r="F179">
        <v>24916</v>
      </c>
      <c r="G179">
        <v>23638</v>
      </c>
      <c r="H179">
        <v>1278</v>
      </c>
      <c r="I179">
        <v>5.5875000000000001E-2</v>
      </c>
      <c r="J179">
        <v>40.659999999999997</v>
      </c>
      <c r="K179">
        <v>1</v>
      </c>
      <c r="L179">
        <v>7</v>
      </c>
      <c r="M179">
        <v>2</v>
      </c>
      <c r="N179">
        <v>3</v>
      </c>
      <c r="O179">
        <v>3</v>
      </c>
      <c r="P179">
        <v>2</v>
      </c>
      <c r="Q179">
        <v>0</v>
      </c>
    </row>
    <row r="180" spans="1:17">
      <c r="A180">
        <v>60</v>
      </c>
      <c r="B180">
        <v>2</v>
      </c>
      <c r="C180" t="s">
        <v>44</v>
      </c>
      <c r="D180">
        <f>VLOOKUP($A180,Sheet3!$A$1:$Z$101,19,Sheet3!S:S)</f>
        <v>0.5</v>
      </c>
      <c r="E180">
        <v>10</v>
      </c>
      <c r="F180">
        <v>9063</v>
      </c>
      <c r="G180">
        <v>8542</v>
      </c>
      <c r="H180">
        <v>521</v>
      </c>
      <c r="I180">
        <v>2.2405000000000001E-2</v>
      </c>
      <c r="J180">
        <v>19.690000000000001</v>
      </c>
      <c r="K180">
        <v>1</v>
      </c>
      <c r="L180">
        <v>5</v>
      </c>
      <c r="M180">
        <v>0</v>
      </c>
      <c r="N180">
        <v>4</v>
      </c>
      <c r="O180">
        <v>0</v>
      </c>
      <c r="P180">
        <v>0</v>
      </c>
      <c r="Q180">
        <v>0</v>
      </c>
    </row>
    <row r="181" spans="1:17">
      <c r="A181">
        <v>60</v>
      </c>
      <c r="B181">
        <v>3</v>
      </c>
      <c r="C181" t="s">
        <v>44</v>
      </c>
      <c r="D181">
        <f>VLOOKUP($A181,Sheet3!$A$1:$Z$101,19,Sheet3!S:S)</f>
        <v>0.5</v>
      </c>
      <c r="E181">
        <v>22</v>
      </c>
      <c r="F181">
        <v>33599</v>
      </c>
      <c r="G181">
        <v>32116</v>
      </c>
      <c r="H181">
        <v>1483</v>
      </c>
      <c r="I181">
        <v>6.8080000000000002E-2</v>
      </c>
      <c r="J181">
        <v>107.36</v>
      </c>
      <c r="K181">
        <v>1</v>
      </c>
      <c r="L181">
        <v>9</v>
      </c>
      <c r="M181">
        <v>4</v>
      </c>
      <c r="N181">
        <v>3</v>
      </c>
      <c r="O181">
        <v>3</v>
      </c>
      <c r="P181">
        <v>2</v>
      </c>
      <c r="Q181">
        <v>0</v>
      </c>
    </row>
    <row r="182" spans="1:17">
      <c r="A182">
        <v>61</v>
      </c>
      <c r="B182">
        <v>1</v>
      </c>
      <c r="C182" t="s">
        <v>44</v>
      </c>
      <c r="D182">
        <f>VLOOKUP($A182,Sheet3!$A$1:$Z$101,19,Sheet3!S:S)</f>
        <v>1</v>
      </c>
      <c r="E182">
        <v>16</v>
      </c>
      <c r="F182">
        <v>11075</v>
      </c>
      <c r="G182">
        <v>10210</v>
      </c>
      <c r="H182">
        <v>865</v>
      </c>
      <c r="I182">
        <v>2.8254999999999902E-2</v>
      </c>
      <c r="J182">
        <v>86.75</v>
      </c>
      <c r="K182">
        <v>1</v>
      </c>
      <c r="L182">
        <v>8</v>
      </c>
      <c r="M182">
        <v>3</v>
      </c>
      <c r="N182">
        <v>4</v>
      </c>
      <c r="O182">
        <v>0</v>
      </c>
      <c r="P182">
        <v>0</v>
      </c>
      <c r="Q182">
        <v>0</v>
      </c>
    </row>
    <row r="183" spans="1:17">
      <c r="A183">
        <v>61</v>
      </c>
      <c r="B183">
        <v>2</v>
      </c>
      <c r="C183" t="s">
        <v>44</v>
      </c>
      <c r="D183">
        <f>VLOOKUP($A183,Sheet3!$A$1:$Z$101,19,Sheet3!S:S)</f>
        <v>1</v>
      </c>
      <c r="E183">
        <v>10</v>
      </c>
      <c r="F183">
        <v>6744</v>
      </c>
      <c r="G183">
        <v>6159</v>
      </c>
      <c r="H183">
        <v>585</v>
      </c>
      <c r="I183">
        <v>1.8207500000000001E-2</v>
      </c>
      <c r="J183">
        <v>95.53</v>
      </c>
      <c r="K183">
        <v>1</v>
      </c>
      <c r="L183">
        <v>5</v>
      </c>
      <c r="M183">
        <v>1</v>
      </c>
      <c r="N183">
        <v>3</v>
      </c>
      <c r="O183">
        <v>0</v>
      </c>
      <c r="P183">
        <v>0</v>
      </c>
      <c r="Q183">
        <v>0</v>
      </c>
    </row>
    <row r="184" spans="1:17">
      <c r="A184">
        <v>61</v>
      </c>
      <c r="B184">
        <v>3</v>
      </c>
      <c r="C184" t="s">
        <v>44</v>
      </c>
      <c r="D184">
        <f>VLOOKUP($A184,Sheet3!$A$1:$Z$101,19,Sheet3!S:S)</f>
        <v>1</v>
      </c>
      <c r="E184">
        <v>16</v>
      </c>
      <c r="F184">
        <v>12348</v>
      </c>
      <c r="G184">
        <v>11634</v>
      </c>
      <c r="H184">
        <v>714</v>
      </c>
      <c r="I184">
        <v>3.0145000000000002E-2</v>
      </c>
      <c r="J184">
        <v>84.77</v>
      </c>
      <c r="K184">
        <v>1</v>
      </c>
      <c r="L184">
        <v>8</v>
      </c>
      <c r="M184">
        <v>4</v>
      </c>
      <c r="N184">
        <v>3</v>
      </c>
      <c r="O184">
        <v>0</v>
      </c>
      <c r="P184">
        <v>0</v>
      </c>
      <c r="Q184">
        <v>0</v>
      </c>
    </row>
    <row r="185" spans="1:17">
      <c r="A185">
        <v>62</v>
      </c>
      <c r="B185">
        <v>1</v>
      </c>
      <c r="C185" t="s">
        <v>44</v>
      </c>
      <c r="D185">
        <f>VLOOKUP($A185,Sheet3!$A$1:$Z$101,19,Sheet3!S:S)</f>
        <v>0.5</v>
      </c>
      <c r="E185">
        <v>12</v>
      </c>
      <c r="F185">
        <v>13726</v>
      </c>
      <c r="G185">
        <v>12445</v>
      </c>
      <c r="H185">
        <v>1281</v>
      </c>
      <c r="I185">
        <v>3.4482499999999999E-2</v>
      </c>
      <c r="J185">
        <v>243.89</v>
      </c>
      <c r="K185">
        <v>1</v>
      </c>
      <c r="L185">
        <v>6</v>
      </c>
      <c r="M185">
        <v>3</v>
      </c>
      <c r="N185">
        <v>2</v>
      </c>
      <c r="O185">
        <v>0</v>
      </c>
      <c r="P185">
        <v>0</v>
      </c>
      <c r="Q185">
        <v>0</v>
      </c>
    </row>
    <row r="186" spans="1:17">
      <c r="A186">
        <v>62</v>
      </c>
      <c r="B186">
        <v>2</v>
      </c>
      <c r="C186" t="s">
        <v>44</v>
      </c>
      <c r="D186">
        <f>VLOOKUP($A186,Sheet3!$A$1:$Z$101,19,Sheet3!S:S)</f>
        <v>0.5</v>
      </c>
      <c r="E186">
        <v>14</v>
      </c>
      <c r="F186">
        <v>16533</v>
      </c>
      <c r="G186">
        <v>15624</v>
      </c>
      <c r="H186">
        <v>909</v>
      </c>
      <c r="I186">
        <v>3.6470000000000002E-2</v>
      </c>
      <c r="J186">
        <v>32.76</v>
      </c>
      <c r="K186">
        <v>1</v>
      </c>
      <c r="L186">
        <v>5</v>
      </c>
      <c r="M186">
        <v>1</v>
      </c>
      <c r="N186">
        <v>2</v>
      </c>
      <c r="O186">
        <v>3</v>
      </c>
      <c r="P186">
        <v>2</v>
      </c>
      <c r="Q186">
        <v>0</v>
      </c>
    </row>
    <row r="187" spans="1:17">
      <c r="A187">
        <v>62</v>
      </c>
      <c r="B187">
        <v>3</v>
      </c>
      <c r="C187" t="s">
        <v>44</v>
      </c>
      <c r="D187">
        <f>VLOOKUP($A187,Sheet3!$A$1:$Z$101,19,Sheet3!S:S)</f>
        <v>0.5</v>
      </c>
      <c r="E187">
        <v>14</v>
      </c>
      <c r="F187">
        <v>15446</v>
      </c>
      <c r="G187">
        <v>14192</v>
      </c>
      <c r="H187">
        <v>1254</v>
      </c>
      <c r="I187">
        <v>3.7620000000000001E-2</v>
      </c>
      <c r="J187">
        <v>72.02</v>
      </c>
      <c r="K187">
        <v>1</v>
      </c>
      <c r="L187">
        <v>7</v>
      </c>
      <c r="M187">
        <v>3</v>
      </c>
      <c r="N187">
        <v>3</v>
      </c>
      <c r="O187">
        <v>0</v>
      </c>
      <c r="P187">
        <v>0</v>
      </c>
      <c r="Q187">
        <v>0</v>
      </c>
    </row>
    <row r="188" spans="1:17">
      <c r="A188">
        <v>63</v>
      </c>
      <c r="B188">
        <v>1</v>
      </c>
      <c r="C188" t="s">
        <v>44</v>
      </c>
      <c r="D188">
        <f>VLOOKUP($A188,Sheet3!$A$1:$Z$101,19,Sheet3!S:S)</f>
        <v>0</v>
      </c>
      <c r="E188">
        <v>7</v>
      </c>
      <c r="F188">
        <v>5725</v>
      </c>
      <c r="G188">
        <v>5452</v>
      </c>
      <c r="H188">
        <v>273</v>
      </c>
      <c r="I188">
        <v>1.508E-2</v>
      </c>
      <c r="J188">
        <v>11</v>
      </c>
      <c r="K188">
        <v>1</v>
      </c>
      <c r="L188">
        <v>1</v>
      </c>
      <c r="M188">
        <v>0</v>
      </c>
      <c r="N188">
        <v>0</v>
      </c>
      <c r="O188">
        <v>3</v>
      </c>
      <c r="P188">
        <v>2</v>
      </c>
      <c r="Q188">
        <v>0</v>
      </c>
    </row>
    <row r="189" spans="1:17">
      <c r="A189">
        <v>63</v>
      </c>
      <c r="B189">
        <v>2</v>
      </c>
      <c r="C189" t="s">
        <v>44</v>
      </c>
      <c r="D189">
        <f>VLOOKUP($A189,Sheet3!$A$1:$Z$101,19,Sheet3!S:S)</f>
        <v>0</v>
      </c>
      <c r="E189">
        <v>11</v>
      </c>
      <c r="F189">
        <v>12235</v>
      </c>
      <c r="G189">
        <v>10722</v>
      </c>
      <c r="H189">
        <v>1513</v>
      </c>
      <c r="I189">
        <v>3.6014999999999998E-2</v>
      </c>
      <c r="J189">
        <v>29.31</v>
      </c>
      <c r="K189">
        <v>1</v>
      </c>
      <c r="L189">
        <v>3</v>
      </c>
      <c r="M189">
        <v>2</v>
      </c>
      <c r="N189">
        <v>0</v>
      </c>
      <c r="O189">
        <v>3</v>
      </c>
      <c r="P189">
        <v>2</v>
      </c>
      <c r="Q189">
        <v>0</v>
      </c>
    </row>
    <row r="190" spans="1:17">
      <c r="A190">
        <v>63</v>
      </c>
      <c r="B190">
        <v>3</v>
      </c>
      <c r="C190" t="s">
        <v>44</v>
      </c>
      <c r="D190">
        <f>VLOOKUP($A190,Sheet3!$A$1:$Z$101,19,Sheet3!S:S)</f>
        <v>0</v>
      </c>
      <c r="E190">
        <v>17</v>
      </c>
      <c r="F190">
        <v>23126</v>
      </c>
      <c r="G190">
        <v>20601</v>
      </c>
      <c r="H190">
        <v>2525</v>
      </c>
      <c r="I190">
        <v>5.9792499999999998E-2</v>
      </c>
      <c r="J190">
        <v>43.5</v>
      </c>
      <c r="K190">
        <v>1</v>
      </c>
      <c r="L190">
        <v>6</v>
      </c>
      <c r="M190">
        <v>5</v>
      </c>
      <c r="N190">
        <v>0</v>
      </c>
      <c r="O190">
        <v>3</v>
      </c>
      <c r="P190">
        <v>2</v>
      </c>
      <c r="Q190">
        <v>0</v>
      </c>
    </row>
    <row r="191" spans="1:17">
      <c r="A191">
        <v>64</v>
      </c>
      <c r="B191">
        <v>1</v>
      </c>
      <c r="C191" t="s">
        <v>44</v>
      </c>
      <c r="D191">
        <f>VLOOKUP($A191,Sheet3!$A$1:$Z$101,19,Sheet3!S:S)</f>
        <v>3</v>
      </c>
      <c r="E191">
        <v>4</v>
      </c>
      <c r="F191">
        <v>2232</v>
      </c>
      <c r="G191">
        <v>2138</v>
      </c>
      <c r="H191">
        <v>94</v>
      </c>
      <c r="I191">
        <v>6.2849999999999998E-3</v>
      </c>
      <c r="J191">
        <v>3.25</v>
      </c>
      <c r="K191">
        <v>1</v>
      </c>
      <c r="L191">
        <v>0</v>
      </c>
      <c r="M191">
        <v>0</v>
      </c>
      <c r="N191">
        <v>0</v>
      </c>
      <c r="O191">
        <v>2</v>
      </c>
      <c r="P191">
        <v>1</v>
      </c>
      <c r="Q191">
        <v>0</v>
      </c>
    </row>
    <row r="192" spans="1:17">
      <c r="A192">
        <v>64</v>
      </c>
      <c r="B192">
        <v>2</v>
      </c>
      <c r="C192" t="s">
        <v>44</v>
      </c>
      <c r="D192">
        <f>VLOOKUP($A192,Sheet3!$A$1:$Z$101,19,Sheet3!S:S)</f>
        <v>3</v>
      </c>
      <c r="E192">
        <v>4</v>
      </c>
      <c r="F192">
        <v>2233</v>
      </c>
      <c r="G192">
        <v>2138</v>
      </c>
      <c r="H192">
        <v>95</v>
      </c>
      <c r="I192">
        <v>6.2950000000000002E-3</v>
      </c>
      <c r="J192">
        <v>3.53</v>
      </c>
      <c r="K192">
        <v>1</v>
      </c>
      <c r="L192">
        <v>0</v>
      </c>
      <c r="M192">
        <v>0</v>
      </c>
      <c r="N192">
        <v>0</v>
      </c>
      <c r="O192">
        <v>2</v>
      </c>
      <c r="P192">
        <v>1</v>
      </c>
      <c r="Q192">
        <v>0</v>
      </c>
    </row>
    <row r="193" spans="1:17">
      <c r="A193">
        <v>64</v>
      </c>
      <c r="B193">
        <v>3</v>
      </c>
      <c r="C193" t="s">
        <v>44</v>
      </c>
      <c r="D193">
        <f>VLOOKUP($A193,Sheet3!$A$1:$Z$101,19,Sheet3!S:S)</f>
        <v>3</v>
      </c>
      <c r="E193">
        <v>4</v>
      </c>
      <c r="F193">
        <v>2248</v>
      </c>
      <c r="G193">
        <v>2138</v>
      </c>
      <c r="H193">
        <v>110</v>
      </c>
      <c r="I193">
        <v>5.0049999999999999E-3</v>
      </c>
      <c r="J193">
        <v>5.21</v>
      </c>
      <c r="K193">
        <v>1</v>
      </c>
      <c r="L193">
        <v>0</v>
      </c>
      <c r="M193">
        <v>0</v>
      </c>
      <c r="N193">
        <v>0</v>
      </c>
      <c r="O193">
        <v>2</v>
      </c>
      <c r="P193">
        <v>1</v>
      </c>
      <c r="Q193">
        <v>0</v>
      </c>
    </row>
    <row r="194" spans="1:17">
      <c r="A194">
        <v>65</v>
      </c>
      <c r="B194">
        <v>1</v>
      </c>
      <c r="C194" t="s">
        <v>44</v>
      </c>
      <c r="D194">
        <f>VLOOKUP($A194,Sheet3!$A$1:$Z$101,19,Sheet3!S:S)</f>
        <v>3</v>
      </c>
      <c r="E194">
        <v>4</v>
      </c>
      <c r="F194">
        <v>2149</v>
      </c>
      <c r="G194">
        <v>2097</v>
      </c>
      <c r="H194">
        <v>52</v>
      </c>
      <c r="I194">
        <v>5.7625000000000003E-3</v>
      </c>
      <c r="J194">
        <v>3.24</v>
      </c>
      <c r="K194">
        <v>1</v>
      </c>
      <c r="L194">
        <v>0</v>
      </c>
      <c r="M194">
        <v>0</v>
      </c>
      <c r="N194">
        <v>0</v>
      </c>
      <c r="O194">
        <v>2</v>
      </c>
      <c r="P194">
        <v>1</v>
      </c>
      <c r="Q194">
        <v>0</v>
      </c>
    </row>
    <row r="195" spans="1:17">
      <c r="A195">
        <v>65</v>
      </c>
      <c r="B195">
        <v>2</v>
      </c>
      <c r="C195" t="s">
        <v>44</v>
      </c>
      <c r="D195">
        <f>VLOOKUP($A195,Sheet3!$A$1:$Z$101,19,Sheet3!S:S)</f>
        <v>3</v>
      </c>
      <c r="E195">
        <v>4</v>
      </c>
      <c r="F195">
        <v>2151</v>
      </c>
      <c r="G195">
        <v>2097</v>
      </c>
      <c r="H195">
        <v>54</v>
      </c>
      <c r="I195">
        <v>4.3425E-3</v>
      </c>
      <c r="J195">
        <v>3.32</v>
      </c>
      <c r="K195">
        <v>1</v>
      </c>
      <c r="L195">
        <v>0</v>
      </c>
      <c r="M195">
        <v>0</v>
      </c>
      <c r="N195">
        <v>0</v>
      </c>
      <c r="O195">
        <v>2</v>
      </c>
      <c r="P195">
        <v>1</v>
      </c>
      <c r="Q195">
        <v>0</v>
      </c>
    </row>
    <row r="196" spans="1:17">
      <c r="A196">
        <v>65</v>
      </c>
      <c r="B196">
        <v>3</v>
      </c>
      <c r="C196" t="s">
        <v>44</v>
      </c>
      <c r="D196">
        <f>VLOOKUP($A196,Sheet3!$A$1:$Z$101,19,Sheet3!S:S)</f>
        <v>3</v>
      </c>
      <c r="E196">
        <v>4</v>
      </c>
      <c r="F196">
        <v>2150</v>
      </c>
      <c r="G196">
        <v>2097</v>
      </c>
      <c r="H196">
        <v>53</v>
      </c>
      <c r="I196">
        <v>4.33249999999999E-3</v>
      </c>
      <c r="J196">
        <v>2.83</v>
      </c>
      <c r="K196">
        <v>1</v>
      </c>
      <c r="L196">
        <v>0</v>
      </c>
      <c r="M196">
        <v>0</v>
      </c>
      <c r="N196">
        <v>0</v>
      </c>
      <c r="O196">
        <v>2</v>
      </c>
      <c r="P196">
        <v>1</v>
      </c>
      <c r="Q196">
        <v>0</v>
      </c>
    </row>
    <row r="197" spans="1:17">
      <c r="A197">
        <v>66</v>
      </c>
      <c r="B197">
        <v>1</v>
      </c>
      <c r="C197" t="s">
        <v>44</v>
      </c>
      <c r="D197">
        <f>VLOOKUP($A197,Sheet3!$A$1:$Z$101,19,Sheet3!S:S)</f>
        <v>0</v>
      </c>
      <c r="E197">
        <v>4</v>
      </c>
      <c r="F197">
        <v>2211</v>
      </c>
      <c r="G197">
        <v>2085</v>
      </c>
      <c r="H197">
        <v>126</v>
      </c>
      <c r="I197">
        <v>6.4725E-3</v>
      </c>
      <c r="J197">
        <v>4.7699999999999996</v>
      </c>
      <c r="K197">
        <v>1</v>
      </c>
      <c r="L197">
        <v>0</v>
      </c>
      <c r="M197">
        <v>0</v>
      </c>
      <c r="N197">
        <v>0</v>
      </c>
      <c r="O197">
        <v>2</v>
      </c>
      <c r="P197">
        <v>1</v>
      </c>
      <c r="Q197">
        <v>0</v>
      </c>
    </row>
    <row r="198" spans="1:17">
      <c r="A198">
        <v>66</v>
      </c>
      <c r="B198">
        <v>2</v>
      </c>
      <c r="C198" t="s">
        <v>44</v>
      </c>
      <c r="D198">
        <f>VLOOKUP($A198,Sheet3!$A$1:$Z$101,19,Sheet3!S:S)</f>
        <v>0</v>
      </c>
      <c r="E198">
        <v>4</v>
      </c>
      <c r="F198">
        <v>2169</v>
      </c>
      <c r="G198">
        <v>2085</v>
      </c>
      <c r="H198">
        <v>84</v>
      </c>
      <c r="I198">
        <v>4.7724999999999998E-3</v>
      </c>
      <c r="J198">
        <v>3.56</v>
      </c>
      <c r="K198">
        <v>1</v>
      </c>
      <c r="L198">
        <v>0</v>
      </c>
      <c r="M198">
        <v>0</v>
      </c>
      <c r="N198">
        <v>0</v>
      </c>
      <c r="O198">
        <v>2</v>
      </c>
      <c r="P198">
        <v>1</v>
      </c>
      <c r="Q198">
        <v>0</v>
      </c>
    </row>
    <row r="199" spans="1:17">
      <c r="A199">
        <v>66</v>
      </c>
      <c r="B199">
        <v>3</v>
      </c>
      <c r="C199" t="s">
        <v>44</v>
      </c>
      <c r="D199">
        <f>VLOOKUP($A199,Sheet3!$A$1:$Z$101,19,Sheet3!S:S)</f>
        <v>0</v>
      </c>
      <c r="E199">
        <v>4</v>
      </c>
      <c r="F199">
        <v>2173</v>
      </c>
      <c r="G199">
        <v>2085</v>
      </c>
      <c r="H199">
        <v>88</v>
      </c>
      <c r="I199">
        <v>4.8124999999999999E-3</v>
      </c>
      <c r="J199">
        <v>5.01</v>
      </c>
      <c r="K199">
        <v>1</v>
      </c>
      <c r="L199">
        <v>0</v>
      </c>
      <c r="M199">
        <v>0</v>
      </c>
      <c r="N199">
        <v>0</v>
      </c>
      <c r="O199">
        <v>2</v>
      </c>
      <c r="P199">
        <v>1</v>
      </c>
      <c r="Q199">
        <v>0</v>
      </c>
    </row>
    <row r="200" spans="1:17">
      <c r="A200">
        <v>67</v>
      </c>
      <c r="B200">
        <v>1</v>
      </c>
      <c r="C200" t="s">
        <v>44</v>
      </c>
      <c r="D200">
        <f>VLOOKUP($A200,Sheet3!$A$1:$Z$101,19,Sheet3!S:S)</f>
        <v>1</v>
      </c>
      <c r="E200">
        <v>4</v>
      </c>
      <c r="F200">
        <v>2357</v>
      </c>
      <c r="G200">
        <v>2200</v>
      </c>
      <c r="H200">
        <v>157</v>
      </c>
      <c r="I200">
        <v>7.0699999999999999E-3</v>
      </c>
      <c r="J200">
        <v>5.74</v>
      </c>
      <c r="K200">
        <v>1</v>
      </c>
      <c r="L200">
        <v>0</v>
      </c>
      <c r="M200">
        <v>0</v>
      </c>
      <c r="N200">
        <v>0</v>
      </c>
      <c r="O200">
        <v>2</v>
      </c>
      <c r="P200">
        <v>1</v>
      </c>
      <c r="Q200">
        <v>0</v>
      </c>
    </row>
    <row r="201" spans="1:17">
      <c r="A201">
        <v>67</v>
      </c>
      <c r="B201">
        <v>2</v>
      </c>
      <c r="C201" t="s">
        <v>44</v>
      </c>
      <c r="D201">
        <f>VLOOKUP($A201,Sheet3!$A$1:$Z$101,19,Sheet3!S:S)</f>
        <v>1</v>
      </c>
      <c r="E201">
        <v>8</v>
      </c>
      <c r="F201">
        <v>5823</v>
      </c>
      <c r="G201">
        <v>5118</v>
      </c>
      <c r="H201">
        <v>705</v>
      </c>
      <c r="I201">
        <v>1.9845000000000002E-2</v>
      </c>
      <c r="J201">
        <v>18.07</v>
      </c>
      <c r="K201">
        <v>1</v>
      </c>
      <c r="L201">
        <v>1</v>
      </c>
      <c r="M201">
        <v>0</v>
      </c>
      <c r="N201">
        <v>0</v>
      </c>
      <c r="O201">
        <v>4</v>
      </c>
      <c r="P201">
        <v>2</v>
      </c>
      <c r="Q201">
        <v>0</v>
      </c>
    </row>
    <row r="202" spans="1:17">
      <c r="A202">
        <v>67</v>
      </c>
      <c r="B202">
        <v>3</v>
      </c>
      <c r="C202" t="s">
        <v>44</v>
      </c>
      <c r="D202">
        <f>VLOOKUP($A202,Sheet3!$A$1:$Z$101,19,Sheet3!S:S)</f>
        <v>1</v>
      </c>
      <c r="E202">
        <v>4</v>
      </c>
      <c r="F202">
        <v>2382</v>
      </c>
      <c r="G202">
        <v>2215</v>
      </c>
      <c r="H202">
        <v>167</v>
      </c>
      <c r="I202">
        <v>7.2075000000000004E-3</v>
      </c>
      <c r="J202">
        <v>5.36</v>
      </c>
      <c r="K202">
        <v>1</v>
      </c>
      <c r="L202">
        <v>0</v>
      </c>
      <c r="M202">
        <v>0</v>
      </c>
      <c r="N202">
        <v>0</v>
      </c>
      <c r="O202">
        <v>2</v>
      </c>
      <c r="P202">
        <v>1</v>
      </c>
      <c r="Q202">
        <v>0</v>
      </c>
    </row>
    <row r="203" spans="1:17">
      <c r="A203">
        <v>68</v>
      </c>
      <c r="B203">
        <v>1</v>
      </c>
      <c r="C203" t="s">
        <v>44</v>
      </c>
      <c r="D203">
        <f>VLOOKUP($A203,Sheet3!$A$1:$Z$101,19,Sheet3!S:S)</f>
        <v>0</v>
      </c>
      <c r="E203">
        <v>4</v>
      </c>
      <c r="F203">
        <v>2249</v>
      </c>
      <c r="G203">
        <v>2109</v>
      </c>
      <c r="H203">
        <v>140</v>
      </c>
      <c r="I203">
        <v>6.6724999999999996E-3</v>
      </c>
      <c r="J203">
        <v>4.93</v>
      </c>
      <c r="K203">
        <v>1</v>
      </c>
      <c r="L203">
        <v>0</v>
      </c>
      <c r="M203">
        <v>0</v>
      </c>
      <c r="N203">
        <v>0</v>
      </c>
      <c r="O203">
        <v>2</v>
      </c>
      <c r="P203">
        <v>1</v>
      </c>
      <c r="Q203">
        <v>0</v>
      </c>
    </row>
    <row r="204" spans="1:17">
      <c r="A204">
        <v>68</v>
      </c>
      <c r="B204">
        <v>2</v>
      </c>
      <c r="C204" t="s">
        <v>44</v>
      </c>
      <c r="D204">
        <f>VLOOKUP($A204,Sheet3!$A$1:$Z$101,19,Sheet3!S:S)</f>
        <v>0</v>
      </c>
      <c r="E204">
        <v>8</v>
      </c>
      <c r="F204">
        <v>6475</v>
      </c>
      <c r="G204">
        <v>6090</v>
      </c>
      <c r="H204">
        <v>385</v>
      </c>
      <c r="I204">
        <v>1.61949999999999E-2</v>
      </c>
      <c r="J204">
        <v>12.31</v>
      </c>
      <c r="K204">
        <v>1</v>
      </c>
      <c r="L204">
        <v>0</v>
      </c>
      <c r="M204">
        <v>0</v>
      </c>
      <c r="N204">
        <v>0</v>
      </c>
      <c r="O204">
        <v>4</v>
      </c>
      <c r="P204">
        <v>3</v>
      </c>
      <c r="Q204">
        <v>0</v>
      </c>
    </row>
    <row r="205" spans="1:17">
      <c r="A205">
        <v>68</v>
      </c>
      <c r="B205">
        <v>3</v>
      </c>
      <c r="C205" t="s">
        <v>44</v>
      </c>
      <c r="D205">
        <f>VLOOKUP($A205,Sheet3!$A$1:$Z$101,19,Sheet3!S:S)</f>
        <v>0</v>
      </c>
      <c r="E205">
        <v>4</v>
      </c>
      <c r="F205">
        <v>2210</v>
      </c>
      <c r="G205">
        <v>2109</v>
      </c>
      <c r="H205">
        <v>101</v>
      </c>
      <c r="I205">
        <v>4.8424999999999996E-3</v>
      </c>
      <c r="J205">
        <v>4.21</v>
      </c>
      <c r="K205">
        <v>1</v>
      </c>
      <c r="L205">
        <v>0</v>
      </c>
      <c r="M205">
        <v>0</v>
      </c>
      <c r="N205">
        <v>0</v>
      </c>
      <c r="O205">
        <v>2</v>
      </c>
      <c r="P205">
        <v>1</v>
      </c>
      <c r="Q205">
        <v>0</v>
      </c>
    </row>
    <row r="206" spans="1:17">
      <c r="A206">
        <v>69</v>
      </c>
      <c r="B206">
        <v>1</v>
      </c>
      <c r="C206" t="s">
        <v>44</v>
      </c>
      <c r="D206">
        <f>VLOOKUP($A206,Sheet3!$A$1:$Z$101,19,Sheet3!S:S)</f>
        <v>1</v>
      </c>
      <c r="E206">
        <v>6</v>
      </c>
      <c r="F206">
        <v>3971</v>
      </c>
      <c r="G206">
        <v>3812</v>
      </c>
      <c r="H206">
        <v>159</v>
      </c>
      <c r="I206">
        <v>1.112E-2</v>
      </c>
      <c r="J206">
        <v>5.69</v>
      </c>
      <c r="K206">
        <v>1</v>
      </c>
      <c r="L206">
        <v>0</v>
      </c>
      <c r="M206">
        <v>0</v>
      </c>
      <c r="N206">
        <v>0</v>
      </c>
      <c r="O206">
        <v>3</v>
      </c>
      <c r="P206">
        <v>2</v>
      </c>
      <c r="Q206">
        <v>0</v>
      </c>
    </row>
    <row r="207" spans="1:17">
      <c r="A207">
        <v>69</v>
      </c>
      <c r="B207">
        <v>2</v>
      </c>
      <c r="C207" t="s">
        <v>44</v>
      </c>
      <c r="D207">
        <f>VLOOKUP($A207,Sheet3!$A$1:$Z$101,19,Sheet3!S:S)</f>
        <v>1</v>
      </c>
      <c r="E207">
        <v>8</v>
      </c>
      <c r="F207">
        <v>4794</v>
      </c>
      <c r="G207">
        <v>4475</v>
      </c>
      <c r="H207">
        <v>319</v>
      </c>
      <c r="I207">
        <v>1.2777500000000001E-2</v>
      </c>
      <c r="J207">
        <v>9.91</v>
      </c>
      <c r="K207">
        <v>1</v>
      </c>
      <c r="L207">
        <v>0</v>
      </c>
      <c r="M207">
        <v>0</v>
      </c>
      <c r="N207">
        <v>0</v>
      </c>
      <c r="O207">
        <v>4</v>
      </c>
      <c r="P207">
        <v>3</v>
      </c>
      <c r="Q207">
        <v>0</v>
      </c>
    </row>
    <row r="208" spans="1:17">
      <c r="A208">
        <v>69</v>
      </c>
      <c r="B208">
        <v>3</v>
      </c>
      <c r="C208" t="s">
        <v>44</v>
      </c>
      <c r="D208">
        <f>VLOOKUP($A208,Sheet3!$A$1:$Z$101,19,Sheet3!S:S)</f>
        <v>1</v>
      </c>
      <c r="E208">
        <v>8</v>
      </c>
      <c r="F208">
        <v>5101</v>
      </c>
      <c r="G208">
        <v>4583</v>
      </c>
      <c r="H208">
        <v>518</v>
      </c>
      <c r="I208">
        <v>1.53575E-2</v>
      </c>
      <c r="J208">
        <v>17.34</v>
      </c>
      <c r="K208">
        <v>1</v>
      </c>
      <c r="L208">
        <v>0</v>
      </c>
      <c r="M208">
        <v>0</v>
      </c>
      <c r="N208">
        <v>0</v>
      </c>
      <c r="O208">
        <v>4</v>
      </c>
      <c r="P208">
        <v>3</v>
      </c>
      <c r="Q208">
        <v>0</v>
      </c>
    </row>
    <row r="209" spans="1:17">
      <c r="A209">
        <v>70</v>
      </c>
      <c r="B209">
        <v>1</v>
      </c>
      <c r="C209" t="s">
        <v>44</v>
      </c>
      <c r="D209">
        <f>VLOOKUP($A209,Sheet3!$A$1:$Z$101,19,Sheet3!S:S)</f>
        <v>3</v>
      </c>
      <c r="E209">
        <v>4</v>
      </c>
      <c r="F209">
        <v>2188</v>
      </c>
      <c r="G209">
        <v>2129</v>
      </c>
      <c r="H209">
        <v>59</v>
      </c>
      <c r="I209">
        <v>5.9124999999999898E-3</v>
      </c>
      <c r="J209">
        <v>5.91</v>
      </c>
      <c r="K209">
        <v>1</v>
      </c>
      <c r="L209">
        <v>0</v>
      </c>
      <c r="M209">
        <v>0</v>
      </c>
      <c r="N209">
        <v>0</v>
      </c>
      <c r="O209">
        <v>2</v>
      </c>
      <c r="P209">
        <v>1</v>
      </c>
      <c r="Q209">
        <v>0</v>
      </c>
    </row>
    <row r="210" spans="1:17">
      <c r="A210">
        <v>70</v>
      </c>
      <c r="B210">
        <v>2</v>
      </c>
      <c r="C210" t="s">
        <v>44</v>
      </c>
      <c r="D210">
        <f>VLOOKUP($A210,Sheet3!$A$1:$Z$101,19,Sheet3!S:S)</f>
        <v>3</v>
      </c>
      <c r="E210">
        <v>4</v>
      </c>
      <c r="F210">
        <v>2181</v>
      </c>
      <c r="G210">
        <v>2125</v>
      </c>
      <c r="H210">
        <v>56</v>
      </c>
      <c r="I210">
        <v>5.8724999999999897E-3</v>
      </c>
      <c r="J210">
        <v>3.22</v>
      </c>
      <c r="K210">
        <v>1</v>
      </c>
      <c r="L210">
        <v>0</v>
      </c>
      <c r="M210">
        <v>0</v>
      </c>
      <c r="N210">
        <v>0</v>
      </c>
      <c r="O210">
        <v>2</v>
      </c>
      <c r="P210">
        <v>1</v>
      </c>
      <c r="Q210">
        <v>0</v>
      </c>
    </row>
    <row r="211" spans="1:17">
      <c r="A211">
        <v>70</v>
      </c>
      <c r="B211">
        <v>3</v>
      </c>
      <c r="C211" t="s">
        <v>44</v>
      </c>
      <c r="D211">
        <f>VLOOKUP($A211,Sheet3!$A$1:$Z$101,19,Sheet3!S:S)</f>
        <v>3</v>
      </c>
      <c r="E211">
        <v>4</v>
      </c>
      <c r="F211">
        <v>2188</v>
      </c>
      <c r="G211">
        <v>2129</v>
      </c>
      <c r="H211">
        <v>59</v>
      </c>
      <c r="I211">
        <v>4.4724999999999999E-3</v>
      </c>
      <c r="J211">
        <v>2.74</v>
      </c>
      <c r="K211">
        <v>1</v>
      </c>
      <c r="L211">
        <v>0</v>
      </c>
      <c r="M211">
        <v>0</v>
      </c>
      <c r="N211">
        <v>0</v>
      </c>
      <c r="O211">
        <v>2</v>
      </c>
      <c r="P211">
        <v>1</v>
      </c>
      <c r="Q211">
        <v>0</v>
      </c>
    </row>
    <row r="212" spans="1:17">
      <c r="A212">
        <v>71</v>
      </c>
      <c r="B212">
        <v>1</v>
      </c>
      <c r="C212" t="s">
        <v>44</v>
      </c>
      <c r="D212">
        <f>VLOOKUP($A212,Sheet3!$A$1:$Z$101,19,Sheet3!S:S)</f>
        <v>3</v>
      </c>
      <c r="E212">
        <v>4</v>
      </c>
      <c r="F212">
        <v>2274</v>
      </c>
      <c r="G212">
        <v>2161</v>
      </c>
      <c r="H212">
        <v>113</v>
      </c>
      <c r="I212">
        <v>6.5325000000000001E-3</v>
      </c>
      <c r="J212">
        <v>4.2699999999999996</v>
      </c>
      <c r="K212">
        <v>1</v>
      </c>
      <c r="L212">
        <v>0</v>
      </c>
      <c r="M212">
        <v>0</v>
      </c>
      <c r="N212">
        <v>0</v>
      </c>
      <c r="O212">
        <v>2</v>
      </c>
      <c r="P212">
        <v>1</v>
      </c>
      <c r="Q212">
        <v>0</v>
      </c>
    </row>
    <row r="213" spans="1:17">
      <c r="A213">
        <v>71</v>
      </c>
      <c r="B213">
        <v>2</v>
      </c>
      <c r="C213" t="s">
        <v>44</v>
      </c>
      <c r="D213">
        <f>VLOOKUP($A213,Sheet3!$A$1:$Z$101,19,Sheet3!S:S)</f>
        <v>3</v>
      </c>
      <c r="E213">
        <v>4</v>
      </c>
      <c r="F213">
        <v>2262</v>
      </c>
      <c r="G213">
        <v>2165</v>
      </c>
      <c r="H213">
        <v>97</v>
      </c>
      <c r="I213">
        <v>6.3825000000000002E-3</v>
      </c>
      <c r="J213">
        <v>8.39</v>
      </c>
      <c r="K213">
        <v>1</v>
      </c>
      <c r="L213">
        <v>0</v>
      </c>
      <c r="M213">
        <v>0</v>
      </c>
      <c r="N213">
        <v>0</v>
      </c>
      <c r="O213">
        <v>2</v>
      </c>
      <c r="P213">
        <v>1</v>
      </c>
      <c r="Q213">
        <v>0</v>
      </c>
    </row>
    <row r="214" spans="1:17">
      <c r="A214">
        <v>71</v>
      </c>
      <c r="B214">
        <v>3</v>
      </c>
      <c r="C214" t="s">
        <v>44</v>
      </c>
      <c r="D214">
        <f>VLOOKUP($A214,Sheet3!$A$1:$Z$101,19,Sheet3!S:S)</f>
        <v>3</v>
      </c>
      <c r="E214">
        <v>4</v>
      </c>
      <c r="F214">
        <v>2264</v>
      </c>
      <c r="G214">
        <v>2161</v>
      </c>
      <c r="H214">
        <v>103</v>
      </c>
      <c r="I214">
        <v>4.9925000000000004E-3</v>
      </c>
      <c r="J214">
        <v>4.1100000000000003</v>
      </c>
      <c r="K214">
        <v>1</v>
      </c>
      <c r="L214">
        <v>0</v>
      </c>
      <c r="M214">
        <v>0</v>
      </c>
      <c r="N214">
        <v>0</v>
      </c>
      <c r="O214">
        <v>2</v>
      </c>
      <c r="P214">
        <v>1</v>
      </c>
      <c r="Q214">
        <v>0</v>
      </c>
    </row>
    <row r="215" spans="1:17">
      <c r="A215">
        <v>72</v>
      </c>
      <c r="B215">
        <v>1</v>
      </c>
      <c r="C215" t="s">
        <v>44</v>
      </c>
      <c r="D215">
        <f>VLOOKUP($A215,Sheet3!$A$1:$Z$101,19,Sheet3!S:S)</f>
        <v>3</v>
      </c>
      <c r="E215">
        <v>4</v>
      </c>
      <c r="F215">
        <v>2333</v>
      </c>
      <c r="G215">
        <v>2191</v>
      </c>
      <c r="H215">
        <v>142</v>
      </c>
      <c r="I215">
        <v>6.8975E-3</v>
      </c>
      <c r="J215">
        <v>6.34</v>
      </c>
      <c r="K215">
        <v>1</v>
      </c>
      <c r="L215">
        <v>0</v>
      </c>
      <c r="M215">
        <v>0</v>
      </c>
      <c r="N215">
        <v>0</v>
      </c>
      <c r="O215">
        <v>2</v>
      </c>
      <c r="P215">
        <v>1</v>
      </c>
      <c r="Q215">
        <v>0</v>
      </c>
    </row>
    <row r="216" spans="1:17">
      <c r="A216">
        <v>72</v>
      </c>
      <c r="B216">
        <v>2</v>
      </c>
      <c r="C216" t="s">
        <v>44</v>
      </c>
      <c r="D216">
        <f>VLOOKUP($A216,Sheet3!$A$1:$Z$101,19,Sheet3!S:S)</f>
        <v>3</v>
      </c>
      <c r="E216">
        <v>4</v>
      </c>
      <c r="F216">
        <v>2333</v>
      </c>
      <c r="G216">
        <v>2191</v>
      </c>
      <c r="H216">
        <v>142</v>
      </c>
      <c r="I216">
        <v>5.4574999999999997E-3</v>
      </c>
      <c r="J216">
        <v>5.85</v>
      </c>
      <c r="K216">
        <v>1</v>
      </c>
      <c r="L216">
        <v>0</v>
      </c>
      <c r="M216">
        <v>0</v>
      </c>
      <c r="N216">
        <v>0</v>
      </c>
      <c r="O216">
        <v>2</v>
      </c>
      <c r="P216">
        <v>1</v>
      </c>
      <c r="Q216">
        <v>0</v>
      </c>
    </row>
    <row r="217" spans="1:17">
      <c r="A217">
        <v>72</v>
      </c>
      <c r="B217">
        <v>3</v>
      </c>
      <c r="C217" t="s">
        <v>44</v>
      </c>
      <c r="D217">
        <f>VLOOKUP($A217,Sheet3!$A$1:$Z$101,19,Sheet3!S:S)</f>
        <v>3</v>
      </c>
      <c r="E217">
        <v>4</v>
      </c>
      <c r="F217">
        <v>2310</v>
      </c>
      <c r="G217">
        <v>2191</v>
      </c>
      <c r="H217">
        <v>119</v>
      </c>
      <c r="I217">
        <v>5.22749999999999E-3</v>
      </c>
      <c r="J217">
        <v>3.42</v>
      </c>
      <c r="K217">
        <v>1</v>
      </c>
      <c r="L217">
        <v>0</v>
      </c>
      <c r="M217">
        <v>0</v>
      </c>
      <c r="N217">
        <v>0</v>
      </c>
      <c r="O217">
        <v>2</v>
      </c>
      <c r="P217">
        <v>1</v>
      </c>
      <c r="Q217">
        <v>0</v>
      </c>
    </row>
    <row r="218" spans="1:17">
      <c r="A218">
        <v>73</v>
      </c>
      <c r="B218">
        <v>1</v>
      </c>
      <c r="C218" t="s">
        <v>44</v>
      </c>
      <c r="D218">
        <f>VLOOKUP($A218,Sheet3!$A$1:$Z$101,19,Sheet3!S:S)</f>
        <v>1.5</v>
      </c>
      <c r="E218">
        <v>13</v>
      </c>
      <c r="F218">
        <v>22986</v>
      </c>
      <c r="G218">
        <v>22115</v>
      </c>
      <c r="H218">
        <v>871</v>
      </c>
      <c r="I218">
        <v>4.7197500000000003E-2</v>
      </c>
      <c r="J218">
        <v>30.87</v>
      </c>
      <c r="K218">
        <v>1</v>
      </c>
      <c r="L218">
        <v>4</v>
      </c>
      <c r="M218">
        <v>2</v>
      </c>
      <c r="N218">
        <v>1</v>
      </c>
      <c r="O218">
        <v>3</v>
      </c>
      <c r="P218">
        <v>2</v>
      </c>
      <c r="Q218">
        <v>0</v>
      </c>
    </row>
    <row r="219" spans="1:17">
      <c r="A219">
        <v>73</v>
      </c>
      <c r="B219">
        <v>2</v>
      </c>
      <c r="C219" t="s">
        <v>44</v>
      </c>
      <c r="D219">
        <f>VLOOKUP($A219,Sheet3!$A$1:$Z$101,19,Sheet3!S:S)</f>
        <v>1.5</v>
      </c>
      <c r="E219">
        <v>12</v>
      </c>
      <c r="F219">
        <v>23765</v>
      </c>
      <c r="G219">
        <v>22479</v>
      </c>
      <c r="H219">
        <v>1286</v>
      </c>
      <c r="I219">
        <v>5.6097500000000002E-2</v>
      </c>
      <c r="J219">
        <v>36.07</v>
      </c>
      <c r="K219">
        <v>1</v>
      </c>
      <c r="L219">
        <v>6</v>
      </c>
      <c r="M219">
        <v>2</v>
      </c>
      <c r="N219">
        <v>2</v>
      </c>
      <c r="O219">
        <v>1</v>
      </c>
      <c r="P219">
        <v>0</v>
      </c>
      <c r="Q219">
        <v>0</v>
      </c>
    </row>
    <row r="220" spans="1:17">
      <c r="A220">
        <v>73</v>
      </c>
      <c r="B220">
        <v>3</v>
      </c>
      <c r="C220" t="s">
        <v>44</v>
      </c>
      <c r="D220">
        <f>VLOOKUP($A220,Sheet3!$A$1:$Z$101,19,Sheet3!S:S)</f>
        <v>1.5</v>
      </c>
      <c r="E220">
        <v>20</v>
      </c>
      <c r="F220">
        <v>29927</v>
      </c>
      <c r="G220">
        <v>28944</v>
      </c>
      <c r="H220">
        <v>983</v>
      </c>
      <c r="I220">
        <v>5.6749999999999898E-2</v>
      </c>
      <c r="J220">
        <v>65.27</v>
      </c>
      <c r="K220">
        <v>1</v>
      </c>
      <c r="L220">
        <v>10</v>
      </c>
      <c r="M220">
        <v>3</v>
      </c>
      <c r="N220">
        <v>6</v>
      </c>
      <c r="O220">
        <v>0</v>
      </c>
      <c r="P220">
        <v>0</v>
      </c>
      <c r="Q220">
        <v>0</v>
      </c>
    </row>
    <row r="221" spans="1:17">
      <c r="A221">
        <v>74</v>
      </c>
      <c r="B221">
        <v>1</v>
      </c>
      <c r="C221" t="s">
        <v>44</v>
      </c>
      <c r="D221">
        <f>VLOOKUP($A221,Sheet3!$A$1:$Z$101,19,Sheet3!S:S)</f>
        <v>0.5</v>
      </c>
      <c r="E221">
        <v>10</v>
      </c>
      <c r="F221">
        <v>9690</v>
      </c>
      <c r="G221">
        <v>8858</v>
      </c>
      <c r="H221">
        <v>832</v>
      </c>
      <c r="I221">
        <v>2.3744999999999999E-2</v>
      </c>
      <c r="J221">
        <v>48.37</v>
      </c>
      <c r="K221">
        <v>1</v>
      </c>
      <c r="L221">
        <v>5</v>
      </c>
      <c r="M221">
        <v>2</v>
      </c>
      <c r="N221">
        <v>2</v>
      </c>
      <c r="O221">
        <v>0</v>
      </c>
      <c r="P221">
        <v>0</v>
      </c>
      <c r="Q221">
        <v>0</v>
      </c>
    </row>
    <row r="222" spans="1:17">
      <c r="A222">
        <v>74</v>
      </c>
      <c r="B222">
        <v>2</v>
      </c>
      <c r="C222" t="s">
        <v>44</v>
      </c>
      <c r="D222">
        <f>VLOOKUP($A222,Sheet3!$A$1:$Z$101,19,Sheet3!S:S)</f>
        <v>0.5</v>
      </c>
      <c r="E222">
        <v>12</v>
      </c>
      <c r="F222">
        <v>13902</v>
      </c>
      <c r="G222">
        <v>12563</v>
      </c>
      <c r="H222">
        <v>1339</v>
      </c>
      <c r="I222">
        <v>3.4237499999999997E-2</v>
      </c>
      <c r="J222">
        <v>134.26</v>
      </c>
      <c r="K222">
        <v>1</v>
      </c>
      <c r="L222">
        <v>6</v>
      </c>
      <c r="M222">
        <v>3</v>
      </c>
      <c r="N222">
        <v>2</v>
      </c>
      <c r="O222">
        <v>0</v>
      </c>
      <c r="P222">
        <v>0</v>
      </c>
      <c r="Q222">
        <v>0</v>
      </c>
    </row>
    <row r="223" spans="1:17">
      <c r="A223">
        <v>74</v>
      </c>
      <c r="B223">
        <v>3</v>
      </c>
      <c r="C223" t="s">
        <v>44</v>
      </c>
      <c r="D223">
        <f>VLOOKUP($A223,Sheet3!$A$1:$Z$101,19,Sheet3!S:S)</f>
        <v>0.5</v>
      </c>
      <c r="E223">
        <v>10</v>
      </c>
      <c r="F223">
        <v>18121</v>
      </c>
      <c r="G223">
        <v>16601</v>
      </c>
      <c r="H223">
        <v>1520</v>
      </c>
      <c r="I223">
        <v>4.3582500000000003E-2</v>
      </c>
      <c r="J223">
        <v>70.63</v>
      </c>
      <c r="K223">
        <v>1</v>
      </c>
      <c r="L223">
        <v>5</v>
      </c>
      <c r="M223">
        <v>2</v>
      </c>
      <c r="N223">
        <v>2</v>
      </c>
      <c r="O223">
        <v>0</v>
      </c>
      <c r="P223">
        <v>0</v>
      </c>
      <c r="Q223">
        <v>0</v>
      </c>
    </row>
    <row r="224" spans="1:17">
      <c r="A224">
        <v>75</v>
      </c>
      <c r="B224">
        <v>1</v>
      </c>
      <c r="C224" t="s">
        <v>44</v>
      </c>
      <c r="D224">
        <f>VLOOKUP($A224,Sheet3!$A$1:$Z$101,19,Sheet3!S:S)</f>
        <v>0.5</v>
      </c>
      <c r="E224">
        <v>20</v>
      </c>
      <c r="F224">
        <v>26873</v>
      </c>
      <c r="G224">
        <v>25679</v>
      </c>
      <c r="H224">
        <v>1194</v>
      </c>
      <c r="I224">
        <v>5.7257499999999899E-2</v>
      </c>
      <c r="J224">
        <v>44.62</v>
      </c>
      <c r="K224">
        <v>1</v>
      </c>
      <c r="L224">
        <v>7</v>
      </c>
      <c r="M224">
        <v>3</v>
      </c>
      <c r="N224">
        <v>2</v>
      </c>
      <c r="O224">
        <v>4</v>
      </c>
      <c r="P224">
        <v>3</v>
      </c>
      <c r="Q224">
        <v>0</v>
      </c>
    </row>
    <row r="225" spans="1:17">
      <c r="A225">
        <v>75</v>
      </c>
      <c r="B225">
        <v>2</v>
      </c>
      <c r="C225" t="s">
        <v>44</v>
      </c>
      <c r="D225">
        <f>VLOOKUP($A225,Sheet3!$A$1:$Z$101,19,Sheet3!S:S)</f>
        <v>0.5</v>
      </c>
      <c r="E225">
        <v>19</v>
      </c>
      <c r="F225">
        <v>33508</v>
      </c>
      <c r="G225">
        <v>29899</v>
      </c>
      <c r="H225">
        <v>3609</v>
      </c>
      <c r="I225">
        <v>8.8757500000000003E-2</v>
      </c>
      <c r="J225">
        <v>88.66</v>
      </c>
      <c r="K225">
        <v>1</v>
      </c>
      <c r="L225">
        <v>7</v>
      </c>
      <c r="M225">
        <v>3</v>
      </c>
      <c r="N225">
        <v>3</v>
      </c>
      <c r="O225">
        <v>3</v>
      </c>
      <c r="P225">
        <v>2</v>
      </c>
      <c r="Q225">
        <v>0</v>
      </c>
    </row>
    <row r="226" spans="1:17">
      <c r="A226">
        <v>75</v>
      </c>
      <c r="B226">
        <v>3</v>
      </c>
      <c r="C226" t="s">
        <v>44</v>
      </c>
      <c r="D226">
        <f>VLOOKUP($A226,Sheet3!$A$1:$Z$101,19,Sheet3!S:S)</f>
        <v>0.5</v>
      </c>
      <c r="E226">
        <v>12</v>
      </c>
      <c r="F226">
        <v>11237</v>
      </c>
      <c r="G226">
        <v>10211</v>
      </c>
      <c r="H226">
        <v>1026</v>
      </c>
      <c r="I226">
        <v>2.7627499999999999E-2</v>
      </c>
      <c r="J226">
        <v>77.790000000000006</v>
      </c>
      <c r="K226">
        <v>1</v>
      </c>
      <c r="L226">
        <v>6</v>
      </c>
      <c r="M226">
        <v>2</v>
      </c>
      <c r="N226">
        <v>3</v>
      </c>
      <c r="O226">
        <v>0</v>
      </c>
      <c r="P226">
        <v>0</v>
      </c>
      <c r="Q226">
        <v>0</v>
      </c>
    </row>
    <row r="227" spans="1:17">
      <c r="A227">
        <v>76</v>
      </c>
      <c r="B227">
        <v>1</v>
      </c>
      <c r="C227" t="s">
        <v>44</v>
      </c>
      <c r="D227">
        <f>VLOOKUP($A227,Sheet3!$A$1:$Z$101,19,Sheet3!S:S)</f>
        <v>0.5</v>
      </c>
      <c r="E227">
        <v>19</v>
      </c>
      <c r="F227">
        <v>37377</v>
      </c>
      <c r="G227">
        <v>35859</v>
      </c>
      <c r="H227">
        <v>1518</v>
      </c>
      <c r="I227">
        <v>8.1787499999999999E-2</v>
      </c>
      <c r="J227">
        <v>65.05</v>
      </c>
      <c r="K227">
        <v>1</v>
      </c>
      <c r="L227">
        <v>6</v>
      </c>
      <c r="M227">
        <v>2</v>
      </c>
      <c r="N227">
        <v>3</v>
      </c>
      <c r="O227">
        <v>4</v>
      </c>
      <c r="P227">
        <v>3</v>
      </c>
      <c r="Q227">
        <v>0</v>
      </c>
    </row>
    <row r="228" spans="1:17">
      <c r="A228">
        <v>76</v>
      </c>
      <c r="B228">
        <v>2</v>
      </c>
      <c r="C228" t="s">
        <v>44</v>
      </c>
      <c r="D228">
        <f>VLOOKUP($A228,Sheet3!$A$1:$Z$101,19,Sheet3!S:S)</f>
        <v>0.5</v>
      </c>
      <c r="E228">
        <v>6</v>
      </c>
      <c r="F228">
        <v>5549</v>
      </c>
      <c r="G228">
        <v>4836</v>
      </c>
      <c r="H228">
        <v>713</v>
      </c>
      <c r="I228">
        <v>1.7139999999999999E-2</v>
      </c>
      <c r="J228">
        <v>21.09</v>
      </c>
      <c r="K228">
        <v>1</v>
      </c>
      <c r="L228">
        <v>3</v>
      </c>
      <c r="M228">
        <v>1</v>
      </c>
      <c r="N228">
        <v>1</v>
      </c>
      <c r="O228">
        <v>0</v>
      </c>
      <c r="P228">
        <v>0</v>
      </c>
      <c r="Q228">
        <v>0</v>
      </c>
    </row>
    <row r="229" spans="1:17">
      <c r="A229">
        <v>76</v>
      </c>
      <c r="B229">
        <v>3</v>
      </c>
      <c r="C229" t="s">
        <v>44</v>
      </c>
      <c r="D229">
        <f>VLOOKUP($A229,Sheet3!$A$1:$Z$101,19,Sheet3!S:S)</f>
        <v>0.5</v>
      </c>
      <c r="E229">
        <v>10</v>
      </c>
      <c r="F229">
        <v>8254</v>
      </c>
      <c r="G229">
        <v>7419</v>
      </c>
      <c r="H229">
        <v>835</v>
      </c>
      <c r="I229">
        <v>2.1617499999999901E-2</v>
      </c>
      <c r="J229">
        <v>20.93</v>
      </c>
      <c r="K229">
        <v>1</v>
      </c>
      <c r="L229">
        <v>5</v>
      </c>
      <c r="M229">
        <v>2</v>
      </c>
      <c r="N229">
        <v>2</v>
      </c>
      <c r="O229">
        <v>0</v>
      </c>
      <c r="P229">
        <v>0</v>
      </c>
      <c r="Q229">
        <v>0</v>
      </c>
    </row>
    <row r="230" spans="1:17">
      <c r="A230">
        <v>77</v>
      </c>
      <c r="B230">
        <v>1</v>
      </c>
      <c r="C230" t="s">
        <v>44</v>
      </c>
      <c r="D230">
        <f>VLOOKUP($A230,Sheet3!$A$1:$Z$101,19,Sheet3!S:S)</f>
        <v>2</v>
      </c>
      <c r="E230">
        <v>16</v>
      </c>
      <c r="F230">
        <v>14591</v>
      </c>
      <c r="G230">
        <v>13774</v>
      </c>
      <c r="H230">
        <v>817</v>
      </c>
      <c r="I230">
        <v>3.2044999999999997E-2</v>
      </c>
      <c r="J230">
        <v>26.06</v>
      </c>
      <c r="K230">
        <v>1</v>
      </c>
      <c r="L230">
        <v>8</v>
      </c>
      <c r="M230">
        <v>3</v>
      </c>
      <c r="N230">
        <v>4</v>
      </c>
      <c r="O230">
        <v>0</v>
      </c>
      <c r="P230">
        <v>0</v>
      </c>
      <c r="Q230">
        <v>0</v>
      </c>
    </row>
    <row r="231" spans="1:17">
      <c r="A231">
        <v>77</v>
      </c>
      <c r="B231">
        <v>2</v>
      </c>
      <c r="C231" t="s">
        <v>44</v>
      </c>
      <c r="D231">
        <f>VLOOKUP($A231,Sheet3!$A$1:$Z$101,19,Sheet3!S:S)</f>
        <v>2</v>
      </c>
      <c r="E231">
        <v>19</v>
      </c>
      <c r="F231">
        <v>18952</v>
      </c>
      <c r="G231">
        <v>18114</v>
      </c>
      <c r="H231">
        <v>838</v>
      </c>
      <c r="I231">
        <v>4.4385000000000001E-2</v>
      </c>
      <c r="J231">
        <v>55.44</v>
      </c>
      <c r="K231">
        <v>1</v>
      </c>
      <c r="L231">
        <v>8</v>
      </c>
      <c r="M231">
        <v>2</v>
      </c>
      <c r="N231">
        <v>5</v>
      </c>
      <c r="O231">
        <v>2</v>
      </c>
      <c r="P231">
        <v>1</v>
      </c>
      <c r="Q231">
        <v>0</v>
      </c>
    </row>
    <row r="232" spans="1:17">
      <c r="A232">
        <v>77</v>
      </c>
      <c r="B232">
        <v>3</v>
      </c>
      <c r="C232" t="s">
        <v>44</v>
      </c>
      <c r="D232">
        <f>VLOOKUP($A232,Sheet3!$A$1:$Z$101,19,Sheet3!S:S)</f>
        <v>2</v>
      </c>
      <c r="E232">
        <v>23</v>
      </c>
      <c r="F232">
        <v>34715</v>
      </c>
      <c r="G232">
        <v>33480</v>
      </c>
      <c r="H232">
        <v>1235</v>
      </c>
      <c r="I232">
        <v>6.7729999999999999E-2</v>
      </c>
      <c r="J232">
        <v>66.180000000000007</v>
      </c>
      <c r="K232">
        <v>1</v>
      </c>
      <c r="L232">
        <v>9</v>
      </c>
      <c r="M232">
        <v>3</v>
      </c>
      <c r="N232">
        <v>5</v>
      </c>
      <c r="O232">
        <v>3</v>
      </c>
      <c r="P232">
        <v>2</v>
      </c>
      <c r="Q232">
        <v>0</v>
      </c>
    </row>
    <row r="233" spans="1:17">
      <c r="A233">
        <v>78</v>
      </c>
      <c r="B233">
        <v>1</v>
      </c>
      <c r="C233" t="s">
        <v>44</v>
      </c>
      <c r="D233">
        <f>VLOOKUP($A233,Sheet3!$A$1:$Z$101,19,Sheet3!S:S)</f>
        <v>1</v>
      </c>
      <c r="E233">
        <v>14</v>
      </c>
      <c r="F233">
        <v>14026</v>
      </c>
      <c r="G233">
        <v>12735</v>
      </c>
      <c r="H233">
        <v>1291</v>
      </c>
      <c r="I233">
        <v>3.8027499999999999E-2</v>
      </c>
      <c r="J233">
        <v>27.06</v>
      </c>
      <c r="K233">
        <v>1</v>
      </c>
      <c r="L233">
        <v>7</v>
      </c>
      <c r="M233">
        <v>4</v>
      </c>
      <c r="N233">
        <v>2</v>
      </c>
      <c r="O233">
        <v>0</v>
      </c>
      <c r="P233">
        <v>0</v>
      </c>
      <c r="Q233">
        <v>0</v>
      </c>
    </row>
    <row r="234" spans="1:17">
      <c r="A234">
        <v>78</v>
      </c>
      <c r="B234">
        <v>2</v>
      </c>
      <c r="C234" t="s">
        <v>44</v>
      </c>
      <c r="D234">
        <f>VLOOKUP($A234,Sheet3!$A$1:$Z$101,19,Sheet3!S:S)</f>
        <v>1</v>
      </c>
      <c r="E234">
        <v>16</v>
      </c>
      <c r="F234">
        <v>17514</v>
      </c>
      <c r="G234">
        <v>16483</v>
      </c>
      <c r="H234">
        <v>1031</v>
      </c>
      <c r="I234">
        <v>3.9517499999999997E-2</v>
      </c>
      <c r="J234">
        <v>28.48</v>
      </c>
      <c r="K234">
        <v>1</v>
      </c>
      <c r="L234">
        <v>8</v>
      </c>
      <c r="M234">
        <v>4</v>
      </c>
      <c r="N234">
        <v>3</v>
      </c>
      <c r="O234">
        <v>0</v>
      </c>
      <c r="P234">
        <v>0</v>
      </c>
      <c r="Q234">
        <v>0</v>
      </c>
    </row>
    <row r="235" spans="1:17">
      <c r="A235">
        <v>78</v>
      </c>
      <c r="B235">
        <v>3</v>
      </c>
      <c r="C235" t="s">
        <v>44</v>
      </c>
      <c r="D235">
        <f>VLOOKUP($A235,Sheet3!$A$1:$Z$101,19,Sheet3!S:S)</f>
        <v>1</v>
      </c>
      <c r="E235">
        <v>8</v>
      </c>
      <c r="F235">
        <v>8387</v>
      </c>
      <c r="G235">
        <v>7822</v>
      </c>
      <c r="H235">
        <v>565</v>
      </c>
      <c r="I235">
        <v>1.9765000000000001E-2</v>
      </c>
      <c r="J235">
        <v>41.27</v>
      </c>
      <c r="K235">
        <v>1</v>
      </c>
      <c r="L235">
        <v>4</v>
      </c>
      <c r="M235">
        <v>1</v>
      </c>
      <c r="N235">
        <v>2</v>
      </c>
      <c r="O235">
        <v>0</v>
      </c>
      <c r="P235">
        <v>0</v>
      </c>
      <c r="Q235">
        <v>0</v>
      </c>
    </row>
    <row r="236" spans="1:17">
      <c r="A236">
        <v>79</v>
      </c>
      <c r="B236">
        <v>1</v>
      </c>
      <c r="C236" t="s">
        <v>44</v>
      </c>
      <c r="D236">
        <f>VLOOKUP($A236,Sheet3!$A$1:$Z$101,19,Sheet3!S:S)</f>
        <v>0</v>
      </c>
      <c r="E236">
        <v>11</v>
      </c>
      <c r="F236">
        <v>10638</v>
      </c>
      <c r="G236">
        <v>9481</v>
      </c>
      <c r="H236">
        <v>1157</v>
      </c>
      <c r="I236">
        <v>3.06325E-2</v>
      </c>
      <c r="J236">
        <v>22.26</v>
      </c>
      <c r="K236">
        <v>1</v>
      </c>
      <c r="L236">
        <v>3</v>
      </c>
      <c r="M236">
        <v>0</v>
      </c>
      <c r="N236">
        <v>2</v>
      </c>
      <c r="O236">
        <v>3</v>
      </c>
      <c r="P236">
        <v>1</v>
      </c>
      <c r="Q236">
        <v>1</v>
      </c>
    </row>
    <row r="237" spans="1:17">
      <c r="A237">
        <v>79</v>
      </c>
      <c r="B237">
        <v>2</v>
      </c>
      <c r="C237" t="s">
        <v>44</v>
      </c>
      <c r="D237">
        <f>VLOOKUP($A237,Sheet3!$A$1:$Z$101,19,Sheet3!S:S)</f>
        <v>0</v>
      </c>
      <c r="E237">
        <v>10</v>
      </c>
      <c r="F237">
        <v>9675</v>
      </c>
      <c r="G237">
        <v>8421</v>
      </c>
      <c r="H237">
        <v>1254</v>
      </c>
      <c r="I237">
        <v>2.8952499999999999E-2</v>
      </c>
      <c r="J237">
        <v>24.53</v>
      </c>
      <c r="K237">
        <v>1</v>
      </c>
      <c r="L237">
        <v>5</v>
      </c>
      <c r="M237">
        <v>3</v>
      </c>
      <c r="N237">
        <v>1</v>
      </c>
      <c r="O237">
        <v>0</v>
      </c>
      <c r="P237">
        <v>0</v>
      </c>
      <c r="Q237">
        <v>0</v>
      </c>
    </row>
    <row r="238" spans="1:17">
      <c r="A238">
        <v>79</v>
      </c>
      <c r="B238">
        <v>3</v>
      </c>
      <c r="C238" t="s">
        <v>44</v>
      </c>
      <c r="D238">
        <f>VLOOKUP($A238,Sheet3!$A$1:$Z$101,19,Sheet3!S:S)</f>
        <v>0</v>
      </c>
      <c r="E238">
        <v>19</v>
      </c>
      <c r="F238">
        <v>19033</v>
      </c>
      <c r="G238">
        <v>18236</v>
      </c>
      <c r="H238">
        <v>797</v>
      </c>
      <c r="I238">
        <v>4.0599999999999997E-2</v>
      </c>
      <c r="J238">
        <v>33.33</v>
      </c>
      <c r="K238">
        <v>1</v>
      </c>
      <c r="L238">
        <v>6</v>
      </c>
      <c r="M238">
        <v>1</v>
      </c>
      <c r="N238">
        <v>4</v>
      </c>
      <c r="O238">
        <v>4</v>
      </c>
      <c r="P238">
        <v>3</v>
      </c>
      <c r="Q238">
        <v>0</v>
      </c>
    </row>
    <row r="239" spans="1:17">
      <c r="A239">
        <v>80</v>
      </c>
      <c r="B239">
        <v>1</v>
      </c>
      <c r="C239" t="s">
        <v>45</v>
      </c>
      <c r="D239">
        <f>VLOOKUP($A239,Sheet3!$A$1:$Z$101,19,Sheet3!S:S)</f>
        <v>0.5</v>
      </c>
      <c r="E239">
        <v>4</v>
      </c>
      <c r="F239">
        <v>2040</v>
      </c>
      <c r="G239">
        <v>1848</v>
      </c>
      <c r="H239">
        <v>192</v>
      </c>
      <c r="I239">
        <v>6.5399999999999998E-3</v>
      </c>
      <c r="J239">
        <v>33.4</v>
      </c>
      <c r="K239">
        <v>1</v>
      </c>
      <c r="L239">
        <v>0</v>
      </c>
      <c r="M239">
        <v>0</v>
      </c>
      <c r="N239">
        <v>0</v>
      </c>
      <c r="O239">
        <v>2</v>
      </c>
      <c r="P239">
        <v>0</v>
      </c>
      <c r="Q239">
        <v>1</v>
      </c>
    </row>
    <row r="240" spans="1:17">
      <c r="A240">
        <v>80</v>
      </c>
      <c r="B240">
        <v>2</v>
      </c>
      <c r="C240" t="s">
        <v>45</v>
      </c>
      <c r="D240">
        <f>VLOOKUP($A240,Sheet3!$A$1:$Z$101,19,Sheet3!S:S)</f>
        <v>0.5</v>
      </c>
      <c r="E240">
        <v>4</v>
      </c>
      <c r="F240">
        <v>3214</v>
      </c>
      <c r="G240">
        <v>2486</v>
      </c>
      <c r="H240">
        <v>728</v>
      </c>
      <c r="I240">
        <v>1.3495E-2</v>
      </c>
      <c r="J240">
        <v>18.59</v>
      </c>
      <c r="K240">
        <v>1</v>
      </c>
      <c r="L240">
        <v>2</v>
      </c>
      <c r="M240">
        <v>0</v>
      </c>
      <c r="N240">
        <v>1</v>
      </c>
      <c r="O240">
        <v>0</v>
      </c>
      <c r="P240">
        <v>0</v>
      </c>
      <c r="Q240">
        <v>0</v>
      </c>
    </row>
    <row r="241" spans="1:17">
      <c r="A241">
        <v>80</v>
      </c>
      <c r="B241">
        <v>3</v>
      </c>
      <c r="C241" t="s">
        <v>45</v>
      </c>
      <c r="D241">
        <f>VLOOKUP($A241,Sheet3!$A$1:$Z$101,19,Sheet3!S:S)</f>
        <v>0.5</v>
      </c>
      <c r="E241">
        <v>8</v>
      </c>
      <c r="F241">
        <v>4909</v>
      </c>
      <c r="G241">
        <v>4461</v>
      </c>
      <c r="H241">
        <v>448</v>
      </c>
      <c r="I241">
        <v>1.41925E-2</v>
      </c>
      <c r="J241">
        <v>31.3</v>
      </c>
      <c r="K241">
        <v>1</v>
      </c>
      <c r="L241">
        <v>4</v>
      </c>
      <c r="M241">
        <v>0</v>
      </c>
      <c r="N241">
        <v>3</v>
      </c>
      <c r="O241">
        <v>0</v>
      </c>
      <c r="P241">
        <v>0</v>
      </c>
      <c r="Q241">
        <v>0</v>
      </c>
    </row>
    <row r="242" spans="1:17">
      <c r="A242">
        <v>81</v>
      </c>
      <c r="B242">
        <v>1</v>
      </c>
      <c r="C242" t="s">
        <v>45</v>
      </c>
      <c r="D242">
        <f>VLOOKUP($A242,Sheet3!$A$1:$Z$101,19,Sheet3!S:S)</f>
        <v>1</v>
      </c>
      <c r="E242">
        <v>6</v>
      </c>
      <c r="F242">
        <v>3123</v>
      </c>
      <c r="G242">
        <v>2643</v>
      </c>
      <c r="H242">
        <v>480</v>
      </c>
      <c r="I242">
        <v>1.1407499999999999E-2</v>
      </c>
      <c r="J242">
        <v>15.32</v>
      </c>
      <c r="K242">
        <v>1</v>
      </c>
      <c r="L242">
        <v>3</v>
      </c>
      <c r="M242">
        <v>0</v>
      </c>
      <c r="N242">
        <v>2</v>
      </c>
      <c r="O242">
        <v>0</v>
      </c>
      <c r="P242">
        <v>0</v>
      </c>
      <c r="Q242">
        <v>0</v>
      </c>
    </row>
    <row r="243" spans="1:17">
      <c r="A243">
        <v>81</v>
      </c>
      <c r="B243">
        <v>2</v>
      </c>
      <c r="C243" t="s">
        <v>45</v>
      </c>
      <c r="D243">
        <f>VLOOKUP($A243,Sheet3!$A$1:$Z$101,19,Sheet3!S:S)</f>
        <v>1</v>
      </c>
      <c r="E243">
        <v>4</v>
      </c>
      <c r="F243">
        <v>2067</v>
      </c>
      <c r="G243">
        <v>1856</v>
      </c>
      <c r="H243">
        <v>211</v>
      </c>
      <c r="I243">
        <v>6.7499999999999999E-3</v>
      </c>
      <c r="J243">
        <v>33.369999999999997</v>
      </c>
      <c r="K243">
        <v>1</v>
      </c>
      <c r="L243">
        <v>0</v>
      </c>
      <c r="M243">
        <v>0</v>
      </c>
      <c r="N243">
        <v>0</v>
      </c>
      <c r="O243">
        <v>2</v>
      </c>
      <c r="P243">
        <v>0</v>
      </c>
      <c r="Q243">
        <v>1</v>
      </c>
    </row>
    <row r="244" spans="1:17">
      <c r="A244">
        <v>81</v>
      </c>
      <c r="B244">
        <v>3</v>
      </c>
      <c r="C244" t="s">
        <v>45</v>
      </c>
      <c r="D244">
        <f>VLOOKUP($A244,Sheet3!$A$1:$Z$101,19,Sheet3!S:S)</f>
        <v>1</v>
      </c>
      <c r="E244">
        <v>4</v>
      </c>
      <c r="F244">
        <v>1908</v>
      </c>
      <c r="G244">
        <v>1758</v>
      </c>
      <c r="H244">
        <v>150</v>
      </c>
      <c r="I244">
        <v>5.8950000000000001E-3</v>
      </c>
      <c r="J244">
        <v>32.15</v>
      </c>
      <c r="K244">
        <v>1</v>
      </c>
      <c r="L244">
        <v>0</v>
      </c>
      <c r="M244">
        <v>0</v>
      </c>
      <c r="N244">
        <v>0</v>
      </c>
      <c r="O244">
        <v>2</v>
      </c>
      <c r="P244">
        <v>0</v>
      </c>
      <c r="Q244">
        <v>1</v>
      </c>
    </row>
    <row r="245" spans="1:17">
      <c r="A245">
        <v>82</v>
      </c>
      <c r="B245">
        <v>1</v>
      </c>
      <c r="C245" t="s">
        <v>44</v>
      </c>
      <c r="D245">
        <f>VLOOKUP($A245,Sheet3!$A$1:$Z$101,19,Sheet3!S:S)</f>
        <v>3</v>
      </c>
      <c r="E245">
        <v>10</v>
      </c>
      <c r="F245">
        <v>9779</v>
      </c>
      <c r="G245">
        <v>9148</v>
      </c>
      <c r="H245">
        <v>631</v>
      </c>
      <c r="I245">
        <v>2.7740000000000001E-2</v>
      </c>
      <c r="J245">
        <v>16.82</v>
      </c>
      <c r="K245">
        <v>1</v>
      </c>
      <c r="L245">
        <v>1</v>
      </c>
      <c r="M245">
        <v>0</v>
      </c>
      <c r="N245">
        <v>0</v>
      </c>
      <c r="O245">
        <v>5</v>
      </c>
      <c r="P245">
        <v>3</v>
      </c>
      <c r="Q245">
        <v>0</v>
      </c>
    </row>
    <row r="246" spans="1:17">
      <c r="A246">
        <v>82</v>
      </c>
      <c r="B246">
        <v>2</v>
      </c>
      <c r="C246" t="s">
        <v>44</v>
      </c>
      <c r="D246">
        <f>VLOOKUP($A246,Sheet3!$A$1:$Z$101,19,Sheet3!S:S)</f>
        <v>3</v>
      </c>
      <c r="E246">
        <v>6</v>
      </c>
      <c r="F246">
        <v>3981</v>
      </c>
      <c r="G246">
        <v>3847</v>
      </c>
      <c r="H246">
        <v>134</v>
      </c>
      <c r="I246">
        <v>1.09574999999999E-2</v>
      </c>
      <c r="J246">
        <v>3.67</v>
      </c>
      <c r="K246">
        <v>1</v>
      </c>
      <c r="L246">
        <v>0</v>
      </c>
      <c r="M246">
        <v>0</v>
      </c>
      <c r="N246">
        <v>0</v>
      </c>
      <c r="O246">
        <v>3</v>
      </c>
      <c r="P246">
        <v>2</v>
      </c>
      <c r="Q246">
        <v>0</v>
      </c>
    </row>
    <row r="247" spans="1:17">
      <c r="A247">
        <v>82</v>
      </c>
      <c r="B247">
        <v>3</v>
      </c>
      <c r="C247" t="s">
        <v>44</v>
      </c>
      <c r="D247">
        <f>VLOOKUP($A247,Sheet3!$A$1:$Z$101,19,Sheet3!S:S)</f>
        <v>3</v>
      </c>
      <c r="E247">
        <v>6</v>
      </c>
      <c r="F247">
        <v>4315</v>
      </c>
      <c r="G247">
        <v>4015</v>
      </c>
      <c r="H247">
        <v>300</v>
      </c>
      <c r="I247">
        <v>1.01575E-2</v>
      </c>
      <c r="J247">
        <v>8.75</v>
      </c>
      <c r="K247">
        <v>1</v>
      </c>
      <c r="L247">
        <v>0</v>
      </c>
      <c r="M247">
        <v>0</v>
      </c>
      <c r="N247">
        <v>0</v>
      </c>
      <c r="O247">
        <v>3</v>
      </c>
      <c r="P247">
        <v>2</v>
      </c>
      <c r="Q247">
        <v>0</v>
      </c>
    </row>
    <row r="248" spans="1:17">
      <c r="A248">
        <v>83</v>
      </c>
      <c r="B248">
        <v>1</v>
      </c>
      <c r="C248" t="s">
        <v>44</v>
      </c>
      <c r="D248">
        <f>VLOOKUP($A248,Sheet3!$A$1:$Z$101,19,Sheet3!S:S)</f>
        <v>0</v>
      </c>
      <c r="E248">
        <v>4</v>
      </c>
      <c r="F248">
        <v>2152</v>
      </c>
      <c r="G248">
        <v>1910</v>
      </c>
      <c r="H248">
        <v>242</v>
      </c>
      <c r="I248">
        <v>7.195E-3</v>
      </c>
      <c r="J248">
        <v>4.5599999999999996</v>
      </c>
      <c r="K248">
        <v>1</v>
      </c>
      <c r="L248">
        <v>0</v>
      </c>
      <c r="M248">
        <v>0</v>
      </c>
      <c r="N248">
        <v>0</v>
      </c>
      <c r="O248">
        <v>2</v>
      </c>
      <c r="P248">
        <v>1</v>
      </c>
      <c r="Q248">
        <v>0</v>
      </c>
    </row>
    <row r="249" spans="1:17">
      <c r="A249">
        <v>83</v>
      </c>
      <c r="B249">
        <v>2</v>
      </c>
      <c r="C249" t="s">
        <v>44</v>
      </c>
      <c r="D249">
        <f>VLOOKUP($A249,Sheet3!$A$1:$Z$101,19,Sheet3!S:S)</f>
        <v>0</v>
      </c>
      <c r="E249">
        <v>6</v>
      </c>
      <c r="F249">
        <v>4244</v>
      </c>
      <c r="G249">
        <v>3977</v>
      </c>
      <c r="H249">
        <v>267</v>
      </c>
      <c r="I249">
        <v>1.11725E-2</v>
      </c>
      <c r="J249">
        <v>5.72</v>
      </c>
      <c r="K249">
        <v>1</v>
      </c>
      <c r="L249">
        <v>0</v>
      </c>
      <c r="M249">
        <v>0</v>
      </c>
      <c r="N249">
        <v>0</v>
      </c>
      <c r="O249">
        <v>3</v>
      </c>
      <c r="P249">
        <v>2</v>
      </c>
      <c r="Q249">
        <v>0</v>
      </c>
    </row>
    <row r="250" spans="1:17">
      <c r="A250">
        <v>83</v>
      </c>
      <c r="B250">
        <v>3</v>
      </c>
      <c r="C250" t="s">
        <v>44</v>
      </c>
      <c r="D250">
        <f>VLOOKUP($A250,Sheet3!$A$1:$Z$101,19,Sheet3!S:S)</f>
        <v>0</v>
      </c>
      <c r="E250">
        <v>10</v>
      </c>
      <c r="F250">
        <v>13099</v>
      </c>
      <c r="G250">
        <v>10770</v>
      </c>
      <c r="H250">
        <v>2329</v>
      </c>
      <c r="I250">
        <v>4.4615000000000002E-2</v>
      </c>
      <c r="J250">
        <v>25.97</v>
      </c>
      <c r="K250">
        <v>1</v>
      </c>
      <c r="L250">
        <v>0</v>
      </c>
      <c r="M250">
        <v>0</v>
      </c>
      <c r="N250">
        <v>0</v>
      </c>
      <c r="O250">
        <v>5</v>
      </c>
      <c r="P250">
        <v>4</v>
      </c>
      <c r="Q250">
        <v>0</v>
      </c>
    </row>
    <row r="251" spans="1:17">
      <c r="A251">
        <v>84</v>
      </c>
      <c r="B251">
        <v>1</v>
      </c>
      <c r="C251" t="s">
        <v>44</v>
      </c>
      <c r="D251">
        <f>VLOOKUP($A251,Sheet3!$A$1:$Z$101,19,Sheet3!S:S)</f>
        <v>0</v>
      </c>
      <c r="E251">
        <v>6</v>
      </c>
      <c r="F251">
        <v>4213</v>
      </c>
      <c r="G251">
        <v>3962</v>
      </c>
      <c r="H251">
        <v>251</v>
      </c>
      <c r="I251">
        <v>1.24149999999999E-2</v>
      </c>
      <c r="J251">
        <v>5.3</v>
      </c>
      <c r="K251">
        <v>1</v>
      </c>
      <c r="L251">
        <v>0</v>
      </c>
      <c r="M251">
        <v>0</v>
      </c>
      <c r="N251">
        <v>0</v>
      </c>
      <c r="O251">
        <v>3</v>
      </c>
      <c r="P251">
        <v>2</v>
      </c>
      <c r="Q251">
        <v>0</v>
      </c>
    </row>
    <row r="252" spans="1:17">
      <c r="A252">
        <v>84</v>
      </c>
      <c r="B252">
        <v>2</v>
      </c>
      <c r="C252" t="s">
        <v>44</v>
      </c>
      <c r="D252">
        <f>VLOOKUP($A252,Sheet3!$A$1:$Z$101,19,Sheet3!S:S)</f>
        <v>0</v>
      </c>
      <c r="E252">
        <v>6</v>
      </c>
      <c r="F252">
        <v>4062</v>
      </c>
      <c r="G252">
        <v>3891</v>
      </c>
      <c r="H252">
        <v>171</v>
      </c>
      <c r="I252">
        <v>9.9974999999999994E-3</v>
      </c>
      <c r="J252">
        <v>7.42</v>
      </c>
      <c r="K252">
        <v>1</v>
      </c>
      <c r="L252">
        <v>0</v>
      </c>
      <c r="M252">
        <v>0</v>
      </c>
      <c r="N252">
        <v>0</v>
      </c>
      <c r="O252">
        <v>3</v>
      </c>
      <c r="P252">
        <v>2</v>
      </c>
      <c r="Q252">
        <v>0</v>
      </c>
    </row>
    <row r="253" spans="1:17">
      <c r="A253">
        <v>84</v>
      </c>
      <c r="B253">
        <v>3</v>
      </c>
      <c r="C253" t="s">
        <v>44</v>
      </c>
      <c r="D253">
        <f>VLOOKUP($A253,Sheet3!$A$1:$Z$101,19,Sheet3!S:S)</f>
        <v>0</v>
      </c>
      <c r="E253">
        <v>8</v>
      </c>
      <c r="F253">
        <v>6371</v>
      </c>
      <c r="G253">
        <v>5823</v>
      </c>
      <c r="H253">
        <v>548</v>
      </c>
      <c r="I253">
        <v>1.8277499999999999E-2</v>
      </c>
      <c r="J253">
        <v>9.16</v>
      </c>
      <c r="K253">
        <v>1</v>
      </c>
      <c r="L253">
        <v>0</v>
      </c>
      <c r="M253">
        <v>0</v>
      </c>
      <c r="N253">
        <v>0</v>
      </c>
      <c r="O253">
        <v>4</v>
      </c>
      <c r="P253">
        <v>3</v>
      </c>
      <c r="Q253">
        <v>0</v>
      </c>
    </row>
    <row r="254" spans="1:17">
      <c r="A254">
        <v>85</v>
      </c>
      <c r="B254">
        <v>1</v>
      </c>
      <c r="C254" t="s">
        <v>44</v>
      </c>
      <c r="D254">
        <f>VLOOKUP($A254,Sheet3!$A$1:$Z$101,19,Sheet3!S:S)</f>
        <v>0</v>
      </c>
      <c r="E254">
        <v>6</v>
      </c>
      <c r="F254">
        <v>4022</v>
      </c>
      <c r="G254">
        <v>3863</v>
      </c>
      <c r="H254">
        <v>159</v>
      </c>
      <c r="I254">
        <v>9.8075000000000002E-3</v>
      </c>
      <c r="J254">
        <v>5.48</v>
      </c>
      <c r="K254">
        <v>1</v>
      </c>
      <c r="L254">
        <v>0</v>
      </c>
      <c r="M254">
        <v>0</v>
      </c>
      <c r="N254">
        <v>0</v>
      </c>
      <c r="O254">
        <v>3</v>
      </c>
      <c r="P254">
        <v>2</v>
      </c>
      <c r="Q254">
        <v>0</v>
      </c>
    </row>
    <row r="255" spans="1:17">
      <c r="A255">
        <v>85</v>
      </c>
      <c r="B255">
        <v>2</v>
      </c>
      <c r="C255" t="s">
        <v>44</v>
      </c>
      <c r="D255">
        <f>VLOOKUP($A255,Sheet3!$A$1:$Z$101,19,Sheet3!S:S)</f>
        <v>0</v>
      </c>
      <c r="E255">
        <v>10</v>
      </c>
      <c r="F255">
        <v>6780</v>
      </c>
      <c r="G255">
        <v>6350</v>
      </c>
      <c r="H255">
        <v>430</v>
      </c>
      <c r="I255">
        <v>1.8415000000000001E-2</v>
      </c>
      <c r="J255">
        <v>11.02</v>
      </c>
      <c r="K255">
        <v>1</v>
      </c>
      <c r="L255">
        <v>0</v>
      </c>
      <c r="M255">
        <v>0</v>
      </c>
      <c r="N255">
        <v>0</v>
      </c>
      <c r="O255">
        <v>5</v>
      </c>
      <c r="P255">
        <v>4</v>
      </c>
      <c r="Q255">
        <v>0</v>
      </c>
    </row>
    <row r="256" spans="1:17">
      <c r="A256">
        <v>85</v>
      </c>
      <c r="B256">
        <v>3</v>
      </c>
      <c r="C256" t="s">
        <v>44</v>
      </c>
      <c r="D256">
        <f>VLOOKUP($A256,Sheet3!$A$1:$Z$101,19,Sheet3!S:S)</f>
        <v>0</v>
      </c>
      <c r="E256">
        <v>11</v>
      </c>
      <c r="F256">
        <v>10711</v>
      </c>
      <c r="G256">
        <v>9850</v>
      </c>
      <c r="H256">
        <v>861</v>
      </c>
      <c r="I256">
        <v>2.7955000000000001E-2</v>
      </c>
      <c r="J256">
        <v>18.190000000000001</v>
      </c>
      <c r="K256">
        <v>1</v>
      </c>
      <c r="L256">
        <v>2</v>
      </c>
      <c r="M256">
        <v>1</v>
      </c>
      <c r="N256">
        <v>0</v>
      </c>
      <c r="O256">
        <v>4</v>
      </c>
      <c r="P256">
        <v>3</v>
      </c>
      <c r="Q256">
        <v>0</v>
      </c>
    </row>
    <row r="257" spans="1:17">
      <c r="A257">
        <v>86</v>
      </c>
      <c r="B257">
        <v>1</v>
      </c>
      <c r="C257" t="s">
        <v>44</v>
      </c>
      <c r="D257">
        <f>VLOOKUP($A257,Sheet3!$A$1:$Z$101,19,Sheet3!S:S)</f>
        <v>0</v>
      </c>
      <c r="E257">
        <v>10</v>
      </c>
      <c r="F257">
        <v>6682</v>
      </c>
      <c r="G257">
        <v>6122</v>
      </c>
      <c r="H257">
        <v>560</v>
      </c>
      <c r="I257">
        <v>2.0905E-2</v>
      </c>
      <c r="J257">
        <v>23.89</v>
      </c>
      <c r="K257">
        <v>1</v>
      </c>
      <c r="L257">
        <v>3</v>
      </c>
      <c r="M257">
        <v>0</v>
      </c>
      <c r="N257">
        <v>2</v>
      </c>
      <c r="O257">
        <v>3</v>
      </c>
      <c r="P257">
        <v>1</v>
      </c>
      <c r="Q257">
        <v>0</v>
      </c>
    </row>
    <row r="258" spans="1:17">
      <c r="A258">
        <v>86</v>
      </c>
      <c r="B258">
        <v>2</v>
      </c>
      <c r="C258" t="s">
        <v>44</v>
      </c>
      <c r="D258">
        <f>VLOOKUP($A258,Sheet3!$A$1:$Z$101,19,Sheet3!S:S)</f>
        <v>0</v>
      </c>
      <c r="E258">
        <v>17</v>
      </c>
      <c r="F258">
        <v>18539</v>
      </c>
      <c r="G258">
        <v>16589</v>
      </c>
      <c r="H258">
        <v>1950</v>
      </c>
      <c r="I258">
        <v>5.0572499999999999E-2</v>
      </c>
      <c r="J258">
        <v>37.81</v>
      </c>
      <c r="K258">
        <v>1</v>
      </c>
      <c r="L258">
        <v>6</v>
      </c>
      <c r="M258">
        <v>4</v>
      </c>
      <c r="N258">
        <v>1</v>
      </c>
      <c r="O258">
        <v>3</v>
      </c>
      <c r="P258">
        <v>2</v>
      </c>
      <c r="Q258">
        <v>0</v>
      </c>
    </row>
    <row r="259" spans="1:17">
      <c r="A259">
        <v>86</v>
      </c>
      <c r="B259">
        <v>3</v>
      </c>
      <c r="C259" t="s">
        <v>44</v>
      </c>
      <c r="D259">
        <f>VLOOKUP($A259,Sheet3!$A$1:$Z$101,19,Sheet3!S:S)</f>
        <v>0</v>
      </c>
      <c r="E259">
        <v>13</v>
      </c>
      <c r="F259">
        <v>15085</v>
      </c>
      <c r="G259">
        <v>13778</v>
      </c>
      <c r="H259">
        <v>1307</v>
      </c>
      <c r="I259">
        <v>3.8394999999999999E-2</v>
      </c>
      <c r="J259">
        <v>20.170000000000002</v>
      </c>
      <c r="K259">
        <v>1</v>
      </c>
      <c r="L259">
        <v>3</v>
      </c>
      <c r="M259">
        <v>2</v>
      </c>
      <c r="N259">
        <v>0</v>
      </c>
      <c r="O259">
        <v>4</v>
      </c>
      <c r="P259">
        <v>3</v>
      </c>
      <c r="Q259">
        <v>0</v>
      </c>
    </row>
    <row r="260" spans="1:17">
      <c r="A260">
        <v>87</v>
      </c>
      <c r="B260">
        <v>1</v>
      </c>
      <c r="C260" t="s">
        <v>44</v>
      </c>
      <c r="D260">
        <f>VLOOKUP($A260,Sheet3!$A$1:$Z$101,19,Sheet3!S:S)</f>
        <v>0</v>
      </c>
      <c r="E260">
        <v>8</v>
      </c>
      <c r="F260">
        <v>6359</v>
      </c>
      <c r="G260">
        <v>5801</v>
      </c>
      <c r="H260">
        <v>558</v>
      </c>
      <c r="I260">
        <v>1.6882500000000002E-2</v>
      </c>
      <c r="J260">
        <v>9.19</v>
      </c>
      <c r="K260">
        <v>1</v>
      </c>
      <c r="L260">
        <v>0</v>
      </c>
      <c r="M260">
        <v>0</v>
      </c>
      <c r="N260">
        <v>0</v>
      </c>
      <c r="O260">
        <v>4</v>
      </c>
      <c r="P260">
        <v>3</v>
      </c>
      <c r="Q260">
        <v>0</v>
      </c>
    </row>
    <row r="261" spans="1:17">
      <c r="A261">
        <v>87</v>
      </c>
      <c r="B261">
        <v>2</v>
      </c>
      <c r="C261" t="s">
        <v>44</v>
      </c>
      <c r="D261">
        <f>VLOOKUP($A261,Sheet3!$A$1:$Z$101,19,Sheet3!S:S)</f>
        <v>0</v>
      </c>
      <c r="E261">
        <v>6</v>
      </c>
      <c r="F261">
        <v>4315</v>
      </c>
      <c r="G261">
        <v>4022</v>
      </c>
      <c r="H261">
        <v>293</v>
      </c>
      <c r="I261">
        <v>1.1544999999999901E-2</v>
      </c>
      <c r="J261">
        <v>5.73</v>
      </c>
      <c r="K261">
        <v>1</v>
      </c>
      <c r="L261">
        <v>0</v>
      </c>
      <c r="M261">
        <v>0</v>
      </c>
      <c r="N261">
        <v>0</v>
      </c>
      <c r="O261">
        <v>3</v>
      </c>
      <c r="P261">
        <v>2</v>
      </c>
      <c r="Q261">
        <v>0</v>
      </c>
    </row>
    <row r="262" spans="1:17">
      <c r="A262">
        <v>87</v>
      </c>
      <c r="B262">
        <v>3</v>
      </c>
      <c r="C262" t="s">
        <v>44</v>
      </c>
      <c r="D262">
        <f>VLOOKUP($A262,Sheet3!$A$1:$Z$101,19,Sheet3!S:S)</f>
        <v>0</v>
      </c>
      <c r="E262">
        <v>14</v>
      </c>
      <c r="F262">
        <v>23269</v>
      </c>
      <c r="G262">
        <v>19703</v>
      </c>
      <c r="H262">
        <v>3566</v>
      </c>
      <c r="I262">
        <v>7.3717499999999894E-2</v>
      </c>
      <c r="J262">
        <v>47.18</v>
      </c>
      <c r="K262">
        <v>1</v>
      </c>
      <c r="L262">
        <v>0</v>
      </c>
      <c r="M262">
        <v>0</v>
      </c>
      <c r="N262">
        <v>0</v>
      </c>
      <c r="O262">
        <v>7</v>
      </c>
      <c r="P262">
        <v>6</v>
      </c>
      <c r="Q262">
        <v>0</v>
      </c>
    </row>
    <row r="263" spans="1:17">
      <c r="A263">
        <v>88</v>
      </c>
      <c r="B263">
        <v>1</v>
      </c>
      <c r="C263" t="s">
        <v>44</v>
      </c>
      <c r="D263">
        <f>VLOOKUP($A263,Sheet3!$A$1:$Z$101,19,Sheet3!S:S)</f>
        <v>0</v>
      </c>
      <c r="E263">
        <v>15</v>
      </c>
      <c r="F263">
        <v>20591</v>
      </c>
      <c r="G263">
        <v>17925</v>
      </c>
      <c r="H263">
        <v>2666</v>
      </c>
      <c r="I263">
        <v>5.8512500000000002E-2</v>
      </c>
      <c r="J263">
        <v>37.39</v>
      </c>
      <c r="K263">
        <v>1</v>
      </c>
      <c r="L263">
        <v>3</v>
      </c>
      <c r="M263">
        <v>2</v>
      </c>
      <c r="N263">
        <v>0</v>
      </c>
      <c r="O263">
        <v>5</v>
      </c>
      <c r="P263">
        <v>4</v>
      </c>
      <c r="Q263">
        <v>0</v>
      </c>
    </row>
    <row r="264" spans="1:17">
      <c r="A264">
        <v>88</v>
      </c>
      <c r="B264">
        <v>2</v>
      </c>
      <c r="C264" t="s">
        <v>44</v>
      </c>
      <c r="D264">
        <f>VLOOKUP($A264,Sheet3!$A$1:$Z$101,19,Sheet3!S:S)</f>
        <v>0</v>
      </c>
      <c r="E264">
        <v>8</v>
      </c>
      <c r="F264">
        <v>6411</v>
      </c>
      <c r="G264">
        <v>5814</v>
      </c>
      <c r="H264">
        <v>597</v>
      </c>
      <c r="I264">
        <v>1.73049999999999E-2</v>
      </c>
      <c r="J264">
        <v>11.81</v>
      </c>
      <c r="K264">
        <v>1</v>
      </c>
      <c r="L264">
        <v>0</v>
      </c>
      <c r="M264">
        <v>0</v>
      </c>
      <c r="N264">
        <v>0</v>
      </c>
      <c r="O264">
        <v>4</v>
      </c>
      <c r="P264">
        <v>3</v>
      </c>
      <c r="Q264">
        <v>0</v>
      </c>
    </row>
    <row r="265" spans="1:17">
      <c r="A265">
        <v>88</v>
      </c>
      <c r="B265">
        <v>3</v>
      </c>
      <c r="C265" t="s">
        <v>44</v>
      </c>
      <c r="D265">
        <f>VLOOKUP($A265,Sheet3!$A$1:$Z$101,19,Sheet3!S:S)</f>
        <v>0</v>
      </c>
      <c r="E265">
        <v>8</v>
      </c>
      <c r="F265">
        <v>6957</v>
      </c>
      <c r="G265">
        <v>5923</v>
      </c>
      <c r="H265">
        <v>1034</v>
      </c>
      <c r="I265">
        <v>2.1947500000000002E-2</v>
      </c>
      <c r="J265">
        <v>13.59</v>
      </c>
      <c r="K265">
        <v>1</v>
      </c>
      <c r="L265">
        <v>0</v>
      </c>
      <c r="M265">
        <v>0</v>
      </c>
      <c r="N265">
        <v>0</v>
      </c>
      <c r="O265">
        <v>4</v>
      </c>
      <c r="P265">
        <v>3</v>
      </c>
      <c r="Q265">
        <v>0</v>
      </c>
    </row>
    <row r="266" spans="1:17">
      <c r="A266">
        <v>89</v>
      </c>
      <c r="B266">
        <v>1</v>
      </c>
      <c r="C266" t="s">
        <v>44</v>
      </c>
      <c r="D266">
        <f>VLOOKUP($A266,Sheet3!$A$1:$Z$101,19,Sheet3!S:S)</f>
        <v>3</v>
      </c>
      <c r="E266">
        <v>6</v>
      </c>
      <c r="F266">
        <v>2402</v>
      </c>
      <c r="G266">
        <v>2275</v>
      </c>
      <c r="H266">
        <v>127</v>
      </c>
      <c r="I266">
        <v>6.9575000000000001E-3</v>
      </c>
      <c r="J266">
        <v>9.1</v>
      </c>
      <c r="K266">
        <v>1</v>
      </c>
      <c r="L266">
        <v>3</v>
      </c>
      <c r="M266">
        <v>1</v>
      </c>
      <c r="N266">
        <v>1</v>
      </c>
      <c r="O266">
        <v>0</v>
      </c>
      <c r="P266">
        <v>0</v>
      </c>
      <c r="Q266">
        <v>0</v>
      </c>
    </row>
    <row r="267" spans="1:17">
      <c r="A267">
        <v>89</v>
      </c>
      <c r="B267">
        <v>2</v>
      </c>
      <c r="C267" t="s">
        <v>44</v>
      </c>
      <c r="D267">
        <f>VLOOKUP($A267,Sheet3!$A$1:$Z$101,19,Sheet3!S:S)</f>
        <v>3</v>
      </c>
      <c r="E267">
        <v>6</v>
      </c>
      <c r="F267">
        <v>2543</v>
      </c>
      <c r="G267">
        <v>2362</v>
      </c>
      <c r="H267">
        <v>181</v>
      </c>
      <c r="I267">
        <v>7.7149999999999996E-3</v>
      </c>
      <c r="J267">
        <v>8.31</v>
      </c>
      <c r="K267">
        <v>1</v>
      </c>
      <c r="L267">
        <v>3</v>
      </c>
      <c r="M267">
        <v>1</v>
      </c>
      <c r="N267">
        <v>1</v>
      </c>
      <c r="O267">
        <v>0</v>
      </c>
      <c r="P267">
        <v>0</v>
      </c>
      <c r="Q267">
        <v>0</v>
      </c>
    </row>
    <row r="268" spans="1:17">
      <c r="A268">
        <v>89</v>
      </c>
      <c r="B268">
        <v>3</v>
      </c>
      <c r="C268" t="s">
        <v>44</v>
      </c>
      <c r="D268">
        <f>VLOOKUP($A268,Sheet3!$A$1:$Z$101,19,Sheet3!S:S)</f>
        <v>3</v>
      </c>
      <c r="E268">
        <v>6</v>
      </c>
      <c r="F268">
        <v>2503</v>
      </c>
      <c r="G268">
        <v>2344</v>
      </c>
      <c r="H268">
        <v>159</v>
      </c>
      <c r="I268">
        <v>7.45E-3</v>
      </c>
      <c r="J268">
        <v>8.24</v>
      </c>
      <c r="K268">
        <v>1</v>
      </c>
      <c r="L268">
        <v>3</v>
      </c>
      <c r="M268">
        <v>1</v>
      </c>
      <c r="N268">
        <v>1</v>
      </c>
      <c r="O268">
        <v>0</v>
      </c>
      <c r="P268">
        <v>0</v>
      </c>
      <c r="Q268">
        <v>0</v>
      </c>
    </row>
    <row r="269" spans="1:17">
      <c r="A269">
        <v>90</v>
      </c>
      <c r="B269">
        <v>1</v>
      </c>
      <c r="C269" t="s">
        <v>44</v>
      </c>
      <c r="D269">
        <f>VLOOKUP($A269,Sheet3!$A$1:$Z$101,19,Sheet3!S:S)</f>
        <v>3</v>
      </c>
      <c r="E269">
        <v>6</v>
      </c>
      <c r="F269">
        <v>2523</v>
      </c>
      <c r="G269">
        <v>2352</v>
      </c>
      <c r="H269">
        <v>171</v>
      </c>
      <c r="I269">
        <v>7.5900000000000004E-3</v>
      </c>
      <c r="J269">
        <v>8.09</v>
      </c>
      <c r="K269">
        <v>1</v>
      </c>
      <c r="L269">
        <v>3</v>
      </c>
      <c r="M269">
        <v>1</v>
      </c>
      <c r="N269">
        <v>1</v>
      </c>
      <c r="O269">
        <v>0</v>
      </c>
      <c r="P269">
        <v>0</v>
      </c>
      <c r="Q269">
        <v>0</v>
      </c>
    </row>
    <row r="270" spans="1:17">
      <c r="A270">
        <v>90</v>
      </c>
      <c r="B270">
        <v>2</v>
      </c>
      <c r="C270" t="s">
        <v>44</v>
      </c>
      <c r="D270">
        <f>VLOOKUP($A270,Sheet3!$A$1:$Z$101,19,Sheet3!S:S)</f>
        <v>3</v>
      </c>
      <c r="E270">
        <v>6</v>
      </c>
      <c r="F270">
        <v>2442</v>
      </c>
      <c r="G270">
        <v>2295</v>
      </c>
      <c r="H270">
        <v>147</v>
      </c>
      <c r="I270">
        <v>7.2075000000000004E-3</v>
      </c>
      <c r="J270">
        <v>8.2100000000000009</v>
      </c>
      <c r="K270">
        <v>1</v>
      </c>
      <c r="L270">
        <v>3</v>
      </c>
      <c r="M270">
        <v>1</v>
      </c>
      <c r="N270">
        <v>1</v>
      </c>
      <c r="O270">
        <v>0</v>
      </c>
      <c r="P270">
        <v>0</v>
      </c>
      <c r="Q270">
        <v>0</v>
      </c>
    </row>
    <row r="271" spans="1:17">
      <c r="A271">
        <v>90</v>
      </c>
      <c r="B271">
        <v>3</v>
      </c>
      <c r="C271" t="s">
        <v>44</v>
      </c>
      <c r="D271">
        <f>VLOOKUP($A271,Sheet3!$A$1:$Z$101,19,Sheet3!S:S)</f>
        <v>3</v>
      </c>
      <c r="E271">
        <v>6</v>
      </c>
      <c r="F271">
        <v>2484</v>
      </c>
      <c r="G271">
        <v>2319</v>
      </c>
      <c r="H271">
        <v>165</v>
      </c>
      <c r="I271">
        <v>7.4475000000000001E-3</v>
      </c>
      <c r="J271">
        <v>8.74</v>
      </c>
      <c r="K271">
        <v>1</v>
      </c>
      <c r="L271">
        <v>3</v>
      </c>
      <c r="M271">
        <v>1</v>
      </c>
      <c r="N271">
        <v>1</v>
      </c>
      <c r="O271">
        <v>0</v>
      </c>
      <c r="P271">
        <v>0</v>
      </c>
      <c r="Q271">
        <v>0</v>
      </c>
    </row>
    <row r="272" spans="1:17">
      <c r="A272">
        <v>91</v>
      </c>
      <c r="B272">
        <v>1</v>
      </c>
      <c r="C272" t="s">
        <v>44</v>
      </c>
      <c r="D272">
        <f>VLOOKUP($A272,Sheet3!$A$1:$Z$101,19,Sheet3!S:S)</f>
        <v>3</v>
      </c>
      <c r="E272">
        <v>6</v>
      </c>
      <c r="F272">
        <v>2389</v>
      </c>
      <c r="G272">
        <v>2264</v>
      </c>
      <c r="H272">
        <v>125</v>
      </c>
      <c r="I272">
        <v>6.9099999999999899E-3</v>
      </c>
      <c r="J272">
        <v>8.49</v>
      </c>
      <c r="K272">
        <v>1</v>
      </c>
      <c r="L272">
        <v>3</v>
      </c>
      <c r="M272">
        <v>1</v>
      </c>
      <c r="N272">
        <v>1</v>
      </c>
      <c r="O272">
        <v>0</v>
      </c>
      <c r="P272">
        <v>0</v>
      </c>
      <c r="Q272">
        <v>0</v>
      </c>
    </row>
    <row r="273" spans="1:17">
      <c r="A273">
        <v>91</v>
      </c>
      <c r="B273">
        <v>2</v>
      </c>
      <c r="C273" t="s">
        <v>44</v>
      </c>
      <c r="D273">
        <f>VLOOKUP($A273,Sheet3!$A$1:$Z$101,19,Sheet3!S:S)</f>
        <v>3</v>
      </c>
      <c r="E273">
        <v>6</v>
      </c>
      <c r="F273">
        <v>2389</v>
      </c>
      <c r="G273">
        <v>2263</v>
      </c>
      <c r="H273">
        <v>126</v>
      </c>
      <c r="I273">
        <v>6.9175E-3</v>
      </c>
      <c r="J273">
        <v>8.25</v>
      </c>
      <c r="K273">
        <v>1</v>
      </c>
      <c r="L273">
        <v>3</v>
      </c>
      <c r="M273">
        <v>1</v>
      </c>
      <c r="N273">
        <v>1</v>
      </c>
      <c r="O273">
        <v>0</v>
      </c>
      <c r="P273">
        <v>0</v>
      </c>
      <c r="Q273">
        <v>0</v>
      </c>
    </row>
    <row r="274" spans="1:17">
      <c r="A274">
        <v>91</v>
      </c>
      <c r="B274">
        <v>3</v>
      </c>
      <c r="C274" t="s">
        <v>44</v>
      </c>
      <c r="D274">
        <f>VLOOKUP($A274,Sheet3!$A$1:$Z$101,19,Sheet3!S:S)</f>
        <v>3</v>
      </c>
      <c r="E274">
        <v>6</v>
      </c>
      <c r="F274">
        <v>2426</v>
      </c>
      <c r="G274">
        <v>2283</v>
      </c>
      <c r="H274">
        <v>143</v>
      </c>
      <c r="I274">
        <v>7.1374999999999997E-3</v>
      </c>
      <c r="J274">
        <v>8.3800000000000008</v>
      </c>
      <c r="K274">
        <v>1</v>
      </c>
      <c r="L274">
        <v>3</v>
      </c>
      <c r="M274">
        <v>1</v>
      </c>
      <c r="N274">
        <v>1</v>
      </c>
      <c r="O274">
        <v>0</v>
      </c>
      <c r="P274">
        <v>0</v>
      </c>
      <c r="Q274">
        <v>0</v>
      </c>
    </row>
    <row r="275" spans="1:17">
      <c r="A275">
        <v>92</v>
      </c>
      <c r="B275">
        <v>1</v>
      </c>
      <c r="C275" t="s">
        <v>44</v>
      </c>
      <c r="D275">
        <f>VLOOKUP($A275,Sheet3!$A$1:$Z$101,19,Sheet3!S:S)</f>
        <v>3</v>
      </c>
      <c r="E275">
        <v>6</v>
      </c>
      <c r="F275">
        <v>2417</v>
      </c>
      <c r="G275">
        <v>2275</v>
      </c>
      <c r="H275">
        <v>142</v>
      </c>
      <c r="I275">
        <v>7.1075000000000001E-3</v>
      </c>
      <c r="J275">
        <v>7.86</v>
      </c>
      <c r="K275">
        <v>1</v>
      </c>
      <c r="L275">
        <v>3</v>
      </c>
      <c r="M275">
        <v>1</v>
      </c>
      <c r="N275">
        <v>1</v>
      </c>
      <c r="O275">
        <v>0</v>
      </c>
      <c r="P275">
        <v>0</v>
      </c>
      <c r="Q275">
        <v>0</v>
      </c>
    </row>
    <row r="276" spans="1:17">
      <c r="A276">
        <v>92</v>
      </c>
      <c r="B276">
        <v>2</v>
      </c>
      <c r="C276" t="s">
        <v>44</v>
      </c>
      <c r="D276">
        <f>VLOOKUP($A276,Sheet3!$A$1:$Z$101,19,Sheet3!S:S)</f>
        <v>3</v>
      </c>
      <c r="E276">
        <v>6</v>
      </c>
      <c r="F276">
        <v>2433</v>
      </c>
      <c r="G276">
        <v>2287</v>
      </c>
      <c r="H276">
        <v>146</v>
      </c>
      <c r="I276">
        <v>7.1774999999999999E-3</v>
      </c>
      <c r="J276">
        <v>8.5500000000000007</v>
      </c>
      <c r="K276">
        <v>1</v>
      </c>
      <c r="L276">
        <v>3</v>
      </c>
      <c r="M276">
        <v>1</v>
      </c>
      <c r="N276">
        <v>1</v>
      </c>
      <c r="O276">
        <v>0</v>
      </c>
      <c r="P276">
        <v>0</v>
      </c>
      <c r="Q276">
        <v>0</v>
      </c>
    </row>
    <row r="277" spans="1:17">
      <c r="A277">
        <v>92</v>
      </c>
      <c r="B277">
        <v>3</v>
      </c>
      <c r="C277" t="s">
        <v>44</v>
      </c>
      <c r="D277">
        <f>VLOOKUP($A277,Sheet3!$A$1:$Z$101,19,Sheet3!S:S)</f>
        <v>3</v>
      </c>
      <c r="E277">
        <v>6</v>
      </c>
      <c r="F277">
        <v>2417</v>
      </c>
      <c r="G277">
        <v>2273</v>
      </c>
      <c r="H277">
        <v>144</v>
      </c>
      <c r="I277">
        <v>7.1225000000000004E-3</v>
      </c>
      <c r="J277">
        <v>10.11</v>
      </c>
      <c r="K277">
        <v>1</v>
      </c>
      <c r="L277">
        <v>3</v>
      </c>
      <c r="M277">
        <v>1</v>
      </c>
      <c r="N277">
        <v>1</v>
      </c>
      <c r="O277">
        <v>0</v>
      </c>
      <c r="P277">
        <v>0</v>
      </c>
      <c r="Q277">
        <v>0</v>
      </c>
    </row>
    <row r="278" spans="1:17">
      <c r="A278">
        <v>93</v>
      </c>
      <c r="B278">
        <v>1</v>
      </c>
      <c r="C278" t="s">
        <v>44</v>
      </c>
      <c r="D278">
        <f>VLOOKUP($A278,Sheet3!$A$1:$Z$101,19,Sheet3!S:S)</f>
        <v>3</v>
      </c>
      <c r="E278">
        <v>6</v>
      </c>
      <c r="F278">
        <v>2419</v>
      </c>
      <c r="G278">
        <v>2278</v>
      </c>
      <c r="H278">
        <v>141</v>
      </c>
      <c r="I278">
        <v>7.1050000000000002E-3</v>
      </c>
      <c r="J278">
        <v>9.2200000000000006</v>
      </c>
      <c r="K278">
        <v>1</v>
      </c>
      <c r="L278">
        <v>3</v>
      </c>
      <c r="M278">
        <v>1</v>
      </c>
      <c r="N278">
        <v>1</v>
      </c>
      <c r="O278">
        <v>0</v>
      </c>
      <c r="P278">
        <v>0</v>
      </c>
      <c r="Q278">
        <v>0</v>
      </c>
    </row>
    <row r="279" spans="1:17">
      <c r="A279">
        <v>93</v>
      </c>
      <c r="B279">
        <v>2</v>
      </c>
      <c r="C279" t="s">
        <v>44</v>
      </c>
      <c r="D279">
        <f>VLOOKUP($A279,Sheet3!$A$1:$Z$101,19,Sheet3!S:S)</f>
        <v>3</v>
      </c>
      <c r="E279">
        <v>6</v>
      </c>
      <c r="F279">
        <v>2678</v>
      </c>
      <c r="G279">
        <v>2412</v>
      </c>
      <c r="H279">
        <v>266</v>
      </c>
      <c r="I279">
        <v>8.6899999999999998E-3</v>
      </c>
      <c r="J279">
        <v>11.9</v>
      </c>
      <c r="K279">
        <v>1</v>
      </c>
      <c r="L279">
        <v>3</v>
      </c>
      <c r="M279">
        <v>1</v>
      </c>
      <c r="N279">
        <v>1</v>
      </c>
      <c r="O279">
        <v>0</v>
      </c>
      <c r="P279">
        <v>0</v>
      </c>
      <c r="Q279">
        <v>0</v>
      </c>
    </row>
    <row r="280" spans="1:17">
      <c r="A280">
        <v>93</v>
      </c>
      <c r="B280">
        <v>3</v>
      </c>
      <c r="C280" t="s">
        <v>44</v>
      </c>
      <c r="D280">
        <f>VLOOKUP($A280,Sheet3!$A$1:$Z$101,19,Sheet3!S:S)</f>
        <v>3</v>
      </c>
      <c r="E280">
        <v>6</v>
      </c>
      <c r="F280">
        <v>2489</v>
      </c>
      <c r="G280">
        <v>2340</v>
      </c>
      <c r="H280">
        <v>149</v>
      </c>
      <c r="I280">
        <v>7.3400000000000002E-3</v>
      </c>
      <c r="J280">
        <v>8.2799999999999994</v>
      </c>
      <c r="K280">
        <v>1</v>
      </c>
      <c r="L280">
        <v>3</v>
      </c>
      <c r="M280">
        <v>1</v>
      </c>
      <c r="N280">
        <v>1</v>
      </c>
      <c r="O280">
        <v>0</v>
      </c>
      <c r="P280">
        <v>0</v>
      </c>
      <c r="Q280">
        <v>0</v>
      </c>
    </row>
    <row r="281" spans="1:17">
      <c r="A281">
        <v>94</v>
      </c>
      <c r="B281">
        <v>1</v>
      </c>
      <c r="C281" t="s">
        <v>44</v>
      </c>
      <c r="D281">
        <f>VLOOKUP($A281,Sheet3!$A$1:$Z$101,19,Sheet3!S:S)</f>
        <v>3</v>
      </c>
      <c r="E281">
        <v>6</v>
      </c>
      <c r="F281">
        <v>2427</v>
      </c>
      <c r="G281">
        <v>2286</v>
      </c>
      <c r="H281">
        <v>141</v>
      </c>
      <c r="I281">
        <v>7.1249999999999898E-3</v>
      </c>
      <c r="J281">
        <v>7.97</v>
      </c>
      <c r="K281">
        <v>1</v>
      </c>
      <c r="L281">
        <v>3</v>
      </c>
      <c r="M281">
        <v>1</v>
      </c>
      <c r="N281">
        <v>1</v>
      </c>
      <c r="O281">
        <v>0</v>
      </c>
      <c r="P281">
        <v>0</v>
      </c>
      <c r="Q281">
        <v>0</v>
      </c>
    </row>
    <row r="282" spans="1:17">
      <c r="A282">
        <v>94</v>
      </c>
      <c r="B282">
        <v>2</v>
      </c>
      <c r="C282" t="s">
        <v>44</v>
      </c>
      <c r="D282">
        <f>VLOOKUP($A282,Sheet3!$A$1:$Z$101,19,Sheet3!S:S)</f>
        <v>3</v>
      </c>
      <c r="E282">
        <v>6</v>
      </c>
      <c r="F282">
        <v>2487</v>
      </c>
      <c r="G282">
        <v>2329</v>
      </c>
      <c r="H282">
        <v>158</v>
      </c>
      <c r="I282">
        <v>7.4025000000000002E-3</v>
      </c>
      <c r="J282">
        <v>8.57</v>
      </c>
      <c r="K282">
        <v>1</v>
      </c>
      <c r="L282">
        <v>3</v>
      </c>
      <c r="M282">
        <v>1</v>
      </c>
      <c r="N282">
        <v>1</v>
      </c>
      <c r="O282">
        <v>0</v>
      </c>
      <c r="P282">
        <v>0</v>
      </c>
      <c r="Q282">
        <v>0</v>
      </c>
    </row>
    <row r="283" spans="1:17">
      <c r="A283">
        <v>94</v>
      </c>
      <c r="B283">
        <v>3</v>
      </c>
      <c r="C283" t="s">
        <v>44</v>
      </c>
      <c r="D283">
        <f>VLOOKUP($A283,Sheet3!$A$1:$Z$101,19,Sheet3!S:S)</f>
        <v>3</v>
      </c>
      <c r="E283">
        <v>6</v>
      </c>
      <c r="F283">
        <v>2479</v>
      </c>
      <c r="G283">
        <v>2326</v>
      </c>
      <c r="H283">
        <v>153</v>
      </c>
      <c r="I283">
        <v>7.345E-3</v>
      </c>
      <c r="J283">
        <v>8.35</v>
      </c>
      <c r="K283">
        <v>1</v>
      </c>
      <c r="L283">
        <v>3</v>
      </c>
      <c r="M283">
        <v>1</v>
      </c>
      <c r="N283">
        <v>1</v>
      </c>
      <c r="O283">
        <v>0</v>
      </c>
      <c r="P283">
        <v>0</v>
      </c>
      <c r="Q283">
        <v>0</v>
      </c>
    </row>
    <row r="284" spans="1:17">
      <c r="A284">
        <v>95</v>
      </c>
      <c r="B284">
        <v>1</v>
      </c>
      <c r="C284" t="s">
        <v>44</v>
      </c>
      <c r="D284">
        <f>VLOOKUP($A284,Sheet3!$A$1:$Z$101,19,Sheet3!S:S)</f>
        <v>3</v>
      </c>
      <c r="E284">
        <v>6</v>
      </c>
      <c r="F284">
        <v>3494</v>
      </c>
      <c r="G284">
        <v>3254</v>
      </c>
      <c r="H284">
        <v>240</v>
      </c>
      <c r="I284">
        <v>9.0950000000000007E-3</v>
      </c>
      <c r="J284">
        <v>10.82</v>
      </c>
      <c r="K284">
        <v>1</v>
      </c>
      <c r="L284">
        <v>3</v>
      </c>
      <c r="M284">
        <v>1</v>
      </c>
      <c r="N284">
        <v>1</v>
      </c>
      <c r="O284">
        <v>0</v>
      </c>
      <c r="P284">
        <v>0</v>
      </c>
      <c r="Q284">
        <v>0</v>
      </c>
    </row>
    <row r="285" spans="1:17">
      <c r="A285">
        <v>95</v>
      </c>
      <c r="B285">
        <v>2</v>
      </c>
      <c r="C285" t="s">
        <v>44</v>
      </c>
      <c r="D285">
        <f>VLOOKUP($A285,Sheet3!$A$1:$Z$101,19,Sheet3!S:S)</f>
        <v>3</v>
      </c>
      <c r="E285">
        <v>6</v>
      </c>
      <c r="F285">
        <v>3401</v>
      </c>
      <c r="G285">
        <v>3184</v>
      </c>
      <c r="H285">
        <v>217</v>
      </c>
      <c r="I285">
        <v>8.6899999999999998E-3</v>
      </c>
      <c r="J285">
        <v>9.8800000000000008</v>
      </c>
      <c r="K285">
        <v>1</v>
      </c>
      <c r="L285">
        <v>3</v>
      </c>
      <c r="M285">
        <v>1</v>
      </c>
      <c r="N285">
        <v>1</v>
      </c>
      <c r="O285">
        <v>0</v>
      </c>
      <c r="P285">
        <v>0</v>
      </c>
      <c r="Q285">
        <v>0</v>
      </c>
    </row>
    <row r="286" spans="1:17">
      <c r="A286">
        <v>95</v>
      </c>
      <c r="B286">
        <v>3</v>
      </c>
      <c r="C286" t="s">
        <v>44</v>
      </c>
      <c r="D286">
        <f>VLOOKUP($A286,Sheet3!$A$1:$Z$101,19,Sheet3!S:S)</f>
        <v>3</v>
      </c>
      <c r="E286">
        <v>6</v>
      </c>
      <c r="F286">
        <v>3327</v>
      </c>
      <c r="G286">
        <v>3121</v>
      </c>
      <c r="H286">
        <v>206</v>
      </c>
      <c r="I286">
        <v>9.8624999999999997E-3</v>
      </c>
      <c r="J286">
        <v>8.7899999999999991</v>
      </c>
      <c r="K286">
        <v>1</v>
      </c>
      <c r="L286">
        <v>3</v>
      </c>
      <c r="M286">
        <v>1</v>
      </c>
      <c r="N286">
        <v>1</v>
      </c>
      <c r="O286">
        <v>0</v>
      </c>
      <c r="P286">
        <v>0</v>
      </c>
      <c r="Q286">
        <v>0</v>
      </c>
    </row>
    <row r="287" spans="1:17">
      <c r="A287">
        <v>96</v>
      </c>
      <c r="B287">
        <v>1</v>
      </c>
      <c r="C287" t="s">
        <v>44</v>
      </c>
      <c r="D287">
        <f>VLOOKUP($A287,Sheet3!$A$1:$Z$101,19,Sheet3!S:S)</f>
        <v>3</v>
      </c>
      <c r="E287">
        <v>6</v>
      </c>
      <c r="F287">
        <v>3813</v>
      </c>
      <c r="G287">
        <v>3366</v>
      </c>
      <c r="H287">
        <v>447</v>
      </c>
      <c r="I287">
        <v>1.2885000000000001E-2</v>
      </c>
      <c r="J287">
        <v>13.82</v>
      </c>
      <c r="K287">
        <v>1</v>
      </c>
      <c r="L287">
        <v>3</v>
      </c>
      <c r="M287">
        <v>1</v>
      </c>
      <c r="N287">
        <v>1</v>
      </c>
      <c r="O287">
        <v>0</v>
      </c>
      <c r="P287">
        <v>0</v>
      </c>
      <c r="Q287">
        <v>0</v>
      </c>
    </row>
    <row r="288" spans="1:17">
      <c r="A288">
        <v>96</v>
      </c>
      <c r="B288">
        <v>2</v>
      </c>
      <c r="C288" t="s">
        <v>44</v>
      </c>
      <c r="D288">
        <f>VLOOKUP($A288,Sheet3!$A$1:$Z$101,19,Sheet3!S:S)</f>
        <v>3</v>
      </c>
      <c r="E288">
        <v>6</v>
      </c>
      <c r="F288">
        <v>3733</v>
      </c>
      <c r="G288">
        <v>3327</v>
      </c>
      <c r="H288">
        <v>406</v>
      </c>
      <c r="I288">
        <v>1.0937499999999999E-2</v>
      </c>
      <c r="J288">
        <v>10.82</v>
      </c>
      <c r="K288">
        <v>1</v>
      </c>
      <c r="L288">
        <v>3</v>
      </c>
      <c r="M288">
        <v>1</v>
      </c>
      <c r="N288">
        <v>1</v>
      </c>
      <c r="O288">
        <v>0</v>
      </c>
      <c r="P288">
        <v>0</v>
      </c>
      <c r="Q288">
        <v>0</v>
      </c>
    </row>
    <row r="289" spans="1:17">
      <c r="A289">
        <v>96</v>
      </c>
      <c r="B289">
        <v>3</v>
      </c>
      <c r="C289" t="s">
        <v>44</v>
      </c>
      <c r="D289">
        <f>VLOOKUP($A289,Sheet3!$A$1:$Z$101,19,Sheet3!S:S)</f>
        <v>3</v>
      </c>
      <c r="E289">
        <v>6</v>
      </c>
      <c r="F289">
        <v>3379</v>
      </c>
      <c r="G289">
        <v>3144</v>
      </c>
      <c r="H289">
        <v>235</v>
      </c>
      <c r="I289">
        <v>8.77E-3</v>
      </c>
      <c r="J289">
        <v>9.4600000000000009</v>
      </c>
      <c r="K289">
        <v>1</v>
      </c>
      <c r="L289">
        <v>3</v>
      </c>
      <c r="M289">
        <v>1</v>
      </c>
      <c r="N289">
        <v>1</v>
      </c>
      <c r="O289">
        <v>0</v>
      </c>
      <c r="P289">
        <v>0</v>
      </c>
      <c r="Q289">
        <v>0</v>
      </c>
    </row>
    <row r="290" spans="1:17">
      <c r="A290">
        <v>97</v>
      </c>
      <c r="B290">
        <v>1</v>
      </c>
      <c r="C290" t="s">
        <v>44</v>
      </c>
      <c r="D290">
        <f>VLOOKUP($A290,Sheet3!$A$1:$Z$101,19,Sheet3!S:S)</f>
        <v>3</v>
      </c>
      <c r="E290">
        <v>6</v>
      </c>
      <c r="F290">
        <v>3310</v>
      </c>
      <c r="G290">
        <v>3111</v>
      </c>
      <c r="H290">
        <v>199</v>
      </c>
      <c r="I290">
        <v>8.3274999999999998E-3</v>
      </c>
      <c r="J290">
        <v>8.66</v>
      </c>
      <c r="K290">
        <v>1</v>
      </c>
      <c r="L290">
        <v>3</v>
      </c>
      <c r="M290">
        <v>1</v>
      </c>
      <c r="N290">
        <v>1</v>
      </c>
      <c r="O290">
        <v>0</v>
      </c>
      <c r="P290">
        <v>0</v>
      </c>
      <c r="Q290">
        <v>0</v>
      </c>
    </row>
    <row r="291" spans="1:17">
      <c r="A291">
        <v>97</v>
      </c>
      <c r="B291">
        <v>2</v>
      </c>
      <c r="C291" t="s">
        <v>44</v>
      </c>
      <c r="D291">
        <f>VLOOKUP($A291,Sheet3!$A$1:$Z$101,19,Sheet3!S:S)</f>
        <v>3</v>
      </c>
      <c r="E291">
        <v>6</v>
      </c>
      <c r="F291">
        <v>3304</v>
      </c>
      <c r="G291">
        <v>3105</v>
      </c>
      <c r="H291">
        <v>199</v>
      </c>
      <c r="I291">
        <v>8.4725000000000009E-3</v>
      </c>
      <c r="J291">
        <v>8.7100000000000009</v>
      </c>
      <c r="K291">
        <v>1</v>
      </c>
      <c r="L291">
        <v>3</v>
      </c>
      <c r="M291">
        <v>1</v>
      </c>
      <c r="N291">
        <v>1</v>
      </c>
      <c r="O291">
        <v>0</v>
      </c>
      <c r="P291">
        <v>0</v>
      </c>
      <c r="Q291">
        <v>0</v>
      </c>
    </row>
    <row r="292" spans="1:17">
      <c r="A292">
        <v>97</v>
      </c>
      <c r="B292">
        <v>3</v>
      </c>
      <c r="C292" t="s">
        <v>44</v>
      </c>
      <c r="D292">
        <f>VLOOKUP($A292,Sheet3!$A$1:$Z$101,19,Sheet3!S:S)</f>
        <v>3</v>
      </c>
      <c r="E292">
        <v>6</v>
      </c>
      <c r="F292">
        <v>3948</v>
      </c>
      <c r="G292">
        <v>3452</v>
      </c>
      <c r="H292">
        <v>496</v>
      </c>
      <c r="I292">
        <v>1.2149999999999999E-2</v>
      </c>
      <c r="J292">
        <v>13.48</v>
      </c>
      <c r="K292">
        <v>1</v>
      </c>
      <c r="L292">
        <v>3</v>
      </c>
      <c r="M292">
        <v>1</v>
      </c>
      <c r="N292">
        <v>1</v>
      </c>
      <c r="O292">
        <v>0</v>
      </c>
      <c r="P292">
        <v>0</v>
      </c>
      <c r="Q292">
        <v>0</v>
      </c>
    </row>
    <row r="293" spans="1:17">
      <c r="A293">
        <v>98</v>
      </c>
      <c r="B293">
        <v>1</v>
      </c>
      <c r="C293" t="s">
        <v>44</v>
      </c>
      <c r="D293">
        <f>VLOOKUP($A293,Sheet3!$A$1:$Z$101,19,Sheet3!S:S)</f>
        <v>3</v>
      </c>
      <c r="E293">
        <v>6</v>
      </c>
      <c r="F293">
        <v>4145</v>
      </c>
      <c r="G293">
        <v>3871</v>
      </c>
      <c r="H293">
        <v>274</v>
      </c>
      <c r="I293">
        <v>1.06575E-2</v>
      </c>
      <c r="J293">
        <v>9.65</v>
      </c>
      <c r="K293">
        <v>1</v>
      </c>
      <c r="L293">
        <v>3</v>
      </c>
      <c r="M293">
        <v>1</v>
      </c>
      <c r="N293">
        <v>1</v>
      </c>
      <c r="O293">
        <v>0</v>
      </c>
      <c r="P293">
        <v>0</v>
      </c>
      <c r="Q293">
        <v>0</v>
      </c>
    </row>
    <row r="294" spans="1:17">
      <c r="A294">
        <v>98</v>
      </c>
      <c r="B294">
        <v>2</v>
      </c>
      <c r="C294" t="s">
        <v>44</v>
      </c>
      <c r="D294">
        <f>VLOOKUP($A294,Sheet3!$A$1:$Z$101,19,Sheet3!S:S)</f>
        <v>3</v>
      </c>
      <c r="E294">
        <v>6</v>
      </c>
      <c r="F294">
        <v>4650</v>
      </c>
      <c r="G294">
        <v>4131</v>
      </c>
      <c r="H294">
        <v>519</v>
      </c>
      <c r="I294">
        <v>1.3757500000000001E-2</v>
      </c>
      <c r="J294">
        <v>15.02</v>
      </c>
      <c r="K294">
        <v>1</v>
      </c>
      <c r="L294">
        <v>3</v>
      </c>
      <c r="M294">
        <v>1</v>
      </c>
      <c r="N294">
        <v>1</v>
      </c>
      <c r="O294">
        <v>0</v>
      </c>
      <c r="P294">
        <v>0</v>
      </c>
      <c r="Q294">
        <v>0</v>
      </c>
    </row>
    <row r="295" spans="1:17">
      <c r="A295">
        <v>98</v>
      </c>
      <c r="B295">
        <v>3</v>
      </c>
      <c r="C295" t="s">
        <v>44</v>
      </c>
      <c r="D295">
        <f>VLOOKUP($A295,Sheet3!$A$1:$Z$101,19,Sheet3!S:S)</f>
        <v>3</v>
      </c>
      <c r="E295">
        <v>6</v>
      </c>
      <c r="F295">
        <v>4301</v>
      </c>
      <c r="G295">
        <v>3973</v>
      </c>
      <c r="H295">
        <v>328</v>
      </c>
      <c r="I295">
        <v>1.1452499999999999E-2</v>
      </c>
      <c r="J295">
        <v>12.03</v>
      </c>
      <c r="K295">
        <v>1</v>
      </c>
      <c r="L295">
        <v>3</v>
      </c>
      <c r="M295">
        <v>1</v>
      </c>
      <c r="N295">
        <v>1</v>
      </c>
      <c r="O295">
        <v>0</v>
      </c>
      <c r="P295">
        <v>0</v>
      </c>
      <c r="Q295">
        <v>0</v>
      </c>
    </row>
    <row r="296" spans="1:17">
      <c r="A296">
        <v>99</v>
      </c>
      <c r="B296">
        <v>1</v>
      </c>
      <c r="C296" t="s">
        <v>44</v>
      </c>
      <c r="D296">
        <f>VLOOKUP($A296,Sheet3!$A$1:$Z$101,19,Sheet3!S:S)</f>
        <v>3</v>
      </c>
      <c r="E296">
        <v>6</v>
      </c>
      <c r="F296">
        <v>4131</v>
      </c>
      <c r="G296">
        <v>3861</v>
      </c>
      <c r="H296">
        <v>270</v>
      </c>
      <c r="I296">
        <v>1.0592499999999999E-2</v>
      </c>
      <c r="J296">
        <v>13.3</v>
      </c>
      <c r="K296">
        <v>1</v>
      </c>
      <c r="L296">
        <v>3</v>
      </c>
      <c r="M296">
        <v>1</v>
      </c>
      <c r="N296">
        <v>1</v>
      </c>
      <c r="O296">
        <v>0</v>
      </c>
      <c r="P296">
        <v>0</v>
      </c>
      <c r="Q296">
        <v>0</v>
      </c>
    </row>
    <row r="297" spans="1:17">
      <c r="A297">
        <v>99</v>
      </c>
      <c r="B297">
        <v>2</v>
      </c>
      <c r="C297" t="s">
        <v>44</v>
      </c>
      <c r="D297">
        <f>VLOOKUP($A297,Sheet3!$A$1:$Z$101,19,Sheet3!S:S)</f>
        <v>3</v>
      </c>
      <c r="E297">
        <v>6</v>
      </c>
      <c r="F297">
        <v>4539</v>
      </c>
      <c r="G297">
        <v>4067</v>
      </c>
      <c r="H297">
        <v>472</v>
      </c>
      <c r="I297">
        <v>1.31275E-2</v>
      </c>
      <c r="J297">
        <v>16.05</v>
      </c>
      <c r="K297">
        <v>1</v>
      </c>
      <c r="L297">
        <v>3</v>
      </c>
      <c r="M297">
        <v>1</v>
      </c>
      <c r="N297">
        <v>1</v>
      </c>
      <c r="O297">
        <v>0</v>
      </c>
      <c r="P297">
        <v>0</v>
      </c>
      <c r="Q297">
        <v>0</v>
      </c>
    </row>
    <row r="298" spans="1:17">
      <c r="A298">
        <v>99</v>
      </c>
      <c r="B298">
        <v>3</v>
      </c>
      <c r="C298" t="s">
        <v>44</v>
      </c>
      <c r="D298">
        <f>VLOOKUP($A298,Sheet3!$A$1:$Z$101,19,Sheet3!S:S)</f>
        <v>3</v>
      </c>
      <c r="E298">
        <v>6</v>
      </c>
      <c r="F298">
        <v>4651</v>
      </c>
      <c r="G298">
        <v>4129</v>
      </c>
      <c r="H298">
        <v>522</v>
      </c>
      <c r="I298">
        <v>1.37825E-2</v>
      </c>
      <c r="J298">
        <v>15.56</v>
      </c>
      <c r="K298">
        <v>1</v>
      </c>
      <c r="L298">
        <v>3</v>
      </c>
      <c r="M298">
        <v>1</v>
      </c>
      <c r="N298">
        <v>1</v>
      </c>
      <c r="O298">
        <v>0</v>
      </c>
      <c r="P298">
        <v>0</v>
      </c>
      <c r="Q298">
        <v>0</v>
      </c>
    </row>
    <row r="299" spans="1:17">
      <c r="A299">
        <v>100</v>
      </c>
      <c r="B299">
        <v>1</v>
      </c>
      <c r="C299" t="s">
        <v>44</v>
      </c>
      <c r="D299">
        <f>VLOOKUP($A299,Sheet3!$A$1:$Z$101,19,Sheet3!S:S)</f>
        <v>3</v>
      </c>
      <c r="E299">
        <v>6</v>
      </c>
      <c r="F299">
        <v>3555</v>
      </c>
      <c r="G299">
        <v>3237</v>
      </c>
      <c r="H299">
        <v>318</v>
      </c>
      <c r="I299">
        <v>9.9924999999999996E-3</v>
      </c>
      <c r="J299">
        <v>12.98</v>
      </c>
      <c r="K299">
        <v>1</v>
      </c>
      <c r="L299">
        <v>3</v>
      </c>
      <c r="M299">
        <v>1</v>
      </c>
      <c r="N299">
        <v>1</v>
      </c>
      <c r="O299">
        <v>0</v>
      </c>
      <c r="P299">
        <v>0</v>
      </c>
      <c r="Q299">
        <v>0</v>
      </c>
    </row>
    <row r="300" spans="1:17">
      <c r="A300">
        <v>100</v>
      </c>
      <c r="B300">
        <v>2</v>
      </c>
      <c r="C300" t="s">
        <v>44</v>
      </c>
      <c r="D300">
        <f>VLOOKUP($A300,Sheet3!$A$1:$Z$101,19,Sheet3!S:S)</f>
        <v>3</v>
      </c>
      <c r="E300">
        <v>6</v>
      </c>
      <c r="F300">
        <v>3693</v>
      </c>
      <c r="G300">
        <v>3317</v>
      </c>
      <c r="H300">
        <v>376</v>
      </c>
      <c r="I300">
        <v>1.0772500000000001E-2</v>
      </c>
      <c r="J300">
        <v>10.81</v>
      </c>
      <c r="K300">
        <v>1</v>
      </c>
      <c r="L300">
        <v>3</v>
      </c>
      <c r="M300">
        <v>1</v>
      </c>
      <c r="N300">
        <v>1</v>
      </c>
      <c r="O300">
        <v>0</v>
      </c>
      <c r="P300">
        <v>0</v>
      </c>
      <c r="Q300">
        <v>0</v>
      </c>
    </row>
    <row r="301" spans="1:17">
      <c r="A301">
        <v>100</v>
      </c>
      <c r="B301">
        <v>3</v>
      </c>
      <c r="C301" t="s">
        <v>44</v>
      </c>
      <c r="D301">
        <f>VLOOKUP($A301,Sheet3!$A$1:$Z$101,19,Sheet3!S:S)</f>
        <v>3</v>
      </c>
      <c r="E301">
        <v>6</v>
      </c>
      <c r="F301">
        <v>3545</v>
      </c>
      <c r="G301">
        <v>3230</v>
      </c>
      <c r="H301">
        <v>315</v>
      </c>
      <c r="I301">
        <v>1.12249999999999E-2</v>
      </c>
      <c r="J301">
        <v>8.18</v>
      </c>
      <c r="K301">
        <v>1</v>
      </c>
      <c r="L301">
        <v>3</v>
      </c>
      <c r="M301">
        <v>1</v>
      </c>
      <c r="N301">
        <v>1</v>
      </c>
      <c r="O301">
        <v>0</v>
      </c>
      <c r="P301">
        <v>0</v>
      </c>
      <c r="Q3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5CEC-14F2-754B-8C0A-5E4A7F0A38DD}">
  <dimension ref="A1:AM298"/>
  <sheetViews>
    <sheetView topLeftCell="S31" workbookViewId="0">
      <selection activeCell="W67" sqref="W67"/>
    </sheetView>
  </sheetViews>
  <sheetFormatPr baseColWidth="10" defaultRowHeight="15"/>
  <cols>
    <col min="19" max="19" width="12.5" bestFit="1" customWidth="1"/>
    <col min="20" max="20" width="18.1640625" bestFit="1" customWidth="1"/>
    <col min="21" max="21" width="19.33203125" bestFit="1" customWidth="1"/>
    <col min="22" max="22" width="21.5" bestFit="1" customWidth="1"/>
    <col min="23" max="23" width="24.83203125" bestFit="1" customWidth="1"/>
    <col min="24" max="24" width="22" bestFit="1" customWidth="1"/>
    <col min="25" max="25" width="24.83203125" bestFit="1" customWidth="1"/>
    <col min="26" max="26" width="13.33203125" bestFit="1" customWidth="1"/>
    <col min="27" max="27" width="20.5" bestFit="1" customWidth="1"/>
    <col min="28" max="28" width="21.6640625" bestFit="1" customWidth="1"/>
    <col min="29" max="29" width="26.33203125" bestFit="1" customWidth="1"/>
    <col min="30" max="30" width="20.33203125" bestFit="1" customWidth="1"/>
    <col min="31" max="31" width="22.1640625" bestFit="1" customWidth="1"/>
    <col min="32" max="32" width="23" bestFit="1" customWidth="1"/>
    <col min="34" max="34" width="23.33203125" customWidth="1"/>
    <col min="35" max="35" width="21.5" customWidth="1"/>
    <col min="36" max="36" width="31.6640625" customWidth="1"/>
    <col min="37" max="37" width="26.6640625" customWidth="1"/>
    <col min="38" max="38" width="26.1640625" customWidth="1"/>
    <col min="39" max="39" width="21" customWidth="1"/>
  </cols>
  <sheetData>
    <row r="1" spans="1:39">
      <c r="A1" s="1" t="s">
        <v>0</v>
      </c>
      <c r="B1" s="1" t="s">
        <v>52</v>
      </c>
      <c r="C1" s="1" t="s">
        <v>53</v>
      </c>
      <c r="D1" s="1" t="s">
        <v>54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S1" s="16" t="s">
        <v>54</v>
      </c>
      <c r="T1" s="8">
        <v>3</v>
      </c>
    </row>
    <row r="2" spans="1:39">
      <c r="A2">
        <v>1</v>
      </c>
      <c r="B2">
        <v>1</v>
      </c>
      <c r="C2" t="s">
        <v>42</v>
      </c>
      <c r="D2">
        <f>VLOOKUP($A2,Sheet3!$A$1:$Z$101,20,Sheet3!T:T)</f>
        <v>3</v>
      </c>
      <c r="E2">
        <v>8</v>
      </c>
      <c r="F2">
        <v>3630</v>
      </c>
      <c r="G2">
        <v>3359</v>
      </c>
      <c r="H2">
        <v>271</v>
      </c>
      <c r="I2">
        <v>2.0860000000000002E-3</v>
      </c>
      <c r="J2">
        <v>8.42</v>
      </c>
      <c r="K2">
        <v>1</v>
      </c>
      <c r="L2">
        <v>4</v>
      </c>
      <c r="M2">
        <v>2</v>
      </c>
      <c r="N2">
        <v>1</v>
      </c>
      <c r="O2">
        <v>0</v>
      </c>
      <c r="P2">
        <v>0</v>
      </c>
      <c r="Q2">
        <v>0</v>
      </c>
    </row>
    <row r="3" spans="1:39">
      <c r="A3">
        <v>1</v>
      </c>
      <c r="B3">
        <v>2</v>
      </c>
      <c r="C3" t="s">
        <v>42</v>
      </c>
      <c r="D3">
        <f>VLOOKUP($A3,Sheet3!$A$1:$Z$101,20,Sheet3!T:T)</f>
        <v>3</v>
      </c>
      <c r="E3">
        <v>14</v>
      </c>
      <c r="F3">
        <v>8405</v>
      </c>
      <c r="G3">
        <v>7930</v>
      </c>
      <c r="H3">
        <v>475</v>
      </c>
      <c r="I3">
        <v>4.6775000000000002E-3</v>
      </c>
      <c r="J3">
        <v>13.93</v>
      </c>
      <c r="K3">
        <v>1</v>
      </c>
      <c r="L3">
        <v>7</v>
      </c>
      <c r="M3">
        <v>4</v>
      </c>
      <c r="N3">
        <v>2</v>
      </c>
      <c r="O3">
        <v>0</v>
      </c>
      <c r="P3">
        <v>0</v>
      </c>
      <c r="Q3">
        <v>0</v>
      </c>
      <c r="S3" s="16" t="s">
        <v>186</v>
      </c>
      <c r="T3" t="s">
        <v>188</v>
      </c>
      <c r="U3" t="s">
        <v>189</v>
      </c>
      <c r="V3" t="s">
        <v>190</v>
      </c>
      <c r="W3" t="s">
        <v>191</v>
      </c>
      <c r="X3" t="s">
        <v>192</v>
      </c>
      <c r="Y3" t="s">
        <v>193</v>
      </c>
      <c r="Z3" t="s">
        <v>201</v>
      </c>
      <c r="AA3" t="s">
        <v>195</v>
      </c>
      <c r="AB3" t="s">
        <v>198</v>
      </c>
      <c r="AC3" t="s">
        <v>199</v>
      </c>
      <c r="AD3" t="s">
        <v>196</v>
      </c>
      <c r="AE3" t="s">
        <v>197</v>
      </c>
      <c r="AF3" t="s">
        <v>202</v>
      </c>
      <c r="AH3" t="s">
        <v>189</v>
      </c>
      <c r="AI3" t="s">
        <v>193</v>
      </c>
      <c r="AJ3" t="s">
        <v>188</v>
      </c>
      <c r="AK3" t="s">
        <v>203</v>
      </c>
      <c r="AL3" t="s">
        <v>204</v>
      </c>
      <c r="AM3" t="s">
        <v>205</v>
      </c>
    </row>
    <row r="4" spans="1:39">
      <c r="A4">
        <v>1</v>
      </c>
      <c r="B4">
        <v>3</v>
      </c>
      <c r="C4" t="s">
        <v>42</v>
      </c>
      <c r="D4">
        <f>VLOOKUP($A4,Sheet3!$A$1:$Z$101,20,Sheet3!T:T)</f>
        <v>3</v>
      </c>
      <c r="E4">
        <v>6</v>
      </c>
      <c r="F4">
        <v>2464</v>
      </c>
      <c r="G4">
        <v>2336</v>
      </c>
      <c r="H4">
        <v>128</v>
      </c>
      <c r="I4">
        <v>1.3600000000000001E-3</v>
      </c>
      <c r="J4">
        <v>5.79</v>
      </c>
      <c r="K4">
        <v>1</v>
      </c>
      <c r="L4">
        <v>3</v>
      </c>
      <c r="M4">
        <v>1</v>
      </c>
      <c r="N4">
        <v>1</v>
      </c>
      <c r="O4">
        <v>0</v>
      </c>
      <c r="P4">
        <v>0</v>
      </c>
      <c r="Q4">
        <v>0</v>
      </c>
      <c r="S4" s="8">
        <v>1</v>
      </c>
      <c r="T4">
        <v>9.3333333333333339</v>
      </c>
      <c r="U4">
        <v>4833</v>
      </c>
      <c r="V4">
        <v>4541.666666666667</v>
      </c>
      <c r="W4">
        <v>291.33333333333331</v>
      </c>
      <c r="X4">
        <v>2.7078333333333334E-3</v>
      </c>
      <c r="Y4">
        <v>9.3800000000000008</v>
      </c>
      <c r="Z4">
        <v>1</v>
      </c>
      <c r="AA4">
        <v>4.666666666666667</v>
      </c>
      <c r="AB4">
        <v>2.3333333333333335</v>
      </c>
      <c r="AC4">
        <v>1.3333333333333333</v>
      </c>
      <c r="AD4">
        <v>0</v>
      </c>
      <c r="AE4">
        <v>0</v>
      </c>
      <c r="AF4">
        <v>0</v>
      </c>
      <c r="AH4">
        <v>4833</v>
      </c>
      <c r="AI4">
        <v>9.3800000000000008</v>
      </c>
      <c r="AJ4">
        <v>9.3333333333333339</v>
      </c>
      <c r="AK4">
        <f>AH4/AJ4</f>
        <v>517.82142857142856</v>
      </c>
      <c r="AL4">
        <f>AI4/AH4</f>
        <v>1.9408235050693153E-3</v>
      </c>
      <c r="AM4">
        <f>AI4/AJ4</f>
        <v>1.0050000000000001</v>
      </c>
    </row>
    <row r="5" spans="1:39">
      <c r="A5">
        <v>2</v>
      </c>
      <c r="B5">
        <v>1</v>
      </c>
      <c r="C5" t="s">
        <v>42</v>
      </c>
      <c r="D5">
        <f>VLOOKUP($A5,Sheet3!$A$1:$Z$101,20,Sheet3!T:T)</f>
        <v>2</v>
      </c>
      <c r="E5">
        <v>22</v>
      </c>
      <c r="F5">
        <v>16490</v>
      </c>
      <c r="G5">
        <v>16022</v>
      </c>
      <c r="H5">
        <v>468</v>
      </c>
      <c r="I5">
        <v>8.7130000000000003E-3</v>
      </c>
      <c r="J5">
        <v>17.11</v>
      </c>
      <c r="K5">
        <v>1</v>
      </c>
      <c r="L5">
        <v>11</v>
      </c>
      <c r="M5">
        <v>6</v>
      </c>
      <c r="N5">
        <v>4</v>
      </c>
      <c r="O5">
        <v>0</v>
      </c>
      <c r="P5">
        <v>0</v>
      </c>
      <c r="Q5">
        <v>0</v>
      </c>
      <c r="S5" s="8">
        <v>3</v>
      </c>
      <c r="T5">
        <v>14</v>
      </c>
      <c r="U5">
        <v>9402.6666666666661</v>
      </c>
      <c r="V5">
        <v>9047</v>
      </c>
      <c r="W5">
        <v>355.66666666666669</v>
      </c>
      <c r="X5">
        <v>5.0569999999999999E-3</v>
      </c>
      <c r="Y5">
        <v>12.37</v>
      </c>
      <c r="Z5">
        <v>1</v>
      </c>
      <c r="AA5">
        <v>7</v>
      </c>
      <c r="AB5">
        <v>4</v>
      </c>
      <c r="AC5">
        <v>2</v>
      </c>
      <c r="AD5">
        <v>0</v>
      </c>
      <c r="AE5">
        <v>0</v>
      </c>
      <c r="AF5">
        <v>0</v>
      </c>
      <c r="AH5">
        <v>9402.6666666666661</v>
      </c>
      <c r="AI5">
        <v>12.37</v>
      </c>
      <c r="AJ5">
        <v>14</v>
      </c>
      <c r="AK5">
        <f t="shared" ref="AK5:AK27" si="0">AH5/AJ5</f>
        <v>671.61904761904759</v>
      </c>
      <c r="AL5">
        <f t="shared" ref="AL5:AL27" si="1">AI5/AH5</f>
        <v>1.3155842314237097E-3</v>
      </c>
      <c r="AM5">
        <f t="shared" ref="AM5:AM27" si="2">AI5/AJ5</f>
        <v>0.88357142857142856</v>
      </c>
    </row>
    <row r="6" spans="1:39">
      <c r="A6">
        <v>2</v>
      </c>
      <c r="B6">
        <v>2</v>
      </c>
      <c r="C6" t="s">
        <v>42</v>
      </c>
      <c r="D6">
        <f>VLOOKUP($A6,Sheet3!$A$1:$Z$101,20,Sheet3!T:T)</f>
        <v>2</v>
      </c>
      <c r="E6">
        <v>8</v>
      </c>
      <c r="F6">
        <v>3317</v>
      </c>
      <c r="G6">
        <v>3169</v>
      </c>
      <c r="H6">
        <v>148</v>
      </c>
      <c r="I6">
        <v>1.8064999999999999E-3</v>
      </c>
      <c r="J6">
        <v>7.3</v>
      </c>
      <c r="K6">
        <v>1</v>
      </c>
      <c r="L6">
        <v>4</v>
      </c>
      <c r="M6">
        <v>2</v>
      </c>
      <c r="N6">
        <v>1</v>
      </c>
      <c r="O6">
        <v>0</v>
      </c>
      <c r="P6">
        <v>0</v>
      </c>
      <c r="Q6">
        <v>0</v>
      </c>
      <c r="S6" s="8">
        <v>4</v>
      </c>
      <c r="T6">
        <v>6.666666666666667</v>
      </c>
      <c r="U6">
        <v>2716.3333333333335</v>
      </c>
      <c r="V6">
        <v>2595.6666666666665</v>
      </c>
      <c r="W6">
        <v>120.66666666666667</v>
      </c>
      <c r="X6">
        <v>1.4788333333333335E-3</v>
      </c>
      <c r="Y6">
        <v>6.97</v>
      </c>
      <c r="Z6">
        <v>1</v>
      </c>
      <c r="AA6">
        <v>3.3333333333333335</v>
      </c>
      <c r="AB6">
        <v>1.3333333333333333</v>
      </c>
      <c r="AC6">
        <v>1</v>
      </c>
      <c r="AD6">
        <v>0</v>
      </c>
      <c r="AE6">
        <v>0</v>
      </c>
      <c r="AF6">
        <v>0</v>
      </c>
      <c r="AH6">
        <v>2716.3333333333335</v>
      </c>
      <c r="AI6">
        <v>6.97</v>
      </c>
      <c r="AJ6">
        <v>6.666666666666667</v>
      </c>
      <c r="AK6">
        <f t="shared" si="0"/>
        <v>407.45</v>
      </c>
      <c r="AL6">
        <f t="shared" si="1"/>
        <v>2.5659590133758742E-3</v>
      </c>
      <c r="AM6">
        <f t="shared" si="2"/>
        <v>1.0454999999999999</v>
      </c>
    </row>
    <row r="7" spans="1:39">
      <c r="A7">
        <v>2</v>
      </c>
      <c r="B7">
        <v>3</v>
      </c>
      <c r="C7" t="s">
        <v>42</v>
      </c>
      <c r="D7">
        <f>VLOOKUP($A7,Sheet3!$A$1:$Z$101,20,Sheet3!T:T)</f>
        <v>2</v>
      </c>
      <c r="E7">
        <v>22</v>
      </c>
      <c r="F7">
        <v>16120</v>
      </c>
      <c r="G7">
        <v>15605</v>
      </c>
      <c r="H7">
        <v>515</v>
      </c>
      <c r="I7">
        <v>8.5749999999999993E-3</v>
      </c>
      <c r="J7">
        <v>20.420000000000002</v>
      </c>
      <c r="K7">
        <v>1</v>
      </c>
      <c r="L7">
        <v>11</v>
      </c>
      <c r="M7">
        <v>6</v>
      </c>
      <c r="N7">
        <v>4</v>
      </c>
      <c r="O7">
        <v>0</v>
      </c>
      <c r="P7">
        <v>0</v>
      </c>
      <c r="Q7">
        <v>0</v>
      </c>
      <c r="S7" s="8">
        <v>6</v>
      </c>
      <c r="T7">
        <v>16.666666666666668</v>
      </c>
      <c r="U7">
        <v>11469.333333333334</v>
      </c>
      <c r="V7">
        <v>11066</v>
      </c>
      <c r="W7">
        <v>403.33333333333331</v>
      </c>
      <c r="X7">
        <v>6.1380000000000002E-3</v>
      </c>
      <c r="Y7">
        <v>15.216666666666669</v>
      </c>
      <c r="Z7">
        <v>1</v>
      </c>
      <c r="AA7">
        <v>8.3333333333333339</v>
      </c>
      <c r="AB7">
        <v>4.666666666666667</v>
      </c>
      <c r="AC7">
        <v>2.6666666666666665</v>
      </c>
      <c r="AD7">
        <v>0</v>
      </c>
      <c r="AE7">
        <v>0</v>
      </c>
      <c r="AF7">
        <v>0</v>
      </c>
      <c r="AH7">
        <v>11469.333333333334</v>
      </c>
      <c r="AI7">
        <v>15.216666666666669</v>
      </c>
      <c r="AJ7">
        <v>16.666666666666668</v>
      </c>
      <c r="AK7">
        <f t="shared" si="0"/>
        <v>688.16</v>
      </c>
      <c r="AL7">
        <f t="shared" si="1"/>
        <v>1.3267263427109975E-3</v>
      </c>
      <c r="AM7">
        <f t="shared" si="2"/>
        <v>0.91300000000000003</v>
      </c>
    </row>
    <row r="8" spans="1:39">
      <c r="A8">
        <v>3</v>
      </c>
      <c r="B8">
        <v>1</v>
      </c>
      <c r="C8" t="s">
        <v>42</v>
      </c>
      <c r="D8">
        <f>VLOOKUP($A8,Sheet3!$A$1:$Z$101,20,Sheet3!T:T)</f>
        <v>3</v>
      </c>
      <c r="E8">
        <v>10</v>
      </c>
      <c r="F8">
        <v>4601</v>
      </c>
      <c r="G8">
        <v>4335</v>
      </c>
      <c r="H8">
        <v>266</v>
      </c>
      <c r="I8">
        <v>2.5665000000000002E-3</v>
      </c>
      <c r="J8">
        <v>8.85</v>
      </c>
      <c r="K8">
        <v>1</v>
      </c>
      <c r="L8">
        <v>5</v>
      </c>
      <c r="M8">
        <v>3</v>
      </c>
      <c r="N8">
        <v>1</v>
      </c>
      <c r="O8">
        <v>0</v>
      </c>
      <c r="P8">
        <v>0</v>
      </c>
      <c r="Q8">
        <v>0</v>
      </c>
      <c r="S8" s="8">
        <v>8</v>
      </c>
      <c r="T8">
        <v>6.666666666666667</v>
      </c>
      <c r="U8">
        <v>2752.6666666666665</v>
      </c>
      <c r="V8">
        <v>2616</v>
      </c>
      <c r="W8">
        <v>136.66666666666666</v>
      </c>
      <c r="X8">
        <v>1.5129999999999998E-3</v>
      </c>
      <c r="Y8">
        <v>6.3466666666666667</v>
      </c>
      <c r="Z8">
        <v>1</v>
      </c>
      <c r="AA8">
        <v>3.3333333333333335</v>
      </c>
      <c r="AB8">
        <v>1.3333333333333333</v>
      </c>
      <c r="AC8">
        <v>1</v>
      </c>
      <c r="AD8">
        <v>0</v>
      </c>
      <c r="AE8">
        <v>0</v>
      </c>
      <c r="AF8">
        <v>0</v>
      </c>
      <c r="AH8">
        <v>2752.6666666666665</v>
      </c>
      <c r="AI8">
        <v>6.3466666666666667</v>
      </c>
      <c r="AJ8">
        <v>6.666666666666667</v>
      </c>
      <c r="AK8">
        <f t="shared" si="0"/>
        <v>412.9</v>
      </c>
      <c r="AL8">
        <f t="shared" si="1"/>
        <v>2.3056430128360378E-3</v>
      </c>
      <c r="AM8">
        <f t="shared" si="2"/>
        <v>0.95199999999999996</v>
      </c>
    </row>
    <row r="9" spans="1:39">
      <c r="A9">
        <v>3</v>
      </c>
      <c r="B9">
        <v>2</v>
      </c>
      <c r="C9" t="s">
        <v>42</v>
      </c>
      <c r="D9">
        <f>VLOOKUP($A9,Sheet3!$A$1:$Z$101,20,Sheet3!T:T)</f>
        <v>3</v>
      </c>
      <c r="E9">
        <v>26</v>
      </c>
      <c r="F9">
        <v>21114</v>
      </c>
      <c r="G9">
        <v>20445</v>
      </c>
      <c r="H9">
        <v>669</v>
      </c>
      <c r="I9">
        <v>1.1226E-2</v>
      </c>
      <c r="J9">
        <v>22.24</v>
      </c>
      <c r="K9">
        <v>1</v>
      </c>
      <c r="L9">
        <v>13</v>
      </c>
      <c r="M9">
        <v>8</v>
      </c>
      <c r="N9">
        <v>4</v>
      </c>
      <c r="O9">
        <v>0</v>
      </c>
      <c r="P9">
        <v>0</v>
      </c>
      <c r="Q9">
        <v>0</v>
      </c>
      <c r="S9" s="8">
        <v>9</v>
      </c>
      <c r="T9">
        <v>12.666666666666666</v>
      </c>
      <c r="U9">
        <v>6287</v>
      </c>
      <c r="V9">
        <v>6033</v>
      </c>
      <c r="W9">
        <v>254</v>
      </c>
      <c r="X9">
        <v>3.3974999999999999E-3</v>
      </c>
      <c r="Y9">
        <v>12.796666666666667</v>
      </c>
      <c r="Z9">
        <v>1</v>
      </c>
      <c r="AA9">
        <v>6.333333333333333</v>
      </c>
      <c r="AB9">
        <v>3.3333333333333335</v>
      </c>
      <c r="AC9">
        <v>2</v>
      </c>
      <c r="AD9">
        <v>0</v>
      </c>
      <c r="AE9">
        <v>0</v>
      </c>
      <c r="AF9">
        <v>0</v>
      </c>
      <c r="AH9">
        <v>6287</v>
      </c>
      <c r="AI9">
        <v>12.796666666666667</v>
      </c>
      <c r="AJ9">
        <v>12.666666666666666</v>
      </c>
      <c r="AK9">
        <f t="shared" si="0"/>
        <v>496.34210526315792</v>
      </c>
      <c r="AL9">
        <f t="shared" si="1"/>
        <v>2.03541699803828E-3</v>
      </c>
      <c r="AM9">
        <f t="shared" si="2"/>
        <v>1.010263157894737</v>
      </c>
    </row>
    <row r="10" spans="1:39">
      <c r="A10">
        <v>3</v>
      </c>
      <c r="B10">
        <v>3</v>
      </c>
      <c r="C10" t="s">
        <v>42</v>
      </c>
      <c r="D10">
        <f>VLOOKUP($A10,Sheet3!$A$1:$Z$101,20,Sheet3!T:T)</f>
        <v>3</v>
      </c>
      <c r="E10">
        <v>6</v>
      </c>
      <c r="F10">
        <v>2493</v>
      </c>
      <c r="G10">
        <v>2361</v>
      </c>
      <c r="H10">
        <v>132</v>
      </c>
      <c r="I10">
        <v>1.3785E-3</v>
      </c>
      <c r="J10">
        <v>6.02</v>
      </c>
      <c r="K10">
        <v>1</v>
      </c>
      <c r="L10">
        <v>3</v>
      </c>
      <c r="M10">
        <v>1</v>
      </c>
      <c r="N10">
        <v>1</v>
      </c>
      <c r="O10">
        <v>0</v>
      </c>
      <c r="P10">
        <v>0</v>
      </c>
      <c r="Q10">
        <v>0</v>
      </c>
      <c r="S10" s="8">
        <v>10</v>
      </c>
      <c r="T10">
        <v>14</v>
      </c>
      <c r="U10">
        <v>9143</v>
      </c>
      <c r="V10">
        <v>8752.3333333333339</v>
      </c>
      <c r="W10">
        <v>390.66666666666669</v>
      </c>
      <c r="X10">
        <v>4.9621666666666659E-3</v>
      </c>
      <c r="Y10">
        <v>18.276666666666667</v>
      </c>
      <c r="Z10">
        <v>1</v>
      </c>
      <c r="AA10">
        <v>7</v>
      </c>
      <c r="AB10">
        <v>4</v>
      </c>
      <c r="AC10">
        <v>2</v>
      </c>
      <c r="AD10">
        <v>0</v>
      </c>
      <c r="AE10">
        <v>0</v>
      </c>
      <c r="AF10">
        <v>0</v>
      </c>
      <c r="AH10">
        <v>9143</v>
      </c>
      <c r="AI10">
        <v>18.276666666666667</v>
      </c>
      <c r="AJ10">
        <v>14</v>
      </c>
      <c r="AK10">
        <f t="shared" si="0"/>
        <v>653.07142857142856</v>
      </c>
      <c r="AL10">
        <f t="shared" si="1"/>
        <v>1.9989791826169382E-3</v>
      </c>
      <c r="AM10">
        <f t="shared" si="2"/>
        <v>1.3054761904761905</v>
      </c>
    </row>
    <row r="11" spans="1:39">
      <c r="A11">
        <v>4</v>
      </c>
      <c r="B11">
        <v>1</v>
      </c>
      <c r="C11" t="s">
        <v>42</v>
      </c>
      <c r="D11">
        <f>VLOOKUP($A11,Sheet3!$A$1:$Z$101,20,Sheet3!T:T)</f>
        <v>3</v>
      </c>
      <c r="E11">
        <v>8</v>
      </c>
      <c r="F11">
        <v>3383</v>
      </c>
      <c r="G11">
        <v>3218</v>
      </c>
      <c r="H11">
        <v>165</v>
      </c>
      <c r="I11">
        <v>1.8565000000000001E-3</v>
      </c>
      <c r="J11">
        <v>8.07</v>
      </c>
      <c r="K11">
        <v>1</v>
      </c>
      <c r="L11">
        <v>4</v>
      </c>
      <c r="M11">
        <v>2</v>
      </c>
      <c r="N11">
        <v>1</v>
      </c>
      <c r="O11">
        <v>0</v>
      </c>
      <c r="P11">
        <v>0</v>
      </c>
      <c r="Q11">
        <v>0</v>
      </c>
      <c r="S11" s="8">
        <v>13</v>
      </c>
      <c r="T11">
        <v>14</v>
      </c>
      <c r="U11">
        <v>7360.333333333333</v>
      </c>
      <c r="V11">
        <v>6960.666666666667</v>
      </c>
      <c r="W11">
        <v>399.66666666666669</v>
      </c>
      <c r="X11">
        <v>4.0798333333333337E-3</v>
      </c>
      <c r="Y11">
        <v>31.05</v>
      </c>
      <c r="Z11">
        <v>1</v>
      </c>
      <c r="AA11">
        <v>7</v>
      </c>
      <c r="AB11">
        <v>3.3333333333333335</v>
      </c>
      <c r="AC11">
        <v>2.6666666666666665</v>
      </c>
      <c r="AD11">
        <v>0</v>
      </c>
      <c r="AE11">
        <v>0</v>
      </c>
      <c r="AF11">
        <v>0</v>
      </c>
      <c r="AH11">
        <v>7360.333333333333</v>
      </c>
      <c r="AI11">
        <v>31.05</v>
      </c>
      <c r="AJ11">
        <v>14</v>
      </c>
      <c r="AK11">
        <f t="shared" si="0"/>
        <v>525.73809523809518</v>
      </c>
      <c r="AL11">
        <f t="shared" si="1"/>
        <v>4.218558942076899E-3</v>
      </c>
      <c r="AM11">
        <f t="shared" si="2"/>
        <v>2.217857142857143</v>
      </c>
    </row>
    <row r="12" spans="1:39">
      <c r="A12">
        <v>4</v>
      </c>
      <c r="B12">
        <v>2</v>
      </c>
      <c r="C12" t="s">
        <v>42</v>
      </c>
      <c r="D12">
        <f>VLOOKUP($A12,Sheet3!$A$1:$Z$101,20,Sheet3!T:T)</f>
        <v>3</v>
      </c>
      <c r="E12">
        <v>6</v>
      </c>
      <c r="F12">
        <v>2387</v>
      </c>
      <c r="G12">
        <v>2287</v>
      </c>
      <c r="H12">
        <v>100</v>
      </c>
      <c r="I12">
        <v>1.2934999999999999E-3</v>
      </c>
      <c r="J12">
        <v>6.47</v>
      </c>
      <c r="K12">
        <v>1</v>
      </c>
      <c r="L12">
        <v>3</v>
      </c>
      <c r="M12">
        <v>1</v>
      </c>
      <c r="N12">
        <v>1</v>
      </c>
      <c r="O12">
        <v>0</v>
      </c>
      <c r="P12">
        <v>0</v>
      </c>
      <c r="Q12">
        <v>0</v>
      </c>
      <c r="S12" s="8">
        <v>15</v>
      </c>
      <c r="T12">
        <v>8.6666666666666661</v>
      </c>
      <c r="U12">
        <v>4127.666666666667</v>
      </c>
      <c r="V12">
        <v>3887.3333333333335</v>
      </c>
      <c r="W12">
        <v>240.33333333333334</v>
      </c>
      <c r="X12">
        <v>2.3041666666666666E-3</v>
      </c>
      <c r="Y12">
        <v>9.9633333333333329</v>
      </c>
      <c r="Z12">
        <v>1</v>
      </c>
      <c r="AA12">
        <v>4.333333333333333</v>
      </c>
      <c r="AB12">
        <v>2</v>
      </c>
      <c r="AC12">
        <v>1.3333333333333333</v>
      </c>
      <c r="AD12">
        <v>0</v>
      </c>
      <c r="AE12">
        <v>0</v>
      </c>
      <c r="AF12">
        <v>0</v>
      </c>
      <c r="AH12">
        <v>4127.666666666667</v>
      </c>
      <c r="AI12">
        <v>9.9633333333333329</v>
      </c>
      <c r="AJ12">
        <v>8.6666666666666661</v>
      </c>
      <c r="AK12">
        <f t="shared" si="0"/>
        <v>476.26923076923083</v>
      </c>
      <c r="AL12">
        <f t="shared" si="1"/>
        <v>2.4137931034482756E-3</v>
      </c>
      <c r="AM12">
        <f t="shared" si="2"/>
        <v>1.1496153846153847</v>
      </c>
    </row>
    <row r="13" spans="1:39">
      <c r="A13">
        <v>4</v>
      </c>
      <c r="B13">
        <v>3</v>
      </c>
      <c r="C13" t="s">
        <v>42</v>
      </c>
      <c r="D13">
        <f>VLOOKUP($A13,Sheet3!$A$1:$Z$101,20,Sheet3!T:T)</f>
        <v>3</v>
      </c>
      <c r="E13">
        <v>6</v>
      </c>
      <c r="F13">
        <v>2379</v>
      </c>
      <c r="G13">
        <v>2282</v>
      </c>
      <c r="H13">
        <v>97</v>
      </c>
      <c r="I13">
        <v>1.2865000000000001E-3</v>
      </c>
      <c r="J13">
        <v>6.37</v>
      </c>
      <c r="K13">
        <v>1</v>
      </c>
      <c r="L13">
        <v>3</v>
      </c>
      <c r="M13">
        <v>1</v>
      </c>
      <c r="N13">
        <v>1</v>
      </c>
      <c r="O13">
        <v>0</v>
      </c>
      <c r="P13">
        <v>0</v>
      </c>
      <c r="Q13">
        <v>0</v>
      </c>
      <c r="S13" s="8">
        <v>19</v>
      </c>
      <c r="T13">
        <v>9.3333333333333339</v>
      </c>
      <c r="U13">
        <v>4654</v>
      </c>
      <c r="V13">
        <v>4378.333333333333</v>
      </c>
      <c r="W13">
        <v>275.66666666666669</v>
      </c>
      <c r="X13">
        <v>2.6026666666666668E-3</v>
      </c>
      <c r="Y13">
        <v>10.726666666666667</v>
      </c>
      <c r="Z13">
        <v>1</v>
      </c>
      <c r="AA13">
        <v>4.666666666666667</v>
      </c>
      <c r="AB13">
        <v>2.3333333333333335</v>
      </c>
      <c r="AC13">
        <v>1.3333333333333333</v>
      </c>
      <c r="AD13">
        <v>0</v>
      </c>
      <c r="AE13">
        <v>0</v>
      </c>
      <c r="AF13">
        <v>0</v>
      </c>
      <c r="AH13">
        <v>4654</v>
      </c>
      <c r="AI13">
        <v>10.726666666666667</v>
      </c>
      <c r="AJ13">
        <v>9.3333333333333339</v>
      </c>
      <c r="AK13">
        <f t="shared" si="0"/>
        <v>498.64285714285711</v>
      </c>
      <c r="AL13">
        <f t="shared" si="1"/>
        <v>2.3048273886262711E-3</v>
      </c>
      <c r="AM13">
        <f t="shared" si="2"/>
        <v>1.1492857142857142</v>
      </c>
    </row>
    <row r="14" spans="1:39">
      <c r="A14">
        <v>5</v>
      </c>
      <c r="B14">
        <v>1</v>
      </c>
      <c r="C14" t="s">
        <v>42</v>
      </c>
      <c r="D14">
        <f>VLOOKUP($A14,Sheet3!$A$1:$Z$101,20,Sheet3!T:T)</f>
        <v>1</v>
      </c>
      <c r="E14">
        <v>20</v>
      </c>
      <c r="F14">
        <v>10853</v>
      </c>
      <c r="G14">
        <v>10275</v>
      </c>
      <c r="H14">
        <v>578</v>
      </c>
      <c r="I14">
        <v>6.0045000000000003E-3</v>
      </c>
      <c r="J14">
        <v>22.58</v>
      </c>
      <c r="K14">
        <v>1</v>
      </c>
      <c r="L14">
        <v>10</v>
      </c>
      <c r="M14">
        <v>6</v>
      </c>
      <c r="N14">
        <v>3</v>
      </c>
      <c r="O14">
        <v>0</v>
      </c>
      <c r="P14">
        <v>0</v>
      </c>
      <c r="Q14">
        <v>0</v>
      </c>
      <c r="S14" s="8">
        <v>32</v>
      </c>
      <c r="T14">
        <v>14</v>
      </c>
      <c r="U14">
        <v>8223.6666666666661</v>
      </c>
      <c r="V14">
        <v>7901</v>
      </c>
      <c r="W14">
        <v>322.66666666666669</v>
      </c>
      <c r="X14">
        <v>4.4345000000000001E-3</v>
      </c>
      <c r="Y14">
        <v>12.813333333333333</v>
      </c>
      <c r="Z14">
        <v>1</v>
      </c>
      <c r="AA14">
        <v>7</v>
      </c>
      <c r="AB14">
        <v>4</v>
      </c>
      <c r="AC14">
        <v>2</v>
      </c>
      <c r="AD14">
        <v>0</v>
      </c>
      <c r="AE14">
        <v>0</v>
      </c>
      <c r="AF14">
        <v>0</v>
      </c>
      <c r="AH14">
        <v>8223.6666666666661</v>
      </c>
      <c r="AI14">
        <v>12.813333333333333</v>
      </c>
      <c r="AJ14">
        <v>14</v>
      </c>
      <c r="AK14">
        <f t="shared" si="0"/>
        <v>587.40476190476181</v>
      </c>
      <c r="AL14">
        <f t="shared" si="1"/>
        <v>1.5581046572899356E-3</v>
      </c>
      <c r="AM14">
        <f t="shared" si="2"/>
        <v>0.91523809523809518</v>
      </c>
    </row>
    <row r="15" spans="1:39">
      <c r="A15">
        <v>5</v>
      </c>
      <c r="B15">
        <v>2</v>
      </c>
      <c r="C15" t="s">
        <v>42</v>
      </c>
      <c r="D15">
        <f>VLOOKUP($A15,Sheet3!$A$1:$Z$101,20,Sheet3!T:T)</f>
        <v>1</v>
      </c>
      <c r="E15">
        <v>8</v>
      </c>
      <c r="F15">
        <v>2910</v>
      </c>
      <c r="G15">
        <v>2795</v>
      </c>
      <c r="H15">
        <v>115</v>
      </c>
      <c r="I15">
        <v>1.57E-3</v>
      </c>
      <c r="J15">
        <v>5.64</v>
      </c>
      <c r="K15">
        <v>1</v>
      </c>
      <c r="L15">
        <v>4</v>
      </c>
      <c r="M15">
        <v>2</v>
      </c>
      <c r="N15">
        <v>1</v>
      </c>
      <c r="O15">
        <v>0</v>
      </c>
      <c r="P15">
        <v>0</v>
      </c>
      <c r="Q15">
        <v>0</v>
      </c>
      <c r="S15" s="8">
        <v>37</v>
      </c>
      <c r="T15">
        <v>10</v>
      </c>
      <c r="U15">
        <v>4603</v>
      </c>
      <c r="V15">
        <v>4333</v>
      </c>
      <c r="W15">
        <v>270</v>
      </c>
      <c r="X15">
        <v>2.5714999999999996E-3</v>
      </c>
      <c r="Y15">
        <v>11.04</v>
      </c>
      <c r="Z15">
        <v>1</v>
      </c>
      <c r="AA15">
        <v>5</v>
      </c>
      <c r="AB15">
        <v>3</v>
      </c>
      <c r="AC15">
        <v>1</v>
      </c>
      <c r="AD15">
        <v>0</v>
      </c>
      <c r="AE15">
        <v>0</v>
      </c>
      <c r="AF15">
        <v>0</v>
      </c>
      <c r="AH15">
        <v>4603</v>
      </c>
      <c r="AI15">
        <v>11.04</v>
      </c>
      <c r="AJ15">
        <v>10</v>
      </c>
      <c r="AK15">
        <f t="shared" si="0"/>
        <v>460.3</v>
      </c>
      <c r="AL15">
        <f t="shared" si="1"/>
        <v>2.3984358027373449E-3</v>
      </c>
      <c r="AM15">
        <f t="shared" si="2"/>
        <v>1.1039999999999999</v>
      </c>
    </row>
    <row r="16" spans="1:39">
      <c r="A16">
        <v>5</v>
      </c>
      <c r="B16">
        <v>3</v>
      </c>
      <c r="C16" t="s">
        <v>42</v>
      </c>
      <c r="D16">
        <f>VLOOKUP($A16,Sheet3!$A$1:$Z$101,20,Sheet3!T:T)</f>
        <v>1</v>
      </c>
      <c r="E16">
        <v>8</v>
      </c>
      <c r="F16">
        <v>3513</v>
      </c>
      <c r="G16">
        <v>3317</v>
      </c>
      <c r="H16">
        <v>196</v>
      </c>
      <c r="I16">
        <v>1.9525E-3</v>
      </c>
      <c r="J16">
        <v>8.7899999999999991</v>
      </c>
      <c r="K16">
        <v>1</v>
      </c>
      <c r="L16">
        <v>4</v>
      </c>
      <c r="M16">
        <v>2</v>
      </c>
      <c r="N16">
        <v>1</v>
      </c>
      <c r="O16">
        <v>0</v>
      </c>
      <c r="P16">
        <v>0</v>
      </c>
      <c r="Q16">
        <v>0</v>
      </c>
      <c r="S16" s="8">
        <v>38</v>
      </c>
      <c r="T16">
        <v>8</v>
      </c>
      <c r="U16">
        <v>3811.6666666666665</v>
      </c>
      <c r="V16">
        <v>3589.6666666666665</v>
      </c>
      <c r="W16">
        <v>222</v>
      </c>
      <c r="X16">
        <v>2.1278333333333336E-3</v>
      </c>
      <c r="Y16">
        <v>9.1333333333333329</v>
      </c>
      <c r="Z16">
        <v>1</v>
      </c>
      <c r="AA16">
        <v>4</v>
      </c>
      <c r="AB16">
        <v>1.6666666666666667</v>
      </c>
      <c r="AC16">
        <v>1.3333333333333333</v>
      </c>
      <c r="AD16">
        <v>0</v>
      </c>
      <c r="AE16">
        <v>0</v>
      </c>
      <c r="AF16">
        <v>0</v>
      </c>
      <c r="AH16">
        <v>3811.6666666666665</v>
      </c>
      <c r="AI16">
        <v>9.1333333333333329</v>
      </c>
      <c r="AJ16">
        <v>8</v>
      </c>
      <c r="AK16">
        <f t="shared" si="0"/>
        <v>476.45833333333331</v>
      </c>
      <c r="AL16">
        <f t="shared" si="1"/>
        <v>2.3961521644075209E-3</v>
      </c>
      <c r="AM16">
        <f t="shared" si="2"/>
        <v>1.1416666666666666</v>
      </c>
    </row>
    <row r="17" spans="1:39">
      <c r="A17">
        <v>6</v>
      </c>
      <c r="B17">
        <v>1</v>
      </c>
      <c r="C17" t="s">
        <v>42</v>
      </c>
      <c r="D17">
        <f>VLOOKUP($A17,Sheet3!$A$1:$Z$101,20,Sheet3!T:T)</f>
        <v>3</v>
      </c>
      <c r="E17">
        <v>26</v>
      </c>
      <c r="F17">
        <v>22668</v>
      </c>
      <c r="G17">
        <v>22003</v>
      </c>
      <c r="H17">
        <v>665</v>
      </c>
      <c r="I17">
        <v>1.1998999999999999E-2</v>
      </c>
      <c r="J17">
        <v>23.28</v>
      </c>
      <c r="K17">
        <v>1</v>
      </c>
      <c r="L17">
        <v>13</v>
      </c>
      <c r="M17">
        <v>7</v>
      </c>
      <c r="N17">
        <v>5</v>
      </c>
      <c r="O17">
        <v>0</v>
      </c>
      <c r="P17">
        <v>0</v>
      </c>
      <c r="Q17">
        <v>0</v>
      </c>
      <c r="S17" s="8">
        <v>39</v>
      </c>
      <c r="T17">
        <v>8</v>
      </c>
      <c r="U17">
        <v>3035</v>
      </c>
      <c r="V17">
        <v>2811</v>
      </c>
      <c r="W17">
        <v>224</v>
      </c>
      <c r="X17">
        <v>1.7415E-3</v>
      </c>
      <c r="Y17">
        <v>8.58</v>
      </c>
      <c r="Z17">
        <v>1</v>
      </c>
      <c r="AA17">
        <v>4</v>
      </c>
      <c r="AB17">
        <v>2</v>
      </c>
      <c r="AC17">
        <v>1</v>
      </c>
      <c r="AD17">
        <v>0</v>
      </c>
      <c r="AE17">
        <v>0</v>
      </c>
      <c r="AF17">
        <v>0</v>
      </c>
      <c r="AH17">
        <v>3035</v>
      </c>
      <c r="AI17">
        <v>8.58</v>
      </c>
      <c r="AJ17">
        <v>8</v>
      </c>
      <c r="AK17">
        <f t="shared" si="0"/>
        <v>379.375</v>
      </c>
      <c r="AL17">
        <f t="shared" si="1"/>
        <v>2.8270181219110378E-3</v>
      </c>
      <c r="AM17">
        <f t="shared" si="2"/>
        <v>1.0725</v>
      </c>
    </row>
    <row r="18" spans="1:39">
      <c r="A18">
        <v>6</v>
      </c>
      <c r="B18">
        <v>2</v>
      </c>
      <c r="C18" t="s">
        <v>42</v>
      </c>
      <c r="D18">
        <f>VLOOKUP($A18,Sheet3!$A$1:$Z$101,20,Sheet3!T:T)</f>
        <v>3</v>
      </c>
      <c r="E18">
        <v>12</v>
      </c>
      <c r="F18">
        <v>6268</v>
      </c>
      <c r="G18">
        <v>5980</v>
      </c>
      <c r="H18">
        <v>288</v>
      </c>
      <c r="I18">
        <v>3.4220000000000001E-3</v>
      </c>
      <c r="J18">
        <v>11.32</v>
      </c>
      <c r="K18">
        <v>1</v>
      </c>
      <c r="L18">
        <v>6</v>
      </c>
      <c r="M18">
        <v>3</v>
      </c>
      <c r="N18">
        <v>2</v>
      </c>
      <c r="O18">
        <v>0</v>
      </c>
      <c r="P18">
        <v>0</v>
      </c>
      <c r="Q18">
        <v>0</v>
      </c>
      <c r="S18" s="8">
        <v>43</v>
      </c>
      <c r="T18">
        <v>6.666666666666667</v>
      </c>
      <c r="U18">
        <v>2872.6666666666665</v>
      </c>
      <c r="V18">
        <v>2697.3333333333335</v>
      </c>
      <c r="W18">
        <v>175.33333333333334</v>
      </c>
      <c r="X18">
        <v>1.6116666666666666E-3</v>
      </c>
      <c r="Y18">
        <v>8.5133333333333336</v>
      </c>
      <c r="Z18">
        <v>1</v>
      </c>
      <c r="AA18">
        <v>3.3333333333333335</v>
      </c>
      <c r="AB18">
        <v>1.3333333333333333</v>
      </c>
      <c r="AC18">
        <v>1</v>
      </c>
      <c r="AD18">
        <v>0</v>
      </c>
      <c r="AE18">
        <v>0</v>
      </c>
      <c r="AF18">
        <v>0</v>
      </c>
      <c r="AH18">
        <v>2872.6666666666665</v>
      </c>
      <c r="AI18">
        <v>8.5133333333333336</v>
      </c>
      <c r="AJ18">
        <v>6.666666666666667</v>
      </c>
      <c r="AK18">
        <f t="shared" si="0"/>
        <v>430.9</v>
      </c>
      <c r="AL18">
        <f t="shared" si="1"/>
        <v>2.9635646321652357E-3</v>
      </c>
      <c r="AM18">
        <f t="shared" si="2"/>
        <v>1.2769999999999999</v>
      </c>
    </row>
    <row r="19" spans="1:39">
      <c r="A19">
        <v>6</v>
      </c>
      <c r="B19">
        <v>3</v>
      </c>
      <c r="C19" t="s">
        <v>42</v>
      </c>
      <c r="D19">
        <f>VLOOKUP($A19,Sheet3!$A$1:$Z$101,20,Sheet3!T:T)</f>
        <v>3</v>
      </c>
      <c r="E19">
        <v>12</v>
      </c>
      <c r="F19">
        <v>5472</v>
      </c>
      <c r="G19">
        <v>5215</v>
      </c>
      <c r="H19">
        <v>257</v>
      </c>
      <c r="I19">
        <v>2.993E-3</v>
      </c>
      <c r="J19">
        <v>11.05</v>
      </c>
      <c r="K19">
        <v>1</v>
      </c>
      <c r="L19">
        <v>6</v>
      </c>
      <c r="M19">
        <v>4</v>
      </c>
      <c r="N19">
        <v>1</v>
      </c>
      <c r="O19">
        <v>0</v>
      </c>
      <c r="P19">
        <v>0</v>
      </c>
      <c r="Q19">
        <v>0</v>
      </c>
      <c r="S19" s="8">
        <v>44</v>
      </c>
      <c r="T19">
        <v>6.666666666666667</v>
      </c>
      <c r="U19">
        <v>2890.6666666666665</v>
      </c>
      <c r="V19">
        <v>2701.6666666666665</v>
      </c>
      <c r="W19">
        <v>189</v>
      </c>
      <c r="X19">
        <v>1.6343333333333333E-3</v>
      </c>
      <c r="Y19">
        <v>7.7633333333333328</v>
      </c>
      <c r="Z19">
        <v>1</v>
      </c>
      <c r="AA19">
        <v>3.3333333333333335</v>
      </c>
      <c r="AB19">
        <v>1.3333333333333333</v>
      </c>
      <c r="AC19">
        <v>1</v>
      </c>
      <c r="AD19">
        <v>0</v>
      </c>
      <c r="AE19">
        <v>0</v>
      </c>
      <c r="AF19">
        <v>0</v>
      </c>
      <c r="AH19">
        <v>2890.6666666666665</v>
      </c>
      <c r="AI19">
        <v>7.7633333333333328</v>
      </c>
      <c r="AJ19">
        <v>6.666666666666667</v>
      </c>
      <c r="AK19">
        <f t="shared" si="0"/>
        <v>433.59999999999997</v>
      </c>
      <c r="AL19">
        <f t="shared" si="1"/>
        <v>2.6856549815498154E-3</v>
      </c>
      <c r="AM19">
        <f t="shared" si="2"/>
        <v>1.1644999999999999</v>
      </c>
    </row>
    <row r="20" spans="1:39">
      <c r="A20">
        <v>7</v>
      </c>
      <c r="B20">
        <v>1</v>
      </c>
      <c r="C20" t="s">
        <v>42</v>
      </c>
      <c r="D20">
        <f>VLOOKUP($A20,Sheet3!$A$1:$Z$101,20,Sheet3!T:T)</f>
        <v>2</v>
      </c>
      <c r="E20">
        <v>6</v>
      </c>
      <c r="F20">
        <v>2505</v>
      </c>
      <c r="G20">
        <v>2374</v>
      </c>
      <c r="H20">
        <v>131</v>
      </c>
      <c r="I20">
        <v>1.3835E-3</v>
      </c>
      <c r="J20">
        <v>6.6</v>
      </c>
      <c r="K20">
        <v>1</v>
      </c>
      <c r="L20">
        <v>3</v>
      </c>
      <c r="M20">
        <v>1</v>
      </c>
      <c r="N20">
        <v>1</v>
      </c>
      <c r="O20">
        <v>0</v>
      </c>
      <c r="P20">
        <v>0</v>
      </c>
      <c r="Q20">
        <v>0</v>
      </c>
      <c r="S20" s="8">
        <v>46</v>
      </c>
      <c r="T20">
        <v>8.6666666666666661</v>
      </c>
      <c r="U20">
        <v>3773.3333333333335</v>
      </c>
      <c r="V20">
        <v>3562</v>
      </c>
      <c r="W20">
        <v>211.33333333333334</v>
      </c>
      <c r="X20">
        <v>2.0979999999999996E-3</v>
      </c>
      <c r="Y20">
        <v>8.93</v>
      </c>
      <c r="Z20">
        <v>1</v>
      </c>
      <c r="AA20">
        <v>4.333333333333333</v>
      </c>
      <c r="AB20">
        <v>2.3333333333333335</v>
      </c>
      <c r="AC20">
        <v>1</v>
      </c>
      <c r="AD20">
        <v>0</v>
      </c>
      <c r="AE20">
        <v>0</v>
      </c>
      <c r="AF20">
        <v>0</v>
      </c>
      <c r="AH20">
        <v>3773.3333333333335</v>
      </c>
      <c r="AI20">
        <v>8.93</v>
      </c>
      <c r="AJ20">
        <v>8.6666666666666661</v>
      </c>
      <c r="AK20">
        <f t="shared" si="0"/>
        <v>435.38461538461542</v>
      </c>
      <c r="AL20">
        <f t="shared" si="1"/>
        <v>2.3666077738515898E-3</v>
      </c>
      <c r="AM20">
        <f t="shared" si="2"/>
        <v>1.0303846153846155</v>
      </c>
    </row>
    <row r="21" spans="1:39">
      <c r="A21">
        <v>7</v>
      </c>
      <c r="B21">
        <v>2</v>
      </c>
      <c r="C21" t="s">
        <v>42</v>
      </c>
      <c r="D21">
        <f>VLOOKUP($A21,Sheet3!$A$1:$Z$101,20,Sheet3!T:T)</f>
        <v>2</v>
      </c>
      <c r="E21">
        <v>14</v>
      </c>
      <c r="F21">
        <v>7240</v>
      </c>
      <c r="G21">
        <v>6950</v>
      </c>
      <c r="H21">
        <v>290</v>
      </c>
      <c r="I21">
        <v>3.9100000000000003E-3</v>
      </c>
      <c r="J21">
        <v>11.49</v>
      </c>
      <c r="K21">
        <v>1</v>
      </c>
      <c r="L21">
        <v>7</v>
      </c>
      <c r="M21">
        <v>4</v>
      </c>
      <c r="N21">
        <v>2</v>
      </c>
      <c r="O21">
        <v>0</v>
      </c>
      <c r="P21">
        <v>0</v>
      </c>
      <c r="Q21">
        <v>0</v>
      </c>
      <c r="S21" s="8">
        <v>89</v>
      </c>
      <c r="T21">
        <v>12</v>
      </c>
      <c r="U21">
        <v>6629.666666666667</v>
      </c>
      <c r="V21">
        <v>6232</v>
      </c>
      <c r="W21">
        <v>397.66666666666669</v>
      </c>
      <c r="X21">
        <v>3.7125000000000005E-3</v>
      </c>
      <c r="Y21">
        <v>13.793333333333331</v>
      </c>
      <c r="Z21">
        <v>1</v>
      </c>
      <c r="AA21">
        <v>6</v>
      </c>
      <c r="AB21">
        <v>3.3333333333333335</v>
      </c>
      <c r="AC21">
        <v>1.6666666666666667</v>
      </c>
      <c r="AD21">
        <v>0</v>
      </c>
      <c r="AE21">
        <v>0</v>
      </c>
      <c r="AF21">
        <v>0</v>
      </c>
      <c r="AH21">
        <v>6629.666666666667</v>
      </c>
      <c r="AI21">
        <v>13.793333333333331</v>
      </c>
      <c r="AJ21">
        <v>12</v>
      </c>
      <c r="AK21">
        <f t="shared" si="0"/>
        <v>552.47222222222229</v>
      </c>
      <c r="AL21">
        <f t="shared" si="1"/>
        <v>2.0805470360500777E-3</v>
      </c>
      <c r="AM21">
        <f t="shared" si="2"/>
        <v>1.1494444444444443</v>
      </c>
    </row>
    <row r="22" spans="1:39">
      <c r="A22">
        <v>7</v>
      </c>
      <c r="B22">
        <v>3</v>
      </c>
      <c r="C22" t="s">
        <v>42</v>
      </c>
      <c r="D22">
        <f>VLOOKUP($A22,Sheet3!$A$1:$Z$101,20,Sheet3!T:T)</f>
        <v>2</v>
      </c>
      <c r="E22">
        <v>6</v>
      </c>
      <c r="F22">
        <v>2449</v>
      </c>
      <c r="G22">
        <v>2324</v>
      </c>
      <c r="H22">
        <v>125</v>
      </c>
      <c r="I22">
        <v>1.3495E-3</v>
      </c>
      <c r="J22">
        <v>6.79</v>
      </c>
      <c r="K22">
        <v>1</v>
      </c>
      <c r="L22">
        <v>3</v>
      </c>
      <c r="M22">
        <v>1</v>
      </c>
      <c r="N22">
        <v>1</v>
      </c>
      <c r="O22">
        <v>0</v>
      </c>
      <c r="P22">
        <v>0</v>
      </c>
      <c r="Q22">
        <v>0</v>
      </c>
      <c r="S22" s="8">
        <v>90</v>
      </c>
      <c r="T22">
        <v>7.333333333333333</v>
      </c>
      <c r="U22">
        <v>3304.6666666666665</v>
      </c>
      <c r="V22">
        <v>3062.3333333333335</v>
      </c>
      <c r="W22">
        <v>242.33333333333334</v>
      </c>
      <c r="X22">
        <v>1.8946666666666667E-3</v>
      </c>
      <c r="Y22">
        <v>8.2966666666666669</v>
      </c>
      <c r="Z22">
        <v>1</v>
      </c>
      <c r="AA22">
        <v>3.6666666666666665</v>
      </c>
      <c r="AB22">
        <v>1.6666666666666667</v>
      </c>
      <c r="AC22">
        <v>1</v>
      </c>
      <c r="AD22">
        <v>0</v>
      </c>
      <c r="AE22">
        <v>0</v>
      </c>
      <c r="AF22">
        <v>0</v>
      </c>
      <c r="AH22">
        <v>3304.6666666666665</v>
      </c>
      <c r="AI22">
        <v>8.2966666666666669</v>
      </c>
      <c r="AJ22">
        <v>7.333333333333333</v>
      </c>
      <c r="AK22">
        <f t="shared" si="0"/>
        <v>450.63636363636363</v>
      </c>
      <c r="AL22">
        <f t="shared" si="1"/>
        <v>2.5105910833165225E-3</v>
      </c>
      <c r="AM22">
        <f t="shared" si="2"/>
        <v>1.1313636363636363</v>
      </c>
    </row>
    <row r="23" spans="1:39">
      <c r="A23">
        <v>8</v>
      </c>
      <c r="B23">
        <v>1</v>
      </c>
      <c r="C23" t="s">
        <v>42</v>
      </c>
      <c r="D23">
        <f>VLOOKUP($A23,Sheet3!$A$1:$Z$101,20,Sheet3!T:T)</f>
        <v>3</v>
      </c>
      <c r="E23">
        <v>8</v>
      </c>
      <c r="F23">
        <v>3447</v>
      </c>
      <c r="G23">
        <v>3243</v>
      </c>
      <c r="H23">
        <v>204</v>
      </c>
      <c r="I23">
        <v>1.9275E-3</v>
      </c>
      <c r="J23">
        <v>7.26</v>
      </c>
      <c r="K23">
        <v>1</v>
      </c>
      <c r="L23">
        <v>4</v>
      </c>
      <c r="M23">
        <v>2</v>
      </c>
      <c r="N23">
        <v>1</v>
      </c>
      <c r="O23">
        <v>0</v>
      </c>
      <c r="P23">
        <v>0</v>
      </c>
      <c r="Q23">
        <v>0</v>
      </c>
      <c r="S23" s="8">
        <v>91</v>
      </c>
      <c r="T23">
        <v>6.666666666666667</v>
      </c>
      <c r="U23">
        <v>2976.6666666666665</v>
      </c>
      <c r="V23">
        <v>2754</v>
      </c>
      <c r="W23">
        <v>222.66666666666666</v>
      </c>
      <c r="X23">
        <v>1.7110000000000001E-3</v>
      </c>
      <c r="Y23">
        <v>7.9899999999999993</v>
      </c>
      <c r="Z23">
        <v>1</v>
      </c>
      <c r="AA23">
        <v>3.3333333333333335</v>
      </c>
      <c r="AB23">
        <v>1.3333333333333333</v>
      </c>
      <c r="AC23">
        <v>1</v>
      </c>
      <c r="AD23">
        <v>0</v>
      </c>
      <c r="AE23">
        <v>0</v>
      </c>
      <c r="AF23">
        <v>0</v>
      </c>
      <c r="AH23">
        <v>2976.6666666666665</v>
      </c>
      <c r="AI23">
        <v>7.9899999999999993</v>
      </c>
      <c r="AJ23">
        <v>6.666666666666667</v>
      </c>
      <c r="AK23">
        <f t="shared" si="0"/>
        <v>446.49999999999994</v>
      </c>
      <c r="AL23">
        <f t="shared" si="1"/>
        <v>2.6842105263157894E-3</v>
      </c>
      <c r="AM23">
        <f t="shared" si="2"/>
        <v>1.1984999999999999</v>
      </c>
    </row>
    <row r="24" spans="1:39">
      <c r="A24">
        <v>8</v>
      </c>
      <c r="B24">
        <v>2</v>
      </c>
      <c r="C24" t="s">
        <v>42</v>
      </c>
      <c r="D24">
        <f>VLOOKUP($A24,Sheet3!$A$1:$Z$101,20,Sheet3!T:T)</f>
        <v>3</v>
      </c>
      <c r="E24">
        <v>6</v>
      </c>
      <c r="F24">
        <v>2418</v>
      </c>
      <c r="G24">
        <v>2309</v>
      </c>
      <c r="H24">
        <v>109</v>
      </c>
      <c r="I24">
        <v>1.3179999999999999E-3</v>
      </c>
      <c r="J24">
        <v>5.47</v>
      </c>
      <c r="K24">
        <v>1</v>
      </c>
      <c r="L24">
        <v>3</v>
      </c>
      <c r="M24">
        <v>1</v>
      </c>
      <c r="N24">
        <v>1</v>
      </c>
      <c r="O24">
        <v>0</v>
      </c>
      <c r="P24">
        <v>0</v>
      </c>
      <c r="Q24">
        <v>0</v>
      </c>
      <c r="S24" s="8">
        <v>93</v>
      </c>
      <c r="T24">
        <v>10</v>
      </c>
      <c r="U24">
        <v>5275</v>
      </c>
      <c r="V24">
        <v>4854.333333333333</v>
      </c>
      <c r="W24">
        <v>420.66666666666669</v>
      </c>
      <c r="X24">
        <v>3.0581666666666669E-3</v>
      </c>
      <c r="Y24">
        <v>11.953333333333333</v>
      </c>
      <c r="Z24">
        <v>1</v>
      </c>
      <c r="AA24">
        <v>5</v>
      </c>
      <c r="AB24">
        <v>2.6666666666666665</v>
      </c>
      <c r="AC24">
        <v>1.3333333333333333</v>
      </c>
      <c r="AD24">
        <v>0</v>
      </c>
      <c r="AE24">
        <v>0</v>
      </c>
      <c r="AF24">
        <v>0</v>
      </c>
      <c r="AH24">
        <v>5275</v>
      </c>
      <c r="AI24">
        <v>11.953333333333333</v>
      </c>
      <c r="AJ24">
        <v>10</v>
      </c>
      <c r="AK24">
        <f t="shared" si="0"/>
        <v>527.5</v>
      </c>
      <c r="AL24">
        <f t="shared" si="1"/>
        <v>2.2660347551342812E-3</v>
      </c>
      <c r="AM24">
        <f t="shared" si="2"/>
        <v>1.1953333333333334</v>
      </c>
    </row>
    <row r="25" spans="1:39">
      <c r="A25">
        <v>8</v>
      </c>
      <c r="B25">
        <v>3</v>
      </c>
      <c r="C25" t="s">
        <v>42</v>
      </c>
      <c r="D25">
        <f>VLOOKUP($A25,Sheet3!$A$1:$Z$101,20,Sheet3!T:T)</f>
        <v>3</v>
      </c>
      <c r="E25">
        <v>6</v>
      </c>
      <c r="F25">
        <v>2393</v>
      </c>
      <c r="G25">
        <v>2296</v>
      </c>
      <c r="H25">
        <v>97</v>
      </c>
      <c r="I25">
        <v>1.2934999999999999E-3</v>
      </c>
      <c r="J25">
        <v>6.31</v>
      </c>
      <c r="K25">
        <v>1</v>
      </c>
      <c r="L25">
        <v>3</v>
      </c>
      <c r="M25">
        <v>1</v>
      </c>
      <c r="N25">
        <v>1</v>
      </c>
      <c r="O25">
        <v>0</v>
      </c>
      <c r="P25">
        <v>0</v>
      </c>
      <c r="Q25">
        <v>0</v>
      </c>
      <c r="S25" s="8">
        <v>96</v>
      </c>
      <c r="T25">
        <v>11.333333333333334</v>
      </c>
      <c r="U25">
        <v>6456.666666666667</v>
      </c>
      <c r="V25">
        <v>6176.333333333333</v>
      </c>
      <c r="W25">
        <v>280.33333333333331</v>
      </c>
      <c r="X25">
        <v>3.5086666666666634E-3</v>
      </c>
      <c r="Y25">
        <v>12.229999999999999</v>
      </c>
      <c r="Z25">
        <v>1</v>
      </c>
      <c r="AA25">
        <v>5.666666666666667</v>
      </c>
      <c r="AB25">
        <v>2.6666666666666665</v>
      </c>
      <c r="AC25">
        <v>2</v>
      </c>
      <c r="AD25">
        <v>0</v>
      </c>
      <c r="AE25">
        <v>0</v>
      </c>
      <c r="AF25">
        <v>0</v>
      </c>
      <c r="AH25">
        <v>6456.666666666667</v>
      </c>
      <c r="AI25">
        <v>12.229999999999999</v>
      </c>
      <c r="AJ25">
        <v>11.333333333333334</v>
      </c>
      <c r="AK25">
        <f t="shared" si="0"/>
        <v>569.70588235294122</v>
      </c>
      <c r="AL25">
        <f t="shared" si="1"/>
        <v>1.8941662364481153E-3</v>
      </c>
      <c r="AM25">
        <f t="shared" si="2"/>
        <v>1.0791176470588233</v>
      </c>
    </row>
    <row r="26" spans="1:39">
      <c r="A26">
        <v>9</v>
      </c>
      <c r="B26">
        <v>1</v>
      </c>
      <c r="C26" t="s">
        <v>42</v>
      </c>
      <c r="D26">
        <f>VLOOKUP($A26,Sheet3!$A$1:$Z$101,20,Sheet3!T:T)</f>
        <v>3</v>
      </c>
      <c r="E26">
        <v>16</v>
      </c>
      <c r="F26">
        <v>8995</v>
      </c>
      <c r="G26">
        <v>8702</v>
      </c>
      <c r="H26">
        <v>293</v>
      </c>
      <c r="I26">
        <v>4.7904999999999996E-3</v>
      </c>
      <c r="J26">
        <v>15.87</v>
      </c>
      <c r="K26">
        <v>1</v>
      </c>
      <c r="L26">
        <v>8</v>
      </c>
      <c r="M26">
        <v>3</v>
      </c>
      <c r="N26">
        <v>4</v>
      </c>
      <c r="O26">
        <v>0</v>
      </c>
      <c r="P26">
        <v>0</v>
      </c>
      <c r="Q26">
        <v>0</v>
      </c>
      <c r="S26" s="8">
        <v>97</v>
      </c>
      <c r="T26">
        <v>6</v>
      </c>
      <c r="U26">
        <v>2531</v>
      </c>
      <c r="V26">
        <v>2373.3333333333335</v>
      </c>
      <c r="W26">
        <v>157.66666666666666</v>
      </c>
      <c r="X26">
        <v>1.4231666666666665E-3</v>
      </c>
      <c r="Y26">
        <v>6.4899999999999993</v>
      </c>
      <c r="Z26">
        <v>1</v>
      </c>
      <c r="AA26">
        <v>3</v>
      </c>
      <c r="AB26">
        <v>1</v>
      </c>
      <c r="AC26">
        <v>1</v>
      </c>
      <c r="AD26">
        <v>0</v>
      </c>
      <c r="AE26">
        <v>0</v>
      </c>
      <c r="AF26">
        <v>0</v>
      </c>
      <c r="AH26">
        <v>2531</v>
      </c>
      <c r="AI26">
        <v>6.4899999999999993</v>
      </c>
      <c r="AJ26">
        <v>6</v>
      </c>
      <c r="AK26">
        <f t="shared" si="0"/>
        <v>421.83333333333331</v>
      </c>
      <c r="AL26">
        <f t="shared" si="1"/>
        <v>2.5642038719873566E-3</v>
      </c>
      <c r="AM26">
        <f t="shared" si="2"/>
        <v>1.0816666666666666</v>
      </c>
    </row>
    <row r="27" spans="1:39">
      <c r="A27">
        <v>9</v>
      </c>
      <c r="B27">
        <v>2</v>
      </c>
      <c r="C27" t="s">
        <v>42</v>
      </c>
      <c r="D27">
        <f>VLOOKUP($A27,Sheet3!$A$1:$Z$101,20,Sheet3!T:T)</f>
        <v>3</v>
      </c>
      <c r="E27">
        <v>10</v>
      </c>
      <c r="F27">
        <v>4490</v>
      </c>
      <c r="G27">
        <v>4249</v>
      </c>
      <c r="H27">
        <v>241</v>
      </c>
      <c r="I27">
        <v>2.4859999999999999E-3</v>
      </c>
      <c r="J27">
        <v>9.57</v>
      </c>
      <c r="K27">
        <v>1</v>
      </c>
      <c r="L27">
        <v>5</v>
      </c>
      <c r="M27">
        <v>3</v>
      </c>
      <c r="N27">
        <v>1</v>
      </c>
      <c r="O27">
        <v>0</v>
      </c>
      <c r="P27">
        <v>0</v>
      </c>
      <c r="Q27">
        <v>0</v>
      </c>
      <c r="S27" s="8">
        <v>98</v>
      </c>
      <c r="T27">
        <v>8</v>
      </c>
      <c r="U27">
        <v>3668.6666666666665</v>
      </c>
      <c r="V27">
        <v>3437.3333333333335</v>
      </c>
      <c r="W27">
        <v>231.33333333333334</v>
      </c>
      <c r="X27">
        <v>2.0656666666666631E-3</v>
      </c>
      <c r="Y27">
        <v>8.1966666666666672</v>
      </c>
      <c r="Z27">
        <v>1</v>
      </c>
      <c r="AA27">
        <v>4</v>
      </c>
      <c r="AB27">
        <v>2</v>
      </c>
      <c r="AC27">
        <v>1</v>
      </c>
      <c r="AD27">
        <v>0</v>
      </c>
      <c r="AE27">
        <v>0</v>
      </c>
      <c r="AF27">
        <v>0</v>
      </c>
      <c r="AH27">
        <v>3668.6666666666665</v>
      </c>
      <c r="AI27">
        <v>8.1966666666666672</v>
      </c>
      <c r="AJ27">
        <v>8</v>
      </c>
      <c r="AK27">
        <f t="shared" si="0"/>
        <v>458.58333333333331</v>
      </c>
      <c r="AL27">
        <f t="shared" si="1"/>
        <v>2.2342358713429043E-3</v>
      </c>
      <c r="AM27">
        <f t="shared" si="2"/>
        <v>1.0245833333333334</v>
      </c>
    </row>
    <row r="28" spans="1:39">
      <c r="A28">
        <v>9</v>
      </c>
      <c r="B28">
        <v>3</v>
      </c>
      <c r="C28" t="s">
        <v>42</v>
      </c>
      <c r="D28">
        <f>VLOOKUP($A28,Sheet3!$A$1:$Z$101,20,Sheet3!T:T)</f>
        <v>3</v>
      </c>
      <c r="E28">
        <v>12</v>
      </c>
      <c r="F28">
        <v>5376</v>
      </c>
      <c r="G28">
        <v>5148</v>
      </c>
      <c r="H28">
        <v>228</v>
      </c>
      <c r="I28">
        <v>2.9160000000000002E-3</v>
      </c>
      <c r="J28">
        <v>12.95</v>
      </c>
      <c r="K28">
        <v>1</v>
      </c>
      <c r="L28">
        <v>6</v>
      </c>
      <c r="M28">
        <v>4</v>
      </c>
      <c r="N28">
        <v>1</v>
      </c>
      <c r="O28">
        <v>0</v>
      </c>
      <c r="P28">
        <v>0</v>
      </c>
      <c r="Q28">
        <v>0</v>
      </c>
      <c r="S28" s="8" t="s">
        <v>187</v>
      </c>
      <c r="T28">
        <v>9.8055555555555554</v>
      </c>
      <c r="U28">
        <v>5116.5972222222226</v>
      </c>
      <c r="V28">
        <v>4848.4722222222226</v>
      </c>
      <c r="W28">
        <v>268.125</v>
      </c>
      <c r="X28">
        <v>2.8264236111111098E-3</v>
      </c>
      <c r="Y28">
        <v>11.200833333333332</v>
      </c>
      <c r="Z28">
        <v>1</v>
      </c>
      <c r="AA28">
        <v>4.9027777777777777</v>
      </c>
      <c r="AB28">
        <v>2.4583333333333335</v>
      </c>
      <c r="AC28">
        <v>1.4444444444444444</v>
      </c>
      <c r="AD28">
        <v>0</v>
      </c>
      <c r="AE28">
        <v>0</v>
      </c>
      <c r="AF28">
        <v>0</v>
      </c>
      <c r="AH28">
        <v>5116.5972222222226</v>
      </c>
      <c r="AI28">
        <v>11.200833333333332</v>
      </c>
      <c r="AJ28">
        <v>9.8055555555555554</v>
      </c>
      <c r="AK28">
        <f>AVERAGE(AK4:AK27)</f>
        <v>499.11116827817295</v>
      </c>
      <c r="AL28">
        <f t="shared" ref="AL28:AM28" si="3">AVERAGE(AL4:AL27)</f>
        <v>2.3273266347804216E-3</v>
      </c>
      <c r="AM28">
        <f t="shared" si="3"/>
        <v>1.1332028107162588</v>
      </c>
    </row>
    <row r="29" spans="1:39">
      <c r="A29">
        <v>10</v>
      </c>
      <c r="B29">
        <v>1</v>
      </c>
      <c r="C29" t="s">
        <v>42</v>
      </c>
      <c r="D29">
        <f>VLOOKUP($A29,Sheet3!$A$1:$Z$101,20,Sheet3!T:T)</f>
        <v>3</v>
      </c>
      <c r="E29">
        <v>22</v>
      </c>
      <c r="F29">
        <v>18488</v>
      </c>
      <c r="G29">
        <v>17766</v>
      </c>
      <c r="H29">
        <v>722</v>
      </c>
      <c r="I29">
        <v>9.9659999999999992E-3</v>
      </c>
      <c r="J29">
        <v>33.35</v>
      </c>
      <c r="K29">
        <v>1</v>
      </c>
      <c r="L29">
        <v>11</v>
      </c>
      <c r="M29">
        <v>6</v>
      </c>
      <c r="N29">
        <v>4</v>
      </c>
      <c r="O29">
        <v>0</v>
      </c>
      <c r="P29">
        <v>0</v>
      </c>
      <c r="Q29">
        <v>0</v>
      </c>
      <c r="T29">
        <f>STDEV(T4:T27)</f>
        <v>3.0612375803503804</v>
      </c>
      <c r="U29">
        <f t="shared" ref="U29:AF29" si="4">STDEV(U4:U27)</f>
        <v>2488.8269708077241</v>
      </c>
      <c r="V29">
        <f t="shared" si="4"/>
        <v>2416.1660149408699</v>
      </c>
      <c r="W29">
        <f t="shared" si="4"/>
        <v>88.58592883432226</v>
      </c>
      <c r="X29">
        <f t="shared" si="4"/>
        <v>1.3185358782636591E-3</v>
      </c>
      <c r="Y29">
        <f t="shared" si="4"/>
        <v>5.136841098713294</v>
      </c>
      <c r="Z29">
        <f t="shared" si="4"/>
        <v>0</v>
      </c>
      <c r="AA29">
        <f t="shared" si="4"/>
        <v>1.5306187901751902</v>
      </c>
      <c r="AB29">
        <f t="shared" si="4"/>
        <v>1.0440190828766629</v>
      </c>
      <c r="AC29">
        <f t="shared" si="4"/>
        <v>0.54433105395181769</v>
      </c>
      <c r="AD29">
        <f t="shared" si="4"/>
        <v>0</v>
      </c>
      <c r="AE29">
        <f t="shared" si="4"/>
        <v>0</v>
      </c>
      <c r="AF29">
        <f t="shared" si="4"/>
        <v>0</v>
      </c>
      <c r="AK29">
        <f>STDEV(AK4:AK27)</f>
        <v>84.737857523272623</v>
      </c>
      <c r="AL29">
        <f t="shared" ref="AL29:AM29" si="5">STDEV(AL4:AL27)</f>
        <v>5.8508013092537772E-4</v>
      </c>
      <c r="AM29">
        <f t="shared" si="5"/>
        <v>0.25534969369968552</v>
      </c>
    </row>
    <row r="30" spans="1:39">
      <c r="A30">
        <v>10</v>
      </c>
      <c r="B30">
        <v>2</v>
      </c>
      <c r="C30" t="s">
        <v>42</v>
      </c>
      <c r="D30">
        <f>VLOOKUP($A30,Sheet3!$A$1:$Z$101,20,Sheet3!T:T)</f>
        <v>3</v>
      </c>
      <c r="E30">
        <v>12</v>
      </c>
      <c r="F30">
        <v>5514</v>
      </c>
      <c r="G30">
        <v>5232</v>
      </c>
      <c r="H30">
        <v>282</v>
      </c>
      <c r="I30">
        <v>3.039E-3</v>
      </c>
      <c r="J30">
        <v>11.29</v>
      </c>
      <c r="K30">
        <v>1</v>
      </c>
      <c r="L30">
        <v>6</v>
      </c>
      <c r="M30">
        <v>4</v>
      </c>
      <c r="N30">
        <v>1</v>
      </c>
      <c r="O30">
        <v>0</v>
      </c>
      <c r="P30">
        <v>0</v>
      </c>
      <c r="Q30">
        <v>0</v>
      </c>
    </row>
    <row r="31" spans="1:39">
      <c r="A31">
        <v>10</v>
      </c>
      <c r="B31">
        <v>3</v>
      </c>
      <c r="C31" t="s">
        <v>42</v>
      </c>
      <c r="D31">
        <f>VLOOKUP($A31,Sheet3!$A$1:$Z$101,20,Sheet3!T:T)</f>
        <v>3</v>
      </c>
      <c r="E31">
        <v>8</v>
      </c>
      <c r="F31">
        <v>3427</v>
      </c>
      <c r="G31">
        <v>3259</v>
      </c>
      <c r="H31">
        <v>168</v>
      </c>
      <c r="I31">
        <v>1.8814999999999999E-3</v>
      </c>
      <c r="J31">
        <v>10.19</v>
      </c>
      <c r="K31">
        <v>1</v>
      </c>
      <c r="L31">
        <v>4</v>
      </c>
      <c r="M31">
        <v>2</v>
      </c>
      <c r="N31">
        <v>1</v>
      </c>
      <c r="O31">
        <v>0</v>
      </c>
      <c r="P31">
        <v>0</v>
      </c>
      <c r="Q31">
        <v>0</v>
      </c>
    </row>
    <row r="32" spans="1:39">
      <c r="A32">
        <v>11</v>
      </c>
      <c r="B32">
        <v>1</v>
      </c>
      <c r="C32" t="s">
        <v>42</v>
      </c>
      <c r="D32">
        <f>VLOOKUP($A32,Sheet3!$A$1:$Z$101,20,Sheet3!T:T)</f>
        <v>2</v>
      </c>
      <c r="E32">
        <v>6</v>
      </c>
      <c r="F32">
        <v>2183</v>
      </c>
      <c r="G32">
        <v>2018</v>
      </c>
      <c r="H32">
        <v>165</v>
      </c>
      <c r="I32">
        <v>1.2565E-3</v>
      </c>
      <c r="J32">
        <v>9.08</v>
      </c>
      <c r="K32">
        <v>1</v>
      </c>
      <c r="L32">
        <v>3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23">
      <c r="A33">
        <v>11</v>
      </c>
      <c r="B33">
        <v>2</v>
      </c>
      <c r="C33" t="s">
        <v>42</v>
      </c>
      <c r="D33">
        <f>VLOOKUP($A33,Sheet3!$A$1:$Z$101,20,Sheet3!T:T)</f>
        <v>2</v>
      </c>
      <c r="E33">
        <v>6</v>
      </c>
      <c r="F33">
        <v>2312</v>
      </c>
      <c r="G33">
        <v>2118</v>
      </c>
      <c r="H33">
        <v>194</v>
      </c>
      <c r="I33">
        <v>1.3500000000000001E-3</v>
      </c>
      <c r="J33">
        <v>9.35</v>
      </c>
      <c r="K33">
        <v>1</v>
      </c>
      <c r="L33">
        <v>3</v>
      </c>
      <c r="M33">
        <v>1</v>
      </c>
      <c r="N33">
        <v>1</v>
      </c>
      <c r="O33">
        <v>0</v>
      </c>
      <c r="P33">
        <v>0</v>
      </c>
      <c r="Q33">
        <v>0</v>
      </c>
    </row>
    <row r="34" spans="1:23">
      <c r="A34">
        <v>11</v>
      </c>
      <c r="B34">
        <v>3</v>
      </c>
      <c r="C34" t="s">
        <v>42</v>
      </c>
      <c r="D34">
        <f>VLOOKUP($A34,Sheet3!$A$1:$Z$101,20,Sheet3!T:T)</f>
        <v>2</v>
      </c>
      <c r="E34">
        <v>6</v>
      </c>
      <c r="F34">
        <v>2352</v>
      </c>
      <c r="G34">
        <v>2122</v>
      </c>
      <c r="H34">
        <v>230</v>
      </c>
      <c r="I34">
        <v>1.4059999999999999E-3</v>
      </c>
      <c r="J34">
        <v>7.77</v>
      </c>
      <c r="K34">
        <v>1</v>
      </c>
      <c r="L34">
        <v>3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23">
      <c r="A35">
        <v>12</v>
      </c>
      <c r="B35">
        <v>1</v>
      </c>
      <c r="C35" t="s">
        <v>42</v>
      </c>
      <c r="D35">
        <f>VLOOKUP($A35,Sheet3!$A$1:$Z$101,20,Sheet3!T:T)</f>
        <v>1</v>
      </c>
      <c r="E35">
        <v>10</v>
      </c>
      <c r="F35">
        <v>3571</v>
      </c>
      <c r="G35">
        <v>3357</v>
      </c>
      <c r="H35">
        <v>214</v>
      </c>
      <c r="I35">
        <v>1.9995E-3</v>
      </c>
      <c r="J35">
        <v>8.7200000000000006</v>
      </c>
      <c r="K35">
        <v>1</v>
      </c>
      <c r="L35">
        <v>5</v>
      </c>
      <c r="M35">
        <v>3</v>
      </c>
      <c r="N35">
        <v>1</v>
      </c>
      <c r="O35">
        <v>0</v>
      </c>
      <c r="P35">
        <v>0</v>
      </c>
      <c r="Q35">
        <v>0</v>
      </c>
    </row>
    <row r="36" spans="1:23">
      <c r="A36">
        <v>12</v>
      </c>
      <c r="B36">
        <v>2</v>
      </c>
      <c r="C36" t="s">
        <v>42</v>
      </c>
      <c r="D36">
        <f>VLOOKUP($A36,Sheet3!$A$1:$Z$101,20,Sheet3!T:T)</f>
        <v>1</v>
      </c>
      <c r="E36">
        <v>6</v>
      </c>
      <c r="F36">
        <v>2213</v>
      </c>
      <c r="G36">
        <v>2051</v>
      </c>
      <c r="H36">
        <v>162</v>
      </c>
      <c r="I36">
        <v>1.2685000000000001E-3</v>
      </c>
      <c r="J36">
        <v>7.03</v>
      </c>
      <c r="K36">
        <v>1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T36">
        <v>1</v>
      </c>
      <c r="U36" t="s">
        <v>209</v>
      </c>
      <c r="V36" s="2">
        <v>5.96</v>
      </c>
      <c r="W36">
        <f>GETPIVOTDATA("Average of Total Steps",$S$3)</f>
        <v>9.8055555555555554</v>
      </c>
    </row>
    <row r="37" spans="1:23">
      <c r="A37">
        <v>12</v>
      </c>
      <c r="B37">
        <v>3</v>
      </c>
      <c r="C37" t="s">
        <v>42</v>
      </c>
      <c r="D37">
        <f>VLOOKUP($A37,Sheet3!$A$1:$Z$101,20,Sheet3!T:T)</f>
        <v>1</v>
      </c>
      <c r="E37">
        <v>10</v>
      </c>
      <c r="F37">
        <v>4676</v>
      </c>
      <c r="G37">
        <v>4164</v>
      </c>
      <c r="H37">
        <v>512</v>
      </c>
      <c r="I37">
        <v>2.8499999999999901E-3</v>
      </c>
      <c r="J37">
        <v>14.71</v>
      </c>
      <c r="K37">
        <v>1</v>
      </c>
      <c r="L37">
        <v>5</v>
      </c>
      <c r="M37">
        <v>3</v>
      </c>
      <c r="N37">
        <v>1</v>
      </c>
      <c r="O37">
        <v>0</v>
      </c>
      <c r="P37">
        <v>0</v>
      </c>
      <c r="Q37">
        <v>0</v>
      </c>
      <c r="T37">
        <v>2</v>
      </c>
      <c r="U37" t="s">
        <v>203</v>
      </c>
      <c r="V37">
        <v>487.22039473684208</v>
      </c>
      <c r="W37">
        <f>GETPIVOTDATA("Average of Total Tokens",$S$3)/GETPIVOTDATA("Average of Total Steps",$S$3)</f>
        <v>521.8059490084986</v>
      </c>
    </row>
    <row r="38" spans="1:23">
      <c r="A38">
        <v>13</v>
      </c>
      <c r="B38">
        <v>1</v>
      </c>
      <c r="C38" t="s">
        <v>42</v>
      </c>
      <c r="D38">
        <f>VLOOKUP($A38,Sheet3!$A$1:$Z$101,20,Sheet3!T:T)</f>
        <v>3</v>
      </c>
      <c r="E38">
        <v>8</v>
      </c>
      <c r="F38">
        <v>3147</v>
      </c>
      <c r="G38">
        <v>2928</v>
      </c>
      <c r="H38">
        <v>219</v>
      </c>
      <c r="I38">
        <v>1.7925E-3</v>
      </c>
      <c r="J38">
        <v>7.77</v>
      </c>
      <c r="K38">
        <v>1</v>
      </c>
      <c r="L38">
        <v>4</v>
      </c>
      <c r="M38">
        <v>2</v>
      </c>
      <c r="N38">
        <v>1</v>
      </c>
      <c r="O38">
        <v>0</v>
      </c>
      <c r="P38">
        <v>0</v>
      </c>
      <c r="Q38">
        <v>0</v>
      </c>
      <c r="T38">
        <v>3</v>
      </c>
      <c r="U38" t="s">
        <v>204</v>
      </c>
      <c r="V38">
        <v>3.6631896386816534E-3</v>
      </c>
      <c r="W38">
        <f>GETPIVOTDATA("Average of Total Time Taken (s)",$S$3)/GETPIVOTDATA("Average of Total Tokens",$S$3)</f>
        <v>2.1891176590344598E-3</v>
      </c>
    </row>
    <row r="39" spans="1:23">
      <c r="A39">
        <v>13</v>
      </c>
      <c r="B39">
        <v>2</v>
      </c>
      <c r="C39" t="s">
        <v>42</v>
      </c>
      <c r="D39">
        <f>VLOOKUP($A39,Sheet3!$A$1:$Z$101,20,Sheet3!T:T)</f>
        <v>3</v>
      </c>
      <c r="E39">
        <v>18</v>
      </c>
      <c r="F39">
        <v>10297</v>
      </c>
      <c r="G39">
        <v>9803</v>
      </c>
      <c r="H39">
        <v>494</v>
      </c>
      <c r="I39">
        <v>5.6424999999999999E-3</v>
      </c>
      <c r="J39">
        <v>43.18</v>
      </c>
      <c r="K39">
        <v>1</v>
      </c>
      <c r="L39">
        <v>9</v>
      </c>
      <c r="M39">
        <v>4</v>
      </c>
      <c r="N39">
        <v>4</v>
      </c>
      <c r="O39">
        <v>0</v>
      </c>
      <c r="P39">
        <v>0</v>
      </c>
      <c r="Q39">
        <v>0</v>
      </c>
      <c r="T39">
        <v>4</v>
      </c>
      <c r="U39" t="s">
        <v>205</v>
      </c>
      <c r="V39">
        <v>1.7847807017543851</v>
      </c>
      <c r="W39">
        <f>GETPIVOTDATA("Average of Total Time Taken (s)",$S$3)/GETPIVOTDATA("Average of Total Steps",$S$3)</f>
        <v>1.1422946175637392</v>
      </c>
    </row>
    <row r="40" spans="1:23">
      <c r="A40">
        <v>13</v>
      </c>
      <c r="B40">
        <v>3</v>
      </c>
      <c r="C40" t="s">
        <v>42</v>
      </c>
      <c r="D40">
        <f>VLOOKUP($A40,Sheet3!$A$1:$Z$101,20,Sheet3!T:T)</f>
        <v>3</v>
      </c>
      <c r="E40">
        <v>16</v>
      </c>
      <c r="F40">
        <v>8637</v>
      </c>
      <c r="G40">
        <v>8151</v>
      </c>
      <c r="H40">
        <v>486</v>
      </c>
      <c r="I40">
        <v>4.8044999999999997E-3</v>
      </c>
      <c r="J40">
        <v>42.2</v>
      </c>
      <c r="K40">
        <v>1</v>
      </c>
      <c r="L40">
        <v>8</v>
      </c>
      <c r="M40">
        <v>4</v>
      </c>
      <c r="N40">
        <v>3</v>
      </c>
      <c r="O40">
        <v>0</v>
      </c>
      <c r="P40">
        <v>0</v>
      </c>
      <c r="Q40">
        <v>0</v>
      </c>
      <c r="T40">
        <v>5</v>
      </c>
      <c r="U40" t="s">
        <v>206</v>
      </c>
      <c r="V40">
        <v>2904.2156862745096</v>
      </c>
      <c r="W40">
        <f>GETPIVOTDATA("Average of Total Tokens",$S$3)</f>
        <v>5116.5972222222226</v>
      </c>
    </row>
    <row r="41" spans="1:23">
      <c r="A41">
        <v>14</v>
      </c>
      <c r="B41">
        <v>1</v>
      </c>
      <c r="C41" t="s">
        <v>42</v>
      </c>
      <c r="D41">
        <f>VLOOKUP($A41,Sheet3!$A$1:$Z$101,20,Sheet3!T:T)</f>
        <v>0</v>
      </c>
      <c r="E41">
        <v>20</v>
      </c>
      <c r="F41">
        <v>11947</v>
      </c>
      <c r="G41">
        <v>11576</v>
      </c>
      <c r="H41">
        <v>371</v>
      </c>
      <c r="I41">
        <v>6.3445000000000003E-3</v>
      </c>
      <c r="J41">
        <v>16.05</v>
      </c>
      <c r="K41">
        <v>1</v>
      </c>
      <c r="L41">
        <v>10</v>
      </c>
      <c r="M41">
        <v>6</v>
      </c>
      <c r="N41">
        <v>3</v>
      </c>
      <c r="O41">
        <v>0</v>
      </c>
      <c r="P41">
        <v>0</v>
      </c>
      <c r="Q41">
        <v>0</v>
      </c>
      <c r="T41">
        <v>6</v>
      </c>
      <c r="U41" t="s">
        <v>207</v>
      </c>
      <c r="V41">
        <v>10.638692810457512</v>
      </c>
      <c r="W41">
        <f>GETPIVOTDATA("Average of Total Time Taken (s)",$S$3)</f>
        <v>11.200833333333332</v>
      </c>
    </row>
    <row r="42" spans="1:23">
      <c r="A42">
        <v>14</v>
      </c>
      <c r="B42">
        <v>2</v>
      </c>
      <c r="C42" t="s">
        <v>42</v>
      </c>
      <c r="D42">
        <f>VLOOKUP($A42,Sheet3!$A$1:$Z$101,20,Sheet3!T:T)</f>
        <v>0</v>
      </c>
      <c r="E42">
        <v>4</v>
      </c>
      <c r="F42">
        <v>1204</v>
      </c>
      <c r="G42">
        <v>1142</v>
      </c>
      <c r="H42">
        <v>62</v>
      </c>
      <c r="I42">
        <v>6.6399999999999999E-4</v>
      </c>
      <c r="J42">
        <v>2.69</v>
      </c>
      <c r="K42">
        <v>1</v>
      </c>
      <c r="L42">
        <v>2</v>
      </c>
      <c r="M42">
        <v>1</v>
      </c>
      <c r="N42">
        <v>0</v>
      </c>
      <c r="O42">
        <v>0</v>
      </c>
      <c r="P42">
        <v>0</v>
      </c>
      <c r="Q42">
        <v>0</v>
      </c>
      <c r="T42">
        <v>7</v>
      </c>
      <c r="U42" t="s">
        <v>208</v>
      </c>
      <c r="V42">
        <v>65</v>
      </c>
      <c r="W42">
        <v>33</v>
      </c>
    </row>
    <row r="43" spans="1:23">
      <c r="A43">
        <v>14</v>
      </c>
      <c r="B43">
        <v>3</v>
      </c>
      <c r="C43" t="s">
        <v>42</v>
      </c>
      <c r="D43">
        <f>VLOOKUP($A43,Sheet3!$A$1:$Z$101,20,Sheet3!T:T)</f>
        <v>0</v>
      </c>
      <c r="E43">
        <v>22</v>
      </c>
      <c r="F43">
        <v>12596</v>
      </c>
      <c r="G43">
        <v>12117</v>
      </c>
      <c r="H43">
        <v>479</v>
      </c>
      <c r="I43">
        <v>6.777E-3</v>
      </c>
      <c r="J43">
        <v>17.399999999999999</v>
      </c>
      <c r="K43">
        <v>1</v>
      </c>
      <c r="L43">
        <v>11</v>
      </c>
      <c r="M43">
        <v>8</v>
      </c>
      <c r="N43">
        <v>2</v>
      </c>
      <c r="O43">
        <v>0</v>
      </c>
      <c r="P43">
        <v>0</v>
      </c>
      <c r="Q43">
        <v>0</v>
      </c>
      <c r="T43">
        <v>8</v>
      </c>
      <c r="U43" t="s">
        <v>210</v>
      </c>
      <c r="V43">
        <v>2717.3921568627452</v>
      </c>
      <c r="W43">
        <f>GETPIVOTDATA("Average of Prompt Tokens",$S$3)</f>
        <v>4848.4722222222226</v>
      </c>
    </row>
    <row r="44" spans="1:23">
      <c r="A44">
        <v>15</v>
      </c>
      <c r="B44">
        <v>1</v>
      </c>
      <c r="C44" t="s">
        <v>42</v>
      </c>
      <c r="D44">
        <f>VLOOKUP($A44,Sheet3!$A$1:$Z$101,20,Sheet3!T:T)</f>
        <v>3</v>
      </c>
      <c r="E44">
        <v>12</v>
      </c>
      <c r="F44">
        <v>6301</v>
      </c>
      <c r="G44">
        <v>5976</v>
      </c>
      <c r="H44">
        <v>325</v>
      </c>
      <c r="I44">
        <v>3.4754999999999999E-3</v>
      </c>
      <c r="J44">
        <v>12.9</v>
      </c>
      <c r="K44">
        <v>1</v>
      </c>
      <c r="L44">
        <v>6</v>
      </c>
      <c r="M44">
        <v>3</v>
      </c>
      <c r="N44">
        <v>2</v>
      </c>
      <c r="O44">
        <v>0</v>
      </c>
      <c r="P44">
        <v>0</v>
      </c>
      <c r="Q44">
        <v>0</v>
      </c>
      <c r="T44">
        <v>9</v>
      </c>
      <c r="U44" t="s">
        <v>211</v>
      </c>
      <c r="V44">
        <v>186.8235294117647</v>
      </c>
      <c r="W44">
        <f>GETPIVOTDATA("Average of Completion Tokens",$S$3)</f>
        <v>268.125</v>
      </c>
    </row>
    <row r="45" spans="1:23">
      <c r="A45">
        <v>15</v>
      </c>
      <c r="B45">
        <v>2</v>
      </c>
      <c r="C45" t="s">
        <v>42</v>
      </c>
      <c r="D45">
        <f>VLOOKUP($A45,Sheet3!$A$1:$Z$101,20,Sheet3!T:T)</f>
        <v>3</v>
      </c>
      <c r="E45">
        <v>6</v>
      </c>
      <c r="F45">
        <v>2426</v>
      </c>
      <c r="G45">
        <v>2300</v>
      </c>
      <c r="H45">
        <v>126</v>
      </c>
      <c r="I45">
        <v>1.3389999999999999E-3</v>
      </c>
      <c r="J45">
        <v>7.17</v>
      </c>
      <c r="K45">
        <v>1</v>
      </c>
      <c r="L45">
        <v>3</v>
      </c>
      <c r="M45">
        <v>1</v>
      </c>
      <c r="N45">
        <v>1</v>
      </c>
      <c r="O45">
        <v>0</v>
      </c>
      <c r="P45">
        <v>0</v>
      </c>
      <c r="Q45">
        <v>0</v>
      </c>
      <c r="T45">
        <v>10</v>
      </c>
      <c r="U45" t="s">
        <v>212</v>
      </c>
      <c r="V45">
        <v>2.5032679738562091</v>
      </c>
      <c r="W45">
        <f>GETPIVOTDATA("Average of AFM_Handler",$S$3)</f>
        <v>4.9027777777777777</v>
      </c>
    </row>
    <row r="46" spans="1:23">
      <c r="A46">
        <v>15</v>
      </c>
      <c r="B46">
        <v>3</v>
      </c>
      <c r="C46" t="s">
        <v>42</v>
      </c>
      <c r="D46">
        <f>VLOOKUP($A46,Sheet3!$A$1:$Z$101,20,Sheet3!T:T)</f>
        <v>3</v>
      </c>
      <c r="E46">
        <v>8</v>
      </c>
      <c r="F46">
        <v>3656</v>
      </c>
      <c r="G46">
        <v>3386</v>
      </c>
      <c r="H46">
        <v>270</v>
      </c>
      <c r="I46">
        <v>2.098E-3</v>
      </c>
      <c r="J46">
        <v>9.82</v>
      </c>
      <c r="K46">
        <v>1</v>
      </c>
      <c r="L46">
        <v>4</v>
      </c>
      <c r="M46">
        <v>2</v>
      </c>
      <c r="N46">
        <v>1</v>
      </c>
      <c r="O46">
        <v>0</v>
      </c>
      <c r="P46">
        <v>0</v>
      </c>
      <c r="Q46">
        <v>0</v>
      </c>
      <c r="T46">
        <v>11</v>
      </c>
      <c r="U46" t="s">
        <v>213</v>
      </c>
      <c r="V46">
        <v>0.49019607843137253</v>
      </c>
      <c r="W46">
        <f>GETPIVOTDATA("Average of Data_Handler",$S$3)</f>
        <v>0</v>
      </c>
    </row>
    <row r="47" spans="1:23">
      <c r="A47">
        <v>16</v>
      </c>
      <c r="B47">
        <v>1</v>
      </c>
      <c r="C47" t="s">
        <v>42</v>
      </c>
      <c r="D47">
        <f>VLOOKUP($A47,Sheet3!$A$1:$Z$101,20,Sheet3!T:T)</f>
        <v>2</v>
      </c>
      <c r="E47">
        <v>8</v>
      </c>
      <c r="F47">
        <v>3452</v>
      </c>
      <c r="G47">
        <v>3238</v>
      </c>
      <c r="H47">
        <v>214</v>
      </c>
      <c r="I47">
        <v>1.9400000000000001E-3</v>
      </c>
      <c r="J47">
        <v>7.78</v>
      </c>
      <c r="K47">
        <v>1</v>
      </c>
      <c r="L47">
        <v>4</v>
      </c>
      <c r="M47">
        <v>2</v>
      </c>
      <c r="N47">
        <v>1</v>
      </c>
      <c r="O47">
        <v>0</v>
      </c>
      <c r="P47">
        <v>0</v>
      </c>
      <c r="Q47">
        <v>0</v>
      </c>
    </row>
    <row r="48" spans="1:23">
      <c r="A48">
        <v>16</v>
      </c>
      <c r="B48">
        <v>2</v>
      </c>
      <c r="C48" t="s">
        <v>42</v>
      </c>
      <c r="D48">
        <f>VLOOKUP($A48,Sheet3!$A$1:$Z$101,20,Sheet3!T:T)</f>
        <v>2</v>
      </c>
      <c r="E48">
        <v>12</v>
      </c>
      <c r="F48">
        <v>6752</v>
      </c>
      <c r="G48">
        <v>6320</v>
      </c>
      <c r="H48">
        <v>432</v>
      </c>
      <c r="I48">
        <v>3.8079999999999902E-3</v>
      </c>
      <c r="J48">
        <v>13.94</v>
      </c>
      <c r="K48">
        <v>1</v>
      </c>
      <c r="L48">
        <v>6</v>
      </c>
      <c r="M48">
        <v>3</v>
      </c>
      <c r="N48">
        <v>2</v>
      </c>
      <c r="O48">
        <v>0</v>
      </c>
      <c r="P48">
        <v>0</v>
      </c>
      <c r="Q48">
        <v>0</v>
      </c>
    </row>
    <row r="49" spans="1:25">
      <c r="A49">
        <v>16</v>
      </c>
      <c r="B49">
        <v>3</v>
      </c>
      <c r="C49" t="s">
        <v>42</v>
      </c>
      <c r="D49">
        <f>VLOOKUP($A49,Sheet3!$A$1:$Z$101,20,Sheet3!T:T)</f>
        <v>2</v>
      </c>
      <c r="E49">
        <v>6</v>
      </c>
      <c r="F49">
        <v>2313</v>
      </c>
      <c r="G49">
        <v>2241</v>
      </c>
      <c r="H49">
        <v>72</v>
      </c>
      <c r="I49">
        <v>1.2285E-3</v>
      </c>
      <c r="J49">
        <v>4.67</v>
      </c>
      <c r="K49">
        <v>1</v>
      </c>
      <c r="L49">
        <v>3</v>
      </c>
      <c r="M49">
        <v>1</v>
      </c>
      <c r="N49">
        <v>1</v>
      </c>
      <c r="O49">
        <v>0</v>
      </c>
      <c r="P49">
        <v>0</v>
      </c>
      <c r="Q49">
        <v>0</v>
      </c>
    </row>
    <row r="50" spans="1:25">
      <c r="A50">
        <v>17</v>
      </c>
      <c r="B50">
        <v>1</v>
      </c>
      <c r="C50" t="s">
        <v>42</v>
      </c>
      <c r="D50">
        <f>VLOOKUP($A50,Sheet3!$A$1:$Z$101,20,Sheet3!T:T)</f>
        <v>1</v>
      </c>
      <c r="E50">
        <v>8</v>
      </c>
      <c r="F50">
        <v>3512</v>
      </c>
      <c r="G50">
        <v>3280</v>
      </c>
      <c r="H50">
        <v>232</v>
      </c>
      <c r="I50">
        <v>1.9879999999999902E-3</v>
      </c>
      <c r="J50">
        <v>8.5500000000000007</v>
      </c>
      <c r="K50">
        <v>1</v>
      </c>
      <c r="L50">
        <v>4</v>
      </c>
      <c r="M50">
        <v>2</v>
      </c>
      <c r="N50">
        <v>1</v>
      </c>
      <c r="O50">
        <v>0</v>
      </c>
      <c r="P50">
        <v>0</v>
      </c>
      <c r="Q50">
        <v>0</v>
      </c>
      <c r="V50" t="s">
        <v>45</v>
      </c>
      <c r="W50" t="s">
        <v>45</v>
      </c>
      <c r="X50" t="s">
        <v>57</v>
      </c>
      <c r="Y50" t="s">
        <v>57</v>
      </c>
    </row>
    <row r="51" spans="1:25">
      <c r="A51">
        <v>17</v>
      </c>
      <c r="B51">
        <v>2</v>
      </c>
      <c r="C51" t="s">
        <v>42</v>
      </c>
      <c r="D51">
        <f>VLOOKUP($A51,Sheet3!$A$1:$Z$101,20,Sheet3!T:T)</f>
        <v>1</v>
      </c>
      <c r="E51">
        <v>8</v>
      </c>
      <c r="F51">
        <v>3326</v>
      </c>
      <c r="G51">
        <v>3160</v>
      </c>
      <c r="H51">
        <v>166</v>
      </c>
      <c r="I51">
        <v>1.8289999999999999E-3</v>
      </c>
      <c r="J51">
        <v>9.7899999999999991</v>
      </c>
      <c r="K51">
        <v>1</v>
      </c>
      <c r="L51">
        <v>4</v>
      </c>
      <c r="M51">
        <v>2</v>
      </c>
      <c r="N51">
        <v>1</v>
      </c>
      <c r="O51">
        <v>0</v>
      </c>
      <c r="P51">
        <v>0</v>
      </c>
      <c r="Q51">
        <v>0</v>
      </c>
      <c r="T51" s="22">
        <v>1</v>
      </c>
      <c r="U51" s="22" t="s">
        <v>209</v>
      </c>
      <c r="V51" s="22">
        <v>5.96</v>
      </c>
      <c r="W51" s="22">
        <v>1.2537004051536202</v>
      </c>
      <c r="X51" s="22">
        <f>GETPIVOTDATA("Average of Total Steps",$S$3)</f>
        <v>9.8055555555555554</v>
      </c>
      <c r="Y51" s="22">
        <f>T29</f>
        <v>3.0612375803503804</v>
      </c>
    </row>
    <row r="52" spans="1:25">
      <c r="A52">
        <v>17</v>
      </c>
      <c r="B52">
        <v>3</v>
      </c>
      <c r="C52" t="s">
        <v>42</v>
      </c>
      <c r="D52">
        <f>VLOOKUP($A52,Sheet3!$A$1:$Z$101,20,Sheet3!T:T)</f>
        <v>1</v>
      </c>
      <c r="E52">
        <v>17</v>
      </c>
      <c r="F52">
        <v>10292</v>
      </c>
      <c r="G52">
        <v>9953</v>
      </c>
      <c r="H52">
        <v>339</v>
      </c>
      <c r="I52">
        <v>5.4850000000000003E-3</v>
      </c>
      <c r="J52">
        <v>14.02</v>
      </c>
      <c r="K52">
        <v>1</v>
      </c>
      <c r="L52">
        <v>4</v>
      </c>
      <c r="M52">
        <v>2</v>
      </c>
      <c r="N52">
        <v>1</v>
      </c>
      <c r="O52">
        <v>5</v>
      </c>
      <c r="P52">
        <v>3</v>
      </c>
      <c r="Q52">
        <v>0</v>
      </c>
      <c r="T52" s="22">
        <v>2</v>
      </c>
      <c r="U52" s="22" t="s">
        <v>203</v>
      </c>
      <c r="V52" s="22">
        <v>482.16517733355965</v>
      </c>
      <c r="W52" s="22">
        <v>114.08592501682783</v>
      </c>
      <c r="X52" s="22">
        <f>AK28</f>
        <v>499.11116827817295</v>
      </c>
      <c r="Y52" s="22">
        <f>AK29</f>
        <v>84.737857523272623</v>
      </c>
    </row>
    <row r="53" spans="1:25">
      <c r="A53">
        <v>18</v>
      </c>
      <c r="B53">
        <v>1</v>
      </c>
      <c r="C53" t="s">
        <v>42</v>
      </c>
      <c r="D53">
        <f>VLOOKUP($A53,Sheet3!$A$1:$Z$101,20,Sheet3!T:T)</f>
        <v>1</v>
      </c>
      <c r="E53">
        <v>6</v>
      </c>
      <c r="F53">
        <v>2344</v>
      </c>
      <c r="G53">
        <v>2242</v>
      </c>
      <c r="H53">
        <v>102</v>
      </c>
      <c r="I53">
        <v>1.274E-3</v>
      </c>
      <c r="J53">
        <v>5.31</v>
      </c>
      <c r="K53">
        <v>1</v>
      </c>
      <c r="L53">
        <v>3</v>
      </c>
      <c r="M53">
        <v>1</v>
      </c>
      <c r="N53">
        <v>1</v>
      </c>
      <c r="O53">
        <v>0</v>
      </c>
      <c r="P53">
        <v>0</v>
      </c>
      <c r="Q53">
        <v>0</v>
      </c>
      <c r="T53" s="22">
        <v>3</v>
      </c>
      <c r="U53" s="22" t="s">
        <v>204</v>
      </c>
      <c r="V53" s="22">
        <v>3.8925344811933903E-3</v>
      </c>
      <c r="W53" s="22">
        <v>2.8276452964417415E-3</v>
      </c>
      <c r="X53" s="22">
        <f>AL28</f>
        <v>2.3273266347804216E-3</v>
      </c>
      <c r="Y53" s="22">
        <f>AL29</f>
        <v>5.8508013092537772E-4</v>
      </c>
    </row>
    <row r="54" spans="1:25">
      <c r="A54">
        <v>18</v>
      </c>
      <c r="B54">
        <v>2</v>
      </c>
      <c r="C54" t="s">
        <v>42</v>
      </c>
      <c r="D54">
        <f>VLOOKUP($A54,Sheet3!$A$1:$Z$101,20,Sheet3!T:T)</f>
        <v>1</v>
      </c>
      <c r="E54">
        <v>8</v>
      </c>
      <c r="F54">
        <v>3427</v>
      </c>
      <c r="G54">
        <v>3224</v>
      </c>
      <c r="H54">
        <v>203</v>
      </c>
      <c r="I54">
        <v>1.9165E-3</v>
      </c>
      <c r="J54">
        <v>7.88</v>
      </c>
      <c r="K54">
        <v>1</v>
      </c>
      <c r="L54">
        <v>4</v>
      </c>
      <c r="M54">
        <v>2</v>
      </c>
      <c r="N54">
        <v>1</v>
      </c>
      <c r="O54">
        <v>0</v>
      </c>
      <c r="P54">
        <v>0</v>
      </c>
      <c r="Q54">
        <v>0</v>
      </c>
      <c r="T54" s="22">
        <v>4</v>
      </c>
      <c r="U54" s="22" t="s">
        <v>205</v>
      </c>
      <c r="V54" s="22">
        <v>1.8144231371841666</v>
      </c>
      <c r="W54" s="22">
        <v>1.2811761927992289</v>
      </c>
      <c r="X54" s="22">
        <f>AM28</f>
        <v>1.1332028107162588</v>
      </c>
      <c r="Y54" s="22">
        <f>AM29</f>
        <v>0.25534969369968552</v>
      </c>
    </row>
    <row r="55" spans="1:25">
      <c r="A55">
        <v>18</v>
      </c>
      <c r="B55">
        <v>3</v>
      </c>
      <c r="C55" t="s">
        <v>42</v>
      </c>
      <c r="D55">
        <f>VLOOKUP($A55,Sheet3!$A$1:$Z$101,20,Sheet3!T:T)</f>
        <v>1</v>
      </c>
      <c r="E55">
        <v>8</v>
      </c>
      <c r="F55">
        <v>3338</v>
      </c>
      <c r="G55">
        <v>3164</v>
      </c>
      <c r="H55">
        <v>174</v>
      </c>
      <c r="I55">
        <v>1.843E-3</v>
      </c>
      <c r="J55">
        <v>8.27</v>
      </c>
      <c r="K55">
        <v>1</v>
      </c>
      <c r="L55">
        <v>4</v>
      </c>
      <c r="M55">
        <v>2</v>
      </c>
      <c r="N55">
        <v>1</v>
      </c>
      <c r="O55">
        <v>0</v>
      </c>
      <c r="P55">
        <v>0</v>
      </c>
      <c r="Q55">
        <v>0</v>
      </c>
      <c r="T55" s="22">
        <v>5</v>
      </c>
      <c r="U55" s="22" t="s">
        <v>206</v>
      </c>
      <c r="V55" s="22">
        <v>2904.2156862745096</v>
      </c>
      <c r="W55" s="22">
        <v>1155.2899526834128</v>
      </c>
      <c r="X55" s="22">
        <f>GETPIVOTDATA("Average of Total Tokens",$S$3)</f>
        <v>5116.5972222222226</v>
      </c>
      <c r="Y55" s="22">
        <f>U29</f>
        <v>2488.8269708077241</v>
      </c>
    </row>
    <row r="56" spans="1:25">
      <c r="A56">
        <v>19</v>
      </c>
      <c r="B56">
        <v>1</v>
      </c>
      <c r="C56" t="s">
        <v>42</v>
      </c>
      <c r="D56">
        <f>VLOOKUP($A56,Sheet3!$A$1:$Z$101,20,Sheet3!T:T)</f>
        <v>3</v>
      </c>
      <c r="E56">
        <v>8</v>
      </c>
      <c r="F56">
        <v>3492</v>
      </c>
      <c r="G56">
        <v>3280</v>
      </c>
      <c r="H56">
        <v>212</v>
      </c>
      <c r="I56">
        <v>1.9580000000000001E-3</v>
      </c>
      <c r="J56">
        <v>8.4600000000000009</v>
      </c>
      <c r="K56">
        <v>1</v>
      </c>
      <c r="L56">
        <v>4</v>
      </c>
      <c r="M56">
        <v>2</v>
      </c>
      <c r="N56">
        <v>1</v>
      </c>
      <c r="O56">
        <v>0</v>
      </c>
      <c r="P56">
        <v>0</v>
      </c>
      <c r="Q56">
        <v>0</v>
      </c>
      <c r="T56" s="22">
        <v>6</v>
      </c>
      <c r="U56" s="22" t="s">
        <v>207</v>
      </c>
      <c r="V56" s="22">
        <v>10.638692810457512</v>
      </c>
      <c r="W56" s="22">
        <v>6.2738163851724558</v>
      </c>
      <c r="X56" s="22">
        <f>GETPIVOTDATA("Average of Total Time Taken (s)",$S$3)</f>
        <v>11.200833333333332</v>
      </c>
      <c r="Y56" s="22">
        <f>Y29</f>
        <v>5.136841098713294</v>
      </c>
    </row>
    <row r="57" spans="1:25">
      <c r="A57">
        <v>19</v>
      </c>
      <c r="B57">
        <v>2</v>
      </c>
      <c r="C57" t="s">
        <v>42</v>
      </c>
      <c r="D57">
        <f>VLOOKUP($A57,Sheet3!$A$1:$Z$101,20,Sheet3!T:T)</f>
        <v>3</v>
      </c>
      <c r="E57">
        <v>8</v>
      </c>
      <c r="F57">
        <v>3500</v>
      </c>
      <c r="G57">
        <v>3284</v>
      </c>
      <c r="H57">
        <v>216</v>
      </c>
      <c r="I57">
        <v>1.9659999999999999E-3</v>
      </c>
      <c r="J57">
        <v>8.51</v>
      </c>
      <c r="K57">
        <v>1</v>
      </c>
      <c r="L57">
        <v>4</v>
      </c>
      <c r="M57">
        <v>2</v>
      </c>
      <c r="N57">
        <v>1</v>
      </c>
      <c r="O57">
        <v>0</v>
      </c>
      <c r="P57">
        <v>0</v>
      </c>
      <c r="Q57">
        <v>0</v>
      </c>
      <c r="T57" s="22">
        <v>7</v>
      </c>
      <c r="U57" s="22" t="s">
        <v>208</v>
      </c>
      <c r="V57" s="22">
        <v>65</v>
      </c>
      <c r="W57" s="22"/>
      <c r="X57" s="22"/>
      <c r="Y57" s="22"/>
    </row>
    <row r="58" spans="1:25">
      <c r="A58">
        <v>19</v>
      </c>
      <c r="B58">
        <v>3</v>
      </c>
      <c r="C58" t="s">
        <v>42</v>
      </c>
      <c r="D58">
        <f>VLOOKUP($A58,Sheet3!$A$1:$Z$101,20,Sheet3!T:T)</f>
        <v>3</v>
      </c>
      <c r="E58">
        <v>12</v>
      </c>
      <c r="F58">
        <v>6970</v>
      </c>
      <c r="G58">
        <v>6571</v>
      </c>
      <c r="H58">
        <v>399</v>
      </c>
      <c r="I58">
        <v>3.8839999999999999E-3</v>
      </c>
      <c r="J58">
        <v>15.21</v>
      </c>
      <c r="K58">
        <v>1</v>
      </c>
      <c r="L58">
        <v>6</v>
      </c>
      <c r="M58">
        <v>3</v>
      </c>
      <c r="N58">
        <v>2</v>
      </c>
      <c r="O58">
        <v>0</v>
      </c>
      <c r="P58">
        <v>0</v>
      </c>
      <c r="Q58">
        <v>0</v>
      </c>
      <c r="T58" s="22">
        <v>8</v>
      </c>
      <c r="U58" s="22" t="s">
        <v>210</v>
      </c>
      <c r="V58" s="22">
        <v>2717.3921568627452</v>
      </c>
      <c r="W58" s="22">
        <v>1061.7596164562171</v>
      </c>
      <c r="X58" s="22">
        <f>GETPIVOTDATA("Average of Prompt Tokens",$S$3)</f>
        <v>4848.4722222222226</v>
      </c>
      <c r="Y58" s="22">
        <f>V29</f>
        <v>2416.1660149408699</v>
      </c>
    </row>
    <row r="59" spans="1:25">
      <c r="A59">
        <v>20</v>
      </c>
      <c r="B59">
        <v>1</v>
      </c>
      <c r="C59" t="s">
        <v>42</v>
      </c>
      <c r="D59">
        <f>VLOOKUP($A59,Sheet3!$A$1:$Z$101,20,Sheet3!T:T)</f>
        <v>1</v>
      </c>
      <c r="E59">
        <v>8</v>
      </c>
      <c r="F59">
        <v>3343</v>
      </c>
      <c r="G59">
        <v>3174</v>
      </c>
      <c r="H59">
        <v>169</v>
      </c>
      <c r="I59">
        <v>1.8404999999999999E-3</v>
      </c>
      <c r="J59">
        <v>7.92</v>
      </c>
      <c r="K59">
        <v>1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T59" s="22">
        <v>9</v>
      </c>
      <c r="U59" s="22" t="s">
        <v>211</v>
      </c>
      <c r="V59" s="22">
        <v>186.8235294117647</v>
      </c>
      <c r="W59" s="22">
        <v>186.8235294117647</v>
      </c>
      <c r="X59" s="22">
        <f>GETPIVOTDATA("Average of Completion Tokens",$S$3)</f>
        <v>268.125</v>
      </c>
      <c r="Y59" s="22">
        <f>W29</f>
        <v>88.58592883432226</v>
      </c>
    </row>
    <row r="60" spans="1:25">
      <c r="A60">
        <v>20</v>
      </c>
      <c r="B60">
        <v>2</v>
      </c>
      <c r="C60" t="s">
        <v>42</v>
      </c>
      <c r="D60">
        <f>VLOOKUP($A60,Sheet3!$A$1:$Z$101,20,Sheet3!T:T)</f>
        <v>1</v>
      </c>
      <c r="E60">
        <v>28</v>
      </c>
      <c r="F60">
        <v>26352</v>
      </c>
      <c r="G60">
        <v>25595</v>
      </c>
      <c r="H60">
        <v>757</v>
      </c>
      <c r="I60">
        <v>1.3932999999999999E-2</v>
      </c>
      <c r="J60">
        <v>25.37</v>
      </c>
      <c r="K60">
        <v>1</v>
      </c>
      <c r="L60">
        <v>14</v>
      </c>
      <c r="M60">
        <v>7</v>
      </c>
      <c r="N60">
        <v>6</v>
      </c>
      <c r="O60">
        <v>0</v>
      </c>
      <c r="P60">
        <v>0</v>
      </c>
      <c r="Q60">
        <v>0</v>
      </c>
      <c r="T60" s="22">
        <v>10</v>
      </c>
      <c r="U60" s="22" t="s">
        <v>212</v>
      </c>
      <c r="V60" s="22">
        <v>2.5032679738562091</v>
      </c>
      <c r="W60" s="22">
        <v>1.2881900291487498</v>
      </c>
      <c r="X60" s="22">
        <f>GETPIVOTDATA("Average of AFM_Handler",$S$3)</f>
        <v>4.9027777777777777</v>
      </c>
      <c r="Y60" s="22">
        <f>AA29</f>
        <v>1.5306187901751902</v>
      </c>
    </row>
    <row r="61" spans="1:25">
      <c r="A61">
        <v>20</v>
      </c>
      <c r="B61">
        <v>3</v>
      </c>
      <c r="C61" t="s">
        <v>42</v>
      </c>
      <c r="D61">
        <f>VLOOKUP($A61,Sheet3!$A$1:$Z$101,20,Sheet3!T:T)</f>
        <v>1</v>
      </c>
      <c r="E61">
        <v>6</v>
      </c>
      <c r="F61">
        <v>2357</v>
      </c>
      <c r="G61">
        <v>2252</v>
      </c>
      <c r="H61">
        <v>105</v>
      </c>
      <c r="I61">
        <v>1.2834999999999999E-3</v>
      </c>
      <c r="J61">
        <v>5.69</v>
      </c>
      <c r="K61">
        <v>1</v>
      </c>
      <c r="L61">
        <v>3</v>
      </c>
      <c r="M61">
        <v>1</v>
      </c>
      <c r="N61">
        <v>1</v>
      </c>
      <c r="O61">
        <v>0</v>
      </c>
      <c r="P61">
        <v>0</v>
      </c>
      <c r="Q61">
        <v>0</v>
      </c>
      <c r="T61" s="22">
        <v>11</v>
      </c>
      <c r="U61" s="22" t="s">
        <v>213</v>
      </c>
      <c r="V61" s="22">
        <v>0.49019607843137253</v>
      </c>
      <c r="W61" s="22">
        <v>1.052727549804624</v>
      </c>
      <c r="X61" s="22">
        <f>GETPIVOTDATA("Average of Data_Handler",$S$3)</f>
        <v>0</v>
      </c>
      <c r="Y61" s="22">
        <f>0</f>
        <v>0</v>
      </c>
    </row>
    <row r="62" spans="1:25">
      <c r="A62">
        <v>21</v>
      </c>
      <c r="B62">
        <v>1</v>
      </c>
      <c r="C62" t="s">
        <v>42</v>
      </c>
      <c r="D62">
        <f>VLOOKUP($A62,Sheet3!$A$1:$Z$101,20,Sheet3!T:T)</f>
        <v>2</v>
      </c>
      <c r="E62">
        <v>8</v>
      </c>
      <c r="F62">
        <v>3385</v>
      </c>
      <c r="G62">
        <v>3192</v>
      </c>
      <c r="H62">
        <v>193</v>
      </c>
      <c r="I62">
        <v>1.88549999999999E-3</v>
      </c>
      <c r="J62">
        <v>7.67</v>
      </c>
      <c r="K62">
        <v>1</v>
      </c>
      <c r="L62">
        <v>4</v>
      </c>
      <c r="M62">
        <v>2</v>
      </c>
      <c r="N62">
        <v>1</v>
      </c>
      <c r="O62">
        <v>0</v>
      </c>
      <c r="P62">
        <v>0</v>
      </c>
      <c r="Q62">
        <v>0</v>
      </c>
    </row>
    <row r="63" spans="1:25">
      <c r="A63">
        <v>21</v>
      </c>
      <c r="B63">
        <v>2</v>
      </c>
      <c r="C63" t="s">
        <v>42</v>
      </c>
      <c r="D63">
        <f>VLOOKUP($A63,Sheet3!$A$1:$Z$101,20,Sheet3!T:T)</f>
        <v>2</v>
      </c>
      <c r="E63">
        <v>20</v>
      </c>
      <c r="F63">
        <v>13975</v>
      </c>
      <c r="G63">
        <v>13369</v>
      </c>
      <c r="H63">
        <v>606</v>
      </c>
      <c r="I63">
        <v>7.5935000000000004E-3</v>
      </c>
      <c r="J63">
        <v>20.5</v>
      </c>
      <c r="K63">
        <v>1</v>
      </c>
      <c r="L63">
        <v>10</v>
      </c>
      <c r="M63">
        <v>6</v>
      </c>
      <c r="N63">
        <v>3</v>
      </c>
      <c r="O63">
        <v>0</v>
      </c>
      <c r="P63">
        <v>0</v>
      </c>
      <c r="Q63">
        <v>0</v>
      </c>
    </row>
    <row r="64" spans="1:25">
      <c r="A64">
        <v>21</v>
      </c>
      <c r="B64">
        <v>3</v>
      </c>
      <c r="C64" t="s">
        <v>42</v>
      </c>
      <c r="D64">
        <f>VLOOKUP($A64,Sheet3!$A$1:$Z$101,20,Sheet3!T:T)</f>
        <v>2</v>
      </c>
      <c r="E64">
        <v>14</v>
      </c>
      <c r="F64">
        <v>6691</v>
      </c>
      <c r="G64">
        <v>6331</v>
      </c>
      <c r="H64">
        <v>360</v>
      </c>
      <c r="I64">
        <v>3.7055E-3</v>
      </c>
      <c r="J64">
        <v>15.68</v>
      </c>
      <c r="K64">
        <v>1</v>
      </c>
      <c r="L64">
        <v>7</v>
      </c>
      <c r="M64">
        <v>4</v>
      </c>
      <c r="N64">
        <v>2</v>
      </c>
      <c r="O64">
        <v>0</v>
      </c>
      <c r="P64">
        <v>0</v>
      </c>
      <c r="Q64">
        <v>0</v>
      </c>
    </row>
    <row r="65" spans="1:17">
      <c r="A65">
        <v>22</v>
      </c>
      <c r="B65">
        <v>1</v>
      </c>
      <c r="C65" t="s">
        <v>42</v>
      </c>
      <c r="D65">
        <f>VLOOKUP($A65,Sheet3!$A$1:$Z$101,20,Sheet3!T:T)</f>
        <v>0</v>
      </c>
      <c r="E65">
        <v>18</v>
      </c>
      <c r="F65">
        <v>24342</v>
      </c>
      <c r="G65">
        <v>23935</v>
      </c>
      <c r="H65">
        <v>407</v>
      </c>
      <c r="I65">
        <v>1.2578000000000001E-2</v>
      </c>
      <c r="J65">
        <v>11.97</v>
      </c>
      <c r="K65">
        <v>1</v>
      </c>
      <c r="L65">
        <v>0</v>
      </c>
      <c r="M65">
        <v>0</v>
      </c>
      <c r="N65">
        <v>0</v>
      </c>
      <c r="O65">
        <v>9</v>
      </c>
      <c r="P65">
        <v>7</v>
      </c>
      <c r="Q65">
        <v>1</v>
      </c>
    </row>
    <row r="66" spans="1:17">
      <c r="A66">
        <v>22</v>
      </c>
      <c r="B66">
        <v>2</v>
      </c>
      <c r="C66" t="s">
        <v>42</v>
      </c>
      <c r="D66">
        <f>VLOOKUP($A66,Sheet3!$A$1:$Z$101,20,Sheet3!T:T)</f>
        <v>0</v>
      </c>
      <c r="E66">
        <v>38</v>
      </c>
      <c r="F66">
        <v>71970</v>
      </c>
      <c r="G66">
        <v>70584</v>
      </c>
      <c r="H66">
        <v>1386</v>
      </c>
      <c r="I66">
        <v>3.7371000000000001E-2</v>
      </c>
      <c r="J66">
        <v>30.13</v>
      </c>
      <c r="K66">
        <v>1</v>
      </c>
      <c r="L66">
        <v>0</v>
      </c>
      <c r="M66">
        <v>0</v>
      </c>
      <c r="N66">
        <v>0</v>
      </c>
      <c r="O66">
        <v>19</v>
      </c>
      <c r="P66">
        <v>13</v>
      </c>
      <c r="Q66">
        <v>5</v>
      </c>
    </row>
    <row r="67" spans="1:17">
      <c r="A67">
        <v>22</v>
      </c>
      <c r="B67">
        <v>3</v>
      </c>
      <c r="C67" t="s">
        <v>42</v>
      </c>
      <c r="D67">
        <f>VLOOKUP($A67,Sheet3!$A$1:$Z$101,20,Sheet3!T:T)</f>
        <v>0</v>
      </c>
      <c r="E67">
        <v>16</v>
      </c>
      <c r="F67">
        <v>8244</v>
      </c>
      <c r="G67">
        <v>7877</v>
      </c>
      <c r="H67">
        <v>367</v>
      </c>
      <c r="I67">
        <v>4.4889999999999999E-3</v>
      </c>
      <c r="J67">
        <v>18.440000000000001</v>
      </c>
      <c r="K67">
        <v>1</v>
      </c>
      <c r="L67">
        <v>8</v>
      </c>
      <c r="M67">
        <v>4</v>
      </c>
      <c r="N67">
        <v>3</v>
      </c>
      <c r="O67">
        <v>0</v>
      </c>
      <c r="P67">
        <v>0</v>
      </c>
      <c r="Q67">
        <v>0</v>
      </c>
    </row>
    <row r="68" spans="1:17">
      <c r="A68">
        <v>23</v>
      </c>
      <c r="B68">
        <v>1</v>
      </c>
      <c r="C68" t="s">
        <v>42</v>
      </c>
      <c r="D68">
        <f>VLOOKUP($A68,Sheet3!$A$1:$Z$101,20,Sheet3!T:T)</f>
        <v>0</v>
      </c>
      <c r="E68">
        <v>8</v>
      </c>
      <c r="F68">
        <v>7520</v>
      </c>
      <c r="G68">
        <v>7027</v>
      </c>
      <c r="H68">
        <v>493</v>
      </c>
      <c r="I68">
        <v>4.2529999999999998E-3</v>
      </c>
      <c r="J68">
        <v>8.1</v>
      </c>
      <c r="K68">
        <v>1</v>
      </c>
      <c r="L68">
        <v>0</v>
      </c>
      <c r="M68">
        <v>0</v>
      </c>
      <c r="N68">
        <v>0</v>
      </c>
      <c r="O68">
        <v>4</v>
      </c>
      <c r="P68">
        <v>1</v>
      </c>
      <c r="Q68">
        <v>1</v>
      </c>
    </row>
    <row r="69" spans="1:17">
      <c r="A69">
        <v>23</v>
      </c>
      <c r="B69">
        <v>2</v>
      </c>
      <c r="C69" t="s">
        <v>42</v>
      </c>
      <c r="D69">
        <f>VLOOKUP($A69,Sheet3!$A$1:$Z$101,20,Sheet3!T:T)</f>
        <v>0</v>
      </c>
      <c r="K69">
        <v>1</v>
      </c>
      <c r="L69">
        <v>25</v>
      </c>
      <c r="M69">
        <v>12</v>
      </c>
      <c r="N69">
        <v>12</v>
      </c>
      <c r="O69">
        <v>0</v>
      </c>
      <c r="P69">
        <v>0</v>
      </c>
      <c r="Q69">
        <v>0</v>
      </c>
    </row>
    <row r="70" spans="1:17">
      <c r="A70">
        <v>23</v>
      </c>
      <c r="B70">
        <v>3</v>
      </c>
      <c r="C70" t="s">
        <v>42</v>
      </c>
      <c r="D70">
        <f>VLOOKUP($A70,Sheet3!$A$1:$Z$101,20,Sheet3!T:T)</f>
        <v>0</v>
      </c>
      <c r="K70">
        <v>1</v>
      </c>
      <c r="L70">
        <v>25</v>
      </c>
      <c r="M70">
        <v>16</v>
      </c>
      <c r="N70">
        <v>8</v>
      </c>
      <c r="O70">
        <v>0</v>
      </c>
      <c r="P70">
        <v>0</v>
      </c>
      <c r="Q70">
        <v>0</v>
      </c>
    </row>
    <row r="71" spans="1:17">
      <c r="A71">
        <v>24</v>
      </c>
      <c r="B71">
        <v>1</v>
      </c>
      <c r="C71" t="s">
        <v>42</v>
      </c>
      <c r="D71">
        <f>VLOOKUP($A71,Sheet3!$A$1:$Z$101,20,Sheet3!T:T)</f>
        <v>0.5</v>
      </c>
      <c r="E71">
        <v>32</v>
      </c>
      <c r="F71">
        <v>28348</v>
      </c>
      <c r="G71">
        <v>27652</v>
      </c>
      <c r="H71">
        <v>696</v>
      </c>
      <c r="I71">
        <v>1.487E-2</v>
      </c>
      <c r="J71">
        <v>21.05</v>
      </c>
      <c r="K71">
        <v>1</v>
      </c>
      <c r="L71">
        <v>16</v>
      </c>
      <c r="M71">
        <v>9</v>
      </c>
      <c r="N71">
        <v>6</v>
      </c>
      <c r="O71">
        <v>0</v>
      </c>
      <c r="P71">
        <v>0</v>
      </c>
      <c r="Q71">
        <v>0</v>
      </c>
    </row>
    <row r="72" spans="1:17">
      <c r="A72">
        <v>24</v>
      </c>
      <c r="B72">
        <v>2</v>
      </c>
      <c r="C72" t="s">
        <v>42</v>
      </c>
      <c r="D72">
        <f>VLOOKUP($A72,Sheet3!$A$1:$Z$101,20,Sheet3!T:T)</f>
        <v>0.5</v>
      </c>
      <c r="E72">
        <v>10</v>
      </c>
      <c r="F72">
        <v>5189</v>
      </c>
      <c r="G72">
        <v>4922</v>
      </c>
      <c r="H72">
        <v>267</v>
      </c>
      <c r="I72">
        <v>2.8614999999999999E-3</v>
      </c>
      <c r="J72">
        <v>9.7899999999999991</v>
      </c>
      <c r="K72">
        <v>1</v>
      </c>
      <c r="L72">
        <v>5</v>
      </c>
      <c r="M72">
        <v>2</v>
      </c>
      <c r="N72">
        <v>2</v>
      </c>
      <c r="O72">
        <v>0</v>
      </c>
      <c r="P72">
        <v>0</v>
      </c>
      <c r="Q72">
        <v>0</v>
      </c>
    </row>
    <row r="73" spans="1:17">
      <c r="A73">
        <v>24</v>
      </c>
      <c r="B73">
        <v>3</v>
      </c>
      <c r="C73" t="s">
        <v>42</v>
      </c>
      <c r="D73">
        <f>VLOOKUP($A73,Sheet3!$A$1:$Z$101,20,Sheet3!T:T)</f>
        <v>0.5</v>
      </c>
      <c r="E73">
        <v>10</v>
      </c>
      <c r="F73">
        <v>4780</v>
      </c>
      <c r="G73">
        <v>4546</v>
      </c>
      <c r="H73">
        <v>234</v>
      </c>
      <c r="I73">
        <v>2.624E-3</v>
      </c>
      <c r="J73">
        <v>29.04</v>
      </c>
      <c r="K73">
        <v>1</v>
      </c>
      <c r="L73">
        <v>5</v>
      </c>
      <c r="M73">
        <v>2</v>
      </c>
      <c r="N73">
        <v>2</v>
      </c>
      <c r="O73">
        <v>0</v>
      </c>
      <c r="P73">
        <v>0</v>
      </c>
      <c r="Q73">
        <v>0</v>
      </c>
    </row>
    <row r="74" spans="1:17">
      <c r="A74">
        <v>25</v>
      </c>
      <c r="B74">
        <v>1</v>
      </c>
      <c r="C74" t="s">
        <v>42</v>
      </c>
      <c r="D74">
        <f>VLOOKUP($A74,Sheet3!$A$1:$Z$101,20,Sheet3!T:T)</f>
        <v>0</v>
      </c>
      <c r="E74">
        <v>12</v>
      </c>
      <c r="F74">
        <v>6031</v>
      </c>
      <c r="G74">
        <v>5735</v>
      </c>
      <c r="H74">
        <v>296</v>
      </c>
      <c r="I74">
        <v>3.3115000000000002E-3</v>
      </c>
      <c r="J74">
        <v>12.08</v>
      </c>
      <c r="K74">
        <v>1</v>
      </c>
      <c r="L74">
        <v>6</v>
      </c>
      <c r="M74">
        <v>3</v>
      </c>
      <c r="N74">
        <v>2</v>
      </c>
      <c r="O74">
        <v>0</v>
      </c>
      <c r="P74">
        <v>0</v>
      </c>
      <c r="Q74">
        <v>0</v>
      </c>
    </row>
    <row r="75" spans="1:17">
      <c r="A75">
        <v>25</v>
      </c>
      <c r="B75">
        <v>2</v>
      </c>
      <c r="C75" t="s">
        <v>42</v>
      </c>
      <c r="D75">
        <f>VLOOKUP($A75,Sheet3!$A$1:$Z$101,20,Sheet3!T:T)</f>
        <v>0</v>
      </c>
      <c r="E75">
        <v>10</v>
      </c>
      <c r="F75">
        <v>4906</v>
      </c>
      <c r="G75">
        <v>4609</v>
      </c>
      <c r="H75">
        <v>297</v>
      </c>
      <c r="I75">
        <v>2.7499999999999998E-3</v>
      </c>
      <c r="J75">
        <v>10.48</v>
      </c>
      <c r="K75">
        <v>1</v>
      </c>
      <c r="L75">
        <v>5</v>
      </c>
      <c r="M75">
        <v>3</v>
      </c>
      <c r="N75">
        <v>1</v>
      </c>
      <c r="O75">
        <v>0</v>
      </c>
      <c r="P75">
        <v>0</v>
      </c>
      <c r="Q75">
        <v>0</v>
      </c>
    </row>
    <row r="76" spans="1:17">
      <c r="A76">
        <v>25</v>
      </c>
      <c r="B76">
        <v>3</v>
      </c>
      <c r="C76" t="s">
        <v>42</v>
      </c>
      <c r="D76">
        <f>VLOOKUP($A76,Sheet3!$A$1:$Z$101,20,Sheet3!T:T)</f>
        <v>0</v>
      </c>
      <c r="E76">
        <v>12</v>
      </c>
      <c r="F76">
        <v>6750</v>
      </c>
      <c r="G76">
        <v>6304</v>
      </c>
      <c r="H76">
        <v>446</v>
      </c>
      <c r="I76">
        <v>3.8210000000000002E-3</v>
      </c>
      <c r="J76">
        <v>13.57</v>
      </c>
      <c r="K76">
        <v>1</v>
      </c>
      <c r="L76">
        <v>6</v>
      </c>
      <c r="M76">
        <v>3</v>
      </c>
      <c r="N76">
        <v>2</v>
      </c>
      <c r="O76">
        <v>0</v>
      </c>
      <c r="P76">
        <v>0</v>
      </c>
      <c r="Q76">
        <v>0</v>
      </c>
    </row>
    <row r="77" spans="1:17">
      <c r="A77">
        <v>26</v>
      </c>
      <c r="B77">
        <v>1</v>
      </c>
      <c r="C77" t="s">
        <v>42</v>
      </c>
      <c r="D77">
        <f>VLOOKUP($A77,Sheet3!$A$1:$Z$101,20,Sheet3!T:T)</f>
        <v>0</v>
      </c>
      <c r="K77">
        <v>1</v>
      </c>
      <c r="L77">
        <v>20</v>
      </c>
      <c r="M77">
        <v>10</v>
      </c>
      <c r="N77">
        <v>9</v>
      </c>
      <c r="O77">
        <v>0</v>
      </c>
      <c r="P77">
        <v>0</v>
      </c>
      <c r="Q77">
        <v>0</v>
      </c>
    </row>
    <row r="78" spans="1:17">
      <c r="A78">
        <v>26</v>
      </c>
      <c r="B78">
        <v>2</v>
      </c>
      <c r="C78" t="s">
        <v>42</v>
      </c>
      <c r="D78">
        <f>VLOOKUP($A78,Sheet3!$A$1:$Z$101,20,Sheet3!T:T)</f>
        <v>0</v>
      </c>
      <c r="K78">
        <v>1</v>
      </c>
      <c r="L78">
        <v>21</v>
      </c>
      <c r="M78">
        <v>9</v>
      </c>
      <c r="N78">
        <v>9</v>
      </c>
      <c r="O78">
        <v>0</v>
      </c>
      <c r="P78">
        <v>0</v>
      </c>
      <c r="Q78">
        <v>0</v>
      </c>
    </row>
    <row r="79" spans="1:17">
      <c r="A79">
        <v>26</v>
      </c>
      <c r="B79">
        <v>3</v>
      </c>
      <c r="C79" t="s">
        <v>42</v>
      </c>
      <c r="D79">
        <f>VLOOKUP($A79,Sheet3!$A$1:$Z$101,20,Sheet3!T:T)</f>
        <v>0</v>
      </c>
      <c r="E79">
        <v>30</v>
      </c>
      <c r="F79">
        <v>29976</v>
      </c>
      <c r="G79">
        <v>29092</v>
      </c>
      <c r="H79">
        <v>884</v>
      </c>
      <c r="I79">
        <v>1.5872000000000001E-2</v>
      </c>
      <c r="J79">
        <v>29.08</v>
      </c>
      <c r="K79">
        <v>1</v>
      </c>
      <c r="L79">
        <v>15</v>
      </c>
      <c r="M79">
        <v>8</v>
      </c>
      <c r="N79">
        <v>6</v>
      </c>
      <c r="O79">
        <v>0</v>
      </c>
      <c r="P79">
        <v>0</v>
      </c>
      <c r="Q79">
        <v>0</v>
      </c>
    </row>
    <row r="80" spans="1:17">
      <c r="A80">
        <v>27</v>
      </c>
      <c r="B80">
        <v>1</v>
      </c>
      <c r="C80" t="s">
        <v>42</v>
      </c>
      <c r="D80">
        <f>VLOOKUP($A80,Sheet3!$A$1:$Z$101,20,Sheet3!T:T)</f>
        <v>0</v>
      </c>
      <c r="E80">
        <v>10</v>
      </c>
      <c r="F80">
        <v>4329</v>
      </c>
      <c r="G80">
        <v>4144</v>
      </c>
      <c r="H80">
        <v>185</v>
      </c>
      <c r="I80">
        <v>2.3495E-3</v>
      </c>
      <c r="J80">
        <v>7.61</v>
      </c>
      <c r="K80">
        <v>1</v>
      </c>
      <c r="L80">
        <v>5</v>
      </c>
      <c r="M80">
        <v>2</v>
      </c>
      <c r="N80">
        <v>2</v>
      </c>
      <c r="O80">
        <v>0</v>
      </c>
      <c r="P80">
        <v>0</v>
      </c>
      <c r="Q80">
        <v>0</v>
      </c>
    </row>
    <row r="81" spans="1:17">
      <c r="A81">
        <v>27</v>
      </c>
      <c r="B81">
        <v>2</v>
      </c>
      <c r="C81" t="s">
        <v>42</v>
      </c>
      <c r="D81">
        <f>VLOOKUP($A81,Sheet3!$A$1:$Z$101,20,Sheet3!T:T)</f>
        <v>0</v>
      </c>
      <c r="E81">
        <v>14</v>
      </c>
      <c r="F81">
        <v>7692</v>
      </c>
      <c r="G81">
        <v>7288</v>
      </c>
      <c r="H81">
        <v>404</v>
      </c>
      <c r="I81">
        <v>4.2500000000000003E-3</v>
      </c>
      <c r="J81">
        <v>15.04</v>
      </c>
      <c r="K81">
        <v>1</v>
      </c>
      <c r="L81">
        <v>7</v>
      </c>
      <c r="M81">
        <v>4</v>
      </c>
      <c r="N81">
        <v>2</v>
      </c>
      <c r="O81">
        <v>0</v>
      </c>
      <c r="P81">
        <v>0</v>
      </c>
      <c r="Q81">
        <v>0</v>
      </c>
    </row>
    <row r="82" spans="1:17">
      <c r="A82">
        <v>27</v>
      </c>
      <c r="B82">
        <v>3</v>
      </c>
      <c r="C82" t="s">
        <v>42</v>
      </c>
      <c r="D82">
        <f>VLOOKUP($A82,Sheet3!$A$1:$Z$101,20,Sheet3!T:T)</f>
        <v>0</v>
      </c>
      <c r="E82">
        <v>20</v>
      </c>
      <c r="F82">
        <v>12752</v>
      </c>
      <c r="G82">
        <v>12216</v>
      </c>
      <c r="H82">
        <v>536</v>
      </c>
      <c r="I82">
        <v>6.9119999999999997E-3</v>
      </c>
      <c r="J82">
        <v>21.25</v>
      </c>
      <c r="K82">
        <v>1</v>
      </c>
      <c r="L82">
        <v>10</v>
      </c>
      <c r="M82">
        <v>5</v>
      </c>
      <c r="N82">
        <v>4</v>
      </c>
      <c r="O82">
        <v>0</v>
      </c>
      <c r="P82">
        <v>0</v>
      </c>
      <c r="Q82">
        <v>0</v>
      </c>
    </row>
    <row r="83" spans="1:17">
      <c r="A83">
        <v>28</v>
      </c>
      <c r="B83">
        <v>1</v>
      </c>
      <c r="C83" t="s">
        <v>42</v>
      </c>
      <c r="D83">
        <f>VLOOKUP($A83,Sheet3!$A$1:$Z$101,20,Sheet3!T:T)</f>
        <v>0</v>
      </c>
      <c r="E83">
        <v>18</v>
      </c>
      <c r="F83">
        <v>13503</v>
      </c>
      <c r="G83">
        <v>12772</v>
      </c>
      <c r="H83">
        <v>731</v>
      </c>
      <c r="I83">
        <v>7.4824999999999996E-3</v>
      </c>
      <c r="J83">
        <v>33.28</v>
      </c>
      <c r="K83">
        <v>1</v>
      </c>
      <c r="L83">
        <v>9</v>
      </c>
      <c r="M83">
        <v>5</v>
      </c>
      <c r="N83">
        <v>3</v>
      </c>
      <c r="O83">
        <v>0</v>
      </c>
      <c r="P83">
        <v>0</v>
      </c>
      <c r="Q83">
        <v>0</v>
      </c>
    </row>
    <row r="84" spans="1:17">
      <c r="A84">
        <v>28</v>
      </c>
      <c r="B84">
        <v>2</v>
      </c>
      <c r="C84" t="s">
        <v>42</v>
      </c>
      <c r="D84">
        <f>VLOOKUP($A84,Sheet3!$A$1:$Z$101,20,Sheet3!T:T)</f>
        <v>0</v>
      </c>
      <c r="K84">
        <v>1</v>
      </c>
      <c r="L84">
        <v>0</v>
      </c>
      <c r="M84">
        <v>0</v>
      </c>
      <c r="N84">
        <v>0</v>
      </c>
      <c r="O84">
        <v>25</v>
      </c>
      <c r="P84">
        <v>17</v>
      </c>
      <c r="Q84">
        <v>7</v>
      </c>
    </row>
    <row r="85" spans="1:17">
      <c r="A85">
        <v>28</v>
      </c>
      <c r="B85">
        <v>3</v>
      </c>
      <c r="C85" t="s">
        <v>42</v>
      </c>
      <c r="D85">
        <f>VLOOKUP($A85,Sheet3!$A$1:$Z$101,20,Sheet3!T:T)</f>
        <v>0</v>
      </c>
      <c r="E85">
        <v>12</v>
      </c>
      <c r="F85">
        <v>7984</v>
      </c>
      <c r="G85">
        <v>7337</v>
      </c>
      <c r="H85">
        <v>647</v>
      </c>
      <c r="I85">
        <v>4.6389999999999999E-3</v>
      </c>
      <c r="J85">
        <v>15.76</v>
      </c>
      <c r="K85">
        <v>1</v>
      </c>
      <c r="L85">
        <v>6</v>
      </c>
      <c r="M85">
        <v>2</v>
      </c>
      <c r="N85">
        <v>3</v>
      </c>
      <c r="O85">
        <v>0</v>
      </c>
      <c r="P85">
        <v>0</v>
      </c>
      <c r="Q85">
        <v>0</v>
      </c>
    </row>
    <row r="86" spans="1:17">
      <c r="A86">
        <v>29</v>
      </c>
      <c r="B86">
        <v>1</v>
      </c>
      <c r="C86" t="s">
        <v>42</v>
      </c>
      <c r="D86">
        <f>VLOOKUP($A86,Sheet3!$A$1:$Z$101,20,Sheet3!T:T)</f>
        <v>0</v>
      </c>
      <c r="E86">
        <v>6</v>
      </c>
      <c r="F86">
        <v>2548</v>
      </c>
      <c r="G86">
        <v>2386</v>
      </c>
      <c r="H86">
        <v>162</v>
      </c>
      <c r="I86">
        <v>1.436E-3</v>
      </c>
      <c r="J86">
        <v>7.42</v>
      </c>
      <c r="K86">
        <v>1</v>
      </c>
      <c r="L86">
        <v>3</v>
      </c>
      <c r="M86">
        <v>1</v>
      </c>
      <c r="N86">
        <v>1</v>
      </c>
      <c r="O86">
        <v>0</v>
      </c>
      <c r="P86">
        <v>0</v>
      </c>
      <c r="Q86">
        <v>0</v>
      </c>
    </row>
    <row r="87" spans="1:17">
      <c r="A87">
        <v>29</v>
      </c>
      <c r="B87">
        <v>2</v>
      </c>
      <c r="C87" t="s">
        <v>42</v>
      </c>
      <c r="D87">
        <f>VLOOKUP($A87,Sheet3!$A$1:$Z$101,20,Sheet3!T:T)</f>
        <v>0</v>
      </c>
      <c r="K87">
        <v>1</v>
      </c>
      <c r="L87">
        <v>20</v>
      </c>
      <c r="M87">
        <v>12</v>
      </c>
      <c r="N87">
        <v>7</v>
      </c>
      <c r="O87">
        <v>0</v>
      </c>
      <c r="P87">
        <v>0</v>
      </c>
      <c r="Q87">
        <v>0</v>
      </c>
    </row>
    <row r="88" spans="1:17">
      <c r="A88">
        <v>29</v>
      </c>
      <c r="B88">
        <v>3</v>
      </c>
      <c r="C88" t="s">
        <v>42</v>
      </c>
      <c r="D88">
        <f>VLOOKUP($A88,Sheet3!$A$1:$Z$101,20,Sheet3!T:T)</f>
        <v>0</v>
      </c>
      <c r="E88">
        <v>24</v>
      </c>
      <c r="F88">
        <v>17047</v>
      </c>
      <c r="G88">
        <v>16327</v>
      </c>
      <c r="H88">
        <v>720</v>
      </c>
      <c r="I88">
        <v>9.2435E-3</v>
      </c>
      <c r="J88">
        <v>26.03</v>
      </c>
      <c r="K88">
        <v>1</v>
      </c>
      <c r="L88">
        <v>12</v>
      </c>
      <c r="M88">
        <v>6</v>
      </c>
      <c r="N88">
        <v>5</v>
      </c>
      <c r="O88">
        <v>0</v>
      </c>
      <c r="P88">
        <v>0</v>
      </c>
      <c r="Q88">
        <v>0</v>
      </c>
    </row>
    <row r="89" spans="1:17">
      <c r="A89">
        <v>30</v>
      </c>
      <c r="B89">
        <v>1</v>
      </c>
      <c r="C89" t="s">
        <v>42</v>
      </c>
      <c r="D89">
        <f>VLOOKUP($A89,Sheet3!$A$1:$Z$101,20,Sheet3!T:T)</f>
        <v>0</v>
      </c>
      <c r="E89">
        <v>6</v>
      </c>
      <c r="F89">
        <v>2719</v>
      </c>
      <c r="G89">
        <v>2492</v>
      </c>
      <c r="H89">
        <v>227</v>
      </c>
      <c r="I89">
        <v>1.58649999999999E-3</v>
      </c>
      <c r="J89">
        <v>7.26</v>
      </c>
      <c r="K89">
        <v>1</v>
      </c>
      <c r="L89">
        <v>3</v>
      </c>
      <c r="M89">
        <v>1</v>
      </c>
      <c r="N89">
        <v>1</v>
      </c>
      <c r="O89">
        <v>0</v>
      </c>
      <c r="P89">
        <v>0</v>
      </c>
      <c r="Q89">
        <v>0</v>
      </c>
    </row>
    <row r="90" spans="1:17">
      <c r="A90">
        <v>30</v>
      </c>
      <c r="B90">
        <v>2</v>
      </c>
      <c r="C90" t="s">
        <v>42</v>
      </c>
      <c r="D90">
        <f>VLOOKUP($A90,Sheet3!$A$1:$Z$101,20,Sheet3!T:T)</f>
        <v>0</v>
      </c>
      <c r="E90">
        <v>8</v>
      </c>
      <c r="F90">
        <v>3616</v>
      </c>
      <c r="G90">
        <v>3367</v>
      </c>
      <c r="H90">
        <v>249</v>
      </c>
      <c r="I90">
        <v>2.0569999999999998E-3</v>
      </c>
      <c r="J90">
        <v>6.76</v>
      </c>
      <c r="K90">
        <v>1</v>
      </c>
      <c r="L90">
        <v>4</v>
      </c>
      <c r="M90">
        <v>2</v>
      </c>
      <c r="N90">
        <v>1</v>
      </c>
      <c r="O90">
        <v>0</v>
      </c>
      <c r="P90">
        <v>0</v>
      </c>
      <c r="Q90">
        <v>0</v>
      </c>
    </row>
    <row r="91" spans="1:17">
      <c r="A91">
        <v>30</v>
      </c>
      <c r="B91">
        <v>3</v>
      </c>
      <c r="C91" t="s">
        <v>42</v>
      </c>
      <c r="D91">
        <f>VLOOKUP($A91,Sheet3!$A$1:$Z$101,20,Sheet3!T:T)</f>
        <v>0</v>
      </c>
      <c r="E91">
        <v>8</v>
      </c>
      <c r="F91">
        <v>3665</v>
      </c>
      <c r="G91">
        <v>3408</v>
      </c>
      <c r="H91">
        <v>257</v>
      </c>
      <c r="I91">
        <v>2.0895000000000002E-3</v>
      </c>
      <c r="J91">
        <v>9.25</v>
      </c>
      <c r="K91">
        <v>1</v>
      </c>
      <c r="L91">
        <v>4</v>
      </c>
      <c r="M91">
        <v>2</v>
      </c>
      <c r="N91">
        <v>1</v>
      </c>
      <c r="O91">
        <v>0</v>
      </c>
      <c r="P91">
        <v>0</v>
      </c>
      <c r="Q91">
        <v>0</v>
      </c>
    </row>
    <row r="92" spans="1:17">
      <c r="A92">
        <v>31</v>
      </c>
      <c r="B92">
        <v>1</v>
      </c>
      <c r="C92" t="s">
        <v>42</v>
      </c>
      <c r="D92">
        <f>VLOOKUP($A92,Sheet3!$A$1:$Z$101,20,Sheet3!T:T)</f>
        <v>0</v>
      </c>
      <c r="E92">
        <v>6</v>
      </c>
      <c r="F92">
        <v>2441</v>
      </c>
      <c r="G92">
        <v>2332</v>
      </c>
      <c r="H92">
        <v>109</v>
      </c>
      <c r="I92">
        <v>1.3295E-3</v>
      </c>
      <c r="J92">
        <v>6.84</v>
      </c>
      <c r="K92">
        <v>1</v>
      </c>
      <c r="L92">
        <v>3</v>
      </c>
      <c r="M92">
        <v>1</v>
      </c>
      <c r="N92">
        <v>1</v>
      </c>
      <c r="O92">
        <v>0</v>
      </c>
      <c r="P92">
        <v>0</v>
      </c>
      <c r="Q92">
        <v>0</v>
      </c>
    </row>
    <row r="93" spans="1:17">
      <c r="A93">
        <v>31</v>
      </c>
      <c r="B93">
        <v>2</v>
      </c>
      <c r="C93" t="s">
        <v>42</v>
      </c>
      <c r="D93">
        <f>VLOOKUP($A93,Sheet3!$A$1:$Z$101,20,Sheet3!T:T)</f>
        <v>0</v>
      </c>
      <c r="E93">
        <v>6</v>
      </c>
      <c r="F93">
        <v>2560</v>
      </c>
      <c r="G93">
        <v>2411</v>
      </c>
      <c r="H93">
        <v>149</v>
      </c>
      <c r="I93">
        <v>1.4289999999999999E-3</v>
      </c>
      <c r="J93">
        <v>6.83</v>
      </c>
      <c r="K93">
        <v>1</v>
      </c>
      <c r="L93">
        <v>3</v>
      </c>
      <c r="M93">
        <v>1</v>
      </c>
      <c r="N93">
        <v>1</v>
      </c>
      <c r="O93">
        <v>0</v>
      </c>
      <c r="P93">
        <v>0</v>
      </c>
      <c r="Q93">
        <v>0</v>
      </c>
    </row>
    <row r="94" spans="1:17">
      <c r="A94">
        <v>31</v>
      </c>
      <c r="B94">
        <v>3</v>
      </c>
      <c r="C94" t="s">
        <v>42</v>
      </c>
      <c r="D94">
        <f>VLOOKUP($A94,Sheet3!$A$1:$Z$101,20,Sheet3!T:T)</f>
        <v>0</v>
      </c>
      <c r="E94">
        <v>10</v>
      </c>
      <c r="F94">
        <v>5243</v>
      </c>
      <c r="G94">
        <v>5001</v>
      </c>
      <c r="H94">
        <v>242</v>
      </c>
      <c r="I94">
        <v>2.8635000000000002E-3</v>
      </c>
      <c r="J94">
        <v>13.96</v>
      </c>
      <c r="K94">
        <v>1</v>
      </c>
      <c r="L94">
        <v>5</v>
      </c>
      <c r="M94">
        <v>2</v>
      </c>
      <c r="N94">
        <v>2</v>
      </c>
      <c r="O94">
        <v>0</v>
      </c>
      <c r="P94">
        <v>0</v>
      </c>
      <c r="Q94">
        <v>0</v>
      </c>
    </row>
    <row r="95" spans="1:17">
      <c r="A95">
        <v>32</v>
      </c>
      <c r="B95">
        <v>1</v>
      </c>
      <c r="C95" t="s">
        <v>42</v>
      </c>
      <c r="D95">
        <f>VLOOKUP($A95,Sheet3!$A$1:$Z$101,20,Sheet3!T:T)</f>
        <v>3</v>
      </c>
      <c r="E95">
        <v>24</v>
      </c>
      <c r="F95">
        <v>16754</v>
      </c>
      <c r="G95">
        <v>16199</v>
      </c>
      <c r="H95">
        <v>555</v>
      </c>
      <c r="I95">
        <v>8.9320000000000007E-3</v>
      </c>
      <c r="J95">
        <v>20.63</v>
      </c>
      <c r="K95">
        <v>1</v>
      </c>
      <c r="L95">
        <v>12</v>
      </c>
      <c r="M95">
        <v>7</v>
      </c>
      <c r="N95">
        <v>4</v>
      </c>
      <c r="O95">
        <v>0</v>
      </c>
      <c r="P95">
        <v>0</v>
      </c>
      <c r="Q95">
        <v>0</v>
      </c>
    </row>
    <row r="96" spans="1:17">
      <c r="A96">
        <v>32</v>
      </c>
      <c r="B96">
        <v>2</v>
      </c>
      <c r="C96" t="s">
        <v>42</v>
      </c>
      <c r="D96">
        <f>VLOOKUP($A96,Sheet3!$A$1:$Z$101,20,Sheet3!T:T)</f>
        <v>3</v>
      </c>
      <c r="E96">
        <v>12</v>
      </c>
      <c r="F96">
        <v>5486</v>
      </c>
      <c r="G96">
        <v>5199</v>
      </c>
      <c r="H96">
        <v>287</v>
      </c>
      <c r="I96">
        <v>3.0300000000000001E-3</v>
      </c>
      <c r="J96">
        <v>11.75</v>
      </c>
      <c r="K96">
        <v>1</v>
      </c>
      <c r="L96">
        <v>6</v>
      </c>
      <c r="M96">
        <v>4</v>
      </c>
      <c r="N96">
        <v>1</v>
      </c>
      <c r="O96">
        <v>0</v>
      </c>
      <c r="P96">
        <v>0</v>
      </c>
      <c r="Q96">
        <v>0</v>
      </c>
    </row>
    <row r="97" spans="1:17">
      <c r="A97">
        <v>32</v>
      </c>
      <c r="B97">
        <v>3</v>
      </c>
      <c r="C97" t="s">
        <v>42</v>
      </c>
      <c r="D97">
        <f>VLOOKUP($A97,Sheet3!$A$1:$Z$101,20,Sheet3!T:T)</f>
        <v>3</v>
      </c>
      <c r="E97">
        <v>6</v>
      </c>
      <c r="F97">
        <v>2431</v>
      </c>
      <c r="G97">
        <v>2305</v>
      </c>
      <c r="H97">
        <v>126</v>
      </c>
      <c r="I97">
        <v>1.3415E-3</v>
      </c>
      <c r="J97">
        <v>6.06</v>
      </c>
      <c r="K97">
        <v>1</v>
      </c>
      <c r="L97">
        <v>3</v>
      </c>
      <c r="M97">
        <v>1</v>
      </c>
      <c r="N97">
        <v>1</v>
      </c>
      <c r="O97">
        <v>0</v>
      </c>
      <c r="P97">
        <v>0</v>
      </c>
      <c r="Q97">
        <v>0</v>
      </c>
    </row>
    <row r="98" spans="1:17">
      <c r="A98">
        <v>33</v>
      </c>
      <c r="B98">
        <v>1</v>
      </c>
      <c r="C98" t="s">
        <v>42</v>
      </c>
      <c r="D98">
        <f>VLOOKUP($A98,Sheet3!$A$1:$Z$101,20,Sheet3!T:T)</f>
        <v>0</v>
      </c>
      <c r="K98">
        <v>1</v>
      </c>
      <c r="L98">
        <v>25</v>
      </c>
      <c r="M98">
        <v>13</v>
      </c>
      <c r="N98">
        <v>11</v>
      </c>
      <c r="O98">
        <v>0</v>
      </c>
      <c r="P98">
        <v>0</v>
      </c>
      <c r="Q98">
        <v>0</v>
      </c>
    </row>
    <row r="99" spans="1:17">
      <c r="A99">
        <v>33</v>
      </c>
      <c r="B99">
        <v>2</v>
      </c>
      <c r="C99" t="s">
        <v>42</v>
      </c>
      <c r="D99">
        <f>VLOOKUP($A99,Sheet3!$A$1:$Z$101,20,Sheet3!T:T)</f>
        <v>0</v>
      </c>
      <c r="E99">
        <v>6</v>
      </c>
      <c r="F99">
        <v>2664</v>
      </c>
      <c r="G99">
        <v>2469</v>
      </c>
      <c r="H99">
        <v>195</v>
      </c>
      <c r="I99">
        <v>1.5269999999999999E-3</v>
      </c>
      <c r="J99">
        <v>5.58</v>
      </c>
      <c r="K99">
        <v>1</v>
      </c>
      <c r="L99">
        <v>3</v>
      </c>
      <c r="M99">
        <v>1</v>
      </c>
      <c r="N99">
        <v>1</v>
      </c>
      <c r="O99">
        <v>0</v>
      </c>
      <c r="P99">
        <v>0</v>
      </c>
      <c r="Q99">
        <v>0</v>
      </c>
    </row>
    <row r="100" spans="1:17">
      <c r="A100">
        <v>33</v>
      </c>
      <c r="B100">
        <v>3</v>
      </c>
      <c r="C100" t="s">
        <v>42</v>
      </c>
      <c r="D100">
        <f>VLOOKUP($A100,Sheet3!$A$1:$Z$101,20,Sheet3!T:T)</f>
        <v>0</v>
      </c>
      <c r="E100">
        <v>4</v>
      </c>
      <c r="F100">
        <v>2508</v>
      </c>
      <c r="G100">
        <v>2338</v>
      </c>
      <c r="H100">
        <v>170</v>
      </c>
      <c r="I100">
        <v>1.4239999999999999E-3</v>
      </c>
      <c r="J100">
        <v>4.24</v>
      </c>
      <c r="K100">
        <v>1</v>
      </c>
      <c r="L100">
        <v>0</v>
      </c>
      <c r="M100">
        <v>0</v>
      </c>
      <c r="N100">
        <v>0</v>
      </c>
      <c r="O100">
        <v>2</v>
      </c>
      <c r="P100">
        <v>1</v>
      </c>
      <c r="Q100">
        <v>0</v>
      </c>
    </row>
    <row r="101" spans="1:17">
      <c r="A101">
        <v>34</v>
      </c>
      <c r="B101">
        <v>1</v>
      </c>
      <c r="C101" t="s">
        <v>42</v>
      </c>
      <c r="D101">
        <f>VLOOKUP($A101,Sheet3!$A$1:$Z$101,20,Sheet3!T:T)</f>
        <v>0</v>
      </c>
      <c r="K101">
        <v>1</v>
      </c>
      <c r="L101">
        <v>25</v>
      </c>
      <c r="M101">
        <v>12</v>
      </c>
      <c r="N101">
        <v>12</v>
      </c>
      <c r="O101">
        <v>0</v>
      </c>
      <c r="P101">
        <v>0</v>
      </c>
      <c r="Q101">
        <v>0</v>
      </c>
    </row>
    <row r="102" spans="1:17">
      <c r="A102">
        <v>34</v>
      </c>
      <c r="B102">
        <v>2</v>
      </c>
      <c r="C102" t="s">
        <v>42</v>
      </c>
      <c r="D102">
        <f>VLOOKUP($A102,Sheet3!$A$1:$Z$101,20,Sheet3!T:T)</f>
        <v>0</v>
      </c>
      <c r="E102">
        <v>26</v>
      </c>
      <c r="F102">
        <v>28497</v>
      </c>
      <c r="G102">
        <v>27363</v>
      </c>
      <c r="H102">
        <v>1134</v>
      </c>
      <c r="I102">
        <v>1.53825E-2</v>
      </c>
      <c r="J102">
        <v>30.45</v>
      </c>
      <c r="K102">
        <v>1</v>
      </c>
      <c r="L102">
        <v>13</v>
      </c>
      <c r="M102">
        <v>6</v>
      </c>
      <c r="N102">
        <v>6</v>
      </c>
      <c r="O102">
        <v>0</v>
      </c>
      <c r="P102">
        <v>0</v>
      </c>
      <c r="Q102">
        <v>0</v>
      </c>
    </row>
    <row r="103" spans="1:17">
      <c r="A103">
        <v>34</v>
      </c>
      <c r="B103">
        <v>3</v>
      </c>
      <c r="C103" t="s">
        <v>42</v>
      </c>
      <c r="D103">
        <f>VLOOKUP($A103,Sheet3!$A$1:$Z$101,20,Sheet3!T:T)</f>
        <v>0</v>
      </c>
      <c r="E103">
        <v>6</v>
      </c>
      <c r="F103">
        <v>2610</v>
      </c>
      <c r="G103">
        <v>2445</v>
      </c>
      <c r="H103">
        <v>165</v>
      </c>
      <c r="I103">
        <v>1.47E-3</v>
      </c>
      <c r="J103">
        <v>9.31</v>
      </c>
      <c r="K103">
        <v>1</v>
      </c>
      <c r="L103">
        <v>3</v>
      </c>
      <c r="M103">
        <v>1</v>
      </c>
      <c r="N103">
        <v>1</v>
      </c>
      <c r="O103">
        <v>0</v>
      </c>
      <c r="P103">
        <v>0</v>
      </c>
      <c r="Q103">
        <v>0</v>
      </c>
    </row>
    <row r="104" spans="1:17">
      <c r="A104">
        <v>35</v>
      </c>
      <c r="B104">
        <v>1</v>
      </c>
      <c r="C104" t="s">
        <v>49</v>
      </c>
      <c r="D104">
        <f>VLOOKUP($A104,Sheet3!$A$1:$Z$101,20,Sheet3!T:T)</f>
        <v>0</v>
      </c>
      <c r="E104">
        <v>8</v>
      </c>
      <c r="F104">
        <v>3715</v>
      </c>
      <c r="G104">
        <v>3406</v>
      </c>
      <c r="H104">
        <v>309</v>
      </c>
      <c r="I104">
        <v>2.1665E-3</v>
      </c>
      <c r="J104">
        <v>6.58</v>
      </c>
      <c r="K104">
        <v>1</v>
      </c>
      <c r="L104">
        <v>4</v>
      </c>
      <c r="M104">
        <v>2</v>
      </c>
      <c r="N104">
        <v>1</v>
      </c>
      <c r="O104">
        <v>0</v>
      </c>
      <c r="P104">
        <v>0</v>
      </c>
      <c r="Q104">
        <v>0</v>
      </c>
    </row>
    <row r="105" spans="1:17">
      <c r="A105">
        <v>35</v>
      </c>
      <c r="B105">
        <v>2</v>
      </c>
      <c r="C105" t="s">
        <v>49</v>
      </c>
      <c r="D105">
        <f>VLOOKUP($A105,Sheet3!$A$1:$Z$101,20,Sheet3!T:T)</f>
        <v>0</v>
      </c>
      <c r="E105">
        <v>8</v>
      </c>
      <c r="F105">
        <v>3678</v>
      </c>
      <c r="G105">
        <v>3399</v>
      </c>
      <c r="H105">
        <v>279</v>
      </c>
      <c r="I105">
        <v>2.1180000000000001E-3</v>
      </c>
      <c r="J105">
        <v>8.1199999999999992</v>
      </c>
      <c r="K105">
        <v>1</v>
      </c>
      <c r="L105">
        <v>4</v>
      </c>
      <c r="M105">
        <v>2</v>
      </c>
      <c r="N105">
        <v>1</v>
      </c>
      <c r="O105">
        <v>0</v>
      </c>
      <c r="P105">
        <v>0</v>
      </c>
      <c r="Q105">
        <v>0</v>
      </c>
    </row>
    <row r="106" spans="1:17">
      <c r="A106">
        <v>35</v>
      </c>
      <c r="B106">
        <v>3</v>
      </c>
      <c r="C106" t="s">
        <v>49</v>
      </c>
      <c r="D106">
        <f>VLOOKUP($A106,Sheet3!$A$1:$Z$101,20,Sheet3!T:T)</f>
        <v>0</v>
      </c>
      <c r="K106">
        <v>1</v>
      </c>
      <c r="L106">
        <v>10</v>
      </c>
      <c r="M106">
        <v>7</v>
      </c>
      <c r="N106">
        <v>2</v>
      </c>
      <c r="O106">
        <v>0</v>
      </c>
      <c r="P106">
        <v>0</v>
      </c>
      <c r="Q106">
        <v>0</v>
      </c>
    </row>
    <row r="107" spans="1:17">
      <c r="A107">
        <v>36</v>
      </c>
      <c r="B107">
        <v>1</v>
      </c>
      <c r="C107" t="s">
        <v>49</v>
      </c>
      <c r="D107">
        <f>VLOOKUP($A107,Sheet3!$A$1:$Z$101,20,Sheet3!T:T)</f>
        <v>0</v>
      </c>
      <c r="K107">
        <v>1</v>
      </c>
      <c r="L107">
        <v>10</v>
      </c>
      <c r="M107">
        <v>5</v>
      </c>
      <c r="N107">
        <v>4</v>
      </c>
      <c r="O107">
        <v>0</v>
      </c>
      <c r="P107">
        <v>0</v>
      </c>
      <c r="Q107">
        <v>0</v>
      </c>
    </row>
    <row r="108" spans="1:17">
      <c r="A108">
        <v>36</v>
      </c>
      <c r="B108">
        <v>2</v>
      </c>
      <c r="C108" t="s">
        <v>49</v>
      </c>
      <c r="D108">
        <f>VLOOKUP($A108,Sheet3!$A$1:$Z$101,20,Sheet3!T:T)</f>
        <v>0</v>
      </c>
      <c r="E108">
        <v>14</v>
      </c>
      <c r="F108">
        <v>8564</v>
      </c>
      <c r="G108">
        <v>8064</v>
      </c>
      <c r="H108">
        <v>500</v>
      </c>
      <c r="I108">
        <v>4.7819999999999998E-3</v>
      </c>
      <c r="J108">
        <v>16.48</v>
      </c>
      <c r="K108">
        <v>1</v>
      </c>
      <c r="L108">
        <v>7</v>
      </c>
      <c r="M108">
        <v>4</v>
      </c>
      <c r="N108">
        <v>2</v>
      </c>
      <c r="O108">
        <v>0</v>
      </c>
      <c r="P108">
        <v>0</v>
      </c>
      <c r="Q108">
        <v>0</v>
      </c>
    </row>
    <row r="109" spans="1:17">
      <c r="A109">
        <v>36</v>
      </c>
      <c r="B109">
        <v>3</v>
      </c>
      <c r="C109" t="s">
        <v>49</v>
      </c>
      <c r="D109">
        <f>VLOOKUP($A109,Sheet3!$A$1:$Z$101,20,Sheet3!T:T)</f>
        <v>0</v>
      </c>
      <c r="E109">
        <v>14</v>
      </c>
      <c r="F109">
        <v>9351</v>
      </c>
      <c r="G109">
        <v>8604</v>
      </c>
      <c r="H109">
        <v>747</v>
      </c>
      <c r="I109">
        <v>5.4225000000000002E-3</v>
      </c>
      <c r="J109">
        <v>19.91</v>
      </c>
      <c r="K109">
        <v>1</v>
      </c>
      <c r="L109">
        <v>7</v>
      </c>
      <c r="M109">
        <v>4</v>
      </c>
      <c r="N109">
        <v>2</v>
      </c>
      <c r="O109">
        <v>0</v>
      </c>
      <c r="P109">
        <v>0</v>
      </c>
      <c r="Q109">
        <v>0</v>
      </c>
    </row>
    <row r="110" spans="1:17">
      <c r="A110">
        <v>37</v>
      </c>
      <c r="B110">
        <v>1</v>
      </c>
      <c r="C110" t="s">
        <v>42</v>
      </c>
      <c r="D110">
        <f>VLOOKUP($A110,Sheet3!$A$1:$Z$101,20,Sheet3!T:T)</f>
        <v>3</v>
      </c>
      <c r="E110">
        <v>14</v>
      </c>
      <c r="F110">
        <v>6663</v>
      </c>
      <c r="G110">
        <v>6352</v>
      </c>
      <c r="H110">
        <v>311</v>
      </c>
      <c r="I110">
        <v>3.6424999999999999E-3</v>
      </c>
      <c r="J110">
        <v>14.82</v>
      </c>
      <c r="K110">
        <v>1</v>
      </c>
      <c r="L110">
        <v>7</v>
      </c>
      <c r="M110">
        <v>5</v>
      </c>
      <c r="N110">
        <v>1</v>
      </c>
      <c r="O110">
        <v>0</v>
      </c>
      <c r="P110">
        <v>0</v>
      </c>
      <c r="Q110">
        <v>0</v>
      </c>
    </row>
    <row r="111" spans="1:17">
      <c r="A111">
        <v>37</v>
      </c>
      <c r="B111">
        <v>2</v>
      </c>
      <c r="C111" t="s">
        <v>42</v>
      </c>
      <c r="D111">
        <f>VLOOKUP($A111,Sheet3!$A$1:$Z$101,20,Sheet3!T:T)</f>
        <v>3</v>
      </c>
      <c r="E111">
        <v>8</v>
      </c>
      <c r="F111">
        <v>3646</v>
      </c>
      <c r="G111">
        <v>3376</v>
      </c>
      <c r="H111">
        <v>270</v>
      </c>
      <c r="I111">
        <v>2.0929999999999998E-3</v>
      </c>
      <c r="J111">
        <v>10.039999999999999</v>
      </c>
      <c r="K111">
        <v>1</v>
      </c>
      <c r="L111">
        <v>4</v>
      </c>
      <c r="M111">
        <v>2</v>
      </c>
      <c r="N111">
        <v>1</v>
      </c>
      <c r="O111">
        <v>0</v>
      </c>
      <c r="P111">
        <v>0</v>
      </c>
      <c r="Q111">
        <v>0</v>
      </c>
    </row>
    <row r="112" spans="1:17">
      <c r="A112">
        <v>37</v>
      </c>
      <c r="B112">
        <v>3</v>
      </c>
      <c r="C112" t="s">
        <v>42</v>
      </c>
      <c r="D112">
        <f>VLOOKUP($A112,Sheet3!$A$1:$Z$101,20,Sheet3!T:T)</f>
        <v>3</v>
      </c>
      <c r="E112">
        <v>8</v>
      </c>
      <c r="F112">
        <v>3500</v>
      </c>
      <c r="G112">
        <v>3271</v>
      </c>
      <c r="H112">
        <v>229</v>
      </c>
      <c r="I112">
        <v>1.9789999999999999E-3</v>
      </c>
      <c r="J112">
        <v>8.26</v>
      </c>
      <c r="K112">
        <v>1</v>
      </c>
      <c r="L112">
        <v>4</v>
      </c>
      <c r="M112">
        <v>2</v>
      </c>
      <c r="N112">
        <v>1</v>
      </c>
      <c r="O112">
        <v>0</v>
      </c>
      <c r="P112">
        <v>0</v>
      </c>
      <c r="Q112">
        <v>0</v>
      </c>
    </row>
    <row r="113" spans="1:17">
      <c r="A113">
        <v>38</v>
      </c>
      <c r="B113">
        <v>1</v>
      </c>
      <c r="C113" t="s">
        <v>42</v>
      </c>
      <c r="D113">
        <f>VLOOKUP($A113,Sheet3!$A$1:$Z$101,20,Sheet3!T:T)</f>
        <v>3</v>
      </c>
      <c r="E113">
        <v>6</v>
      </c>
      <c r="F113">
        <v>2422</v>
      </c>
      <c r="G113">
        <v>2294</v>
      </c>
      <c r="H113">
        <v>128</v>
      </c>
      <c r="I113">
        <v>1.3389999999999999E-3</v>
      </c>
      <c r="J113">
        <v>6.29</v>
      </c>
      <c r="K113">
        <v>1</v>
      </c>
      <c r="L113">
        <v>3</v>
      </c>
      <c r="M113">
        <v>1</v>
      </c>
      <c r="N113">
        <v>1</v>
      </c>
      <c r="O113">
        <v>0</v>
      </c>
      <c r="P113">
        <v>0</v>
      </c>
      <c r="Q113">
        <v>0</v>
      </c>
    </row>
    <row r="114" spans="1:17">
      <c r="A114">
        <v>38</v>
      </c>
      <c r="B114">
        <v>2</v>
      </c>
      <c r="C114" t="s">
        <v>42</v>
      </c>
      <c r="D114">
        <f>VLOOKUP($A114,Sheet3!$A$1:$Z$101,20,Sheet3!T:T)</f>
        <v>3</v>
      </c>
      <c r="E114">
        <v>6</v>
      </c>
      <c r="F114">
        <v>2427</v>
      </c>
      <c r="G114">
        <v>2298</v>
      </c>
      <c r="H114">
        <v>129</v>
      </c>
      <c r="I114">
        <v>1.3424999999999999E-3</v>
      </c>
      <c r="J114">
        <v>6.45</v>
      </c>
      <c r="K114">
        <v>1</v>
      </c>
      <c r="L114">
        <v>3</v>
      </c>
      <c r="M114">
        <v>1</v>
      </c>
      <c r="N114">
        <v>1</v>
      </c>
      <c r="O114">
        <v>0</v>
      </c>
      <c r="P114">
        <v>0</v>
      </c>
      <c r="Q114">
        <v>0</v>
      </c>
    </row>
    <row r="115" spans="1:17">
      <c r="A115">
        <v>38</v>
      </c>
      <c r="B115">
        <v>3</v>
      </c>
      <c r="C115" t="s">
        <v>42</v>
      </c>
      <c r="D115">
        <f>VLOOKUP($A115,Sheet3!$A$1:$Z$101,20,Sheet3!T:T)</f>
        <v>3</v>
      </c>
      <c r="E115">
        <v>12</v>
      </c>
      <c r="F115">
        <v>6586</v>
      </c>
      <c r="G115">
        <v>6177</v>
      </c>
      <c r="H115">
        <v>409</v>
      </c>
      <c r="I115">
        <v>3.702E-3</v>
      </c>
      <c r="J115">
        <v>14.66</v>
      </c>
      <c r="K115">
        <v>1</v>
      </c>
      <c r="L115">
        <v>6</v>
      </c>
      <c r="M115">
        <v>3</v>
      </c>
      <c r="N115">
        <v>2</v>
      </c>
      <c r="O115">
        <v>0</v>
      </c>
      <c r="P115">
        <v>0</v>
      </c>
      <c r="Q115">
        <v>0</v>
      </c>
    </row>
    <row r="116" spans="1:17">
      <c r="A116">
        <v>39</v>
      </c>
      <c r="B116">
        <v>1</v>
      </c>
      <c r="C116" t="s">
        <v>42</v>
      </c>
      <c r="D116">
        <f>VLOOKUP($A116,Sheet3!$A$1:$Z$101,20,Sheet3!T:T)</f>
        <v>3</v>
      </c>
      <c r="E116">
        <v>8</v>
      </c>
      <c r="F116">
        <v>3274</v>
      </c>
      <c r="G116">
        <v>2952</v>
      </c>
      <c r="H116">
        <v>322</v>
      </c>
      <c r="I116">
        <v>1.9589999999999998E-3</v>
      </c>
      <c r="J116">
        <v>8.91</v>
      </c>
      <c r="K116">
        <v>1</v>
      </c>
      <c r="L116">
        <v>4</v>
      </c>
      <c r="M116">
        <v>2</v>
      </c>
      <c r="N116">
        <v>1</v>
      </c>
      <c r="O116">
        <v>0</v>
      </c>
      <c r="P116">
        <v>0</v>
      </c>
      <c r="Q116">
        <v>0</v>
      </c>
    </row>
    <row r="117" spans="1:17">
      <c r="A117">
        <v>39</v>
      </c>
      <c r="B117">
        <v>2</v>
      </c>
      <c r="C117" t="s">
        <v>42</v>
      </c>
      <c r="D117">
        <f>VLOOKUP($A117,Sheet3!$A$1:$Z$101,20,Sheet3!T:T)</f>
        <v>3</v>
      </c>
      <c r="E117">
        <v>10</v>
      </c>
      <c r="F117">
        <v>3706</v>
      </c>
      <c r="G117">
        <v>3494</v>
      </c>
      <c r="H117">
        <v>212</v>
      </c>
      <c r="I117">
        <v>2.065E-3</v>
      </c>
      <c r="J117">
        <v>9.1300000000000008</v>
      </c>
      <c r="K117">
        <v>1</v>
      </c>
      <c r="L117">
        <v>5</v>
      </c>
      <c r="M117">
        <v>3</v>
      </c>
      <c r="N117">
        <v>1</v>
      </c>
      <c r="O117">
        <v>0</v>
      </c>
      <c r="P117">
        <v>0</v>
      </c>
      <c r="Q117">
        <v>0</v>
      </c>
    </row>
    <row r="118" spans="1:17">
      <c r="A118">
        <v>39</v>
      </c>
      <c r="B118">
        <v>3</v>
      </c>
      <c r="C118" t="s">
        <v>42</v>
      </c>
      <c r="D118">
        <f>VLOOKUP($A118,Sheet3!$A$1:$Z$101,20,Sheet3!T:T)</f>
        <v>3</v>
      </c>
      <c r="E118">
        <v>6</v>
      </c>
      <c r="F118">
        <v>2125</v>
      </c>
      <c r="G118">
        <v>1987</v>
      </c>
      <c r="H118">
        <v>138</v>
      </c>
      <c r="I118">
        <v>1.2005E-3</v>
      </c>
      <c r="J118">
        <v>7.7</v>
      </c>
      <c r="K118">
        <v>1</v>
      </c>
      <c r="L118">
        <v>3</v>
      </c>
      <c r="M118">
        <v>1</v>
      </c>
      <c r="N118">
        <v>1</v>
      </c>
      <c r="O118">
        <v>0</v>
      </c>
      <c r="P118">
        <v>0</v>
      </c>
      <c r="Q118">
        <v>0</v>
      </c>
    </row>
    <row r="119" spans="1:17">
      <c r="A119">
        <v>40</v>
      </c>
      <c r="B119">
        <v>1</v>
      </c>
      <c r="C119" t="s">
        <v>42</v>
      </c>
      <c r="D119">
        <f>VLOOKUP($A119,Sheet3!$A$1:$Z$101,20,Sheet3!T:T)</f>
        <v>0</v>
      </c>
      <c r="K119">
        <v>1</v>
      </c>
      <c r="L119">
        <v>25</v>
      </c>
      <c r="M119">
        <v>12</v>
      </c>
      <c r="N119">
        <v>12</v>
      </c>
      <c r="O119">
        <v>0</v>
      </c>
      <c r="P119">
        <v>0</v>
      </c>
      <c r="Q119">
        <v>0</v>
      </c>
    </row>
    <row r="120" spans="1:17">
      <c r="A120">
        <v>40</v>
      </c>
      <c r="B120">
        <v>2</v>
      </c>
      <c r="C120" t="s">
        <v>42</v>
      </c>
      <c r="D120">
        <f>VLOOKUP($A120,Sheet3!$A$1:$Z$101,20,Sheet3!T:T)</f>
        <v>0</v>
      </c>
      <c r="K120">
        <v>1</v>
      </c>
      <c r="L120">
        <v>25</v>
      </c>
      <c r="M120">
        <v>17</v>
      </c>
      <c r="N120">
        <v>7</v>
      </c>
      <c r="O120">
        <v>0</v>
      </c>
      <c r="P120">
        <v>0</v>
      </c>
      <c r="Q120">
        <v>0</v>
      </c>
    </row>
    <row r="121" spans="1:17">
      <c r="A121">
        <v>40</v>
      </c>
      <c r="B121">
        <v>3</v>
      </c>
      <c r="C121" t="s">
        <v>42</v>
      </c>
      <c r="D121">
        <f>VLOOKUP($A121,Sheet3!$A$1:$Z$101,20,Sheet3!T:T)</f>
        <v>0</v>
      </c>
      <c r="E121">
        <v>10</v>
      </c>
      <c r="F121">
        <v>5622</v>
      </c>
      <c r="G121">
        <v>5120</v>
      </c>
      <c r="H121">
        <v>502</v>
      </c>
      <c r="I121">
        <v>3.313E-3</v>
      </c>
      <c r="J121">
        <v>11.54</v>
      </c>
      <c r="K121">
        <v>1</v>
      </c>
      <c r="L121">
        <v>5</v>
      </c>
      <c r="M121">
        <v>2</v>
      </c>
      <c r="N121">
        <v>2</v>
      </c>
      <c r="O121">
        <v>0</v>
      </c>
      <c r="P121">
        <v>0</v>
      </c>
      <c r="Q121">
        <v>0</v>
      </c>
    </row>
    <row r="122" spans="1:17">
      <c r="A122">
        <v>41</v>
      </c>
      <c r="B122">
        <v>1</v>
      </c>
      <c r="C122" t="s">
        <v>42</v>
      </c>
      <c r="D122">
        <f>VLOOKUP($A122,Sheet3!$A$1:$Z$101,20,Sheet3!T:T)</f>
        <v>0</v>
      </c>
      <c r="E122">
        <v>6</v>
      </c>
      <c r="F122">
        <v>2359</v>
      </c>
      <c r="G122">
        <v>2132</v>
      </c>
      <c r="H122">
        <v>227</v>
      </c>
      <c r="I122">
        <v>1.4065E-3</v>
      </c>
      <c r="J122">
        <v>34.630000000000003</v>
      </c>
      <c r="K122">
        <v>1</v>
      </c>
      <c r="L122">
        <v>3</v>
      </c>
      <c r="M122">
        <v>1</v>
      </c>
      <c r="N122">
        <v>1</v>
      </c>
      <c r="O122">
        <v>0</v>
      </c>
      <c r="P122">
        <v>0</v>
      </c>
      <c r="Q122">
        <v>0</v>
      </c>
    </row>
    <row r="123" spans="1:17">
      <c r="A123">
        <v>41</v>
      </c>
      <c r="B123">
        <v>2</v>
      </c>
      <c r="C123" t="s">
        <v>42</v>
      </c>
      <c r="D123">
        <f>VLOOKUP($A123,Sheet3!$A$1:$Z$101,20,Sheet3!T:T)</f>
        <v>0</v>
      </c>
      <c r="E123">
        <v>6</v>
      </c>
      <c r="F123">
        <v>2421</v>
      </c>
      <c r="G123">
        <v>2182</v>
      </c>
      <c r="H123">
        <v>239</v>
      </c>
      <c r="I123">
        <v>1.4495000000000001E-3</v>
      </c>
      <c r="J123">
        <v>33.72</v>
      </c>
      <c r="K123">
        <v>1</v>
      </c>
      <c r="L123">
        <v>3</v>
      </c>
      <c r="M123">
        <v>1</v>
      </c>
      <c r="N123">
        <v>1</v>
      </c>
      <c r="O123">
        <v>0</v>
      </c>
      <c r="P123">
        <v>0</v>
      </c>
      <c r="Q123">
        <v>0</v>
      </c>
    </row>
    <row r="124" spans="1:17">
      <c r="A124">
        <v>41</v>
      </c>
      <c r="B124">
        <v>3</v>
      </c>
      <c r="C124" t="s">
        <v>42</v>
      </c>
      <c r="D124">
        <f>VLOOKUP($A124,Sheet3!$A$1:$Z$101,20,Sheet3!T:T)</f>
        <v>0</v>
      </c>
      <c r="E124">
        <v>6</v>
      </c>
      <c r="F124">
        <v>2199</v>
      </c>
      <c r="G124">
        <v>2069</v>
      </c>
      <c r="H124">
        <v>130</v>
      </c>
      <c r="I124">
        <v>1.2294999999999999E-3</v>
      </c>
      <c r="J124">
        <v>7.31</v>
      </c>
      <c r="K124">
        <v>1</v>
      </c>
      <c r="L124">
        <v>3</v>
      </c>
      <c r="M124">
        <v>1</v>
      </c>
      <c r="N124">
        <v>1</v>
      </c>
      <c r="O124">
        <v>0</v>
      </c>
      <c r="P124">
        <v>0</v>
      </c>
      <c r="Q124">
        <v>0</v>
      </c>
    </row>
    <row r="125" spans="1:17">
      <c r="A125">
        <v>42</v>
      </c>
      <c r="B125">
        <v>1</v>
      </c>
      <c r="C125" t="s">
        <v>42</v>
      </c>
      <c r="D125">
        <f>VLOOKUP($A125,Sheet3!$A$1:$Z$101,20,Sheet3!T:T)</f>
        <v>1</v>
      </c>
      <c r="E125">
        <v>10</v>
      </c>
      <c r="F125">
        <v>4800</v>
      </c>
      <c r="G125">
        <v>4441</v>
      </c>
      <c r="H125">
        <v>359</v>
      </c>
      <c r="I125">
        <v>2.7590000000000002E-3</v>
      </c>
      <c r="J125">
        <v>10.29</v>
      </c>
      <c r="K125">
        <v>1</v>
      </c>
      <c r="L125">
        <v>5</v>
      </c>
      <c r="M125">
        <v>3</v>
      </c>
      <c r="N125">
        <v>1</v>
      </c>
      <c r="O125">
        <v>0</v>
      </c>
      <c r="P125">
        <v>0</v>
      </c>
      <c r="Q125">
        <v>0</v>
      </c>
    </row>
    <row r="126" spans="1:17">
      <c r="A126">
        <v>42</v>
      </c>
      <c r="B126">
        <v>2</v>
      </c>
      <c r="C126" t="s">
        <v>42</v>
      </c>
      <c r="D126">
        <f>VLOOKUP($A126,Sheet3!$A$1:$Z$101,20,Sheet3!T:T)</f>
        <v>1</v>
      </c>
      <c r="E126">
        <v>6</v>
      </c>
      <c r="F126">
        <v>2441</v>
      </c>
      <c r="G126">
        <v>2193</v>
      </c>
      <c r="H126">
        <v>248</v>
      </c>
      <c r="I126">
        <v>1.4685E-3</v>
      </c>
      <c r="J126">
        <v>35.75</v>
      </c>
      <c r="K126">
        <v>1</v>
      </c>
      <c r="L126">
        <v>3</v>
      </c>
      <c r="M126">
        <v>1</v>
      </c>
      <c r="N126">
        <v>1</v>
      </c>
      <c r="O126">
        <v>0</v>
      </c>
      <c r="P126">
        <v>0</v>
      </c>
      <c r="Q126">
        <v>0</v>
      </c>
    </row>
    <row r="127" spans="1:17">
      <c r="A127">
        <v>42</v>
      </c>
      <c r="B127">
        <v>3</v>
      </c>
      <c r="C127" t="s">
        <v>42</v>
      </c>
      <c r="D127">
        <f>VLOOKUP($A127,Sheet3!$A$1:$Z$101,20,Sheet3!T:T)</f>
        <v>1</v>
      </c>
      <c r="E127">
        <v>8</v>
      </c>
      <c r="F127">
        <v>3176</v>
      </c>
      <c r="G127">
        <v>2925</v>
      </c>
      <c r="H127">
        <v>251</v>
      </c>
      <c r="I127">
        <v>1.8389999999999999E-3</v>
      </c>
      <c r="J127">
        <v>36.369999999999997</v>
      </c>
      <c r="K127">
        <v>1</v>
      </c>
      <c r="L127">
        <v>4</v>
      </c>
      <c r="M127">
        <v>2</v>
      </c>
      <c r="N127">
        <v>1</v>
      </c>
      <c r="O127">
        <v>0</v>
      </c>
      <c r="P127">
        <v>0</v>
      </c>
      <c r="Q127">
        <v>0</v>
      </c>
    </row>
    <row r="128" spans="1:17">
      <c r="A128">
        <v>43</v>
      </c>
      <c r="B128">
        <v>1</v>
      </c>
      <c r="C128" t="s">
        <v>42</v>
      </c>
      <c r="D128">
        <f>VLOOKUP($A128,Sheet3!$A$1:$Z$101,20,Sheet3!T:T)</f>
        <v>3</v>
      </c>
      <c r="E128">
        <v>6</v>
      </c>
      <c r="F128">
        <v>2558</v>
      </c>
      <c r="G128">
        <v>2394</v>
      </c>
      <c r="H128">
        <v>164</v>
      </c>
      <c r="I128">
        <v>1.4430000000000001E-3</v>
      </c>
      <c r="J128">
        <v>7.46</v>
      </c>
      <c r="K128">
        <v>1</v>
      </c>
      <c r="L128">
        <v>3</v>
      </c>
      <c r="M128">
        <v>1</v>
      </c>
      <c r="N128">
        <v>1</v>
      </c>
      <c r="O128">
        <v>0</v>
      </c>
      <c r="P128">
        <v>0</v>
      </c>
      <c r="Q128">
        <v>0</v>
      </c>
    </row>
    <row r="129" spans="1:17">
      <c r="A129">
        <v>43</v>
      </c>
      <c r="B129">
        <v>2</v>
      </c>
      <c r="C129" t="s">
        <v>42</v>
      </c>
      <c r="D129">
        <f>VLOOKUP($A129,Sheet3!$A$1:$Z$101,20,Sheet3!T:T)</f>
        <v>3</v>
      </c>
      <c r="E129">
        <v>8</v>
      </c>
      <c r="F129">
        <v>3555</v>
      </c>
      <c r="G129">
        <v>3330</v>
      </c>
      <c r="H129">
        <v>225</v>
      </c>
      <c r="I129">
        <v>2.0024999999999999E-3</v>
      </c>
      <c r="J129">
        <v>11.81</v>
      </c>
      <c r="K129">
        <v>1</v>
      </c>
      <c r="L129">
        <v>4</v>
      </c>
      <c r="M129">
        <v>2</v>
      </c>
      <c r="N129">
        <v>1</v>
      </c>
      <c r="O129">
        <v>0</v>
      </c>
      <c r="P129">
        <v>0</v>
      </c>
      <c r="Q129">
        <v>0</v>
      </c>
    </row>
    <row r="130" spans="1:17">
      <c r="A130">
        <v>43</v>
      </c>
      <c r="B130">
        <v>3</v>
      </c>
      <c r="C130" t="s">
        <v>42</v>
      </c>
      <c r="D130">
        <f>VLOOKUP($A130,Sheet3!$A$1:$Z$101,20,Sheet3!T:T)</f>
        <v>3</v>
      </c>
      <c r="E130">
        <v>6</v>
      </c>
      <c r="F130">
        <v>2505</v>
      </c>
      <c r="G130">
        <v>2368</v>
      </c>
      <c r="H130">
        <v>137</v>
      </c>
      <c r="I130">
        <v>1.3894999999999999E-3</v>
      </c>
      <c r="J130">
        <v>6.27</v>
      </c>
      <c r="K130">
        <v>1</v>
      </c>
      <c r="L130">
        <v>3</v>
      </c>
      <c r="M130">
        <v>1</v>
      </c>
      <c r="N130">
        <v>1</v>
      </c>
      <c r="O130">
        <v>0</v>
      </c>
      <c r="P130">
        <v>0</v>
      </c>
      <c r="Q130">
        <v>0</v>
      </c>
    </row>
    <row r="131" spans="1:17">
      <c r="A131">
        <v>44</v>
      </c>
      <c r="B131">
        <v>1</v>
      </c>
      <c r="C131" t="s">
        <v>42</v>
      </c>
      <c r="D131">
        <f>VLOOKUP($A131,Sheet3!$A$1:$Z$101,20,Sheet3!T:T)</f>
        <v>3</v>
      </c>
      <c r="E131">
        <v>6</v>
      </c>
      <c r="F131">
        <v>2476</v>
      </c>
      <c r="G131">
        <v>2344</v>
      </c>
      <c r="H131">
        <v>132</v>
      </c>
      <c r="I131">
        <v>1.3699999999999999E-3</v>
      </c>
      <c r="J131">
        <v>6.79</v>
      </c>
      <c r="K131">
        <v>1</v>
      </c>
      <c r="L131">
        <v>3</v>
      </c>
      <c r="M131">
        <v>1</v>
      </c>
      <c r="N131">
        <v>1</v>
      </c>
      <c r="O131">
        <v>0</v>
      </c>
      <c r="P131">
        <v>0</v>
      </c>
      <c r="Q131">
        <v>0</v>
      </c>
    </row>
    <row r="132" spans="1:17">
      <c r="A132">
        <v>44</v>
      </c>
      <c r="B132">
        <v>2</v>
      </c>
      <c r="C132" t="s">
        <v>42</v>
      </c>
      <c r="D132">
        <f>VLOOKUP($A132,Sheet3!$A$1:$Z$101,20,Sheet3!T:T)</f>
        <v>3</v>
      </c>
      <c r="E132">
        <v>6</v>
      </c>
      <c r="F132">
        <v>2644</v>
      </c>
      <c r="G132">
        <v>2434</v>
      </c>
      <c r="H132">
        <v>210</v>
      </c>
      <c r="I132">
        <v>1.5319999999999999E-3</v>
      </c>
      <c r="J132">
        <v>7.61</v>
      </c>
      <c r="K132">
        <v>1</v>
      </c>
      <c r="L132">
        <v>3</v>
      </c>
      <c r="M132">
        <v>1</v>
      </c>
      <c r="N132">
        <v>1</v>
      </c>
      <c r="O132">
        <v>0</v>
      </c>
      <c r="P132">
        <v>0</v>
      </c>
      <c r="Q132">
        <v>0</v>
      </c>
    </row>
    <row r="133" spans="1:17">
      <c r="A133">
        <v>44</v>
      </c>
      <c r="B133">
        <v>3</v>
      </c>
      <c r="C133" t="s">
        <v>42</v>
      </c>
      <c r="D133">
        <f>VLOOKUP($A133,Sheet3!$A$1:$Z$101,20,Sheet3!T:T)</f>
        <v>3</v>
      </c>
      <c r="E133">
        <v>8</v>
      </c>
      <c r="F133">
        <v>3552</v>
      </c>
      <c r="G133">
        <v>3327</v>
      </c>
      <c r="H133">
        <v>225</v>
      </c>
      <c r="I133">
        <v>2.0010000000000002E-3</v>
      </c>
      <c r="J133">
        <v>8.89</v>
      </c>
      <c r="K133">
        <v>1</v>
      </c>
      <c r="L133">
        <v>4</v>
      </c>
      <c r="M133">
        <v>2</v>
      </c>
      <c r="N133">
        <v>1</v>
      </c>
      <c r="O133">
        <v>0</v>
      </c>
      <c r="P133">
        <v>0</v>
      </c>
      <c r="Q133">
        <v>0</v>
      </c>
    </row>
    <row r="134" spans="1:17">
      <c r="A134">
        <v>45</v>
      </c>
      <c r="B134">
        <v>1</v>
      </c>
      <c r="C134" t="s">
        <v>42</v>
      </c>
      <c r="D134">
        <f>VLOOKUP($A134,Sheet3!$A$1:$Z$101,20,Sheet3!T:T)</f>
        <v>1</v>
      </c>
      <c r="E134">
        <v>6</v>
      </c>
      <c r="F134">
        <v>2963</v>
      </c>
      <c r="G134">
        <v>2639</v>
      </c>
      <c r="H134">
        <v>324</v>
      </c>
      <c r="I134">
        <v>1.8055E-3</v>
      </c>
      <c r="J134">
        <v>7.84</v>
      </c>
      <c r="K134">
        <v>1</v>
      </c>
      <c r="L134">
        <v>3</v>
      </c>
      <c r="M134">
        <v>1</v>
      </c>
      <c r="N134">
        <v>1</v>
      </c>
      <c r="O134">
        <v>0</v>
      </c>
      <c r="P134">
        <v>0</v>
      </c>
      <c r="Q134">
        <v>0</v>
      </c>
    </row>
    <row r="135" spans="1:17">
      <c r="A135">
        <v>45</v>
      </c>
      <c r="B135">
        <v>2</v>
      </c>
      <c r="C135" t="s">
        <v>42</v>
      </c>
      <c r="D135">
        <f>VLOOKUP($A135,Sheet3!$A$1:$Z$101,20,Sheet3!T:T)</f>
        <v>1</v>
      </c>
      <c r="E135">
        <v>8</v>
      </c>
      <c r="F135">
        <v>4008</v>
      </c>
      <c r="G135">
        <v>3667</v>
      </c>
      <c r="H135">
        <v>341</v>
      </c>
      <c r="I135">
        <v>2.3449999999999999E-3</v>
      </c>
      <c r="J135">
        <v>11.5</v>
      </c>
      <c r="K135">
        <v>1</v>
      </c>
      <c r="L135">
        <v>4</v>
      </c>
      <c r="M135">
        <v>2</v>
      </c>
      <c r="N135">
        <v>1</v>
      </c>
      <c r="O135">
        <v>0</v>
      </c>
      <c r="P135">
        <v>0</v>
      </c>
      <c r="Q135">
        <v>0</v>
      </c>
    </row>
    <row r="136" spans="1:17">
      <c r="A136">
        <v>45</v>
      </c>
      <c r="B136">
        <v>3</v>
      </c>
      <c r="C136" t="s">
        <v>42</v>
      </c>
      <c r="D136">
        <f>VLOOKUP($A136,Sheet3!$A$1:$Z$101,20,Sheet3!T:T)</f>
        <v>1</v>
      </c>
      <c r="E136">
        <v>6</v>
      </c>
      <c r="F136">
        <v>2851</v>
      </c>
      <c r="G136">
        <v>2587</v>
      </c>
      <c r="H136">
        <v>264</v>
      </c>
      <c r="I136">
        <v>1.6894999999999901E-3</v>
      </c>
      <c r="J136">
        <v>7.48</v>
      </c>
      <c r="K136">
        <v>1</v>
      </c>
      <c r="L136">
        <v>3</v>
      </c>
      <c r="M136">
        <v>1</v>
      </c>
      <c r="N136">
        <v>1</v>
      </c>
      <c r="O136">
        <v>0</v>
      </c>
      <c r="P136">
        <v>0</v>
      </c>
      <c r="Q136">
        <v>0</v>
      </c>
    </row>
    <row r="137" spans="1:17">
      <c r="A137">
        <v>46</v>
      </c>
      <c r="B137">
        <v>1</v>
      </c>
      <c r="C137" t="s">
        <v>42</v>
      </c>
      <c r="D137">
        <f>VLOOKUP($A137,Sheet3!$A$1:$Z$101,20,Sheet3!T:T)</f>
        <v>3</v>
      </c>
      <c r="E137">
        <v>8</v>
      </c>
      <c r="F137">
        <v>3346</v>
      </c>
      <c r="G137">
        <v>3172</v>
      </c>
      <c r="H137">
        <v>174</v>
      </c>
      <c r="I137">
        <v>1.8469999999999999E-3</v>
      </c>
      <c r="J137">
        <v>8.34</v>
      </c>
      <c r="K137">
        <v>1</v>
      </c>
      <c r="L137">
        <v>4</v>
      </c>
      <c r="M137">
        <v>2</v>
      </c>
      <c r="N137">
        <v>1</v>
      </c>
      <c r="O137">
        <v>0</v>
      </c>
      <c r="P137">
        <v>0</v>
      </c>
      <c r="Q137">
        <v>0</v>
      </c>
    </row>
    <row r="138" spans="1:17">
      <c r="A138">
        <v>46</v>
      </c>
      <c r="B138">
        <v>2</v>
      </c>
      <c r="C138" t="s">
        <v>42</v>
      </c>
      <c r="D138">
        <f>VLOOKUP($A138,Sheet3!$A$1:$Z$101,20,Sheet3!T:T)</f>
        <v>3</v>
      </c>
      <c r="E138">
        <v>8</v>
      </c>
      <c r="F138">
        <v>3336</v>
      </c>
      <c r="G138">
        <v>3167</v>
      </c>
      <c r="H138">
        <v>169</v>
      </c>
      <c r="I138">
        <v>1.8370000000000001E-3</v>
      </c>
      <c r="J138">
        <v>9.1</v>
      </c>
      <c r="K138">
        <v>1</v>
      </c>
      <c r="L138">
        <v>4</v>
      </c>
      <c r="M138">
        <v>2</v>
      </c>
      <c r="N138">
        <v>1</v>
      </c>
      <c r="O138">
        <v>0</v>
      </c>
      <c r="P138">
        <v>0</v>
      </c>
      <c r="Q138">
        <v>0</v>
      </c>
    </row>
    <row r="139" spans="1:17">
      <c r="A139">
        <v>46</v>
      </c>
      <c r="B139">
        <v>3</v>
      </c>
      <c r="C139" t="s">
        <v>42</v>
      </c>
      <c r="D139">
        <f>VLOOKUP($A139,Sheet3!$A$1:$Z$101,20,Sheet3!T:T)</f>
        <v>3</v>
      </c>
      <c r="E139">
        <v>10</v>
      </c>
      <c r="F139">
        <v>4638</v>
      </c>
      <c r="G139">
        <v>4347</v>
      </c>
      <c r="H139">
        <v>291</v>
      </c>
      <c r="I139">
        <v>2.6099999999999999E-3</v>
      </c>
      <c r="J139">
        <v>9.35</v>
      </c>
      <c r="K139">
        <v>1</v>
      </c>
      <c r="L139">
        <v>5</v>
      </c>
      <c r="M139">
        <v>3</v>
      </c>
      <c r="N139">
        <v>1</v>
      </c>
      <c r="O139">
        <v>0</v>
      </c>
      <c r="P139">
        <v>0</v>
      </c>
      <c r="Q139">
        <v>0</v>
      </c>
    </row>
    <row r="140" spans="1:17">
      <c r="A140">
        <v>47</v>
      </c>
      <c r="B140">
        <v>1</v>
      </c>
      <c r="C140" t="s">
        <v>42</v>
      </c>
      <c r="D140">
        <f>VLOOKUP($A140,Sheet3!$A$1:$Z$101,20,Sheet3!T:T)</f>
        <v>0</v>
      </c>
      <c r="E140">
        <v>22</v>
      </c>
      <c r="F140">
        <v>19060</v>
      </c>
      <c r="G140">
        <v>17869</v>
      </c>
      <c r="H140">
        <v>1191</v>
      </c>
      <c r="I140">
        <v>1.0721E-2</v>
      </c>
      <c r="J140">
        <v>58.68</v>
      </c>
      <c r="K140">
        <v>1</v>
      </c>
      <c r="L140">
        <v>11</v>
      </c>
      <c r="M140">
        <v>7</v>
      </c>
      <c r="N140">
        <v>3</v>
      </c>
      <c r="O140">
        <v>0</v>
      </c>
      <c r="P140">
        <v>0</v>
      </c>
      <c r="Q140">
        <v>0</v>
      </c>
    </row>
    <row r="141" spans="1:17">
      <c r="A141">
        <v>47</v>
      </c>
      <c r="B141">
        <v>2</v>
      </c>
      <c r="C141" t="s">
        <v>42</v>
      </c>
      <c r="D141">
        <f>VLOOKUP($A141,Sheet3!$A$1:$Z$101,20,Sheet3!T:T)</f>
        <v>0</v>
      </c>
      <c r="E141">
        <v>18</v>
      </c>
      <c r="F141">
        <v>12470</v>
      </c>
      <c r="G141">
        <v>11831</v>
      </c>
      <c r="H141">
        <v>639</v>
      </c>
      <c r="I141">
        <v>6.8739999999999999E-3</v>
      </c>
      <c r="J141">
        <v>17.54</v>
      </c>
      <c r="K141">
        <v>1</v>
      </c>
      <c r="L141">
        <v>9</v>
      </c>
      <c r="M141">
        <v>5</v>
      </c>
      <c r="N141">
        <v>3</v>
      </c>
      <c r="O141">
        <v>0</v>
      </c>
      <c r="P141">
        <v>0</v>
      </c>
      <c r="Q141">
        <v>0</v>
      </c>
    </row>
    <row r="142" spans="1:17">
      <c r="A142">
        <v>47</v>
      </c>
      <c r="B142">
        <v>3</v>
      </c>
      <c r="C142" t="s">
        <v>42</v>
      </c>
      <c r="D142">
        <f>VLOOKUP($A142,Sheet3!$A$1:$Z$101,20,Sheet3!T:T)</f>
        <v>0</v>
      </c>
      <c r="E142">
        <v>8</v>
      </c>
      <c r="F142">
        <v>3475</v>
      </c>
      <c r="G142">
        <v>3264</v>
      </c>
      <c r="H142">
        <v>211</v>
      </c>
      <c r="I142">
        <v>1.9484999999999999E-3</v>
      </c>
      <c r="J142">
        <v>6.55</v>
      </c>
      <c r="K142">
        <v>1</v>
      </c>
      <c r="L142">
        <v>4</v>
      </c>
      <c r="M142">
        <v>1</v>
      </c>
      <c r="N142">
        <v>2</v>
      </c>
      <c r="O142">
        <v>0</v>
      </c>
      <c r="P142">
        <v>0</v>
      </c>
      <c r="Q142">
        <v>0</v>
      </c>
    </row>
    <row r="143" spans="1:17">
      <c r="A143">
        <v>48</v>
      </c>
      <c r="B143">
        <v>1</v>
      </c>
      <c r="C143" t="s">
        <v>42</v>
      </c>
      <c r="D143">
        <f>VLOOKUP($A143,Sheet3!$A$1:$Z$101,20,Sheet3!T:T)</f>
        <v>0</v>
      </c>
      <c r="E143">
        <v>14</v>
      </c>
      <c r="F143">
        <v>9444</v>
      </c>
      <c r="G143">
        <v>8667</v>
      </c>
      <c r="H143">
        <v>777</v>
      </c>
      <c r="I143">
        <v>5.49899999999999E-3</v>
      </c>
      <c r="J143">
        <v>15.85</v>
      </c>
      <c r="K143">
        <v>1</v>
      </c>
      <c r="L143">
        <v>7</v>
      </c>
      <c r="M143">
        <v>4</v>
      </c>
      <c r="N143">
        <v>2</v>
      </c>
      <c r="O143">
        <v>0</v>
      </c>
      <c r="P143">
        <v>0</v>
      </c>
      <c r="Q143">
        <v>0</v>
      </c>
    </row>
    <row r="144" spans="1:17">
      <c r="A144">
        <v>48</v>
      </c>
      <c r="B144">
        <v>2</v>
      </c>
      <c r="C144" t="s">
        <v>42</v>
      </c>
      <c r="D144">
        <f>VLOOKUP($A144,Sheet3!$A$1:$Z$101,20,Sheet3!T:T)</f>
        <v>0</v>
      </c>
      <c r="K144">
        <v>1</v>
      </c>
      <c r="L144">
        <v>25</v>
      </c>
      <c r="M144">
        <v>13</v>
      </c>
      <c r="N144">
        <v>11</v>
      </c>
      <c r="O144">
        <v>0</v>
      </c>
      <c r="P144">
        <v>0</v>
      </c>
      <c r="Q144">
        <v>0</v>
      </c>
    </row>
    <row r="145" spans="1:17">
      <c r="A145">
        <v>48</v>
      </c>
      <c r="B145">
        <v>3</v>
      </c>
      <c r="C145" t="s">
        <v>42</v>
      </c>
      <c r="D145">
        <f>VLOOKUP($A145,Sheet3!$A$1:$Z$101,20,Sheet3!T:T)</f>
        <v>0</v>
      </c>
      <c r="E145">
        <v>26</v>
      </c>
      <c r="F145">
        <v>22683</v>
      </c>
      <c r="G145">
        <v>21500</v>
      </c>
      <c r="H145">
        <v>1183</v>
      </c>
      <c r="I145">
        <v>1.2524499999999999E-2</v>
      </c>
      <c r="J145">
        <v>69.03</v>
      </c>
      <c r="K145">
        <v>1</v>
      </c>
      <c r="L145">
        <v>13</v>
      </c>
      <c r="M145">
        <v>8</v>
      </c>
      <c r="N145">
        <v>4</v>
      </c>
      <c r="O145">
        <v>0</v>
      </c>
      <c r="P145">
        <v>0</v>
      </c>
      <c r="Q145">
        <v>0</v>
      </c>
    </row>
    <row r="146" spans="1:17">
      <c r="A146">
        <v>49</v>
      </c>
      <c r="B146">
        <v>1</v>
      </c>
      <c r="C146" t="s">
        <v>42</v>
      </c>
      <c r="D146">
        <f>VLOOKUP($A146,Sheet3!$A$1:$Z$101,20,Sheet3!T:T)</f>
        <v>0</v>
      </c>
      <c r="K146">
        <v>1</v>
      </c>
      <c r="L146">
        <v>25</v>
      </c>
      <c r="M146">
        <v>14</v>
      </c>
      <c r="N146">
        <v>10</v>
      </c>
      <c r="O146">
        <v>0</v>
      </c>
      <c r="P146">
        <v>0</v>
      </c>
      <c r="Q146">
        <v>0</v>
      </c>
    </row>
    <row r="147" spans="1:17">
      <c r="A147">
        <v>49</v>
      </c>
      <c r="B147">
        <v>2</v>
      </c>
      <c r="C147" t="s">
        <v>42</v>
      </c>
      <c r="D147">
        <f>VLOOKUP($A147,Sheet3!$A$1:$Z$101,20,Sheet3!T:T)</f>
        <v>0</v>
      </c>
      <c r="K147">
        <v>1</v>
      </c>
      <c r="L147">
        <v>25</v>
      </c>
      <c r="M147">
        <v>15</v>
      </c>
      <c r="N147">
        <v>9</v>
      </c>
      <c r="O147">
        <v>0</v>
      </c>
      <c r="P147">
        <v>0</v>
      </c>
      <c r="Q147">
        <v>0</v>
      </c>
    </row>
    <row r="148" spans="1:17">
      <c r="A148">
        <v>49</v>
      </c>
      <c r="B148">
        <v>3</v>
      </c>
      <c r="C148" t="s">
        <v>42</v>
      </c>
      <c r="D148">
        <f>VLOOKUP($A148,Sheet3!$A$1:$Z$101,20,Sheet3!T:T)</f>
        <v>0</v>
      </c>
      <c r="E148">
        <v>45</v>
      </c>
      <c r="F148">
        <v>80093</v>
      </c>
      <c r="G148">
        <v>78863</v>
      </c>
      <c r="H148">
        <v>1230</v>
      </c>
      <c r="I148">
        <v>4.1276499999999897E-2</v>
      </c>
      <c r="J148">
        <v>38.6</v>
      </c>
      <c r="K148">
        <v>1</v>
      </c>
      <c r="L148">
        <v>5</v>
      </c>
      <c r="M148">
        <v>2</v>
      </c>
      <c r="N148">
        <v>2</v>
      </c>
      <c r="O148">
        <v>18</v>
      </c>
      <c r="P148">
        <v>15</v>
      </c>
      <c r="Q148">
        <v>2</v>
      </c>
    </row>
    <row r="149" spans="1:17">
      <c r="A149">
        <v>50</v>
      </c>
      <c r="B149">
        <v>1</v>
      </c>
      <c r="C149" t="s">
        <v>42</v>
      </c>
      <c r="D149">
        <f>VLOOKUP($A149,Sheet3!$A$1:$Z$101,20,Sheet3!T:T)</f>
        <v>0</v>
      </c>
      <c r="E149">
        <v>14</v>
      </c>
      <c r="F149">
        <v>11558</v>
      </c>
      <c r="G149">
        <v>10490</v>
      </c>
      <c r="H149">
        <v>1068</v>
      </c>
      <c r="I149">
        <v>6.8469999999999998E-3</v>
      </c>
      <c r="J149">
        <v>22.25</v>
      </c>
      <c r="K149">
        <v>1</v>
      </c>
      <c r="L149">
        <v>7</v>
      </c>
      <c r="M149">
        <v>3</v>
      </c>
      <c r="N149">
        <v>3</v>
      </c>
      <c r="O149">
        <v>0</v>
      </c>
      <c r="P149">
        <v>0</v>
      </c>
      <c r="Q149">
        <v>0</v>
      </c>
    </row>
    <row r="150" spans="1:17">
      <c r="A150">
        <v>50</v>
      </c>
      <c r="B150">
        <v>2</v>
      </c>
      <c r="C150" t="s">
        <v>42</v>
      </c>
      <c r="D150">
        <f>VLOOKUP($A150,Sheet3!$A$1:$Z$101,20,Sheet3!T:T)</f>
        <v>0</v>
      </c>
      <c r="E150">
        <v>18</v>
      </c>
      <c r="F150">
        <v>11030</v>
      </c>
      <c r="G150">
        <v>10742</v>
      </c>
      <c r="H150">
        <v>288</v>
      </c>
      <c r="I150">
        <v>5.803E-3</v>
      </c>
      <c r="J150">
        <v>15.4</v>
      </c>
      <c r="K150">
        <v>1</v>
      </c>
      <c r="L150">
        <v>9</v>
      </c>
      <c r="M150">
        <v>5</v>
      </c>
      <c r="N150">
        <v>3</v>
      </c>
      <c r="O150">
        <v>0</v>
      </c>
      <c r="P150">
        <v>0</v>
      </c>
      <c r="Q150">
        <v>0</v>
      </c>
    </row>
    <row r="151" spans="1:17">
      <c r="A151">
        <v>50</v>
      </c>
      <c r="B151">
        <v>3</v>
      </c>
      <c r="C151" t="s">
        <v>42</v>
      </c>
      <c r="D151">
        <f>VLOOKUP($A151,Sheet3!$A$1:$Z$101,20,Sheet3!T:T)</f>
        <v>0</v>
      </c>
      <c r="E151">
        <v>46</v>
      </c>
      <c r="F151">
        <v>74258</v>
      </c>
      <c r="G151">
        <v>72077</v>
      </c>
      <c r="H151">
        <v>2181</v>
      </c>
      <c r="I151">
        <v>3.9309999999999998E-2</v>
      </c>
      <c r="J151">
        <v>59.94</v>
      </c>
      <c r="K151">
        <v>1</v>
      </c>
      <c r="L151">
        <v>23</v>
      </c>
      <c r="M151">
        <v>14</v>
      </c>
      <c r="N151">
        <v>8</v>
      </c>
      <c r="O151">
        <v>0</v>
      </c>
      <c r="P151">
        <v>0</v>
      </c>
      <c r="Q151">
        <v>0</v>
      </c>
    </row>
    <row r="152" spans="1:17">
      <c r="A152">
        <v>51</v>
      </c>
      <c r="B152">
        <v>1</v>
      </c>
      <c r="C152" t="s">
        <v>42</v>
      </c>
      <c r="D152">
        <f>VLOOKUP($A152,Sheet3!$A$1:$Z$101,20,Sheet3!T:T)</f>
        <v>0</v>
      </c>
      <c r="E152">
        <v>26</v>
      </c>
      <c r="F152">
        <v>18106</v>
      </c>
      <c r="G152">
        <v>17443</v>
      </c>
      <c r="H152">
        <v>663</v>
      </c>
      <c r="I152">
        <v>9.7160000000000007E-3</v>
      </c>
      <c r="J152">
        <v>35.89</v>
      </c>
      <c r="K152">
        <v>1</v>
      </c>
      <c r="L152">
        <v>13</v>
      </c>
      <c r="M152">
        <v>9</v>
      </c>
      <c r="N152">
        <v>3</v>
      </c>
      <c r="O152">
        <v>0</v>
      </c>
      <c r="P152">
        <v>0</v>
      </c>
      <c r="Q152">
        <v>0</v>
      </c>
    </row>
    <row r="153" spans="1:17">
      <c r="A153">
        <v>51</v>
      </c>
      <c r="B153">
        <v>2</v>
      </c>
      <c r="C153" t="s">
        <v>42</v>
      </c>
      <c r="D153">
        <f>VLOOKUP($A153,Sheet3!$A$1:$Z$101,20,Sheet3!T:T)</f>
        <v>0</v>
      </c>
      <c r="K153">
        <v>1</v>
      </c>
      <c r="L153">
        <v>25</v>
      </c>
      <c r="M153">
        <v>12</v>
      </c>
      <c r="N153">
        <v>12</v>
      </c>
      <c r="O153">
        <v>0</v>
      </c>
      <c r="P153">
        <v>0</v>
      </c>
      <c r="Q153">
        <v>0</v>
      </c>
    </row>
    <row r="154" spans="1:17">
      <c r="A154">
        <v>51</v>
      </c>
      <c r="B154">
        <v>3</v>
      </c>
      <c r="C154" t="s">
        <v>42</v>
      </c>
      <c r="D154">
        <f>VLOOKUP($A154,Sheet3!$A$1:$Z$101,20,Sheet3!T:T)</f>
        <v>0</v>
      </c>
      <c r="K154">
        <v>1</v>
      </c>
      <c r="L154">
        <v>25</v>
      </c>
      <c r="M154">
        <v>12</v>
      </c>
      <c r="N154">
        <v>12</v>
      </c>
      <c r="O154">
        <v>0</v>
      </c>
      <c r="P154">
        <v>0</v>
      </c>
      <c r="Q154">
        <v>0</v>
      </c>
    </row>
    <row r="155" spans="1:17">
      <c r="A155">
        <v>52</v>
      </c>
      <c r="B155">
        <v>1</v>
      </c>
      <c r="C155" t="s">
        <v>42</v>
      </c>
      <c r="D155">
        <f>VLOOKUP($A155,Sheet3!$A$1:$Z$101,20,Sheet3!T:T)</f>
        <v>2</v>
      </c>
      <c r="E155">
        <v>40</v>
      </c>
      <c r="F155">
        <v>35342</v>
      </c>
      <c r="G155">
        <v>34267</v>
      </c>
      <c r="H155">
        <v>1075</v>
      </c>
      <c r="I155">
        <v>1.8745999999999999E-2</v>
      </c>
      <c r="J155">
        <v>43.96</v>
      </c>
      <c r="K155">
        <v>1</v>
      </c>
      <c r="L155">
        <v>20</v>
      </c>
      <c r="M155">
        <v>14</v>
      </c>
      <c r="N155">
        <v>5</v>
      </c>
      <c r="O155">
        <v>0</v>
      </c>
      <c r="P155">
        <v>0</v>
      </c>
      <c r="Q155">
        <v>0</v>
      </c>
    </row>
    <row r="156" spans="1:17">
      <c r="A156">
        <v>52</v>
      </c>
      <c r="B156">
        <v>2</v>
      </c>
      <c r="C156" t="s">
        <v>42</v>
      </c>
      <c r="D156">
        <f>VLOOKUP($A156,Sheet3!$A$1:$Z$101,20,Sheet3!T:T)</f>
        <v>2</v>
      </c>
      <c r="E156">
        <v>4</v>
      </c>
      <c r="F156">
        <v>2288</v>
      </c>
      <c r="G156">
        <v>2206</v>
      </c>
      <c r="H156">
        <v>82</v>
      </c>
      <c r="I156">
        <v>1.2260000000000001E-3</v>
      </c>
      <c r="J156">
        <v>2.73</v>
      </c>
      <c r="K156">
        <v>1</v>
      </c>
      <c r="L156">
        <v>0</v>
      </c>
      <c r="M156">
        <v>0</v>
      </c>
      <c r="N156">
        <v>0</v>
      </c>
      <c r="O156">
        <v>2</v>
      </c>
      <c r="P156">
        <v>1</v>
      </c>
      <c r="Q156">
        <v>0</v>
      </c>
    </row>
    <row r="157" spans="1:17">
      <c r="A157">
        <v>52</v>
      </c>
      <c r="B157">
        <v>3</v>
      </c>
      <c r="C157" t="s">
        <v>42</v>
      </c>
      <c r="D157">
        <f>VLOOKUP($A157,Sheet3!$A$1:$Z$101,20,Sheet3!T:T)</f>
        <v>2</v>
      </c>
      <c r="E157">
        <v>4</v>
      </c>
      <c r="F157">
        <v>2294</v>
      </c>
      <c r="G157">
        <v>2210</v>
      </c>
      <c r="H157">
        <v>84</v>
      </c>
      <c r="I157">
        <v>1.2309999999999899E-3</v>
      </c>
      <c r="J157">
        <v>3.47</v>
      </c>
      <c r="K157">
        <v>1</v>
      </c>
      <c r="L157">
        <v>0</v>
      </c>
      <c r="M157">
        <v>0</v>
      </c>
      <c r="N157">
        <v>0</v>
      </c>
      <c r="O157">
        <v>2</v>
      </c>
      <c r="P157">
        <v>1</v>
      </c>
      <c r="Q157">
        <v>0</v>
      </c>
    </row>
    <row r="158" spans="1:17">
      <c r="A158">
        <v>53</v>
      </c>
      <c r="B158">
        <v>1</v>
      </c>
      <c r="C158" t="s">
        <v>42</v>
      </c>
      <c r="D158">
        <f>VLOOKUP($A158,Sheet3!$A$1:$Z$101,20,Sheet3!T:T)</f>
        <v>0</v>
      </c>
      <c r="E158">
        <v>36</v>
      </c>
      <c r="F158">
        <v>56413</v>
      </c>
      <c r="G158">
        <v>54767</v>
      </c>
      <c r="H158">
        <v>1646</v>
      </c>
      <c r="I158">
        <v>2.9852500000000001E-2</v>
      </c>
      <c r="J158">
        <v>46.31</v>
      </c>
      <c r="K158">
        <v>1</v>
      </c>
      <c r="L158">
        <v>18</v>
      </c>
      <c r="M158">
        <v>8</v>
      </c>
      <c r="N158">
        <v>9</v>
      </c>
      <c r="O158">
        <v>0</v>
      </c>
      <c r="P158">
        <v>0</v>
      </c>
      <c r="Q158">
        <v>0</v>
      </c>
    </row>
    <row r="159" spans="1:17">
      <c r="A159">
        <v>53</v>
      </c>
      <c r="B159">
        <v>2</v>
      </c>
      <c r="C159" t="s">
        <v>42</v>
      </c>
      <c r="D159">
        <f>VLOOKUP($A159,Sheet3!$A$1:$Z$101,20,Sheet3!T:T)</f>
        <v>0</v>
      </c>
      <c r="K159">
        <v>1</v>
      </c>
      <c r="L159">
        <v>25</v>
      </c>
      <c r="M159">
        <v>19</v>
      </c>
      <c r="N159">
        <v>5</v>
      </c>
      <c r="O159">
        <v>0</v>
      </c>
      <c r="P159">
        <v>0</v>
      </c>
      <c r="Q159">
        <v>0</v>
      </c>
    </row>
    <row r="160" spans="1:17">
      <c r="A160">
        <v>53</v>
      </c>
      <c r="B160">
        <v>3</v>
      </c>
      <c r="C160" t="s">
        <v>42</v>
      </c>
      <c r="D160">
        <f>VLOOKUP($A160,Sheet3!$A$1:$Z$101,20,Sheet3!T:T)</f>
        <v>0</v>
      </c>
      <c r="K160">
        <v>1</v>
      </c>
      <c r="L160">
        <v>25</v>
      </c>
      <c r="M160">
        <v>13</v>
      </c>
      <c r="N160">
        <v>11</v>
      </c>
      <c r="O160">
        <v>0</v>
      </c>
      <c r="P160">
        <v>0</v>
      </c>
      <c r="Q160">
        <v>0</v>
      </c>
    </row>
    <row r="161" spans="1:17">
      <c r="A161">
        <v>54</v>
      </c>
      <c r="B161">
        <v>1</v>
      </c>
      <c r="C161" t="s">
        <v>42</v>
      </c>
      <c r="D161">
        <f>VLOOKUP($A161,Sheet3!$A$1:$Z$101,20,Sheet3!T:T)</f>
        <v>0</v>
      </c>
      <c r="K161">
        <v>1</v>
      </c>
      <c r="L161">
        <v>25</v>
      </c>
      <c r="M161">
        <v>14</v>
      </c>
      <c r="N161">
        <v>10</v>
      </c>
      <c r="O161">
        <v>0</v>
      </c>
      <c r="P161">
        <v>0</v>
      </c>
      <c r="Q161">
        <v>0</v>
      </c>
    </row>
    <row r="162" spans="1:17">
      <c r="A162">
        <v>54</v>
      </c>
      <c r="B162">
        <v>2</v>
      </c>
      <c r="C162" t="s">
        <v>42</v>
      </c>
      <c r="D162">
        <f>VLOOKUP($A162,Sheet3!$A$1:$Z$101,20,Sheet3!T:T)</f>
        <v>0</v>
      </c>
      <c r="K162">
        <v>1</v>
      </c>
      <c r="L162">
        <v>10</v>
      </c>
      <c r="M162">
        <v>6</v>
      </c>
      <c r="N162">
        <v>3</v>
      </c>
      <c r="O162">
        <v>0</v>
      </c>
      <c r="P162">
        <v>0</v>
      </c>
      <c r="Q162">
        <v>0</v>
      </c>
    </row>
    <row r="163" spans="1:17">
      <c r="A163">
        <v>54</v>
      </c>
      <c r="B163">
        <v>3</v>
      </c>
      <c r="C163" t="s">
        <v>42</v>
      </c>
      <c r="D163">
        <f>VLOOKUP($A163,Sheet3!$A$1:$Z$101,20,Sheet3!T:T)</f>
        <v>0</v>
      </c>
      <c r="E163">
        <v>6</v>
      </c>
      <c r="F163">
        <v>2799</v>
      </c>
      <c r="G163">
        <v>2559</v>
      </c>
      <c r="H163">
        <v>240</v>
      </c>
      <c r="I163">
        <v>1.6394999999999999E-3</v>
      </c>
      <c r="J163">
        <v>6.86</v>
      </c>
      <c r="K163">
        <v>1</v>
      </c>
      <c r="L163">
        <v>3</v>
      </c>
      <c r="M163">
        <v>1</v>
      </c>
      <c r="N163">
        <v>1</v>
      </c>
      <c r="O163">
        <v>0</v>
      </c>
      <c r="P163">
        <v>0</v>
      </c>
      <c r="Q163">
        <v>0</v>
      </c>
    </row>
    <row r="164" spans="1:17">
      <c r="A164">
        <v>55</v>
      </c>
      <c r="B164">
        <v>1</v>
      </c>
      <c r="C164" t="s">
        <v>42</v>
      </c>
      <c r="D164">
        <f>VLOOKUP($A164,Sheet3!$A$1:$Z$101,20,Sheet3!T:T)</f>
        <v>0</v>
      </c>
      <c r="K164">
        <v>1</v>
      </c>
      <c r="L164">
        <v>10</v>
      </c>
      <c r="M164">
        <v>4</v>
      </c>
      <c r="N164">
        <v>5</v>
      </c>
      <c r="O164">
        <v>0</v>
      </c>
      <c r="P164">
        <v>0</v>
      </c>
      <c r="Q164">
        <v>0</v>
      </c>
    </row>
    <row r="165" spans="1:17">
      <c r="A165">
        <v>55</v>
      </c>
      <c r="B165">
        <v>2</v>
      </c>
      <c r="C165" t="s">
        <v>42</v>
      </c>
      <c r="D165">
        <f>VLOOKUP($A165,Sheet3!$A$1:$Z$101,20,Sheet3!T:T)</f>
        <v>0</v>
      </c>
      <c r="K165">
        <v>1</v>
      </c>
      <c r="L165">
        <v>10</v>
      </c>
      <c r="M165">
        <v>4</v>
      </c>
      <c r="N165">
        <v>5</v>
      </c>
      <c r="O165">
        <v>0</v>
      </c>
      <c r="P165">
        <v>0</v>
      </c>
      <c r="Q165">
        <v>0</v>
      </c>
    </row>
    <row r="166" spans="1:17">
      <c r="A166">
        <v>55</v>
      </c>
      <c r="B166">
        <v>3</v>
      </c>
      <c r="C166" t="s">
        <v>42</v>
      </c>
      <c r="D166">
        <f>VLOOKUP($A166,Sheet3!$A$1:$Z$101,20,Sheet3!T:T)</f>
        <v>0</v>
      </c>
      <c r="E166">
        <v>10</v>
      </c>
      <c r="F166">
        <v>5932</v>
      </c>
      <c r="G166">
        <v>5456</v>
      </c>
      <c r="H166">
        <v>476</v>
      </c>
      <c r="I166">
        <v>3.4419999999999902E-3</v>
      </c>
      <c r="J166">
        <v>12.87</v>
      </c>
      <c r="K166">
        <v>1</v>
      </c>
      <c r="L166">
        <v>5</v>
      </c>
      <c r="M166">
        <v>2</v>
      </c>
      <c r="N166">
        <v>2</v>
      </c>
      <c r="O166">
        <v>0</v>
      </c>
      <c r="P166">
        <v>0</v>
      </c>
      <c r="Q166">
        <v>0</v>
      </c>
    </row>
    <row r="167" spans="1:17">
      <c r="A167">
        <v>56</v>
      </c>
      <c r="B167">
        <v>1</v>
      </c>
      <c r="C167" t="s">
        <v>42</v>
      </c>
      <c r="D167">
        <f>VLOOKUP($A167,Sheet3!$A$1:$Z$101,20,Sheet3!T:T)</f>
        <v>0</v>
      </c>
      <c r="K167">
        <v>1</v>
      </c>
      <c r="L167">
        <v>9</v>
      </c>
      <c r="M167">
        <v>3</v>
      </c>
      <c r="N167">
        <v>4</v>
      </c>
      <c r="O167">
        <v>2</v>
      </c>
      <c r="P167">
        <v>1</v>
      </c>
      <c r="Q167">
        <v>0</v>
      </c>
    </row>
    <row r="168" spans="1:17">
      <c r="A168">
        <v>56</v>
      </c>
      <c r="B168">
        <v>2</v>
      </c>
      <c r="C168" t="s">
        <v>42</v>
      </c>
      <c r="D168">
        <f>VLOOKUP($A168,Sheet3!$A$1:$Z$101,20,Sheet3!T:T)</f>
        <v>0</v>
      </c>
      <c r="K168">
        <v>1</v>
      </c>
      <c r="L168">
        <v>10</v>
      </c>
      <c r="M168">
        <v>5</v>
      </c>
      <c r="N168">
        <v>4</v>
      </c>
      <c r="O168">
        <v>0</v>
      </c>
      <c r="P168">
        <v>0</v>
      </c>
      <c r="Q168">
        <v>0</v>
      </c>
    </row>
    <row r="169" spans="1:17">
      <c r="A169">
        <v>56</v>
      </c>
      <c r="B169">
        <v>3</v>
      </c>
      <c r="C169" t="s">
        <v>42</v>
      </c>
      <c r="D169">
        <f>VLOOKUP($A169,Sheet3!$A$1:$Z$101,20,Sheet3!T:T)</f>
        <v>0</v>
      </c>
      <c r="K169">
        <v>1</v>
      </c>
      <c r="L169">
        <v>10</v>
      </c>
      <c r="M169">
        <v>6</v>
      </c>
      <c r="N169">
        <v>3</v>
      </c>
      <c r="O169">
        <v>0</v>
      </c>
      <c r="P169">
        <v>0</v>
      </c>
      <c r="Q169">
        <v>0</v>
      </c>
    </row>
    <row r="170" spans="1:17">
      <c r="A170">
        <v>57</v>
      </c>
      <c r="B170">
        <v>1</v>
      </c>
      <c r="C170" t="s">
        <v>42</v>
      </c>
      <c r="D170">
        <f>VLOOKUP($A170,Sheet3!$A$1:$Z$101,20,Sheet3!T:T)</f>
        <v>0</v>
      </c>
      <c r="K170">
        <v>1</v>
      </c>
      <c r="L170">
        <v>10</v>
      </c>
      <c r="M170">
        <v>5</v>
      </c>
      <c r="N170">
        <v>4</v>
      </c>
      <c r="O170">
        <v>0</v>
      </c>
      <c r="P170">
        <v>0</v>
      </c>
      <c r="Q170">
        <v>0</v>
      </c>
    </row>
    <row r="171" spans="1:17">
      <c r="A171">
        <v>57</v>
      </c>
      <c r="B171">
        <v>2</v>
      </c>
      <c r="C171" t="s">
        <v>42</v>
      </c>
      <c r="D171">
        <f>VLOOKUP($A171,Sheet3!$A$1:$Z$101,20,Sheet3!T:T)</f>
        <v>0</v>
      </c>
      <c r="E171">
        <v>16</v>
      </c>
      <c r="F171">
        <v>11778</v>
      </c>
      <c r="G171">
        <v>11019</v>
      </c>
      <c r="H171">
        <v>759</v>
      </c>
      <c r="I171">
        <v>6.6479999999999899E-3</v>
      </c>
      <c r="J171">
        <v>45.01</v>
      </c>
      <c r="K171">
        <v>1</v>
      </c>
      <c r="L171">
        <v>8</v>
      </c>
      <c r="M171">
        <v>4</v>
      </c>
      <c r="N171">
        <v>3</v>
      </c>
      <c r="O171">
        <v>0</v>
      </c>
      <c r="P171">
        <v>0</v>
      </c>
      <c r="Q171">
        <v>0</v>
      </c>
    </row>
    <row r="172" spans="1:17">
      <c r="A172">
        <v>57</v>
      </c>
      <c r="B172">
        <v>3</v>
      </c>
      <c r="C172" t="s">
        <v>42</v>
      </c>
      <c r="D172">
        <f>VLOOKUP($A172,Sheet3!$A$1:$Z$101,20,Sheet3!T:T)</f>
        <v>0</v>
      </c>
      <c r="K172">
        <v>1</v>
      </c>
      <c r="L172">
        <v>10</v>
      </c>
      <c r="M172">
        <v>5</v>
      </c>
      <c r="N172">
        <v>4</v>
      </c>
      <c r="O172">
        <v>0</v>
      </c>
      <c r="P172">
        <v>0</v>
      </c>
      <c r="Q172">
        <v>0</v>
      </c>
    </row>
    <row r="173" spans="1:17">
      <c r="A173">
        <v>58</v>
      </c>
      <c r="B173">
        <v>1</v>
      </c>
      <c r="C173" t="s">
        <v>42</v>
      </c>
      <c r="D173">
        <f>VLOOKUP($A173,Sheet3!$A$1:$Z$101,20,Sheet3!T:T)</f>
        <v>0</v>
      </c>
      <c r="E173">
        <v>8</v>
      </c>
      <c r="F173">
        <v>4742</v>
      </c>
      <c r="G173">
        <v>4029</v>
      </c>
      <c r="H173">
        <v>713</v>
      </c>
      <c r="I173">
        <v>3.0839999999999999E-3</v>
      </c>
      <c r="J173">
        <v>13.18</v>
      </c>
      <c r="K173">
        <v>1</v>
      </c>
      <c r="L173">
        <v>4</v>
      </c>
      <c r="M173">
        <v>2</v>
      </c>
      <c r="N173">
        <v>1</v>
      </c>
      <c r="O173">
        <v>0</v>
      </c>
      <c r="P173">
        <v>0</v>
      </c>
      <c r="Q173">
        <v>0</v>
      </c>
    </row>
    <row r="174" spans="1:17">
      <c r="A174">
        <v>58</v>
      </c>
      <c r="B174">
        <v>2</v>
      </c>
      <c r="C174" t="s">
        <v>42</v>
      </c>
      <c r="D174">
        <f>VLOOKUP($A174,Sheet3!$A$1:$Z$101,20,Sheet3!T:T)</f>
        <v>0</v>
      </c>
      <c r="K174">
        <v>1</v>
      </c>
      <c r="L174">
        <v>10</v>
      </c>
      <c r="M174">
        <v>5</v>
      </c>
      <c r="N174">
        <v>4</v>
      </c>
      <c r="O174">
        <v>0</v>
      </c>
      <c r="P174">
        <v>0</v>
      </c>
      <c r="Q174">
        <v>0</v>
      </c>
    </row>
    <row r="175" spans="1:17">
      <c r="A175">
        <v>58</v>
      </c>
      <c r="B175">
        <v>3</v>
      </c>
      <c r="C175" t="s">
        <v>42</v>
      </c>
      <c r="D175">
        <f>VLOOKUP($A175,Sheet3!$A$1:$Z$101,20,Sheet3!T:T)</f>
        <v>0</v>
      </c>
      <c r="K175">
        <v>1</v>
      </c>
      <c r="L175">
        <v>10</v>
      </c>
      <c r="M175">
        <v>6</v>
      </c>
      <c r="N175">
        <v>3</v>
      </c>
      <c r="O175">
        <v>0</v>
      </c>
      <c r="P175">
        <v>0</v>
      </c>
      <c r="Q175">
        <v>0</v>
      </c>
    </row>
    <row r="176" spans="1:17">
      <c r="A176">
        <v>59</v>
      </c>
      <c r="B176">
        <v>1</v>
      </c>
      <c r="C176" t="s">
        <v>42</v>
      </c>
      <c r="D176">
        <f>VLOOKUP($A176,Sheet3!$A$1:$Z$101,20,Sheet3!T:T)</f>
        <v>0</v>
      </c>
      <c r="K176">
        <v>1</v>
      </c>
      <c r="L176">
        <v>5</v>
      </c>
      <c r="M176">
        <v>2</v>
      </c>
      <c r="N176">
        <v>2</v>
      </c>
      <c r="O176">
        <v>5</v>
      </c>
      <c r="P176">
        <v>5</v>
      </c>
      <c r="Q176">
        <v>0</v>
      </c>
    </row>
    <row r="177" spans="1:17">
      <c r="A177">
        <v>59</v>
      </c>
      <c r="B177">
        <v>2</v>
      </c>
      <c r="C177" t="s">
        <v>42</v>
      </c>
      <c r="D177">
        <f>VLOOKUP($A177,Sheet3!$A$1:$Z$101,20,Sheet3!T:T)</f>
        <v>0</v>
      </c>
      <c r="K177">
        <v>1</v>
      </c>
      <c r="L177">
        <v>10</v>
      </c>
      <c r="M177">
        <v>5</v>
      </c>
      <c r="N177">
        <v>4</v>
      </c>
      <c r="O177">
        <v>0</v>
      </c>
      <c r="P177">
        <v>0</v>
      </c>
      <c r="Q177">
        <v>0</v>
      </c>
    </row>
    <row r="178" spans="1:17">
      <c r="A178">
        <v>59</v>
      </c>
      <c r="B178">
        <v>3</v>
      </c>
      <c r="C178" t="s">
        <v>42</v>
      </c>
      <c r="D178">
        <f>VLOOKUP($A178,Sheet3!$A$1:$Z$101,20,Sheet3!T:T)</f>
        <v>0</v>
      </c>
      <c r="E178">
        <v>14</v>
      </c>
      <c r="F178">
        <v>9184</v>
      </c>
      <c r="G178">
        <v>8558</v>
      </c>
      <c r="H178">
        <v>626</v>
      </c>
      <c r="I178">
        <v>5.21799999999999E-3</v>
      </c>
      <c r="J178">
        <v>16.07</v>
      </c>
      <c r="K178">
        <v>1</v>
      </c>
      <c r="L178">
        <v>7</v>
      </c>
      <c r="M178">
        <v>4</v>
      </c>
      <c r="N178">
        <v>2</v>
      </c>
      <c r="O178">
        <v>0</v>
      </c>
      <c r="P178">
        <v>0</v>
      </c>
      <c r="Q178">
        <v>0</v>
      </c>
    </row>
    <row r="179" spans="1:17">
      <c r="A179">
        <v>60</v>
      </c>
      <c r="B179">
        <v>1</v>
      </c>
      <c r="C179" t="s">
        <v>42</v>
      </c>
      <c r="D179">
        <f>VLOOKUP($A179,Sheet3!$A$1:$Z$101,20,Sheet3!T:T)</f>
        <v>0</v>
      </c>
      <c r="E179">
        <v>16</v>
      </c>
      <c r="F179">
        <v>12993</v>
      </c>
      <c r="G179">
        <v>12424</v>
      </c>
      <c r="H179">
        <v>569</v>
      </c>
      <c r="I179">
        <v>7.0654999999999997E-3</v>
      </c>
      <c r="J179">
        <v>18.59</v>
      </c>
      <c r="K179">
        <v>1</v>
      </c>
      <c r="L179">
        <v>8</v>
      </c>
      <c r="M179">
        <v>3</v>
      </c>
      <c r="N179">
        <v>4</v>
      </c>
      <c r="O179">
        <v>0</v>
      </c>
      <c r="P179">
        <v>0</v>
      </c>
      <c r="Q179">
        <v>0</v>
      </c>
    </row>
    <row r="180" spans="1:17">
      <c r="A180">
        <v>60</v>
      </c>
      <c r="B180">
        <v>2</v>
      </c>
      <c r="C180" t="s">
        <v>42</v>
      </c>
      <c r="D180">
        <f>VLOOKUP($A180,Sheet3!$A$1:$Z$101,20,Sheet3!T:T)</f>
        <v>0</v>
      </c>
      <c r="K180">
        <v>1</v>
      </c>
      <c r="L180">
        <v>10</v>
      </c>
      <c r="M180">
        <v>6</v>
      </c>
      <c r="N180">
        <v>3</v>
      </c>
      <c r="O180">
        <v>0</v>
      </c>
      <c r="P180">
        <v>0</v>
      </c>
      <c r="Q180">
        <v>0</v>
      </c>
    </row>
    <row r="181" spans="1:17">
      <c r="A181">
        <v>60</v>
      </c>
      <c r="B181">
        <v>3</v>
      </c>
      <c r="C181" t="s">
        <v>42</v>
      </c>
      <c r="D181">
        <f>VLOOKUP($A181,Sheet3!$A$1:$Z$101,20,Sheet3!T:T)</f>
        <v>0</v>
      </c>
      <c r="K181">
        <v>1</v>
      </c>
      <c r="L181">
        <v>10</v>
      </c>
      <c r="M181">
        <v>4</v>
      </c>
      <c r="N181">
        <v>5</v>
      </c>
      <c r="O181">
        <v>0</v>
      </c>
      <c r="P181">
        <v>0</v>
      </c>
      <c r="Q181">
        <v>0</v>
      </c>
    </row>
    <row r="182" spans="1:17">
      <c r="A182">
        <v>61</v>
      </c>
      <c r="B182">
        <v>1</v>
      </c>
      <c r="C182" t="s">
        <v>42</v>
      </c>
      <c r="D182">
        <f>VLOOKUP($A182,Sheet3!$A$1:$Z$101,20,Sheet3!T:T)</f>
        <v>0</v>
      </c>
      <c r="E182">
        <v>10</v>
      </c>
      <c r="F182">
        <v>5061</v>
      </c>
      <c r="G182">
        <v>4680</v>
      </c>
      <c r="H182">
        <v>381</v>
      </c>
      <c r="I182">
        <v>2.9115E-3</v>
      </c>
      <c r="J182">
        <v>10.27</v>
      </c>
      <c r="K182">
        <v>1</v>
      </c>
      <c r="L182">
        <v>5</v>
      </c>
      <c r="M182">
        <v>3</v>
      </c>
      <c r="N182">
        <v>1</v>
      </c>
      <c r="O182">
        <v>0</v>
      </c>
      <c r="P182">
        <v>0</v>
      </c>
      <c r="Q182">
        <v>0</v>
      </c>
    </row>
    <row r="183" spans="1:17">
      <c r="A183">
        <v>61</v>
      </c>
      <c r="B183">
        <v>2</v>
      </c>
      <c r="C183" t="s">
        <v>42</v>
      </c>
      <c r="D183">
        <f>VLOOKUP($A183,Sheet3!$A$1:$Z$101,20,Sheet3!T:T)</f>
        <v>0</v>
      </c>
      <c r="K183">
        <v>1</v>
      </c>
      <c r="L183">
        <v>10</v>
      </c>
      <c r="M183">
        <v>6</v>
      </c>
      <c r="N183">
        <v>3</v>
      </c>
      <c r="O183">
        <v>0</v>
      </c>
      <c r="P183">
        <v>0</v>
      </c>
      <c r="Q183">
        <v>0</v>
      </c>
    </row>
    <row r="184" spans="1:17">
      <c r="A184">
        <v>61</v>
      </c>
      <c r="B184">
        <v>3</v>
      </c>
      <c r="C184" t="s">
        <v>42</v>
      </c>
      <c r="D184">
        <f>VLOOKUP($A184,Sheet3!$A$1:$Z$101,20,Sheet3!T:T)</f>
        <v>0</v>
      </c>
      <c r="K184">
        <v>1</v>
      </c>
      <c r="L184">
        <v>10</v>
      </c>
      <c r="M184">
        <v>5</v>
      </c>
      <c r="N184">
        <v>4</v>
      </c>
      <c r="O184">
        <v>0</v>
      </c>
      <c r="P184">
        <v>0</v>
      </c>
      <c r="Q184">
        <v>0</v>
      </c>
    </row>
    <row r="185" spans="1:17">
      <c r="A185">
        <v>63</v>
      </c>
      <c r="B185">
        <v>1</v>
      </c>
      <c r="C185" t="s">
        <v>42</v>
      </c>
      <c r="D185">
        <f>VLOOKUP($A185,Sheet3!$A$1:$Z$101,20,Sheet3!T:T)</f>
        <v>0</v>
      </c>
      <c r="E185">
        <v>10</v>
      </c>
      <c r="F185">
        <v>5540</v>
      </c>
      <c r="G185">
        <v>4981</v>
      </c>
      <c r="H185">
        <v>559</v>
      </c>
      <c r="I185">
        <v>3.3289999999999999E-3</v>
      </c>
      <c r="J185">
        <v>12.94</v>
      </c>
      <c r="K185">
        <v>1</v>
      </c>
      <c r="L185">
        <v>5</v>
      </c>
      <c r="M185">
        <v>3</v>
      </c>
      <c r="N185">
        <v>1</v>
      </c>
      <c r="O185">
        <v>0</v>
      </c>
      <c r="P185">
        <v>0</v>
      </c>
      <c r="Q185">
        <v>0</v>
      </c>
    </row>
    <row r="186" spans="1:17">
      <c r="A186">
        <v>63</v>
      </c>
      <c r="B186">
        <v>2</v>
      </c>
      <c r="C186" t="s">
        <v>42</v>
      </c>
      <c r="D186">
        <f>VLOOKUP($A186,Sheet3!$A$1:$Z$101,20,Sheet3!T:T)</f>
        <v>0</v>
      </c>
      <c r="K186">
        <v>1</v>
      </c>
      <c r="L186">
        <v>9</v>
      </c>
      <c r="M186">
        <v>4</v>
      </c>
      <c r="N186">
        <v>4</v>
      </c>
      <c r="O186">
        <v>1</v>
      </c>
      <c r="P186">
        <v>0</v>
      </c>
      <c r="Q186">
        <v>1</v>
      </c>
    </row>
    <row r="187" spans="1:17">
      <c r="A187">
        <v>63</v>
      </c>
      <c r="B187">
        <v>3</v>
      </c>
      <c r="C187" t="s">
        <v>42</v>
      </c>
      <c r="D187">
        <f>VLOOKUP($A187,Sheet3!$A$1:$Z$101,20,Sheet3!T:T)</f>
        <v>0</v>
      </c>
      <c r="E187">
        <v>8</v>
      </c>
      <c r="F187">
        <v>3536</v>
      </c>
      <c r="G187">
        <v>3310</v>
      </c>
      <c r="H187">
        <v>226</v>
      </c>
      <c r="I187">
        <v>1.9940000000000001E-3</v>
      </c>
      <c r="J187">
        <v>10.220000000000001</v>
      </c>
      <c r="K187">
        <v>1</v>
      </c>
      <c r="L187">
        <v>4</v>
      </c>
      <c r="M187">
        <v>2</v>
      </c>
      <c r="N187">
        <v>1</v>
      </c>
      <c r="O187">
        <v>0</v>
      </c>
      <c r="P187">
        <v>0</v>
      </c>
      <c r="Q187">
        <v>0</v>
      </c>
    </row>
    <row r="188" spans="1:17">
      <c r="A188">
        <v>64</v>
      </c>
      <c r="B188">
        <v>1</v>
      </c>
      <c r="C188" t="s">
        <v>42</v>
      </c>
      <c r="D188">
        <f>VLOOKUP($A188,Sheet3!$A$1:$Z$101,20,Sheet3!T:T)</f>
        <v>0</v>
      </c>
      <c r="K188">
        <v>1</v>
      </c>
      <c r="L188">
        <v>10</v>
      </c>
      <c r="M188">
        <v>6</v>
      </c>
      <c r="N188">
        <v>3</v>
      </c>
      <c r="O188">
        <v>0</v>
      </c>
      <c r="P188">
        <v>0</v>
      </c>
      <c r="Q188">
        <v>0</v>
      </c>
    </row>
    <row r="189" spans="1:17">
      <c r="A189">
        <v>64</v>
      </c>
      <c r="B189">
        <v>2</v>
      </c>
      <c r="C189" t="s">
        <v>42</v>
      </c>
      <c r="D189">
        <f>VLOOKUP($A189,Sheet3!$A$1:$Z$101,20,Sheet3!T:T)</f>
        <v>0</v>
      </c>
      <c r="K189">
        <v>1</v>
      </c>
      <c r="L189">
        <v>10</v>
      </c>
      <c r="M189">
        <v>5</v>
      </c>
      <c r="N189">
        <v>4</v>
      </c>
      <c r="O189">
        <v>0</v>
      </c>
      <c r="P189">
        <v>0</v>
      </c>
      <c r="Q189">
        <v>0</v>
      </c>
    </row>
    <row r="190" spans="1:17">
      <c r="A190">
        <v>64</v>
      </c>
      <c r="B190">
        <v>3</v>
      </c>
      <c r="C190" t="s">
        <v>42</v>
      </c>
      <c r="D190">
        <f>VLOOKUP($A190,Sheet3!$A$1:$Z$101,20,Sheet3!T:T)</f>
        <v>0</v>
      </c>
      <c r="K190">
        <v>1</v>
      </c>
      <c r="L190">
        <v>10</v>
      </c>
      <c r="M190">
        <v>7</v>
      </c>
      <c r="N190">
        <v>2</v>
      </c>
      <c r="O190">
        <v>0</v>
      </c>
      <c r="P190">
        <v>0</v>
      </c>
      <c r="Q190">
        <v>0</v>
      </c>
    </row>
    <row r="191" spans="1:17">
      <c r="A191">
        <v>65</v>
      </c>
      <c r="B191">
        <v>1</v>
      </c>
      <c r="C191" t="s">
        <v>42</v>
      </c>
      <c r="D191">
        <f>VLOOKUP($A191,Sheet3!$A$1:$Z$101,20,Sheet3!T:T)</f>
        <v>0</v>
      </c>
      <c r="E191">
        <v>10</v>
      </c>
      <c r="F191">
        <v>4032</v>
      </c>
      <c r="G191">
        <v>3817</v>
      </c>
      <c r="H191">
        <v>215</v>
      </c>
      <c r="I191">
        <v>2.2309999999999999E-3</v>
      </c>
      <c r="J191">
        <v>9.67</v>
      </c>
      <c r="K191">
        <v>1</v>
      </c>
      <c r="L191">
        <v>5</v>
      </c>
      <c r="M191">
        <v>2</v>
      </c>
      <c r="N191">
        <v>2</v>
      </c>
      <c r="O191">
        <v>0</v>
      </c>
      <c r="P191">
        <v>0</v>
      </c>
      <c r="Q191">
        <v>0</v>
      </c>
    </row>
    <row r="192" spans="1:17">
      <c r="A192">
        <v>65</v>
      </c>
      <c r="B192">
        <v>2</v>
      </c>
      <c r="C192" t="s">
        <v>42</v>
      </c>
      <c r="D192">
        <f>VLOOKUP($A192,Sheet3!$A$1:$Z$101,20,Sheet3!T:T)</f>
        <v>0</v>
      </c>
      <c r="E192">
        <v>8</v>
      </c>
      <c r="F192">
        <v>3323</v>
      </c>
      <c r="G192">
        <v>2957</v>
      </c>
      <c r="H192">
        <v>366</v>
      </c>
      <c r="I192">
        <v>2.0274999999999998E-3</v>
      </c>
      <c r="J192">
        <v>8.91</v>
      </c>
      <c r="K192">
        <v>1</v>
      </c>
      <c r="L192">
        <v>4</v>
      </c>
      <c r="M192">
        <v>2</v>
      </c>
      <c r="N192">
        <v>1</v>
      </c>
      <c r="O192">
        <v>0</v>
      </c>
      <c r="P192">
        <v>0</v>
      </c>
      <c r="Q192">
        <v>0</v>
      </c>
    </row>
    <row r="193" spans="1:17">
      <c r="A193">
        <v>65</v>
      </c>
      <c r="B193">
        <v>3</v>
      </c>
      <c r="C193" t="s">
        <v>42</v>
      </c>
      <c r="D193">
        <f>VLOOKUP($A193,Sheet3!$A$1:$Z$101,20,Sheet3!T:T)</f>
        <v>0</v>
      </c>
      <c r="E193">
        <v>8</v>
      </c>
      <c r="F193">
        <v>3370</v>
      </c>
      <c r="G193">
        <v>3224</v>
      </c>
      <c r="H193">
        <v>146</v>
      </c>
      <c r="I193">
        <v>1.8309999999999999E-3</v>
      </c>
      <c r="J193">
        <v>7.51</v>
      </c>
      <c r="K193">
        <v>1</v>
      </c>
      <c r="L193">
        <v>4</v>
      </c>
      <c r="M193">
        <v>1</v>
      </c>
      <c r="N193">
        <v>2</v>
      </c>
      <c r="O193">
        <v>0</v>
      </c>
      <c r="P193">
        <v>0</v>
      </c>
      <c r="Q193">
        <v>0</v>
      </c>
    </row>
    <row r="194" spans="1:17">
      <c r="A194">
        <v>66</v>
      </c>
      <c r="B194">
        <v>1</v>
      </c>
      <c r="C194" t="s">
        <v>42</v>
      </c>
      <c r="D194">
        <f>VLOOKUP($A194,Sheet3!$A$1:$Z$101,20,Sheet3!T:T)</f>
        <v>0</v>
      </c>
      <c r="E194">
        <v>18</v>
      </c>
      <c r="F194">
        <v>11536</v>
      </c>
      <c r="G194">
        <v>10870</v>
      </c>
      <c r="H194">
        <v>666</v>
      </c>
      <c r="I194">
        <v>6.4339999999999996E-3</v>
      </c>
      <c r="J194">
        <v>17.989999999999998</v>
      </c>
      <c r="K194">
        <v>1</v>
      </c>
      <c r="L194">
        <v>9</v>
      </c>
      <c r="M194">
        <v>6</v>
      </c>
      <c r="N194">
        <v>2</v>
      </c>
      <c r="O194">
        <v>0</v>
      </c>
      <c r="P194">
        <v>0</v>
      </c>
      <c r="Q194">
        <v>0</v>
      </c>
    </row>
    <row r="195" spans="1:17">
      <c r="A195">
        <v>66</v>
      </c>
      <c r="B195">
        <v>2</v>
      </c>
      <c r="C195" t="s">
        <v>42</v>
      </c>
      <c r="D195">
        <f>VLOOKUP($A195,Sheet3!$A$1:$Z$101,20,Sheet3!T:T)</f>
        <v>0</v>
      </c>
      <c r="E195">
        <v>18</v>
      </c>
      <c r="F195">
        <v>11536</v>
      </c>
      <c r="G195">
        <v>10870</v>
      </c>
      <c r="H195">
        <v>666</v>
      </c>
      <c r="I195">
        <v>6.4339999999999996E-3</v>
      </c>
      <c r="J195">
        <v>17.989999999999998</v>
      </c>
      <c r="K195">
        <v>1</v>
      </c>
      <c r="L195">
        <v>9</v>
      </c>
      <c r="M195">
        <v>6</v>
      </c>
      <c r="N195">
        <v>2</v>
      </c>
      <c r="O195">
        <v>0</v>
      </c>
      <c r="P195">
        <v>0</v>
      </c>
      <c r="Q195">
        <v>0</v>
      </c>
    </row>
    <row r="196" spans="1:17">
      <c r="A196">
        <v>66</v>
      </c>
      <c r="B196">
        <v>3</v>
      </c>
      <c r="C196" t="s">
        <v>42</v>
      </c>
      <c r="D196">
        <f>VLOOKUP($A196,Sheet3!$A$1:$Z$101,20,Sheet3!T:T)</f>
        <v>0</v>
      </c>
      <c r="E196">
        <v>8</v>
      </c>
      <c r="F196">
        <v>3970</v>
      </c>
      <c r="G196">
        <v>3777</v>
      </c>
      <c r="H196">
        <v>193</v>
      </c>
      <c r="I196">
        <v>2.1779999999999998E-3</v>
      </c>
      <c r="J196">
        <v>9.15</v>
      </c>
      <c r="K196">
        <v>1</v>
      </c>
      <c r="L196">
        <v>4</v>
      </c>
      <c r="M196">
        <v>1</v>
      </c>
      <c r="N196">
        <v>2</v>
      </c>
      <c r="O196">
        <v>0</v>
      </c>
      <c r="P196">
        <v>0</v>
      </c>
      <c r="Q196">
        <v>0</v>
      </c>
    </row>
    <row r="197" spans="1:17">
      <c r="A197">
        <v>67</v>
      </c>
      <c r="B197">
        <v>1</v>
      </c>
      <c r="C197" t="s">
        <v>42</v>
      </c>
      <c r="D197">
        <f>VLOOKUP($A197,Sheet3!$A$1:$Z$101,20,Sheet3!T:T)</f>
        <v>0</v>
      </c>
      <c r="K197">
        <v>1</v>
      </c>
      <c r="L197">
        <v>10</v>
      </c>
      <c r="M197">
        <v>6</v>
      </c>
      <c r="N197">
        <v>3</v>
      </c>
      <c r="O197">
        <v>0</v>
      </c>
      <c r="P197">
        <v>0</v>
      </c>
      <c r="Q197">
        <v>0</v>
      </c>
    </row>
    <row r="198" spans="1:17">
      <c r="A198">
        <v>67</v>
      </c>
      <c r="B198">
        <v>2</v>
      </c>
      <c r="C198" t="s">
        <v>42</v>
      </c>
      <c r="D198">
        <f>VLOOKUP($A198,Sheet3!$A$1:$Z$101,20,Sheet3!T:T)</f>
        <v>0</v>
      </c>
      <c r="E198">
        <v>8</v>
      </c>
      <c r="F198">
        <v>4090</v>
      </c>
      <c r="G198">
        <v>3849</v>
      </c>
      <c r="H198">
        <v>241</v>
      </c>
      <c r="I198">
        <v>2.2859999999999998E-3</v>
      </c>
      <c r="J198">
        <v>8.8699999999999992</v>
      </c>
      <c r="K198">
        <v>1</v>
      </c>
      <c r="L198">
        <v>4</v>
      </c>
      <c r="M198">
        <v>1</v>
      </c>
      <c r="N198">
        <v>2</v>
      </c>
      <c r="O198">
        <v>0</v>
      </c>
      <c r="P198">
        <v>0</v>
      </c>
      <c r="Q198">
        <v>0</v>
      </c>
    </row>
    <row r="199" spans="1:17">
      <c r="A199">
        <v>67</v>
      </c>
      <c r="B199">
        <v>3</v>
      </c>
      <c r="C199" t="s">
        <v>42</v>
      </c>
      <c r="D199">
        <f>VLOOKUP($A199,Sheet3!$A$1:$Z$101,20,Sheet3!T:T)</f>
        <v>0</v>
      </c>
      <c r="E199">
        <v>12</v>
      </c>
      <c r="F199">
        <v>6586</v>
      </c>
      <c r="G199">
        <v>6245</v>
      </c>
      <c r="H199">
        <v>341</v>
      </c>
      <c r="I199">
        <v>3.6339999999999901E-3</v>
      </c>
      <c r="J199">
        <v>10.27</v>
      </c>
      <c r="K199">
        <v>1</v>
      </c>
      <c r="L199">
        <v>6</v>
      </c>
      <c r="M199">
        <v>3</v>
      </c>
      <c r="N199">
        <v>2</v>
      </c>
      <c r="O199">
        <v>0</v>
      </c>
      <c r="P199">
        <v>0</v>
      </c>
      <c r="Q199">
        <v>0</v>
      </c>
    </row>
    <row r="200" spans="1:17">
      <c r="A200">
        <v>68</v>
      </c>
      <c r="B200">
        <v>1</v>
      </c>
      <c r="C200" t="s">
        <v>42</v>
      </c>
      <c r="D200">
        <f>VLOOKUP($A200,Sheet3!$A$1:$Z$101,20,Sheet3!T:T)</f>
        <v>0</v>
      </c>
      <c r="E200">
        <v>10</v>
      </c>
      <c r="F200">
        <v>4890</v>
      </c>
      <c r="G200">
        <v>4635</v>
      </c>
      <c r="H200">
        <v>255</v>
      </c>
      <c r="I200">
        <v>2.7000000000000001E-3</v>
      </c>
      <c r="J200">
        <v>10.36</v>
      </c>
      <c r="K200">
        <v>1</v>
      </c>
      <c r="L200">
        <v>5</v>
      </c>
      <c r="M200">
        <v>2</v>
      </c>
      <c r="N200">
        <v>2</v>
      </c>
      <c r="O200">
        <v>0</v>
      </c>
      <c r="P200">
        <v>0</v>
      </c>
      <c r="Q200">
        <v>0</v>
      </c>
    </row>
    <row r="201" spans="1:17">
      <c r="A201">
        <v>68</v>
      </c>
      <c r="B201">
        <v>2</v>
      </c>
      <c r="C201" t="s">
        <v>42</v>
      </c>
      <c r="D201">
        <f>VLOOKUP($A201,Sheet3!$A$1:$Z$101,20,Sheet3!T:T)</f>
        <v>0</v>
      </c>
      <c r="E201">
        <v>10</v>
      </c>
      <c r="F201">
        <v>5093</v>
      </c>
      <c r="G201">
        <v>4758</v>
      </c>
      <c r="H201">
        <v>335</v>
      </c>
      <c r="I201">
        <v>2.8814999999999999E-3</v>
      </c>
      <c r="J201">
        <v>9.25</v>
      </c>
      <c r="K201">
        <v>1</v>
      </c>
      <c r="L201">
        <v>5</v>
      </c>
      <c r="M201">
        <v>1</v>
      </c>
      <c r="N201">
        <v>3</v>
      </c>
      <c r="O201">
        <v>0</v>
      </c>
      <c r="P201">
        <v>0</v>
      </c>
      <c r="Q201">
        <v>0</v>
      </c>
    </row>
    <row r="202" spans="1:17">
      <c r="A202">
        <v>68</v>
      </c>
      <c r="B202">
        <v>3</v>
      </c>
      <c r="C202" t="s">
        <v>42</v>
      </c>
      <c r="D202">
        <f>VLOOKUP($A202,Sheet3!$A$1:$Z$101,20,Sheet3!T:T)</f>
        <v>0</v>
      </c>
      <c r="E202">
        <v>10</v>
      </c>
      <c r="F202">
        <v>5551</v>
      </c>
      <c r="G202">
        <v>5034</v>
      </c>
      <c r="H202">
        <v>517</v>
      </c>
      <c r="I202">
        <v>3.2924999999999999E-3</v>
      </c>
      <c r="J202">
        <v>12.59</v>
      </c>
      <c r="K202">
        <v>1</v>
      </c>
      <c r="L202">
        <v>5</v>
      </c>
      <c r="M202">
        <v>2</v>
      </c>
      <c r="N202">
        <v>2</v>
      </c>
      <c r="O202">
        <v>0</v>
      </c>
      <c r="P202">
        <v>0</v>
      </c>
      <c r="Q202">
        <v>0</v>
      </c>
    </row>
    <row r="203" spans="1:17">
      <c r="A203">
        <v>69</v>
      </c>
      <c r="B203">
        <v>1</v>
      </c>
      <c r="C203" t="s">
        <v>42</v>
      </c>
      <c r="D203">
        <f>VLOOKUP($A203,Sheet3!$A$1:$Z$101,20,Sheet3!T:T)</f>
        <v>0</v>
      </c>
      <c r="E203">
        <v>8</v>
      </c>
      <c r="F203">
        <v>4246</v>
      </c>
      <c r="G203">
        <v>3937</v>
      </c>
      <c r="H203">
        <v>309</v>
      </c>
      <c r="I203">
        <v>2.4320000000000001E-3</v>
      </c>
      <c r="J203">
        <v>9.08</v>
      </c>
      <c r="K203">
        <v>1</v>
      </c>
      <c r="L203">
        <v>4</v>
      </c>
      <c r="M203">
        <v>1</v>
      </c>
      <c r="N203">
        <v>2</v>
      </c>
      <c r="O203">
        <v>0</v>
      </c>
      <c r="P203">
        <v>0</v>
      </c>
      <c r="Q203">
        <v>0</v>
      </c>
    </row>
    <row r="204" spans="1:17">
      <c r="A204">
        <v>69</v>
      </c>
      <c r="B204">
        <v>2</v>
      </c>
      <c r="C204" t="s">
        <v>42</v>
      </c>
      <c r="D204">
        <f>VLOOKUP($A204,Sheet3!$A$1:$Z$101,20,Sheet3!T:T)</f>
        <v>0</v>
      </c>
      <c r="K204">
        <v>1</v>
      </c>
      <c r="L204">
        <v>10</v>
      </c>
      <c r="M204">
        <v>5</v>
      </c>
      <c r="N204">
        <v>4</v>
      </c>
      <c r="O204">
        <v>0</v>
      </c>
      <c r="P204">
        <v>0</v>
      </c>
      <c r="Q204">
        <v>0</v>
      </c>
    </row>
    <row r="205" spans="1:17">
      <c r="A205">
        <v>69</v>
      </c>
      <c r="B205">
        <v>3</v>
      </c>
      <c r="C205" t="s">
        <v>42</v>
      </c>
      <c r="D205">
        <f>VLOOKUP($A205,Sheet3!$A$1:$Z$101,20,Sheet3!T:T)</f>
        <v>0</v>
      </c>
      <c r="E205">
        <v>14</v>
      </c>
      <c r="F205">
        <v>7961</v>
      </c>
      <c r="G205">
        <v>7554</v>
      </c>
      <c r="H205">
        <v>407</v>
      </c>
      <c r="I205">
        <v>4.3874999999999999E-3</v>
      </c>
      <c r="J205">
        <v>15.52</v>
      </c>
      <c r="K205">
        <v>1</v>
      </c>
      <c r="L205">
        <v>7</v>
      </c>
      <c r="M205">
        <v>4</v>
      </c>
      <c r="N205">
        <v>2</v>
      </c>
      <c r="O205">
        <v>0</v>
      </c>
      <c r="P205">
        <v>0</v>
      </c>
      <c r="Q205">
        <v>0</v>
      </c>
    </row>
    <row r="206" spans="1:17">
      <c r="A206">
        <v>70</v>
      </c>
      <c r="B206">
        <v>1</v>
      </c>
      <c r="C206" t="s">
        <v>42</v>
      </c>
      <c r="D206">
        <f>VLOOKUP($A206,Sheet3!$A$1:$Z$101,20,Sheet3!T:T)</f>
        <v>0</v>
      </c>
      <c r="K206">
        <v>1</v>
      </c>
      <c r="L206">
        <v>10</v>
      </c>
      <c r="M206">
        <v>5</v>
      </c>
      <c r="N206">
        <v>4</v>
      </c>
      <c r="O206">
        <v>0</v>
      </c>
      <c r="P206">
        <v>0</v>
      </c>
      <c r="Q206">
        <v>0</v>
      </c>
    </row>
    <row r="207" spans="1:17">
      <c r="A207">
        <v>70</v>
      </c>
      <c r="B207">
        <v>2</v>
      </c>
      <c r="C207" t="s">
        <v>42</v>
      </c>
      <c r="D207">
        <f>VLOOKUP($A207,Sheet3!$A$1:$Z$101,20,Sheet3!T:T)</f>
        <v>0</v>
      </c>
      <c r="E207">
        <v>15</v>
      </c>
      <c r="F207">
        <v>11232</v>
      </c>
      <c r="G207">
        <v>10684</v>
      </c>
      <c r="H207">
        <v>548</v>
      </c>
      <c r="I207">
        <v>6.1640000000000002E-3</v>
      </c>
      <c r="J207">
        <v>47.89</v>
      </c>
      <c r="K207">
        <v>1</v>
      </c>
      <c r="L207">
        <v>6</v>
      </c>
      <c r="M207">
        <v>2</v>
      </c>
      <c r="N207">
        <v>3</v>
      </c>
      <c r="O207">
        <v>2</v>
      </c>
      <c r="P207">
        <v>1</v>
      </c>
      <c r="Q207">
        <v>0</v>
      </c>
    </row>
    <row r="208" spans="1:17">
      <c r="A208">
        <v>70</v>
      </c>
      <c r="B208">
        <v>3</v>
      </c>
      <c r="C208" t="s">
        <v>42</v>
      </c>
      <c r="D208">
        <f>VLOOKUP($A208,Sheet3!$A$1:$Z$101,20,Sheet3!T:T)</f>
        <v>0</v>
      </c>
      <c r="K208">
        <v>1</v>
      </c>
      <c r="L208">
        <v>10</v>
      </c>
      <c r="M208">
        <v>5</v>
      </c>
      <c r="N208">
        <v>4</v>
      </c>
      <c r="O208">
        <v>0</v>
      </c>
      <c r="P208">
        <v>0</v>
      </c>
      <c r="Q208">
        <v>0</v>
      </c>
    </row>
    <row r="209" spans="1:17">
      <c r="A209">
        <v>71</v>
      </c>
      <c r="B209">
        <v>1</v>
      </c>
      <c r="C209" t="s">
        <v>42</v>
      </c>
      <c r="D209">
        <f>VLOOKUP($A209,Sheet3!$A$1:$Z$101,20,Sheet3!T:T)</f>
        <v>0</v>
      </c>
      <c r="K209">
        <v>1</v>
      </c>
      <c r="L209">
        <v>10</v>
      </c>
      <c r="M209">
        <v>5</v>
      </c>
      <c r="N209">
        <v>4</v>
      </c>
      <c r="O209">
        <v>0</v>
      </c>
      <c r="P209">
        <v>0</v>
      </c>
      <c r="Q209">
        <v>0</v>
      </c>
    </row>
    <row r="210" spans="1:17">
      <c r="A210">
        <v>71</v>
      </c>
      <c r="B210">
        <v>2</v>
      </c>
      <c r="C210" t="s">
        <v>42</v>
      </c>
      <c r="D210">
        <f>VLOOKUP($A210,Sheet3!$A$1:$Z$101,20,Sheet3!T:T)</f>
        <v>0</v>
      </c>
      <c r="K210">
        <v>1</v>
      </c>
      <c r="L210">
        <v>10</v>
      </c>
      <c r="M210">
        <v>5</v>
      </c>
      <c r="N210">
        <v>4</v>
      </c>
      <c r="O210">
        <v>0</v>
      </c>
      <c r="P210">
        <v>0</v>
      </c>
      <c r="Q210">
        <v>0</v>
      </c>
    </row>
    <row r="211" spans="1:17">
      <c r="A211">
        <v>71</v>
      </c>
      <c r="B211">
        <v>3</v>
      </c>
      <c r="C211" t="s">
        <v>42</v>
      </c>
      <c r="D211">
        <f>VLOOKUP($A211,Sheet3!$A$1:$Z$101,20,Sheet3!T:T)</f>
        <v>0</v>
      </c>
      <c r="K211">
        <v>1</v>
      </c>
      <c r="L211">
        <v>10</v>
      </c>
      <c r="M211">
        <v>6</v>
      </c>
      <c r="N211">
        <v>3</v>
      </c>
      <c r="O211">
        <v>0</v>
      </c>
      <c r="P211">
        <v>0</v>
      </c>
      <c r="Q211">
        <v>0</v>
      </c>
    </row>
    <row r="212" spans="1:17">
      <c r="A212">
        <v>72</v>
      </c>
      <c r="B212">
        <v>1</v>
      </c>
      <c r="C212" t="s">
        <v>42</v>
      </c>
      <c r="D212">
        <f>VLOOKUP($A212,Sheet3!$A$1:$Z$101,20,Sheet3!T:T)</f>
        <v>1</v>
      </c>
      <c r="E212">
        <v>17</v>
      </c>
      <c r="F212">
        <v>11361</v>
      </c>
      <c r="G212">
        <v>11144</v>
      </c>
      <c r="H212">
        <v>217</v>
      </c>
      <c r="I212">
        <v>5.8975E-3</v>
      </c>
      <c r="J212">
        <v>10.67</v>
      </c>
      <c r="K212">
        <v>1</v>
      </c>
      <c r="L212">
        <v>7</v>
      </c>
      <c r="M212">
        <v>3</v>
      </c>
      <c r="N212">
        <v>3</v>
      </c>
      <c r="O212">
        <v>2</v>
      </c>
      <c r="P212">
        <v>1</v>
      </c>
      <c r="Q212">
        <v>0</v>
      </c>
    </row>
    <row r="213" spans="1:17">
      <c r="A213">
        <v>72</v>
      </c>
      <c r="B213">
        <v>2</v>
      </c>
      <c r="C213" t="s">
        <v>42</v>
      </c>
      <c r="D213">
        <f>VLOOKUP($A213,Sheet3!$A$1:$Z$101,20,Sheet3!T:T)</f>
        <v>1</v>
      </c>
      <c r="K213">
        <v>1</v>
      </c>
      <c r="L213">
        <v>10</v>
      </c>
      <c r="M213">
        <v>6</v>
      </c>
      <c r="N213">
        <v>3</v>
      </c>
      <c r="O213">
        <v>0</v>
      </c>
      <c r="P213">
        <v>0</v>
      </c>
      <c r="Q213">
        <v>0</v>
      </c>
    </row>
    <row r="214" spans="1:17">
      <c r="A214">
        <v>72</v>
      </c>
      <c r="B214">
        <v>3</v>
      </c>
      <c r="C214" t="s">
        <v>42</v>
      </c>
      <c r="D214">
        <f>VLOOKUP($A214,Sheet3!$A$1:$Z$101,20,Sheet3!T:T)</f>
        <v>1</v>
      </c>
      <c r="K214">
        <v>1</v>
      </c>
      <c r="L214">
        <v>10</v>
      </c>
      <c r="M214">
        <v>5</v>
      </c>
      <c r="N214">
        <v>4</v>
      </c>
      <c r="O214">
        <v>0</v>
      </c>
      <c r="P214">
        <v>0</v>
      </c>
      <c r="Q214">
        <v>0</v>
      </c>
    </row>
    <row r="215" spans="1:17">
      <c r="A215">
        <v>73</v>
      </c>
      <c r="B215">
        <v>1</v>
      </c>
      <c r="C215" t="s">
        <v>42</v>
      </c>
      <c r="D215">
        <f>VLOOKUP($A215,Sheet3!$A$1:$Z$101,20,Sheet3!T:T)</f>
        <v>0</v>
      </c>
      <c r="E215">
        <v>12</v>
      </c>
      <c r="F215">
        <v>7576</v>
      </c>
      <c r="G215">
        <v>7115</v>
      </c>
      <c r="H215">
        <v>461</v>
      </c>
      <c r="I215">
        <v>4.2490000000000002E-3</v>
      </c>
      <c r="J215">
        <v>14.71</v>
      </c>
      <c r="K215">
        <v>1</v>
      </c>
      <c r="L215">
        <v>6</v>
      </c>
      <c r="M215">
        <v>3</v>
      </c>
      <c r="N215">
        <v>2</v>
      </c>
      <c r="O215">
        <v>0</v>
      </c>
      <c r="P215">
        <v>0</v>
      </c>
      <c r="Q215">
        <v>0</v>
      </c>
    </row>
    <row r="216" spans="1:17">
      <c r="A216">
        <v>73</v>
      </c>
      <c r="B216">
        <v>2</v>
      </c>
      <c r="C216" t="s">
        <v>42</v>
      </c>
      <c r="D216">
        <f>VLOOKUP($A216,Sheet3!$A$1:$Z$101,20,Sheet3!T:T)</f>
        <v>0</v>
      </c>
      <c r="E216">
        <v>10</v>
      </c>
      <c r="F216">
        <v>6491</v>
      </c>
      <c r="G216">
        <v>6010</v>
      </c>
      <c r="H216">
        <v>481</v>
      </c>
      <c r="I216">
        <v>3.7264999999999898E-3</v>
      </c>
      <c r="J216">
        <v>13.98</v>
      </c>
      <c r="K216">
        <v>1</v>
      </c>
      <c r="L216">
        <v>5</v>
      </c>
      <c r="M216">
        <v>2</v>
      </c>
      <c r="N216">
        <v>2</v>
      </c>
      <c r="O216">
        <v>0</v>
      </c>
      <c r="P216">
        <v>0</v>
      </c>
      <c r="Q216">
        <v>0</v>
      </c>
    </row>
    <row r="217" spans="1:17">
      <c r="A217">
        <v>73</v>
      </c>
      <c r="B217">
        <v>3</v>
      </c>
      <c r="C217" t="s">
        <v>42</v>
      </c>
      <c r="D217">
        <f>VLOOKUP($A217,Sheet3!$A$1:$Z$101,20,Sheet3!T:T)</f>
        <v>0</v>
      </c>
      <c r="E217">
        <v>18</v>
      </c>
      <c r="F217">
        <v>14528</v>
      </c>
      <c r="G217">
        <v>13781</v>
      </c>
      <c r="H217">
        <v>747</v>
      </c>
      <c r="I217">
        <v>8.0110000000000008E-3</v>
      </c>
      <c r="J217">
        <v>21.33</v>
      </c>
      <c r="K217">
        <v>1</v>
      </c>
      <c r="L217">
        <v>9</v>
      </c>
      <c r="M217">
        <v>4</v>
      </c>
      <c r="N217">
        <v>4</v>
      </c>
      <c r="O217">
        <v>0</v>
      </c>
      <c r="P217">
        <v>0</v>
      </c>
      <c r="Q217">
        <v>0</v>
      </c>
    </row>
    <row r="218" spans="1:17">
      <c r="A218">
        <v>74</v>
      </c>
      <c r="B218">
        <v>1</v>
      </c>
      <c r="C218" t="s">
        <v>42</v>
      </c>
      <c r="D218">
        <f>VLOOKUP($A218,Sheet3!$A$1:$Z$101,20,Sheet3!T:T)</f>
        <v>0</v>
      </c>
      <c r="K218">
        <v>1</v>
      </c>
      <c r="L218">
        <v>10</v>
      </c>
      <c r="M218">
        <v>5</v>
      </c>
      <c r="N218">
        <v>4</v>
      </c>
      <c r="O218">
        <v>0</v>
      </c>
      <c r="P218">
        <v>0</v>
      </c>
      <c r="Q218">
        <v>0</v>
      </c>
    </row>
    <row r="219" spans="1:17">
      <c r="A219">
        <v>74</v>
      </c>
      <c r="B219">
        <v>2</v>
      </c>
      <c r="C219" t="s">
        <v>42</v>
      </c>
      <c r="D219">
        <f>VLOOKUP($A219,Sheet3!$A$1:$Z$101,20,Sheet3!T:T)</f>
        <v>0</v>
      </c>
      <c r="E219">
        <v>10</v>
      </c>
      <c r="F219">
        <v>6519</v>
      </c>
      <c r="G219">
        <v>5965</v>
      </c>
      <c r="H219">
        <v>554</v>
      </c>
      <c r="I219">
        <v>3.8135E-3</v>
      </c>
      <c r="J219">
        <v>12.66</v>
      </c>
      <c r="K219">
        <v>1</v>
      </c>
      <c r="L219">
        <v>5</v>
      </c>
      <c r="M219">
        <v>2</v>
      </c>
      <c r="N219">
        <v>2</v>
      </c>
      <c r="O219">
        <v>0</v>
      </c>
      <c r="P219">
        <v>0</v>
      </c>
      <c r="Q219">
        <v>0</v>
      </c>
    </row>
    <row r="220" spans="1:17">
      <c r="A220">
        <v>74</v>
      </c>
      <c r="B220">
        <v>3</v>
      </c>
      <c r="C220" t="s">
        <v>42</v>
      </c>
      <c r="D220">
        <f>VLOOKUP($A220,Sheet3!$A$1:$Z$101,20,Sheet3!T:T)</f>
        <v>0</v>
      </c>
      <c r="E220">
        <v>14</v>
      </c>
      <c r="F220">
        <v>12684</v>
      </c>
      <c r="G220">
        <v>11555</v>
      </c>
      <c r="H220">
        <v>1129</v>
      </c>
      <c r="I220">
        <v>7.4709999999999898E-3</v>
      </c>
      <c r="J220">
        <v>20.11</v>
      </c>
      <c r="K220">
        <v>1</v>
      </c>
      <c r="L220">
        <v>7</v>
      </c>
      <c r="M220">
        <v>3</v>
      </c>
      <c r="N220">
        <v>3</v>
      </c>
      <c r="O220">
        <v>0</v>
      </c>
      <c r="P220">
        <v>0</v>
      </c>
      <c r="Q220">
        <v>0</v>
      </c>
    </row>
    <row r="221" spans="1:17">
      <c r="A221">
        <v>75</v>
      </c>
      <c r="B221">
        <v>1</v>
      </c>
      <c r="C221" t="s">
        <v>42</v>
      </c>
      <c r="D221">
        <f>VLOOKUP($A221,Sheet3!$A$1:$Z$101,20,Sheet3!T:T)</f>
        <v>0</v>
      </c>
      <c r="E221">
        <v>8</v>
      </c>
      <c r="F221">
        <v>4241</v>
      </c>
      <c r="G221">
        <v>3923</v>
      </c>
      <c r="H221">
        <v>318</v>
      </c>
      <c r="I221">
        <v>2.4385000000000001E-3</v>
      </c>
      <c r="J221">
        <v>8.81</v>
      </c>
      <c r="K221">
        <v>1</v>
      </c>
      <c r="L221">
        <v>4</v>
      </c>
      <c r="M221">
        <v>2</v>
      </c>
      <c r="N221">
        <v>1</v>
      </c>
      <c r="O221">
        <v>0</v>
      </c>
      <c r="P221">
        <v>0</v>
      </c>
      <c r="Q221">
        <v>0</v>
      </c>
    </row>
    <row r="222" spans="1:17">
      <c r="A222">
        <v>75</v>
      </c>
      <c r="B222">
        <v>2</v>
      </c>
      <c r="C222" t="s">
        <v>42</v>
      </c>
      <c r="D222">
        <f>VLOOKUP($A222,Sheet3!$A$1:$Z$101,20,Sheet3!T:T)</f>
        <v>0</v>
      </c>
      <c r="K222">
        <v>1</v>
      </c>
      <c r="L222">
        <v>10</v>
      </c>
      <c r="M222">
        <v>4</v>
      </c>
      <c r="N222">
        <v>5</v>
      </c>
      <c r="O222">
        <v>0</v>
      </c>
      <c r="P222">
        <v>0</v>
      </c>
      <c r="Q222">
        <v>0</v>
      </c>
    </row>
    <row r="223" spans="1:17">
      <c r="A223">
        <v>75</v>
      </c>
      <c r="B223">
        <v>3</v>
      </c>
      <c r="C223" t="s">
        <v>42</v>
      </c>
      <c r="D223">
        <f>VLOOKUP($A223,Sheet3!$A$1:$Z$101,20,Sheet3!T:T)</f>
        <v>0</v>
      </c>
      <c r="E223">
        <v>10</v>
      </c>
      <c r="F223">
        <v>6603</v>
      </c>
      <c r="G223">
        <v>6050</v>
      </c>
      <c r="H223">
        <v>553</v>
      </c>
      <c r="I223">
        <v>3.8544999999999999E-3</v>
      </c>
      <c r="J223">
        <v>12.32</v>
      </c>
      <c r="K223">
        <v>1</v>
      </c>
      <c r="L223">
        <v>5</v>
      </c>
      <c r="M223">
        <v>2</v>
      </c>
      <c r="N223">
        <v>2</v>
      </c>
      <c r="O223">
        <v>0</v>
      </c>
      <c r="P223">
        <v>0</v>
      </c>
      <c r="Q223">
        <v>0</v>
      </c>
    </row>
    <row r="224" spans="1:17">
      <c r="A224">
        <v>76</v>
      </c>
      <c r="B224">
        <v>1</v>
      </c>
      <c r="C224" t="s">
        <v>42</v>
      </c>
      <c r="D224">
        <f>VLOOKUP($A224,Sheet3!$A$1:$Z$101,20,Sheet3!T:T)</f>
        <v>0</v>
      </c>
      <c r="K224">
        <v>1</v>
      </c>
      <c r="L224">
        <v>10</v>
      </c>
      <c r="M224">
        <v>4</v>
      </c>
      <c r="N224">
        <v>5</v>
      </c>
      <c r="O224">
        <v>0</v>
      </c>
      <c r="P224">
        <v>0</v>
      </c>
      <c r="Q224">
        <v>0</v>
      </c>
    </row>
    <row r="225" spans="1:17">
      <c r="A225">
        <v>76</v>
      </c>
      <c r="B225">
        <v>2</v>
      </c>
      <c r="C225" t="s">
        <v>42</v>
      </c>
      <c r="D225">
        <f>VLOOKUP($A225,Sheet3!$A$1:$Z$101,20,Sheet3!T:T)</f>
        <v>0</v>
      </c>
      <c r="K225">
        <v>1</v>
      </c>
      <c r="L225">
        <v>10</v>
      </c>
      <c r="M225">
        <v>5</v>
      </c>
      <c r="N225">
        <v>4</v>
      </c>
      <c r="O225">
        <v>0</v>
      </c>
      <c r="P225">
        <v>0</v>
      </c>
      <c r="Q225">
        <v>0</v>
      </c>
    </row>
    <row r="226" spans="1:17">
      <c r="A226">
        <v>76</v>
      </c>
      <c r="B226">
        <v>3</v>
      </c>
      <c r="C226" t="s">
        <v>42</v>
      </c>
      <c r="D226">
        <f>VLOOKUP($A226,Sheet3!$A$1:$Z$101,20,Sheet3!T:T)</f>
        <v>0</v>
      </c>
      <c r="K226">
        <v>1</v>
      </c>
      <c r="L226">
        <v>10</v>
      </c>
      <c r="M226">
        <v>6</v>
      </c>
      <c r="N226">
        <v>3</v>
      </c>
      <c r="O226">
        <v>0</v>
      </c>
      <c r="P226">
        <v>0</v>
      </c>
      <c r="Q226">
        <v>0</v>
      </c>
    </row>
    <row r="227" spans="1:17">
      <c r="A227">
        <v>77</v>
      </c>
      <c r="B227">
        <v>1</v>
      </c>
      <c r="C227" t="s">
        <v>42</v>
      </c>
      <c r="D227">
        <f>VLOOKUP($A227,Sheet3!$A$1:$Z$101,20,Sheet3!T:T)</f>
        <v>0</v>
      </c>
      <c r="K227">
        <v>1</v>
      </c>
      <c r="L227">
        <v>10</v>
      </c>
      <c r="M227">
        <v>4</v>
      </c>
      <c r="N227">
        <v>5</v>
      </c>
      <c r="O227">
        <v>0</v>
      </c>
      <c r="P227">
        <v>0</v>
      </c>
      <c r="Q227">
        <v>0</v>
      </c>
    </row>
    <row r="228" spans="1:17">
      <c r="A228">
        <v>77</v>
      </c>
      <c r="B228">
        <v>2</v>
      </c>
      <c r="C228" t="s">
        <v>42</v>
      </c>
      <c r="D228">
        <f>VLOOKUP($A228,Sheet3!$A$1:$Z$101,20,Sheet3!T:T)</f>
        <v>0</v>
      </c>
      <c r="K228">
        <v>1</v>
      </c>
      <c r="L228">
        <v>11</v>
      </c>
      <c r="M228">
        <v>4</v>
      </c>
      <c r="N228">
        <v>4</v>
      </c>
      <c r="O228">
        <v>0</v>
      </c>
      <c r="P228">
        <v>0</v>
      </c>
      <c r="Q228">
        <v>0</v>
      </c>
    </row>
    <row r="229" spans="1:17">
      <c r="A229">
        <v>77</v>
      </c>
      <c r="B229">
        <v>3</v>
      </c>
      <c r="C229" t="s">
        <v>42</v>
      </c>
      <c r="D229">
        <f>VLOOKUP($A229,Sheet3!$A$1:$Z$101,20,Sheet3!T:T)</f>
        <v>0</v>
      </c>
      <c r="K229">
        <v>1</v>
      </c>
      <c r="L229">
        <v>10</v>
      </c>
      <c r="M229">
        <v>5</v>
      </c>
      <c r="N229">
        <v>4</v>
      </c>
      <c r="O229">
        <v>0</v>
      </c>
      <c r="P229">
        <v>0</v>
      </c>
      <c r="Q229">
        <v>0</v>
      </c>
    </row>
    <row r="230" spans="1:17">
      <c r="A230">
        <v>78</v>
      </c>
      <c r="B230">
        <v>1</v>
      </c>
      <c r="C230" t="s">
        <v>42</v>
      </c>
      <c r="D230">
        <f>VLOOKUP($A230,Sheet3!$A$1:$Z$101,20,Sheet3!T:T)</f>
        <v>0</v>
      </c>
      <c r="K230">
        <v>1</v>
      </c>
      <c r="L230">
        <v>10</v>
      </c>
      <c r="M230">
        <v>3</v>
      </c>
      <c r="N230">
        <v>6</v>
      </c>
      <c r="O230">
        <v>0</v>
      </c>
      <c r="P230">
        <v>0</v>
      </c>
      <c r="Q230">
        <v>0</v>
      </c>
    </row>
    <row r="231" spans="1:17">
      <c r="A231">
        <v>78</v>
      </c>
      <c r="B231">
        <v>2</v>
      </c>
      <c r="C231" t="s">
        <v>42</v>
      </c>
      <c r="D231">
        <f>VLOOKUP($A231,Sheet3!$A$1:$Z$101,20,Sheet3!T:T)</f>
        <v>0</v>
      </c>
      <c r="K231">
        <v>1</v>
      </c>
      <c r="L231">
        <v>8</v>
      </c>
      <c r="M231">
        <v>4</v>
      </c>
      <c r="N231">
        <v>2</v>
      </c>
      <c r="O231">
        <v>0</v>
      </c>
      <c r="P231">
        <v>0</v>
      </c>
      <c r="Q231">
        <v>0</v>
      </c>
    </row>
    <row r="232" spans="1:17">
      <c r="A232">
        <v>78</v>
      </c>
      <c r="B232">
        <v>3</v>
      </c>
      <c r="C232" t="s">
        <v>42</v>
      </c>
      <c r="D232">
        <f>VLOOKUP($A232,Sheet3!$A$1:$Z$101,20,Sheet3!T:T)</f>
        <v>0</v>
      </c>
      <c r="K232">
        <v>1</v>
      </c>
      <c r="L232">
        <v>10</v>
      </c>
      <c r="M232">
        <v>4</v>
      </c>
      <c r="N232">
        <v>5</v>
      </c>
      <c r="O232">
        <v>0</v>
      </c>
      <c r="P232">
        <v>0</v>
      </c>
      <c r="Q232">
        <v>0</v>
      </c>
    </row>
    <row r="233" spans="1:17">
      <c r="A233">
        <v>79</v>
      </c>
      <c r="B233">
        <v>1</v>
      </c>
      <c r="C233" t="s">
        <v>42</v>
      </c>
      <c r="D233">
        <f>VLOOKUP($A233,Sheet3!$A$1:$Z$101,20,Sheet3!T:T)</f>
        <v>0</v>
      </c>
      <c r="K233">
        <v>1</v>
      </c>
      <c r="L233">
        <v>10</v>
      </c>
      <c r="M233">
        <v>5</v>
      </c>
      <c r="N233">
        <v>4</v>
      </c>
      <c r="O233">
        <v>0</v>
      </c>
      <c r="P233">
        <v>0</v>
      </c>
      <c r="Q233">
        <v>0</v>
      </c>
    </row>
    <row r="234" spans="1:17">
      <c r="A234">
        <v>79</v>
      </c>
      <c r="B234">
        <v>2</v>
      </c>
      <c r="C234" t="s">
        <v>42</v>
      </c>
      <c r="D234">
        <f>VLOOKUP($A234,Sheet3!$A$1:$Z$101,20,Sheet3!T:T)</f>
        <v>0</v>
      </c>
      <c r="K234">
        <v>1</v>
      </c>
      <c r="L234">
        <v>10</v>
      </c>
      <c r="M234">
        <v>6</v>
      </c>
      <c r="N234">
        <v>3</v>
      </c>
      <c r="O234">
        <v>0</v>
      </c>
      <c r="P234">
        <v>0</v>
      </c>
      <c r="Q234">
        <v>0</v>
      </c>
    </row>
    <row r="235" spans="1:17">
      <c r="A235">
        <v>79</v>
      </c>
      <c r="B235">
        <v>3</v>
      </c>
      <c r="C235" t="s">
        <v>42</v>
      </c>
      <c r="D235">
        <f>VLOOKUP($A235,Sheet3!$A$1:$Z$101,20,Sheet3!T:T)</f>
        <v>0</v>
      </c>
      <c r="K235">
        <v>1</v>
      </c>
      <c r="L235">
        <v>10</v>
      </c>
      <c r="M235">
        <v>5</v>
      </c>
      <c r="N235">
        <v>4</v>
      </c>
      <c r="O235">
        <v>0</v>
      </c>
      <c r="P235">
        <v>0</v>
      </c>
      <c r="Q235">
        <v>0</v>
      </c>
    </row>
    <row r="236" spans="1:17">
      <c r="A236">
        <v>80</v>
      </c>
      <c r="B236">
        <v>1</v>
      </c>
      <c r="C236" t="s">
        <v>49</v>
      </c>
      <c r="D236">
        <f>VLOOKUP($A236,Sheet3!$A$1:$Z$101,20,Sheet3!T:T)</f>
        <v>0</v>
      </c>
      <c r="K236">
        <v>1</v>
      </c>
      <c r="L236">
        <v>10</v>
      </c>
      <c r="M236">
        <v>4</v>
      </c>
      <c r="N236">
        <v>5</v>
      </c>
      <c r="O236">
        <v>0</v>
      </c>
      <c r="P236">
        <v>0</v>
      </c>
      <c r="Q236">
        <v>0</v>
      </c>
    </row>
    <row r="237" spans="1:17">
      <c r="A237">
        <v>80</v>
      </c>
      <c r="B237">
        <v>2</v>
      </c>
      <c r="C237" t="s">
        <v>49</v>
      </c>
      <c r="D237">
        <f>VLOOKUP($A237,Sheet3!$A$1:$Z$101,20,Sheet3!T:T)</f>
        <v>0</v>
      </c>
      <c r="K237">
        <v>1</v>
      </c>
      <c r="L237">
        <v>10</v>
      </c>
      <c r="M237">
        <v>4</v>
      </c>
      <c r="N237">
        <v>5</v>
      </c>
      <c r="O237">
        <v>0</v>
      </c>
      <c r="P237">
        <v>0</v>
      </c>
      <c r="Q237">
        <v>0</v>
      </c>
    </row>
    <row r="238" spans="1:17">
      <c r="A238">
        <v>80</v>
      </c>
      <c r="B238">
        <v>3</v>
      </c>
      <c r="C238" t="s">
        <v>49</v>
      </c>
      <c r="D238">
        <f>VLOOKUP($A238,Sheet3!$A$1:$Z$101,20,Sheet3!T:T)</f>
        <v>0</v>
      </c>
      <c r="E238">
        <v>8</v>
      </c>
      <c r="F238">
        <v>4047</v>
      </c>
      <c r="G238">
        <v>3686</v>
      </c>
      <c r="H238">
        <v>361</v>
      </c>
      <c r="I238">
        <v>2.3844999999999999E-3</v>
      </c>
      <c r="J238">
        <v>8.74</v>
      </c>
      <c r="K238">
        <v>1</v>
      </c>
      <c r="L238">
        <v>4</v>
      </c>
      <c r="M238">
        <v>2</v>
      </c>
      <c r="N238">
        <v>1</v>
      </c>
      <c r="O238">
        <v>0</v>
      </c>
      <c r="P238">
        <v>0</v>
      </c>
      <c r="Q238">
        <v>0</v>
      </c>
    </row>
    <row r="239" spans="1:17">
      <c r="A239">
        <v>81</v>
      </c>
      <c r="B239">
        <v>1</v>
      </c>
      <c r="C239" t="s">
        <v>49</v>
      </c>
      <c r="D239">
        <f>VLOOKUP($A239,Sheet3!$A$1:$Z$101,20,Sheet3!T:T)</f>
        <v>0</v>
      </c>
      <c r="K239">
        <v>1</v>
      </c>
      <c r="L239">
        <v>10</v>
      </c>
      <c r="M239">
        <v>4</v>
      </c>
      <c r="N239">
        <v>5</v>
      </c>
      <c r="O239">
        <v>0</v>
      </c>
      <c r="P239">
        <v>0</v>
      </c>
      <c r="Q239">
        <v>0</v>
      </c>
    </row>
    <row r="240" spans="1:17">
      <c r="A240">
        <v>81</v>
      </c>
      <c r="B240">
        <v>2</v>
      </c>
      <c r="C240" t="s">
        <v>49</v>
      </c>
      <c r="D240">
        <f>VLOOKUP($A240,Sheet3!$A$1:$Z$101,20,Sheet3!T:T)</f>
        <v>0</v>
      </c>
      <c r="E240">
        <v>8</v>
      </c>
      <c r="F240">
        <v>3901</v>
      </c>
      <c r="G240">
        <v>3555</v>
      </c>
      <c r="H240">
        <v>346</v>
      </c>
      <c r="I240">
        <v>2.2964999999999999E-3</v>
      </c>
      <c r="J240">
        <v>8.4</v>
      </c>
      <c r="K240">
        <v>1</v>
      </c>
      <c r="L240">
        <v>4</v>
      </c>
      <c r="M240">
        <v>2</v>
      </c>
      <c r="N240">
        <v>1</v>
      </c>
      <c r="O240">
        <v>0</v>
      </c>
      <c r="P240">
        <v>0</v>
      </c>
      <c r="Q240">
        <v>0</v>
      </c>
    </row>
    <row r="241" spans="1:17">
      <c r="A241">
        <v>81</v>
      </c>
      <c r="B241">
        <v>3</v>
      </c>
      <c r="C241" t="s">
        <v>49</v>
      </c>
      <c r="D241">
        <f>VLOOKUP($A241,Sheet3!$A$1:$Z$101,20,Sheet3!T:T)</f>
        <v>0</v>
      </c>
      <c r="E241">
        <v>18</v>
      </c>
      <c r="F241">
        <v>18222</v>
      </c>
      <c r="G241">
        <v>16853</v>
      </c>
      <c r="H241">
        <v>1369</v>
      </c>
      <c r="I241">
        <v>1.048E-2</v>
      </c>
      <c r="J241">
        <v>19.809999999999999</v>
      </c>
      <c r="K241">
        <v>1</v>
      </c>
      <c r="L241">
        <v>9</v>
      </c>
      <c r="M241">
        <v>5</v>
      </c>
      <c r="N241">
        <v>3</v>
      </c>
      <c r="O241">
        <v>0</v>
      </c>
      <c r="P241">
        <v>0</v>
      </c>
      <c r="Q241">
        <v>0</v>
      </c>
    </row>
    <row r="242" spans="1:17">
      <c r="A242">
        <v>82</v>
      </c>
      <c r="B242">
        <v>1</v>
      </c>
      <c r="C242" t="s">
        <v>42</v>
      </c>
      <c r="D242">
        <f>VLOOKUP($A242,Sheet3!$A$1:$Z$101,20,Sheet3!T:T)</f>
        <v>0</v>
      </c>
      <c r="E242">
        <v>6</v>
      </c>
      <c r="F242">
        <v>2734</v>
      </c>
      <c r="G242">
        <v>2505</v>
      </c>
      <c r="H242">
        <v>229</v>
      </c>
      <c r="I242">
        <v>1.596E-3</v>
      </c>
      <c r="J242">
        <v>5.61</v>
      </c>
      <c r="K242">
        <v>1</v>
      </c>
      <c r="L242">
        <v>3</v>
      </c>
      <c r="M242">
        <v>1</v>
      </c>
      <c r="N242">
        <v>1</v>
      </c>
      <c r="O242">
        <v>0</v>
      </c>
      <c r="P242">
        <v>0</v>
      </c>
      <c r="Q242">
        <v>0</v>
      </c>
    </row>
    <row r="243" spans="1:17">
      <c r="A243">
        <v>82</v>
      </c>
      <c r="B243">
        <v>2</v>
      </c>
      <c r="C243" t="s">
        <v>42</v>
      </c>
      <c r="D243">
        <f>VLOOKUP($A243,Sheet3!$A$1:$Z$101,20,Sheet3!T:T)</f>
        <v>0</v>
      </c>
      <c r="E243">
        <v>8</v>
      </c>
      <c r="F243">
        <v>4027</v>
      </c>
      <c r="G243">
        <v>3645</v>
      </c>
      <c r="H243">
        <v>382</v>
      </c>
      <c r="I243">
        <v>2.3955000000000001E-3</v>
      </c>
      <c r="J243">
        <v>9.9499999999999993</v>
      </c>
      <c r="K243">
        <v>1</v>
      </c>
      <c r="L243">
        <v>4</v>
      </c>
      <c r="M243">
        <v>2</v>
      </c>
      <c r="N243">
        <v>1</v>
      </c>
      <c r="O243">
        <v>0</v>
      </c>
      <c r="P243">
        <v>0</v>
      </c>
      <c r="Q243">
        <v>0</v>
      </c>
    </row>
    <row r="244" spans="1:17">
      <c r="A244">
        <v>82</v>
      </c>
      <c r="B244">
        <v>3</v>
      </c>
      <c r="C244" t="s">
        <v>42</v>
      </c>
      <c r="D244">
        <f>VLOOKUP($A244,Sheet3!$A$1:$Z$101,20,Sheet3!T:T)</f>
        <v>0</v>
      </c>
      <c r="E244">
        <v>8</v>
      </c>
      <c r="F244">
        <v>4359</v>
      </c>
      <c r="G244">
        <v>4007</v>
      </c>
      <c r="H244">
        <v>352</v>
      </c>
      <c r="I244">
        <v>2.5314999999999999E-3</v>
      </c>
      <c r="J244">
        <v>7.17</v>
      </c>
      <c r="K244">
        <v>1</v>
      </c>
      <c r="L244">
        <v>0</v>
      </c>
      <c r="M244">
        <v>0</v>
      </c>
      <c r="N244">
        <v>0</v>
      </c>
      <c r="O244">
        <v>4</v>
      </c>
      <c r="P244">
        <v>3</v>
      </c>
      <c r="Q244">
        <v>0</v>
      </c>
    </row>
    <row r="245" spans="1:17">
      <c r="A245">
        <v>83</v>
      </c>
      <c r="B245">
        <v>1</v>
      </c>
      <c r="C245" t="s">
        <v>42</v>
      </c>
      <c r="D245">
        <f>VLOOKUP($A245,Sheet3!$A$1:$Z$101,20,Sheet3!T:T)</f>
        <v>0</v>
      </c>
      <c r="K245">
        <v>1</v>
      </c>
      <c r="L245">
        <v>10</v>
      </c>
      <c r="M245">
        <v>6</v>
      </c>
      <c r="N245">
        <v>3</v>
      </c>
      <c r="O245">
        <v>0</v>
      </c>
      <c r="P245">
        <v>0</v>
      </c>
      <c r="Q245">
        <v>0</v>
      </c>
    </row>
    <row r="246" spans="1:17">
      <c r="A246">
        <v>83</v>
      </c>
      <c r="B246">
        <v>2</v>
      </c>
      <c r="C246" t="s">
        <v>42</v>
      </c>
      <c r="D246">
        <f>VLOOKUP($A246,Sheet3!$A$1:$Z$101,20,Sheet3!T:T)</f>
        <v>0</v>
      </c>
      <c r="K246">
        <v>1</v>
      </c>
      <c r="L246">
        <v>10</v>
      </c>
      <c r="M246">
        <v>5</v>
      </c>
      <c r="N246">
        <v>4</v>
      </c>
      <c r="O246">
        <v>0</v>
      </c>
      <c r="P246">
        <v>0</v>
      </c>
      <c r="Q246">
        <v>0</v>
      </c>
    </row>
    <row r="247" spans="1:17">
      <c r="A247">
        <v>83</v>
      </c>
      <c r="B247">
        <v>3</v>
      </c>
      <c r="C247" t="s">
        <v>42</v>
      </c>
      <c r="D247">
        <f>VLOOKUP($A247,Sheet3!$A$1:$Z$101,20,Sheet3!T:T)</f>
        <v>0</v>
      </c>
      <c r="E247">
        <v>14</v>
      </c>
      <c r="F247">
        <v>13349</v>
      </c>
      <c r="G247">
        <v>13004</v>
      </c>
      <c r="H247">
        <v>345</v>
      </c>
      <c r="I247">
        <v>7.0194999999999997E-3</v>
      </c>
      <c r="J247">
        <v>8.9</v>
      </c>
      <c r="K247">
        <v>1</v>
      </c>
      <c r="L247">
        <v>0</v>
      </c>
      <c r="M247">
        <v>0</v>
      </c>
      <c r="N247">
        <v>0</v>
      </c>
      <c r="O247">
        <v>7</v>
      </c>
      <c r="P247">
        <v>5</v>
      </c>
      <c r="Q247">
        <v>1</v>
      </c>
    </row>
    <row r="248" spans="1:17">
      <c r="A248">
        <v>84</v>
      </c>
      <c r="B248">
        <v>1</v>
      </c>
      <c r="C248" t="s">
        <v>42</v>
      </c>
      <c r="D248">
        <f>VLOOKUP($A248,Sheet3!$A$1:$Z$101,20,Sheet3!T:T)</f>
        <v>0</v>
      </c>
      <c r="E248">
        <v>16</v>
      </c>
      <c r="F248">
        <v>10187</v>
      </c>
      <c r="G248">
        <v>9610</v>
      </c>
      <c r="H248">
        <v>577</v>
      </c>
      <c r="I248">
        <v>5.6704999999999898E-3</v>
      </c>
      <c r="J248">
        <v>21.57</v>
      </c>
      <c r="K248">
        <v>1</v>
      </c>
      <c r="L248">
        <v>8</v>
      </c>
      <c r="M248">
        <v>4</v>
      </c>
      <c r="N248">
        <v>3</v>
      </c>
      <c r="O248">
        <v>0</v>
      </c>
      <c r="P248">
        <v>0</v>
      </c>
      <c r="Q248">
        <v>0</v>
      </c>
    </row>
    <row r="249" spans="1:17">
      <c r="A249">
        <v>84</v>
      </c>
      <c r="B249">
        <v>2</v>
      </c>
      <c r="C249" t="s">
        <v>42</v>
      </c>
      <c r="D249">
        <f>VLOOKUP($A249,Sheet3!$A$1:$Z$101,20,Sheet3!T:T)</f>
        <v>0</v>
      </c>
      <c r="K249">
        <v>1</v>
      </c>
      <c r="L249">
        <v>10</v>
      </c>
      <c r="M249">
        <v>4</v>
      </c>
      <c r="N249">
        <v>5</v>
      </c>
      <c r="O249">
        <v>0</v>
      </c>
      <c r="P249">
        <v>0</v>
      </c>
      <c r="Q249">
        <v>0</v>
      </c>
    </row>
    <row r="250" spans="1:17">
      <c r="A250">
        <v>84</v>
      </c>
      <c r="B250">
        <v>3</v>
      </c>
      <c r="C250" t="s">
        <v>42</v>
      </c>
      <c r="D250">
        <f>VLOOKUP($A250,Sheet3!$A$1:$Z$101,20,Sheet3!T:T)</f>
        <v>0</v>
      </c>
      <c r="K250">
        <v>1</v>
      </c>
      <c r="L250">
        <v>10</v>
      </c>
      <c r="M250">
        <v>4</v>
      </c>
      <c r="N250">
        <v>5</v>
      </c>
      <c r="O250">
        <v>0</v>
      </c>
      <c r="P250">
        <v>0</v>
      </c>
      <c r="Q250">
        <v>0</v>
      </c>
    </row>
    <row r="251" spans="1:17">
      <c r="A251">
        <v>85</v>
      </c>
      <c r="B251">
        <v>1</v>
      </c>
      <c r="C251" t="s">
        <v>42</v>
      </c>
      <c r="D251">
        <f>VLOOKUP($A251,Sheet3!$A$1:$Z$101,20,Sheet3!T:T)</f>
        <v>0</v>
      </c>
      <c r="K251">
        <v>1</v>
      </c>
      <c r="L251">
        <v>10</v>
      </c>
      <c r="M251">
        <v>5</v>
      </c>
      <c r="N251">
        <v>4</v>
      </c>
      <c r="O251">
        <v>0</v>
      </c>
      <c r="P251">
        <v>0</v>
      </c>
      <c r="Q251">
        <v>0</v>
      </c>
    </row>
    <row r="252" spans="1:17">
      <c r="A252">
        <v>85</v>
      </c>
      <c r="B252">
        <v>2</v>
      </c>
      <c r="C252" t="s">
        <v>42</v>
      </c>
      <c r="D252">
        <f>VLOOKUP($A252,Sheet3!$A$1:$Z$101,20,Sheet3!T:T)</f>
        <v>0</v>
      </c>
      <c r="K252">
        <v>1</v>
      </c>
      <c r="L252">
        <v>0</v>
      </c>
      <c r="M252">
        <v>0</v>
      </c>
      <c r="N252">
        <v>0</v>
      </c>
      <c r="O252">
        <v>10</v>
      </c>
      <c r="P252">
        <v>9</v>
      </c>
      <c r="Q252">
        <v>0</v>
      </c>
    </row>
    <row r="253" spans="1:17">
      <c r="A253">
        <v>85</v>
      </c>
      <c r="B253">
        <v>3</v>
      </c>
      <c r="C253" t="s">
        <v>42</v>
      </c>
      <c r="D253">
        <f>VLOOKUP($A253,Sheet3!$A$1:$Z$101,20,Sheet3!T:T)</f>
        <v>0</v>
      </c>
      <c r="E253">
        <v>16</v>
      </c>
      <c r="F253">
        <v>17314</v>
      </c>
      <c r="G253">
        <v>16443</v>
      </c>
      <c r="H253">
        <v>871</v>
      </c>
      <c r="I253">
        <v>9.528E-3</v>
      </c>
      <c r="J253">
        <v>15.04</v>
      </c>
      <c r="K253">
        <v>1</v>
      </c>
      <c r="L253">
        <v>0</v>
      </c>
      <c r="M253">
        <v>0</v>
      </c>
      <c r="N253">
        <v>0</v>
      </c>
      <c r="O253">
        <v>8</v>
      </c>
      <c r="P253">
        <v>7</v>
      </c>
      <c r="Q253">
        <v>0</v>
      </c>
    </row>
    <row r="254" spans="1:17">
      <c r="A254">
        <v>86</v>
      </c>
      <c r="B254">
        <v>1</v>
      </c>
      <c r="C254" t="s">
        <v>42</v>
      </c>
      <c r="D254">
        <f>VLOOKUP($A254,Sheet3!$A$1:$Z$101,20,Sheet3!T:T)</f>
        <v>0</v>
      </c>
      <c r="K254">
        <v>1</v>
      </c>
      <c r="L254">
        <v>10</v>
      </c>
      <c r="M254">
        <v>4</v>
      </c>
      <c r="N254">
        <v>5</v>
      </c>
      <c r="O254">
        <v>0</v>
      </c>
      <c r="P254">
        <v>0</v>
      </c>
      <c r="Q254">
        <v>0</v>
      </c>
    </row>
    <row r="255" spans="1:17">
      <c r="A255">
        <v>86</v>
      </c>
      <c r="B255">
        <v>2</v>
      </c>
      <c r="C255" t="s">
        <v>42</v>
      </c>
      <c r="D255">
        <f>VLOOKUP($A255,Sheet3!$A$1:$Z$101,20,Sheet3!T:T)</f>
        <v>0</v>
      </c>
      <c r="E255">
        <v>18</v>
      </c>
      <c r="F255">
        <v>17312</v>
      </c>
      <c r="G255">
        <v>16607</v>
      </c>
      <c r="H255">
        <v>705</v>
      </c>
      <c r="I255">
        <v>9.3609999999999995E-3</v>
      </c>
      <c r="J255">
        <v>20.7</v>
      </c>
      <c r="K255">
        <v>1</v>
      </c>
      <c r="L255">
        <v>9</v>
      </c>
      <c r="M255">
        <v>2</v>
      </c>
      <c r="N255">
        <v>6</v>
      </c>
      <c r="O255">
        <v>0</v>
      </c>
      <c r="P255">
        <v>0</v>
      </c>
      <c r="Q255">
        <v>0</v>
      </c>
    </row>
    <row r="256" spans="1:17">
      <c r="A256">
        <v>86</v>
      </c>
      <c r="B256">
        <v>3</v>
      </c>
      <c r="C256" t="s">
        <v>42</v>
      </c>
      <c r="D256">
        <f>VLOOKUP($A256,Sheet3!$A$1:$Z$101,20,Sheet3!T:T)</f>
        <v>0</v>
      </c>
      <c r="K256">
        <v>1</v>
      </c>
      <c r="L256">
        <v>10</v>
      </c>
      <c r="M256">
        <v>5</v>
      </c>
      <c r="N256">
        <v>4</v>
      </c>
      <c r="O256">
        <v>0</v>
      </c>
      <c r="P256">
        <v>0</v>
      </c>
      <c r="Q256">
        <v>0</v>
      </c>
    </row>
    <row r="257" spans="1:17">
      <c r="A257">
        <v>87</v>
      </c>
      <c r="B257">
        <v>1</v>
      </c>
      <c r="C257" t="s">
        <v>42</v>
      </c>
      <c r="D257">
        <f>VLOOKUP($A257,Sheet3!$A$1:$Z$101,20,Sheet3!T:T)</f>
        <v>0</v>
      </c>
      <c r="E257">
        <v>8</v>
      </c>
      <c r="F257">
        <v>4688</v>
      </c>
      <c r="G257">
        <v>4055</v>
      </c>
      <c r="H257">
        <v>633</v>
      </c>
      <c r="I257">
        <v>2.977E-3</v>
      </c>
      <c r="J257">
        <v>11.8</v>
      </c>
      <c r="K257">
        <v>1</v>
      </c>
      <c r="L257">
        <v>4</v>
      </c>
      <c r="M257">
        <v>2</v>
      </c>
      <c r="N257">
        <v>1</v>
      </c>
      <c r="O257">
        <v>0</v>
      </c>
      <c r="P257">
        <v>0</v>
      </c>
      <c r="Q257">
        <v>0</v>
      </c>
    </row>
    <row r="258" spans="1:17">
      <c r="A258">
        <v>87</v>
      </c>
      <c r="B258">
        <v>2</v>
      </c>
      <c r="C258" t="s">
        <v>42</v>
      </c>
      <c r="D258">
        <f>VLOOKUP($A258,Sheet3!$A$1:$Z$101,20,Sheet3!T:T)</f>
        <v>0</v>
      </c>
      <c r="K258">
        <v>1</v>
      </c>
      <c r="L258">
        <v>11</v>
      </c>
      <c r="M258">
        <v>3</v>
      </c>
      <c r="N258">
        <v>5</v>
      </c>
      <c r="O258">
        <v>0</v>
      </c>
      <c r="P258">
        <v>0</v>
      </c>
      <c r="Q258">
        <v>0</v>
      </c>
    </row>
    <row r="259" spans="1:17">
      <c r="A259">
        <v>87</v>
      </c>
      <c r="B259">
        <v>3</v>
      </c>
      <c r="C259" t="s">
        <v>42</v>
      </c>
      <c r="D259">
        <f>VLOOKUP($A259,Sheet3!$A$1:$Z$101,20,Sheet3!T:T)</f>
        <v>0</v>
      </c>
      <c r="E259">
        <v>6</v>
      </c>
      <c r="F259">
        <v>2953</v>
      </c>
      <c r="G259">
        <v>2629</v>
      </c>
      <c r="H259">
        <v>324</v>
      </c>
      <c r="I259">
        <v>1.8005E-3</v>
      </c>
      <c r="J259">
        <v>12.08</v>
      </c>
      <c r="K259">
        <v>1</v>
      </c>
      <c r="L259">
        <v>3</v>
      </c>
      <c r="M259">
        <v>1</v>
      </c>
      <c r="N259">
        <v>1</v>
      </c>
      <c r="O259">
        <v>0</v>
      </c>
      <c r="P259">
        <v>0</v>
      </c>
      <c r="Q259">
        <v>0</v>
      </c>
    </row>
    <row r="260" spans="1:17">
      <c r="A260">
        <v>88</v>
      </c>
      <c r="B260">
        <v>1</v>
      </c>
      <c r="C260" t="s">
        <v>42</v>
      </c>
      <c r="D260">
        <f>VLOOKUP($A260,Sheet3!$A$1:$Z$101,20,Sheet3!T:T)</f>
        <v>0</v>
      </c>
      <c r="E260">
        <v>10</v>
      </c>
      <c r="F260">
        <v>6573</v>
      </c>
      <c r="G260">
        <v>5882</v>
      </c>
      <c r="H260">
        <v>691</v>
      </c>
      <c r="I260">
        <v>3.9775000000000001E-3</v>
      </c>
      <c r="J260">
        <v>13.41</v>
      </c>
      <c r="K260">
        <v>1</v>
      </c>
      <c r="L260">
        <v>5</v>
      </c>
      <c r="M260">
        <v>2</v>
      </c>
      <c r="N260">
        <v>2</v>
      </c>
      <c r="O260">
        <v>0</v>
      </c>
      <c r="P260">
        <v>0</v>
      </c>
      <c r="Q260">
        <v>0</v>
      </c>
    </row>
    <row r="261" spans="1:17">
      <c r="A261">
        <v>88</v>
      </c>
      <c r="B261">
        <v>2</v>
      </c>
      <c r="C261" t="s">
        <v>42</v>
      </c>
      <c r="D261">
        <f>VLOOKUP($A261,Sheet3!$A$1:$Z$101,20,Sheet3!T:T)</f>
        <v>0</v>
      </c>
      <c r="E261">
        <v>14</v>
      </c>
      <c r="F261">
        <v>13092</v>
      </c>
      <c r="G261">
        <v>11666</v>
      </c>
      <c r="H261">
        <v>1426</v>
      </c>
      <c r="I261">
        <v>7.9719999999999999E-3</v>
      </c>
      <c r="J261">
        <v>22.07</v>
      </c>
      <c r="K261">
        <v>1</v>
      </c>
      <c r="L261">
        <v>7</v>
      </c>
      <c r="M261">
        <v>3</v>
      </c>
      <c r="N261">
        <v>3</v>
      </c>
      <c r="O261">
        <v>0</v>
      </c>
      <c r="P261">
        <v>0</v>
      </c>
      <c r="Q261">
        <v>0</v>
      </c>
    </row>
    <row r="262" spans="1:17">
      <c r="A262">
        <v>88</v>
      </c>
      <c r="B262">
        <v>3</v>
      </c>
      <c r="C262" t="s">
        <v>42</v>
      </c>
      <c r="D262">
        <f>VLOOKUP($A262,Sheet3!$A$1:$Z$101,20,Sheet3!T:T)</f>
        <v>0</v>
      </c>
      <c r="E262">
        <v>6</v>
      </c>
      <c r="F262">
        <v>3054</v>
      </c>
      <c r="G262">
        <v>2680</v>
      </c>
      <c r="H262">
        <v>374</v>
      </c>
      <c r="I262">
        <v>1.9009999999999999E-3</v>
      </c>
      <c r="J262">
        <v>8.3800000000000008</v>
      </c>
      <c r="K262">
        <v>1</v>
      </c>
      <c r="L262">
        <v>3</v>
      </c>
      <c r="M262">
        <v>1</v>
      </c>
      <c r="N262">
        <v>1</v>
      </c>
      <c r="O262">
        <v>0</v>
      </c>
      <c r="P262">
        <v>0</v>
      </c>
      <c r="Q262">
        <v>0</v>
      </c>
    </row>
    <row r="263" spans="1:17">
      <c r="A263">
        <v>89</v>
      </c>
      <c r="B263">
        <v>1</v>
      </c>
      <c r="C263" t="s">
        <v>42</v>
      </c>
      <c r="D263">
        <f>VLOOKUP($A263,Sheet3!$A$1:$Z$101,20,Sheet3!T:T)</f>
        <v>3</v>
      </c>
      <c r="E263">
        <v>16</v>
      </c>
      <c r="F263">
        <v>9966</v>
      </c>
      <c r="G263">
        <v>9372</v>
      </c>
      <c r="H263">
        <v>594</v>
      </c>
      <c r="I263">
        <v>5.5770000000000004E-3</v>
      </c>
      <c r="J263">
        <v>19.440000000000001</v>
      </c>
      <c r="K263">
        <v>1</v>
      </c>
      <c r="L263">
        <v>8</v>
      </c>
      <c r="M263">
        <v>5</v>
      </c>
      <c r="N263">
        <v>2</v>
      </c>
      <c r="O263">
        <v>0</v>
      </c>
      <c r="P263">
        <v>0</v>
      </c>
      <c r="Q263">
        <v>0</v>
      </c>
    </row>
    <row r="264" spans="1:17">
      <c r="A264">
        <v>89</v>
      </c>
      <c r="B264">
        <v>2</v>
      </c>
      <c r="C264" t="s">
        <v>42</v>
      </c>
      <c r="D264">
        <f>VLOOKUP($A264,Sheet3!$A$1:$Z$101,20,Sheet3!T:T)</f>
        <v>3</v>
      </c>
      <c r="E264">
        <v>12</v>
      </c>
      <c r="F264">
        <v>6398</v>
      </c>
      <c r="G264">
        <v>6041</v>
      </c>
      <c r="H264">
        <v>357</v>
      </c>
      <c r="I264">
        <v>3.5560000000000001E-3</v>
      </c>
      <c r="J264">
        <v>12.43</v>
      </c>
      <c r="K264">
        <v>1</v>
      </c>
      <c r="L264">
        <v>6</v>
      </c>
      <c r="M264">
        <v>3</v>
      </c>
      <c r="N264">
        <v>2</v>
      </c>
      <c r="O264">
        <v>0</v>
      </c>
      <c r="P264">
        <v>0</v>
      </c>
      <c r="Q264">
        <v>0</v>
      </c>
    </row>
    <row r="265" spans="1:17">
      <c r="A265">
        <v>89</v>
      </c>
      <c r="B265">
        <v>3</v>
      </c>
      <c r="C265" t="s">
        <v>42</v>
      </c>
      <c r="D265">
        <f>VLOOKUP($A265,Sheet3!$A$1:$Z$101,20,Sheet3!T:T)</f>
        <v>3</v>
      </c>
      <c r="E265">
        <v>8</v>
      </c>
      <c r="F265">
        <v>3525</v>
      </c>
      <c r="G265">
        <v>3283</v>
      </c>
      <c r="H265">
        <v>242</v>
      </c>
      <c r="I265">
        <v>2.0045000000000002E-3</v>
      </c>
      <c r="J265">
        <v>9.51</v>
      </c>
      <c r="K265">
        <v>1</v>
      </c>
      <c r="L265">
        <v>4</v>
      </c>
      <c r="M265">
        <v>2</v>
      </c>
      <c r="N265">
        <v>1</v>
      </c>
      <c r="O265">
        <v>0</v>
      </c>
      <c r="P265">
        <v>0</v>
      </c>
      <c r="Q265">
        <v>0</v>
      </c>
    </row>
    <row r="266" spans="1:17">
      <c r="A266">
        <v>90</v>
      </c>
      <c r="B266">
        <v>1</v>
      </c>
      <c r="C266" t="s">
        <v>42</v>
      </c>
      <c r="D266">
        <f>VLOOKUP($A266,Sheet3!$A$1:$Z$101,20,Sheet3!T:T)</f>
        <v>3</v>
      </c>
      <c r="E266">
        <v>8</v>
      </c>
      <c r="F266">
        <v>3999</v>
      </c>
      <c r="G266">
        <v>3628</v>
      </c>
      <c r="H266">
        <v>371</v>
      </c>
      <c r="I266">
        <v>2.3705000000000002E-3</v>
      </c>
      <c r="J266">
        <v>10.73</v>
      </c>
      <c r="K266">
        <v>1</v>
      </c>
      <c r="L266">
        <v>4</v>
      </c>
      <c r="M266">
        <v>2</v>
      </c>
      <c r="N266">
        <v>1</v>
      </c>
      <c r="O266">
        <v>0</v>
      </c>
      <c r="P266">
        <v>0</v>
      </c>
      <c r="Q266">
        <v>0</v>
      </c>
    </row>
    <row r="267" spans="1:17">
      <c r="A267">
        <v>90</v>
      </c>
      <c r="B267">
        <v>2</v>
      </c>
      <c r="C267" t="s">
        <v>42</v>
      </c>
      <c r="D267">
        <f>VLOOKUP($A267,Sheet3!$A$1:$Z$101,20,Sheet3!T:T)</f>
        <v>3</v>
      </c>
      <c r="E267">
        <v>8</v>
      </c>
      <c r="F267">
        <v>3466</v>
      </c>
      <c r="G267">
        <v>3248</v>
      </c>
      <c r="H267">
        <v>218</v>
      </c>
      <c r="I267">
        <v>1.951E-3</v>
      </c>
      <c r="J267">
        <v>7.75</v>
      </c>
      <c r="K267">
        <v>1</v>
      </c>
      <c r="L267">
        <v>4</v>
      </c>
      <c r="M267">
        <v>2</v>
      </c>
      <c r="N267">
        <v>1</v>
      </c>
      <c r="O267">
        <v>0</v>
      </c>
      <c r="P267">
        <v>0</v>
      </c>
      <c r="Q267">
        <v>0</v>
      </c>
    </row>
    <row r="268" spans="1:17">
      <c r="A268">
        <v>90</v>
      </c>
      <c r="B268">
        <v>3</v>
      </c>
      <c r="C268" t="s">
        <v>42</v>
      </c>
      <c r="D268">
        <f>VLOOKUP($A268,Sheet3!$A$1:$Z$101,20,Sheet3!T:T)</f>
        <v>3</v>
      </c>
      <c r="E268">
        <v>6</v>
      </c>
      <c r="F268">
        <v>2449</v>
      </c>
      <c r="G268">
        <v>2311</v>
      </c>
      <c r="H268">
        <v>138</v>
      </c>
      <c r="I268">
        <v>1.3625E-3</v>
      </c>
      <c r="J268">
        <v>6.41</v>
      </c>
      <c r="K268">
        <v>1</v>
      </c>
      <c r="L268">
        <v>3</v>
      </c>
      <c r="M268">
        <v>1</v>
      </c>
      <c r="N268">
        <v>1</v>
      </c>
      <c r="O268">
        <v>0</v>
      </c>
      <c r="P268">
        <v>0</v>
      </c>
      <c r="Q268">
        <v>0</v>
      </c>
    </row>
    <row r="269" spans="1:17">
      <c r="A269">
        <v>91</v>
      </c>
      <c r="B269">
        <v>1</v>
      </c>
      <c r="C269" t="s">
        <v>42</v>
      </c>
      <c r="D269">
        <f>VLOOKUP($A269,Sheet3!$A$1:$Z$101,20,Sheet3!T:T)</f>
        <v>3</v>
      </c>
      <c r="E269">
        <v>6</v>
      </c>
      <c r="F269">
        <v>2487</v>
      </c>
      <c r="G269">
        <v>2346</v>
      </c>
      <c r="H269">
        <v>141</v>
      </c>
      <c r="I269">
        <v>1.3845000000000001E-3</v>
      </c>
      <c r="J269">
        <v>7.11</v>
      </c>
      <c r="K269">
        <v>1</v>
      </c>
      <c r="L269">
        <v>3</v>
      </c>
      <c r="M269">
        <v>1</v>
      </c>
      <c r="N269">
        <v>1</v>
      </c>
      <c r="O269">
        <v>0</v>
      </c>
      <c r="P269">
        <v>0</v>
      </c>
      <c r="Q269">
        <v>0</v>
      </c>
    </row>
    <row r="270" spans="1:17">
      <c r="A270">
        <v>91</v>
      </c>
      <c r="B270">
        <v>2</v>
      </c>
      <c r="C270" t="s">
        <v>42</v>
      </c>
      <c r="D270">
        <f>VLOOKUP($A270,Sheet3!$A$1:$Z$101,20,Sheet3!T:T)</f>
        <v>3</v>
      </c>
      <c r="E270">
        <v>8</v>
      </c>
      <c r="F270">
        <v>3930</v>
      </c>
      <c r="G270">
        <v>3564</v>
      </c>
      <c r="H270">
        <v>366</v>
      </c>
      <c r="I270">
        <v>2.3310000000000002E-3</v>
      </c>
      <c r="J270">
        <v>9.73</v>
      </c>
      <c r="K270">
        <v>1</v>
      </c>
      <c r="L270">
        <v>4</v>
      </c>
      <c r="M270">
        <v>2</v>
      </c>
      <c r="N270">
        <v>1</v>
      </c>
      <c r="O270">
        <v>0</v>
      </c>
      <c r="P270">
        <v>0</v>
      </c>
      <c r="Q270">
        <v>0</v>
      </c>
    </row>
    <row r="271" spans="1:17">
      <c r="A271">
        <v>91</v>
      </c>
      <c r="B271">
        <v>3</v>
      </c>
      <c r="C271" t="s">
        <v>42</v>
      </c>
      <c r="D271">
        <f>VLOOKUP($A271,Sheet3!$A$1:$Z$101,20,Sheet3!T:T)</f>
        <v>3</v>
      </c>
      <c r="E271">
        <v>6</v>
      </c>
      <c r="F271">
        <v>2513</v>
      </c>
      <c r="G271">
        <v>2352</v>
      </c>
      <c r="H271">
        <v>161</v>
      </c>
      <c r="I271">
        <v>1.4174999999999999E-3</v>
      </c>
      <c r="J271">
        <v>7.13</v>
      </c>
      <c r="K271">
        <v>1</v>
      </c>
      <c r="L271">
        <v>3</v>
      </c>
      <c r="M271">
        <v>1</v>
      </c>
      <c r="N271">
        <v>1</v>
      </c>
      <c r="O271">
        <v>0</v>
      </c>
      <c r="P271">
        <v>0</v>
      </c>
      <c r="Q271">
        <v>0</v>
      </c>
    </row>
    <row r="272" spans="1:17">
      <c r="A272">
        <v>92</v>
      </c>
      <c r="B272">
        <v>1</v>
      </c>
      <c r="C272" t="s">
        <v>42</v>
      </c>
      <c r="D272">
        <f>VLOOKUP($A272,Sheet3!$A$1:$Z$101,20,Sheet3!T:T)</f>
        <v>1</v>
      </c>
      <c r="E272">
        <v>6</v>
      </c>
      <c r="F272">
        <v>2511</v>
      </c>
      <c r="G272">
        <v>2338</v>
      </c>
      <c r="H272">
        <v>173</v>
      </c>
      <c r="I272">
        <v>1.4285000000000001E-3</v>
      </c>
      <c r="J272">
        <v>7.35</v>
      </c>
      <c r="K272">
        <v>1</v>
      </c>
      <c r="L272">
        <v>3</v>
      </c>
      <c r="M272">
        <v>1</v>
      </c>
      <c r="N272">
        <v>1</v>
      </c>
      <c r="O272">
        <v>0</v>
      </c>
      <c r="P272">
        <v>0</v>
      </c>
      <c r="Q272">
        <v>0</v>
      </c>
    </row>
    <row r="273" spans="1:17">
      <c r="A273">
        <v>92</v>
      </c>
      <c r="B273">
        <v>2</v>
      </c>
      <c r="C273" t="s">
        <v>42</v>
      </c>
      <c r="D273">
        <f>VLOOKUP($A273,Sheet3!$A$1:$Z$101,20,Sheet3!T:T)</f>
        <v>1</v>
      </c>
      <c r="E273">
        <v>6</v>
      </c>
      <c r="F273">
        <v>2481</v>
      </c>
      <c r="G273">
        <v>2276</v>
      </c>
      <c r="H273">
        <v>205</v>
      </c>
      <c r="I273">
        <v>1.4455E-3</v>
      </c>
      <c r="J273">
        <v>5.34</v>
      </c>
      <c r="K273">
        <v>1</v>
      </c>
      <c r="L273">
        <v>3</v>
      </c>
      <c r="M273">
        <v>1</v>
      </c>
      <c r="N273">
        <v>1</v>
      </c>
      <c r="O273">
        <v>0</v>
      </c>
      <c r="P273">
        <v>0</v>
      </c>
      <c r="Q273">
        <v>0</v>
      </c>
    </row>
    <row r="274" spans="1:17">
      <c r="A274">
        <v>92</v>
      </c>
      <c r="B274">
        <v>3</v>
      </c>
      <c r="C274" t="s">
        <v>42</v>
      </c>
      <c r="D274">
        <f>VLOOKUP($A274,Sheet3!$A$1:$Z$101,20,Sheet3!T:T)</f>
        <v>1</v>
      </c>
      <c r="E274">
        <v>6</v>
      </c>
      <c r="F274">
        <v>2433</v>
      </c>
      <c r="G274">
        <v>2286</v>
      </c>
      <c r="H274">
        <v>147</v>
      </c>
      <c r="I274">
        <v>1.3634999999999999E-3</v>
      </c>
      <c r="J274">
        <v>5.57</v>
      </c>
      <c r="K274">
        <v>1</v>
      </c>
      <c r="L274">
        <v>3</v>
      </c>
      <c r="M274">
        <v>1</v>
      </c>
      <c r="N274">
        <v>1</v>
      </c>
      <c r="O274">
        <v>0</v>
      </c>
      <c r="P274">
        <v>0</v>
      </c>
      <c r="Q274">
        <v>0</v>
      </c>
    </row>
    <row r="275" spans="1:17">
      <c r="A275">
        <v>93</v>
      </c>
      <c r="B275">
        <v>1</v>
      </c>
      <c r="C275" t="s">
        <v>42</v>
      </c>
      <c r="D275">
        <f>VLOOKUP($A275,Sheet3!$A$1:$Z$101,20,Sheet3!T:T)</f>
        <v>3</v>
      </c>
      <c r="E275">
        <v>8</v>
      </c>
      <c r="F275">
        <v>3857</v>
      </c>
      <c r="G275">
        <v>3508</v>
      </c>
      <c r="H275">
        <v>349</v>
      </c>
      <c r="I275">
        <v>2.2775E-3</v>
      </c>
      <c r="J275">
        <v>10.53</v>
      </c>
      <c r="K275">
        <v>1</v>
      </c>
      <c r="L275">
        <v>4</v>
      </c>
      <c r="M275">
        <v>2</v>
      </c>
      <c r="N275">
        <v>1</v>
      </c>
      <c r="O275">
        <v>0</v>
      </c>
      <c r="P275">
        <v>0</v>
      </c>
      <c r="Q275">
        <v>0</v>
      </c>
    </row>
    <row r="276" spans="1:17">
      <c r="A276">
        <v>93</v>
      </c>
      <c r="B276">
        <v>2</v>
      </c>
      <c r="C276" t="s">
        <v>42</v>
      </c>
      <c r="D276">
        <f>VLOOKUP($A276,Sheet3!$A$1:$Z$101,20,Sheet3!T:T)</f>
        <v>3</v>
      </c>
      <c r="E276">
        <v>12</v>
      </c>
      <c r="F276">
        <v>6972</v>
      </c>
      <c r="G276">
        <v>6471</v>
      </c>
      <c r="H276">
        <v>501</v>
      </c>
      <c r="I276">
        <v>3.9870000000000001E-3</v>
      </c>
      <c r="J276">
        <v>13.62</v>
      </c>
      <c r="K276">
        <v>1</v>
      </c>
      <c r="L276">
        <v>6</v>
      </c>
      <c r="M276">
        <v>3</v>
      </c>
      <c r="N276">
        <v>2</v>
      </c>
      <c r="O276">
        <v>0</v>
      </c>
      <c r="P276">
        <v>0</v>
      </c>
      <c r="Q276">
        <v>0</v>
      </c>
    </row>
    <row r="277" spans="1:17">
      <c r="A277">
        <v>93</v>
      </c>
      <c r="B277">
        <v>3</v>
      </c>
      <c r="C277" t="s">
        <v>42</v>
      </c>
      <c r="D277">
        <f>VLOOKUP($A277,Sheet3!$A$1:$Z$101,20,Sheet3!T:T)</f>
        <v>3</v>
      </c>
      <c r="E277">
        <v>10</v>
      </c>
      <c r="F277">
        <v>4996</v>
      </c>
      <c r="G277">
        <v>4584</v>
      </c>
      <c r="H277">
        <v>412</v>
      </c>
      <c r="I277">
        <v>2.9099999999999998E-3</v>
      </c>
      <c r="J277">
        <v>11.71</v>
      </c>
      <c r="K277">
        <v>1</v>
      </c>
      <c r="L277">
        <v>5</v>
      </c>
      <c r="M277">
        <v>3</v>
      </c>
      <c r="N277">
        <v>1</v>
      </c>
      <c r="O277">
        <v>0</v>
      </c>
      <c r="P277">
        <v>0</v>
      </c>
      <c r="Q277">
        <v>0</v>
      </c>
    </row>
    <row r="278" spans="1:17">
      <c r="A278">
        <v>94</v>
      </c>
      <c r="B278">
        <v>1</v>
      </c>
      <c r="C278" t="s">
        <v>42</v>
      </c>
      <c r="D278">
        <f>VLOOKUP($A278,Sheet3!$A$1:$Z$101,20,Sheet3!T:T)</f>
        <v>2</v>
      </c>
      <c r="E278">
        <v>6</v>
      </c>
      <c r="F278">
        <v>2369</v>
      </c>
      <c r="G278">
        <v>2250</v>
      </c>
      <c r="H278">
        <v>119</v>
      </c>
      <c r="I278">
        <v>1.3035E-3</v>
      </c>
      <c r="J278">
        <v>5.45</v>
      </c>
      <c r="K278">
        <v>1</v>
      </c>
      <c r="L278">
        <v>3</v>
      </c>
      <c r="M278">
        <v>1</v>
      </c>
      <c r="N278">
        <v>1</v>
      </c>
      <c r="O278">
        <v>0</v>
      </c>
      <c r="P278">
        <v>0</v>
      </c>
      <c r="Q278">
        <v>0</v>
      </c>
    </row>
    <row r="279" spans="1:17">
      <c r="A279">
        <v>94</v>
      </c>
      <c r="B279">
        <v>2</v>
      </c>
      <c r="C279" t="s">
        <v>42</v>
      </c>
      <c r="D279">
        <f>VLOOKUP($A279,Sheet3!$A$1:$Z$101,20,Sheet3!T:T)</f>
        <v>2</v>
      </c>
      <c r="E279">
        <v>8</v>
      </c>
      <c r="F279">
        <v>3621</v>
      </c>
      <c r="G279">
        <v>3370</v>
      </c>
      <c r="H279">
        <v>251</v>
      </c>
      <c r="I279">
        <v>2.0615E-3</v>
      </c>
      <c r="J279">
        <v>9.56</v>
      </c>
      <c r="K279">
        <v>1</v>
      </c>
      <c r="L279">
        <v>4</v>
      </c>
      <c r="M279">
        <v>2</v>
      </c>
      <c r="N279">
        <v>1</v>
      </c>
      <c r="O279">
        <v>0</v>
      </c>
      <c r="P279">
        <v>0</v>
      </c>
      <c r="Q279">
        <v>0</v>
      </c>
    </row>
    <row r="280" spans="1:17">
      <c r="A280">
        <v>94</v>
      </c>
      <c r="B280">
        <v>3</v>
      </c>
      <c r="C280" t="s">
        <v>42</v>
      </c>
      <c r="D280">
        <f>VLOOKUP($A280,Sheet3!$A$1:$Z$101,20,Sheet3!T:T)</f>
        <v>2</v>
      </c>
      <c r="E280">
        <v>8</v>
      </c>
      <c r="F280">
        <v>4269</v>
      </c>
      <c r="G280">
        <v>3779</v>
      </c>
      <c r="H280">
        <v>490</v>
      </c>
      <c r="I280">
        <v>2.6244999999999901E-3</v>
      </c>
      <c r="J280">
        <v>9.8699999999999992</v>
      </c>
      <c r="K280">
        <v>1</v>
      </c>
      <c r="L280">
        <v>4</v>
      </c>
      <c r="M280">
        <v>2</v>
      </c>
      <c r="N280">
        <v>1</v>
      </c>
      <c r="O280">
        <v>0</v>
      </c>
      <c r="P280">
        <v>0</v>
      </c>
      <c r="Q280">
        <v>0</v>
      </c>
    </row>
    <row r="281" spans="1:17">
      <c r="A281">
        <v>95</v>
      </c>
      <c r="B281">
        <v>1</v>
      </c>
      <c r="C281" t="s">
        <v>42</v>
      </c>
      <c r="D281">
        <f>VLOOKUP($A281,Sheet3!$A$1:$Z$101,20,Sheet3!T:T)</f>
        <v>2</v>
      </c>
      <c r="E281">
        <v>12</v>
      </c>
      <c r="F281">
        <v>7783</v>
      </c>
      <c r="G281">
        <v>7490</v>
      </c>
      <c r="H281">
        <v>293</v>
      </c>
      <c r="I281">
        <v>4.1844999999999999E-3</v>
      </c>
      <c r="J281">
        <v>12.94</v>
      </c>
      <c r="K281">
        <v>1</v>
      </c>
      <c r="L281">
        <v>6</v>
      </c>
      <c r="M281">
        <v>2</v>
      </c>
      <c r="N281">
        <v>3</v>
      </c>
      <c r="O281">
        <v>0</v>
      </c>
      <c r="P281">
        <v>0</v>
      </c>
      <c r="Q281">
        <v>0</v>
      </c>
    </row>
    <row r="282" spans="1:17">
      <c r="A282">
        <v>95</v>
      </c>
      <c r="B282">
        <v>2</v>
      </c>
      <c r="C282" t="s">
        <v>42</v>
      </c>
      <c r="D282">
        <f>VLOOKUP($A282,Sheet3!$A$1:$Z$101,20,Sheet3!T:T)</f>
        <v>2</v>
      </c>
      <c r="E282">
        <v>8</v>
      </c>
      <c r="F282">
        <v>3546</v>
      </c>
      <c r="G282">
        <v>3325</v>
      </c>
      <c r="H282">
        <v>221</v>
      </c>
      <c r="I282">
        <v>1.9940000000000001E-3</v>
      </c>
      <c r="J282">
        <v>8.4</v>
      </c>
      <c r="K282">
        <v>1</v>
      </c>
      <c r="L282">
        <v>4</v>
      </c>
      <c r="M282">
        <v>2</v>
      </c>
      <c r="N282">
        <v>1</v>
      </c>
      <c r="O282">
        <v>0</v>
      </c>
      <c r="P282">
        <v>0</v>
      </c>
      <c r="Q282">
        <v>0</v>
      </c>
    </row>
    <row r="283" spans="1:17">
      <c r="A283">
        <v>95</v>
      </c>
      <c r="B283">
        <v>3</v>
      </c>
      <c r="C283" t="s">
        <v>42</v>
      </c>
      <c r="D283">
        <f>VLOOKUP($A283,Sheet3!$A$1:$Z$101,20,Sheet3!T:T)</f>
        <v>2</v>
      </c>
      <c r="E283">
        <v>8</v>
      </c>
      <c r="F283">
        <v>3744</v>
      </c>
      <c r="G283">
        <v>3450</v>
      </c>
      <c r="H283">
        <v>294</v>
      </c>
      <c r="I283">
        <v>2.166E-3</v>
      </c>
      <c r="J283">
        <v>10.94</v>
      </c>
      <c r="K283">
        <v>1</v>
      </c>
      <c r="L283">
        <v>4</v>
      </c>
      <c r="M283">
        <v>2</v>
      </c>
      <c r="N283">
        <v>1</v>
      </c>
      <c r="O283">
        <v>0</v>
      </c>
      <c r="P283">
        <v>0</v>
      </c>
      <c r="Q283">
        <v>0</v>
      </c>
    </row>
    <row r="284" spans="1:17">
      <c r="A284">
        <v>96</v>
      </c>
      <c r="B284">
        <v>1</v>
      </c>
      <c r="C284" t="s">
        <v>42</v>
      </c>
      <c r="D284">
        <f>VLOOKUP($A284,Sheet3!$A$1:$Z$101,20,Sheet3!T:T)</f>
        <v>3</v>
      </c>
      <c r="E284">
        <v>12</v>
      </c>
      <c r="F284">
        <v>6429</v>
      </c>
      <c r="G284">
        <v>6131</v>
      </c>
      <c r="H284">
        <v>298</v>
      </c>
      <c r="I284">
        <v>3.5125E-3</v>
      </c>
      <c r="J284">
        <v>15.97</v>
      </c>
      <c r="K284">
        <v>1</v>
      </c>
      <c r="L284">
        <v>6</v>
      </c>
      <c r="M284">
        <v>3</v>
      </c>
      <c r="N284">
        <v>2</v>
      </c>
      <c r="O284">
        <v>0</v>
      </c>
      <c r="P284">
        <v>0</v>
      </c>
      <c r="Q284">
        <v>0</v>
      </c>
    </row>
    <row r="285" spans="1:17">
      <c r="A285">
        <v>96</v>
      </c>
      <c r="B285">
        <v>2</v>
      </c>
      <c r="C285" t="s">
        <v>42</v>
      </c>
      <c r="D285">
        <f>VLOOKUP($A285,Sheet3!$A$1:$Z$101,20,Sheet3!T:T)</f>
        <v>3</v>
      </c>
      <c r="E285">
        <v>16</v>
      </c>
      <c r="F285">
        <v>10453</v>
      </c>
      <c r="G285">
        <v>10048</v>
      </c>
      <c r="H285">
        <v>405</v>
      </c>
      <c r="I285">
        <v>5.6314999999999898E-3</v>
      </c>
      <c r="J285">
        <v>14.3</v>
      </c>
      <c r="K285">
        <v>1</v>
      </c>
      <c r="L285">
        <v>8</v>
      </c>
      <c r="M285">
        <v>4</v>
      </c>
      <c r="N285">
        <v>3</v>
      </c>
      <c r="O285">
        <v>0</v>
      </c>
      <c r="P285">
        <v>0</v>
      </c>
      <c r="Q285">
        <v>0</v>
      </c>
    </row>
    <row r="286" spans="1:17">
      <c r="A286">
        <v>96</v>
      </c>
      <c r="B286">
        <v>3</v>
      </c>
      <c r="C286" t="s">
        <v>42</v>
      </c>
      <c r="D286">
        <f>VLOOKUP($A286,Sheet3!$A$1:$Z$101,20,Sheet3!T:T)</f>
        <v>3</v>
      </c>
      <c r="E286">
        <v>6</v>
      </c>
      <c r="F286">
        <v>2488</v>
      </c>
      <c r="G286">
        <v>2350</v>
      </c>
      <c r="H286">
        <v>138</v>
      </c>
      <c r="I286">
        <v>1.382E-3</v>
      </c>
      <c r="J286">
        <v>6.42</v>
      </c>
      <c r="K286">
        <v>1</v>
      </c>
      <c r="L286">
        <v>3</v>
      </c>
      <c r="M286">
        <v>1</v>
      </c>
      <c r="N286">
        <v>1</v>
      </c>
      <c r="O286">
        <v>0</v>
      </c>
      <c r="P286">
        <v>0</v>
      </c>
      <c r="Q286">
        <v>0</v>
      </c>
    </row>
    <row r="287" spans="1:17">
      <c r="A287">
        <v>97</v>
      </c>
      <c r="B287">
        <v>1</v>
      </c>
      <c r="C287" t="s">
        <v>42</v>
      </c>
      <c r="D287">
        <f>VLOOKUP($A287,Sheet3!$A$1:$Z$101,20,Sheet3!T:T)</f>
        <v>3</v>
      </c>
      <c r="E287">
        <v>6</v>
      </c>
      <c r="F287">
        <v>2471</v>
      </c>
      <c r="G287">
        <v>2343</v>
      </c>
      <c r="H287">
        <v>128</v>
      </c>
      <c r="I287">
        <v>1.3634999999999999E-3</v>
      </c>
      <c r="J287">
        <v>5.9</v>
      </c>
      <c r="K287">
        <v>1</v>
      </c>
      <c r="L287">
        <v>3</v>
      </c>
      <c r="M287">
        <v>1</v>
      </c>
      <c r="N287">
        <v>1</v>
      </c>
      <c r="O287">
        <v>0</v>
      </c>
      <c r="P287">
        <v>0</v>
      </c>
      <c r="Q287">
        <v>0</v>
      </c>
    </row>
    <row r="288" spans="1:17">
      <c r="A288">
        <v>97</v>
      </c>
      <c r="B288">
        <v>2</v>
      </c>
      <c r="C288" t="s">
        <v>42</v>
      </c>
      <c r="D288">
        <f>VLOOKUP($A288,Sheet3!$A$1:$Z$101,20,Sheet3!T:T)</f>
        <v>3</v>
      </c>
      <c r="E288">
        <v>6</v>
      </c>
      <c r="F288">
        <v>2510</v>
      </c>
      <c r="G288">
        <v>2363</v>
      </c>
      <c r="H288">
        <v>147</v>
      </c>
      <c r="I288">
        <v>1.402E-3</v>
      </c>
      <c r="J288">
        <v>6.36</v>
      </c>
      <c r="K288">
        <v>1</v>
      </c>
      <c r="L288">
        <v>3</v>
      </c>
      <c r="M288">
        <v>1</v>
      </c>
      <c r="N288">
        <v>1</v>
      </c>
      <c r="O288">
        <v>0</v>
      </c>
      <c r="P288">
        <v>0</v>
      </c>
      <c r="Q288">
        <v>0</v>
      </c>
    </row>
    <row r="289" spans="1:17">
      <c r="A289">
        <v>97</v>
      </c>
      <c r="B289">
        <v>3</v>
      </c>
      <c r="C289" t="s">
        <v>42</v>
      </c>
      <c r="D289">
        <f>VLOOKUP($A289,Sheet3!$A$1:$Z$101,20,Sheet3!T:T)</f>
        <v>3</v>
      </c>
      <c r="E289">
        <v>6</v>
      </c>
      <c r="F289">
        <v>2612</v>
      </c>
      <c r="G289">
        <v>2414</v>
      </c>
      <c r="H289">
        <v>198</v>
      </c>
      <c r="I289">
        <v>1.5039999999999999E-3</v>
      </c>
      <c r="J289">
        <v>7.21</v>
      </c>
      <c r="K289">
        <v>1</v>
      </c>
      <c r="L289">
        <v>3</v>
      </c>
      <c r="M289">
        <v>1</v>
      </c>
      <c r="N289">
        <v>1</v>
      </c>
      <c r="O289">
        <v>0</v>
      </c>
      <c r="P289">
        <v>0</v>
      </c>
      <c r="Q289">
        <v>0</v>
      </c>
    </row>
    <row r="290" spans="1:17">
      <c r="A290">
        <v>98</v>
      </c>
      <c r="B290">
        <v>1</v>
      </c>
      <c r="C290" t="s">
        <v>42</v>
      </c>
      <c r="D290">
        <f>VLOOKUP($A290,Sheet3!$A$1:$Z$101,20,Sheet3!T:T)</f>
        <v>3</v>
      </c>
      <c r="E290">
        <v>6</v>
      </c>
      <c r="F290">
        <v>2613</v>
      </c>
      <c r="G290">
        <v>2425</v>
      </c>
      <c r="H290">
        <v>188</v>
      </c>
      <c r="I290">
        <v>1.4945E-3</v>
      </c>
      <c r="J290">
        <v>7.55</v>
      </c>
      <c r="K290">
        <v>1</v>
      </c>
      <c r="L290">
        <v>3</v>
      </c>
      <c r="M290">
        <v>1</v>
      </c>
      <c r="N290">
        <v>1</v>
      </c>
      <c r="O290">
        <v>0</v>
      </c>
      <c r="P290">
        <v>0</v>
      </c>
      <c r="Q290">
        <v>0</v>
      </c>
    </row>
    <row r="291" spans="1:17">
      <c r="A291">
        <v>98</v>
      </c>
      <c r="B291">
        <v>2</v>
      </c>
      <c r="C291" t="s">
        <v>42</v>
      </c>
      <c r="D291">
        <f>VLOOKUP($A291,Sheet3!$A$1:$Z$101,20,Sheet3!T:T)</f>
        <v>3</v>
      </c>
      <c r="E291">
        <v>6</v>
      </c>
      <c r="F291">
        <v>2531</v>
      </c>
      <c r="G291">
        <v>2385</v>
      </c>
      <c r="H291">
        <v>146</v>
      </c>
      <c r="I291">
        <v>1.4115E-3</v>
      </c>
      <c r="J291">
        <v>5.96</v>
      </c>
      <c r="K291">
        <v>1</v>
      </c>
      <c r="L291">
        <v>3</v>
      </c>
      <c r="M291">
        <v>1</v>
      </c>
      <c r="N291">
        <v>1</v>
      </c>
      <c r="O291">
        <v>0</v>
      </c>
      <c r="P291">
        <v>0</v>
      </c>
      <c r="Q291">
        <v>0</v>
      </c>
    </row>
    <row r="292" spans="1:17">
      <c r="A292">
        <v>98</v>
      </c>
      <c r="B292">
        <v>3</v>
      </c>
      <c r="C292" t="s">
        <v>42</v>
      </c>
      <c r="D292">
        <f>VLOOKUP($A292,Sheet3!$A$1:$Z$101,20,Sheet3!T:T)</f>
        <v>3</v>
      </c>
      <c r="E292">
        <v>12</v>
      </c>
      <c r="F292">
        <v>5862</v>
      </c>
      <c r="G292">
        <v>5502</v>
      </c>
      <c r="H292">
        <v>360</v>
      </c>
      <c r="I292">
        <v>3.2909999999999901E-3</v>
      </c>
      <c r="J292">
        <v>11.08</v>
      </c>
      <c r="K292">
        <v>1</v>
      </c>
      <c r="L292">
        <v>6</v>
      </c>
      <c r="M292">
        <v>4</v>
      </c>
      <c r="N292">
        <v>1</v>
      </c>
      <c r="O292">
        <v>0</v>
      </c>
      <c r="P292">
        <v>0</v>
      </c>
      <c r="Q292">
        <v>0</v>
      </c>
    </row>
    <row r="293" spans="1:17">
      <c r="A293">
        <v>99</v>
      </c>
      <c r="B293">
        <v>1</v>
      </c>
      <c r="C293" t="s">
        <v>42</v>
      </c>
      <c r="D293">
        <f>VLOOKUP($A293,Sheet3!$A$1:$Z$101,20,Sheet3!T:T)</f>
        <v>1</v>
      </c>
      <c r="E293">
        <v>24</v>
      </c>
      <c r="F293">
        <v>23269</v>
      </c>
      <c r="G293">
        <v>21769</v>
      </c>
      <c r="H293">
        <v>1500</v>
      </c>
      <c r="I293">
        <v>1.31345E-2</v>
      </c>
      <c r="J293">
        <v>35.78</v>
      </c>
      <c r="K293">
        <v>1</v>
      </c>
      <c r="L293">
        <v>12</v>
      </c>
      <c r="M293">
        <v>8</v>
      </c>
      <c r="N293">
        <v>3</v>
      </c>
      <c r="O293">
        <v>0</v>
      </c>
      <c r="P293">
        <v>0</v>
      </c>
      <c r="Q293">
        <v>0</v>
      </c>
    </row>
    <row r="294" spans="1:17">
      <c r="A294">
        <v>99</v>
      </c>
      <c r="B294">
        <v>2</v>
      </c>
      <c r="C294" t="s">
        <v>42</v>
      </c>
      <c r="D294">
        <f>VLOOKUP($A294,Sheet3!$A$1:$Z$101,20,Sheet3!T:T)</f>
        <v>1</v>
      </c>
      <c r="E294">
        <v>12</v>
      </c>
      <c r="F294">
        <v>6764</v>
      </c>
      <c r="G294">
        <v>6283</v>
      </c>
      <c r="H294">
        <v>481</v>
      </c>
      <c r="I294">
        <v>3.8630000000000001E-3</v>
      </c>
      <c r="J294">
        <v>14.12</v>
      </c>
      <c r="K294">
        <v>1</v>
      </c>
      <c r="L294">
        <v>6</v>
      </c>
      <c r="M294">
        <v>3</v>
      </c>
      <c r="N294">
        <v>2</v>
      </c>
      <c r="O294">
        <v>0</v>
      </c>
      <c r="P294">
        <v>0</v>
      </c>
      <c r="Q294">
        <v>0</v>
      </c>
    </row>
    <row r="295" spans="1:17">
      <c r="A295">
        <v>99</v>
      </c>
      <c r="B295">
        <v>3</v>
      </c>
      <c r="C295" t="s">
        <v>42</v>
      </c>
      <c r="D295">
        <f>VLOOKUP($A295,Sheet3!$A$1:$Z$101,20,Sheet3!T:T)</f>
        <v>1</v>
      </c>
      <c r="E295">
        <v>8</v>
      </c>
      <c r="F295">
        <v>3622</v>
      </c>
      <c r="G295">
        <v>3379</v>
      </c>
      <c r="H295">
        <v>243</v>
      </c>
      <c r="I295">
        <v>2.0539999999999998E-3</v>
      </c>
      <c r="J295">
        <v>8.6</v>
      </c>
      <c r="K295">
        <v>1</v>
      </c>
      <c r="L295">
        <v>4</v>
      </c>
      <c r="M295">
        <v>2</v>
      </c>
      <c r="N295">
        <v>1</v>
      </c>
      <c r="O295">
        <v>0</v>
      </c>
      <c r="P295">
        <v>0</v>
      </c>
      <c r="Q295">
        <v>0</v>
      </c>
    </row>
    <row r="296" spans="1:17">
      <c r="A296">
        <v>100</v>
      </c>
      <c r="B296">
        <v>1</v>
      </c>
      <c r="C296" t="s">
        <v>42</v>
      </c>
      <c r="D296">
        <f>VLOOKUP($A296,Sheet3!$A$1:$Z$101,20,Sheet3!T:T)</f>
        <v>0</v>
      </c>
      <c r="K296">
        <v>1</v>
      </c>
      <c r="L296">
        <v>10</v>
      </c>
      <c r="M296">
        <v>6</v>
      </c>
      <c r="N296">
        <v>3</v>
      </c>
      <c r="O296">
        <v>0</v>
      </c>
      <c r="P296">
        <v>0</v>
      </c>
      <c r="Q296">
        <v>0</v>
      </c>
    </row>
    <row r="297" spans="1:17">
      <c r="A297">
        <v>100</v>
      </c>
      <c r="B297">
        <v>2</v>
      </c>
      <c r="C297" t="s">
        <v>42</v>
      </c>
      <c r="D297">
        <f>VLOOKUP($A297,Sheet3!$A$1:$Z$101,20,Sheet3!T:T)</f>
        <v>0</v>
      </c>
      <c r="K297">
        <v>1</v>
      </c>
      <c r="L297">
        <v>10</v>
      </c>
      <c r="M297">
        <v>5</v>
      </c>
      <c r="N297">
        <v>4</v>
      </c>
      <c r="O297">
        <v>0</v>
      </c>
      <c r="P297">
        <v>0</v>
      </c>
      <c r="Q297">
        <v>0</v>
      </c>
    </row>
    <row r="298" spans="1:17">
      <c r="A298">
        <v>100</v>
      </c>
      <c r="B298">
        <v>3</v>
      </c>
      <c r="C298" t="s">
        <v>42</v>
      </c>
      <c r="D298">
        <f>VLOOKUP($A298,Sheet3!$A$1:$Z$101,20,Sheet3!T:T)</f>
        <v>0</v>
      </c>
      <c r="E298">
        <v>8</v>
      </c>
      <c r="F298">
        <v>3593</v>
      </c>
      <c r="G298">
        <v>3352</v>
      </c>
      <c r="H298">
        <v>241</v>
      </c>
      <c r="I298">
        <v>2.0374999999999998E-3</v>
      </c>
      <c r="J298">
        <v>8.6999999999999993</v>
      </c>
      <c r="K298">
        <v>1</v>
      </c>
      <c r="L298">
        <v>4</v>
      </c>
      <c r="M298">
        <v>2</v>
      </c>
      <c r="N298">
        <v>1</v>
      </c>
      <c r="O298">
        <v>0</v>
      </c>
      <c r="P298">
        <v>0</v>
      </c>
      <c r="Q298">
        <v>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4E29-4A3C-D64A-8353-7A1EA08159D8}">
  <dimension ref="A1:AM298"/>
  <sheetViews>
    <sheetView topLeftCell="S1" zoomScale="55" workbookViewId="0">
      <selection activeCell="AD31" sqref="AD31"/>
    </sheetView>
  </sheetViews>
  <sheetFormatPr baseColWidth="10" defaultRowHeight="15"/>
  <cols>
    <col min="3" max="3" width="15" customWidth="1"/>
    <col min="19" max="19" width="12.6640625" bestFit="1" customWidth="1"/>
    <col min="20" max="20" width="18.1640625" bestFit="1" customWidth="1"/>
    <col min="21" max="21" width="19.5" bestFit="1" customWidth="1"/>
    <col min="22" max="22" width="21.5" bestFit="1" customWidth="1"/>
    <col min="23" max="23" width="24.83203125" bestFit="1" customWidth="1"/>
    <col min="24" max="24" width="22" bestFit="1" customWidth="1"/>
    <col min="25" max="25" width="25.33203125" bestFit="1" customWidth="1"/>
    <col min="26" max="26" width="13.33203125" bestFit="1" customWidth="1"/>
    <col min="27" max="27" width="20.5" bestFit="1" customWidth="1"/>
    <col min="28" max="28" width="21.6640625" bestFit="1" customWidth="1"/>
    <col min="29" max="29" width="26.33203125" bestFit="1" customWidth="1"/>
    <col min="30" max="30" width="20.33203125" bestFit="1" customWidth="1"/>
    <col min="31" max="31" width="22.1640625" bestFit="1" customWidth="1"/>
    <col min="32" max="32" width="23" bestFit="1" customWidth="1"/>
    <col min="34" max="34" width="21.6640625" customWidth="1"/>
    <col min="35" max="35" width="22" customWidth="1"/>
    <col min="36" max="36" width="26.6640625" customWidth="1"/>
    <col min="37" max="37" width="23.6640625" customWidth="1"/>
    <col min="38" max="38" width="26.6640625" customWidth="1"/>
    <col min="39" max="39" width="24.33203125" customWidth="1"/>
  </cols>
  <sheetData>
    <row r="1" spans="1:39">
      <c r="A1" s="1" t="s">
        <v>0</v>
      </c>
      <c r="B1" s="1" t="s">
        <v>52</v>
      </c>
      <c r="C1" s="1" t="s">
        <v>53</v>
      </c>
      <c r="D1" s="1" t="s">
        <v>54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S1" s="16" t="s">
        <v>54</v>
      </c>
      <c r="T1" s="8">
        <v>3</v>
      </c>
    </row>
    <row r="2" spans="1:39">
      <c r="A2">
        <v>1</v>
      </c>
      <c r="B2">
        <v>1</v>
      </c>
      <c r="C2" t="s">
        <v>41</v>
      </c>
      <c r="D2">
        <f>VLOOKUP($A2,Sheet3!$A$1:$Z$101,21,Sheet3!U:U)</f>
        <v>3</v>
      </c>
      <c r="E2">
        <v>12</v>
      </c>
      <c r="F2">
        <v>7224</v>
      </c>
      <c r="G2">
        <v>7006</v>
      </c>
      <c r="H2">
        <v>218</v>
      </c>
      <c r="I2">
        <v>0</v>
      </c>
      <c r="J2">
        <v>11.61</v>
      </c>
      <c r="K2">
        <v>1</v>
      </c>
      <c r="L2">
        <v>6</v>
      </c>
      <c r="M2">
        <v>3</v>
      </c>
      <c r="N2">
        <v>2</v>
      </c>
      <c r="O2">
        <v>0</v>
      </c>
      <c r="P2">
        <v>0</v>
      </c>
      <c r="Q2">
        <v>0</v>
      </c>
    </row>
    <row r="3" spans="1:39">
      <c r="A3">
        <v>1</v>
      </c>
      <c r="B3">
        <v>2</v>
      </c>
      <c r="C3" t="s">
        <v>41</v>
      </c>
      <c r="D3">
        <f>VLOOKUP($A3,Sheet3!$A$1:$Z$101,21,Sheet3!U:U)</f>
        <v>3</v>
      </c>
      <c r="E3">
        <v>12</v>
      </c>
      <c r="F3">
        <v>7242</v>
      </c>
      <c r="G3">
        <v>7018</v>
      </c>
      <c r="H3">
        <v>224</v>
      </c>
      <c r="I3">
        <v>0</v>
      </c>
      <c r="J3">
        <v>6.84</v>
      </c>
      <c r="K3">
        <v>1</v>
      </c>
      <c r="L3">
        <v>6</v>
      </c>
      <c r="M3">
        <v>3</v>
      </c>
      <c r="N3">
        <v>2</v>
      </c>
      <c r="O3">
        <v>0</v>
      </c>
      <c r="P3">
        <v>0</v>
      </c>
      <c r="Q3">
        <v>0</v>
      </c>
      <c r="S3" s="16" t="s">
        <v>186</v>
      </c>
      <c r="T3" t="s">
        <v>188</v>
      </c>
      <c r="U3" t="s">
        <v>189</v>
      </c>
      <c r="V3" t="s">
        <v>190</v>
      </c>
      <c r="W3" t="s">
        <v>191</v>
      </c>
      <c r="X3" t="s">
        <v>192</v>
      </c>
      <c r="Y3" t="s">
        <v>193</v>
      </c>
      <c r="Z3" t="s">
        <v>201</v>
      </c>
      <c r="AA3" t="s">
        <v>195</v>
      </c>
      <c r="AB3" t="s">
        <v>198</v>
      </c>
      <c r="AC3" t="s">
        <v>199</v>
      </c>
      <c r="AD3" t="s">
        <v>196</v>
      </c>
      <c r="AE3" t="s">
        <v>197</v>
      </c>
      <c r="AF3" t="s">
        <v>202</v>
      </c>
      <c r="AH3" t="s">
        <v>189</v>
      </c>
      <c r="AI3" t="s">
        <v>193</v>
      </c>
      <c r="AJ3" t="s">
        <v>188</v>
      </c>
      <c r="AK3" t="s">
        <v>203</v>
      </c>
      <c r="AL3" t="s">
        <v>204</v>
      </c>
      <c r="AM3" t="s">
        <v>205</v>
      </c>
    </row>
    <row r="4" spans="1:39">
      <c r="A4">
        <v>1</v>
      </c>
      <c r="B4">
        <v>3</v>
      </c>
      <c r="C4" t="s">
        <v>41</v>
      </c>
      <c r="D4">
        <f>VLOOKUP($A4,Sheet3!$A$1:$Z$101,21,Sheet3!U:U)</f>
        <v>3</v>
      </c>
      <c r="E4">
        <v>12</v>
      </c>
      <c r="F4">
        <v>11256</v>
      </c>
      <c r="G4">
        <v>10937</v>
      </c>
      <c r="H4">
        <v>319</v>
      </c>
      <c r="I4">
        <v>0</v>
      </c>
      <c r="J4">
        <v>14.25</v>
      </c>
      <c r="K4">
        <v>1</v>
      </c>
      <c r="L4">
        <v>6</v>
      </c>
      <c r="M4">
        <v>4</v>
      </c>
      <c r="N4">
        <v>1</v>
      </c>
      <c r="O4">
        <v>0</v>
      </c>
      <c r="P4">
        <v>0</v>
      </c>
      <c r="Q4">
        <v>0</v>
      </c>
      <c r="S4" s="8">
        <v>1</v>
      </c>
      <c r="T4">
        <v>12</v>
      </c>
      <c r="U4">
        <v>8574</v>
      </c>
      <c r="V4">
        <v>8320.3333333333339</v>
      </c>
      <c r="W4">
        <v>253.66666666666666</v>
      </c>
      <c r="X4">
        <v>0</v>
      </c>
      <c r="Y4">
        <v>10.9</v>
      </c>
      <c r="Z4">
        <v>1</v>
      </c>
      <c r="AA4">
        <v>6</v>
      </c>
      <c r="AB4">
        <v>3.3333333333333335</v>
      </c>
      <c r="AC4">
        <v>1.6666666666666667</v>
      </c>
      <c r="AD4">
        <v>0</v>
      </c>
      <c r="AE4">
        <v>0</v>
      </c>
      <c r="AF4">
        <v>0</v>
      </c>
      <c r="AH4">
        <v>8574</v>
      </c>
      <c r="AI4">
        <v>10.9</v>
      </c>
      <c r="AJ4">
        <v>12</v>
      </c>
      <c r="AK4">
        <f>AH4/AJ4</f>
        <v>714.5</v>
      </c>
      <c r="AL4">
        <f>AI4/AH4</f>
        <v>1.2712852810823419E-3</v>
      </c>
      <c r="AM4">
        <f>AI4/AJ4</f>
        <v>0.90833333333333333</v>
      </c>
    </row>
    <row r="5" spans="1:39">
      <c r="A5">
        <v>2</v>
      </c>
      <c r="B5">
        <v>1</v>
      </c>
      <c r="C5" t="s">
        <v>41</v>
      </c>
      <c r="D5">
        <f>VLOOKUP($A5,Sheet3!$A$1:$Z$101,21,Sheet3!U:U)</f>
        <v>3</v>
      </c>
      <c r="E5">
        <v>12</v>
      </c>
      <c r="F5">
        <v>8638</v>
      </c>
      <c r="G5">
        <v>8379</v>
      </c>
      <c r="H5">
        <v>259</v>
      </c>
      <c r="I5">
        <v>0</v>
      </c>
      <c r="J5">
        <v>7.83</v>
      </c>
      <c r="K5">
        <v>1</v>
      </c>
      <c r="L5">
        <v>6</v>
      </c>
      <c r="M5">
        <v>5</v>
      </c>
      <c r="N5">
        <v>0</v>
      </c>
      <c r="O5">
        <v>0</v>
      </c>
      <c r="P5">
        <v>0</v>
      </c>
      <c r="Q5">
        <v>0</v>
      </c>
      <c r="S5" s="8">
        <v>2</v>
      </c>
      <c r="T5">
        <v>10.666666666666666</v>
      </c>
      <c r="U5">
        <v>6846</v>
      </c>
      <c r="V5">
        <v>6643</v>
      </c>
      <c r="W5">
        <v>203</v>
      </c>
      <c r="X5">
        <v>0</v>
      </c>
      <c r="Y5">
        <v>6.5933333333333337</v>
      </c>
      <c r="Z5">
        <v>1</v>
      </c>
      <c r="AA5">
        <v>5.333333333333333</v>
      </c>
      <c r="AB5">
        <v>3.6666666666666665</v>
      </c>
      <c r="AC5">
        <v>0.66666666666666663</v>
      </c>
      <c r="AD5">
        <v>0</v>
      </c>
      <c r="AE5">
        <v>0</v>
      </c>
      <c r="AF5">
        <v>0</v>
      </c>
      <c r="AH5">
        <v>6846</v>
      </c>
      <c r="AI5">
        <v>6.5933333333333337</v>
      </c>
      <c r="AJ5">
        <v>10.666666666666666</v>
      </c>
      <c r="AK5">
        <f t="shared" ref="AK5:AK29" si="0">AH5/AJ5</f>
        <v>641.8125</v>
      </c>
      <c r="AL5">
        <f t="shared" ref="AL5:AL29" si="1">AI5/AH5</f>
        <v>9.6309280358360116E-4</v>
      </c>
      <c r="AM5">
        <f t="shared" ref="AM5:AM29" si="2">AI5/AJ5</f>
        <v>0.61812500000000004</v>
      </c>
    </row>
    <row r="6" spans="1:39">
      <c r="A6">
        <v>2</v>
      </c>
      <c r="B6">
        <v>2</v>
      </c>
      <c r="C6" t="s">
        <v>41</v>
      </c>
      <c r="D6">
        <f>VLOOKUP($A6,Sheet3!$A$1:$Z$101,21,Sheet3!U:U)</f>
        <v>3</v>
      </c>
      <c r="E6">
        <v>10</v>
      </c>
      <c r="F6">
        <v>5950</v>
      </c>
      <c r="G6">
        <v>5775</v>
      </c>
      <c r="H6">
        <v>175</v>
      </c>
      <c r="I6">
        <v>0</v>
      </c>
      <c r="J6">
        <v>6.42</v>
      </c>
      <c r="K6">
        <v>1</v>
      </c>
      <c r="L6">
        <v>5</v>
      </c>
      <c r="M6">
        <v>3</v>
      </c>
      <c r="N6">
        <v>1</v>
      </c>
      <c r="O6">
        <v>0</v>
      </c>
      <c r="P6">
        <v>0</v>
      </c>
      <c r="Q6">
        <v>0</v>
      </c>
      <c r="S6" s="8">
        <v>3</v>
      </c>
      <c r="T6">
        <v>14</v>
      </c>
      <c r="U6">
        <v>9695</v>
      </c>
      <c r="V6">
        <v>9465.6666666666661</v>
      </c>
      <c r="W6">
        <v>229.33333333333334</v>
      </c>
      <c r="X6">
        <v>0</v>
      </c>
      <c r="Y6">
        <v>7.5066666666666668</v>
      </c>
      <c r="Z6">
        <v>1</v>
      </c>
      <c r="AA6">
        <v>7</v>
      </c>
      <c r="AB6">
        <v>4</v>
      </c>
      <c r="AC6">
        <v>2</v>
      </c>
      <c r="AD6">
        <v>0</v>
      </c>
      <c r="AE6">
        <v>0</v>
      </c>
      <c r="AF6">
        <v>0</v>
      </c>
      <c r="AH6">
        <v>9695</v>
      </c>
      <c r="AI6">
        <v>7.5066666666666668</v>
      </c>
      <c r="AJ6">
        <v>14</v>
      </c>
      <c r="AK6">
        <f t="shared" si="0"/>
        <v>692.5</v>
      </c>
      <c r="AL6">
        <f t="shared" si="1"/>
        <v>7.7428227608733024E-4</v>
      </c>
      <c r="AM6">
        <f t="shared" si="2"/>
        <v>0.53619047619047622</v>
      </c>
    </row>
    <row r="7" spans="1:39">
      <c r="A7">
        <v>2</v>
      </c>
      <c r="B7">
        <v>3</v>
      </c>
      <c r="C7" t="s">
        <v>41</v>
      </c>
      <c r="D7">
        <f>VLOOKUP($A7,Sheet3!$A$1:$Z$101,21,Sheet3!U:U)</f>
        <v>3</v>
      </c>
      <c r="E7">
        <v>10</v>
      </c>
      <c r="F7">
        <v>5950</v>
      </c>
      <c r="G7">
        <v>5775</v>
      </c>
      <c r="H7">
        <v>175</v>
      </c>
      <c r="I7">
        <v>0</v>
      </c>
      <c r="J7">
        <v>5.53</v>
      </c>
      <c r="K7">
        <v>1</v>
      </c>
      <c r="L7">
        <v>5</v>
      </c>
      <c r="M7">
        <v>3</v>
      </c>
      <c r="N7">
        <v>1</v>
      </c>
      <c r="O7">
        <v>0</v>
      </c>
      <c r="P7">
        <v>0</v>
      </c>
      <c r="Q7">
        <v>0</v>
      </c>
      <c r="S7" s="8">
        <v>4</v>
      </c>
      <c r="T7">
        <v>10.666666666666666</v>
      </c>
      <c r="U7">
        <v>8688</v>
      </c>
      <c r="V7">
        <v>8402.6666666666661</v>
      </c>
      <c r="W7">
        <v>285.33333333333331</v>
      </c>
      <c r="X7">
        <v>0</v>
      </c>
      <c r="Y7">
        <v>7.0233333333333334</v>
      </c>
      <c r="Z7">
        <v>1</v>
      </c>
      <c r="AA7">
        <v>5.333333333333333</v>
      </c>
      <c r="AB7">
        <v>3.6666666666666665</v>
      </c>
      <c r="AC7">
        <v>0.66666666666666663</v>
      </c>
      <c r="AD7">
        <v>0</v>
      </c>
      <c r="AE7">
        <v>0</v>
      </c>
      <c r="AF7">
        <v>0</v>
      </c>
      <c r="AH7">
        <v>8688</v>
      </c>
      <c r="AI7">
        <v>7.0233333333333334</v>
      </c>
      <c r="AJ7">
        <v>10.666666666666666</v>
      </c>
      <c r="AK7">
        <f t="shared" si="0"/>
        <v>814.5</v>
      </c>
      <c r="AL7">
        <f t="shared" si="1"/>
        <v>8.0839472068753833E-4</v>
      </c>
      <c r="AM7">
        <f t="shared" si="2"/>
        <v>0.65843750000000001</v>
      </c>
    </row>
    <row r="8" spans="1:39">
      <c r="A8">
        <v>3</v>
      </c>
      <c r="B8">
        <v>1</v>
      </c>
      <c r="C8" t="s">
        <v>41</v>
      </c>
      <c r="D8">
        <f>VLOOKUP($A8,Sheet3!$A$1:$Z$101,21,Sheet3!U:U)</f>
        <v>3</v>
      </c>
      <c r="E8">
        <v>14</v>
      </c>
      <c r="F8">
        <v>9697</v>
      </c>
      <c r="G8">
        <v>9467</v>
      </c>
      <c r="H8">
        <v>230</v>
      </c>
      <c r="I8">
        <v>0</v>
      </c>
      <c r="J8">
        <v>6.83</v>
      </c>
      <c r="K8">
        <v>1</v>
      </c>
      <c r="L8">
        <v>7</v>
      </c>
      <c r="M8">
        <v>4</v>
      </c>
      <c r="N8">
        <v>2</v>
      </c>
      <c r="O8">
        <v>0</v>
      </c>
      <c r="P8">
        <v>0</v>
      </c>
      <c r="Q8">
        <v>0</v>
      </c>
      <c r="S8" s="8">
        <v>6</v>
      </c>
      <c r="T8">
        <v>8.6666666666666661</v>
      </c>
      <c r="U8">
        <v>5126.666666666667</v>
      </c>
      <c r="V8">
        <v>4943.333333333333</v>
      </c>
      <c r="W8">
        <v>183.33333333333334</v>
      </c>
      <c r="X8">
        <v>0</v>
      </c>
      <c r="Y8">
        <v>4.47</v>
      </c>
      <c r="Z8">
        <v>1</v>
      </c>
      <c r="AA8">
        <v>4.333333333333333</v>
      </c>
      <c r="AB8">
        <v>3.3333333333333335</v>
      </c>
      <c r="AC8">
        <v>0</v>
      </c>
      <c r="AD8">
        <v>0</v>
      </c>
      <c r="AE8">
        <v>0</v>
      </c>
      <c r="AF8">
        <v>0</v>
      </c>
      <c r="AH8">
        <v>5126.666666666667</v>
      </c>
      <c r="AI8">
        <v>4.47</v>
      </c>
      <c r="AJ8">
        <v>8.6666666666666661</v>
      </c>
      <c r="AK8">
        <f t="shared" si="0"/>
        <v>591.53846153846166</v>
      </c>
      <c r="AL8">
        <f t="shared" si="1"/>
        <v>8.7191157347204151E-4</v>
      </c>
      <c r="AM8">
        <f t="shared" si="2"/>
        <v>0.51576923076923076</v>
      </c>
    </row>
    <row r="9" spans="1:39">
      <c r="A9">
        <v>3</v>
      </c>
      <c r="B9">
        <v>2</v>
      </c>
      <c r="C9" t="s">
        <v>41</v>
      </c>
      <c r="D9">
        <f>VLOOKUP($A9,Sheet3!$A$1:$Z$101,21,Sheet3!U:U)</f>
        <v>3</v>
      </c>
      <c r="E9">
        <v>14</v>
      </c>
      <c r="F9">
        <v>9694</v>
      </c>
      <c r="G9">
        <v>9465</v>
      </c>
      <c r="H9">
        <v>229</v>
      </c>
      <c r="I9">
        <v>0</v>
      </c>
      <c r="J9">
        <v>7.76</v>
      </c>
      <c r="K9">
        <v>1</v>
      </c>
      <c r="L9">
        <v>7</v>
      </c>
      <c r="M9">
        <v>4</v>
      </c>
      <c r="N9">
        <v>2</v>
      </c>
      <c r="O9">
        <v>0</v>
      </c>
      <c r="P9">
        <v>0</v>
      </c>
      <c r="Q9">
        <v>0</v>
      </c>
      <c r="S9" s="8">
        <v>7</v>
      </c>
      <c r="T9">
        <v>9.3333333333333339</v>
      </c>
      <c r="U9">
        <v>5515.333333333333</v>
      </c>
      <c r="V9">
        <v>5304.666666666667</v>
      </c>
      <c r="W9">
        <v>210.66666666666666</v>
      </c>
      <c r="X9">
        <v>0</v>
      </c>
      <c r="Y9">
        <v>9.2133333333333329</v>
      </c>
      <c r="Z9">
        <v>1</v>
      </c>
      <c r="AA9">
        <v>4.666666666666667</v>
      </c>
      <c r="AB9">
        <v>3.6666666666666665</v>
      </c>
      <c r="AC9">
        <v>0</v>
      </c>
      <c r="AD9">
        <v>0</v>
      </c>
      <c r="AE9">
        <v>0</v>
      </c>
      <c r="AF9">
        <v>0</v>
      </c>
      <c r="AH9">
        <v>5515.333333333333</v>
      </c>
      <c r="AI9">
        <v>9.2133333333333329</v>
      </c>
      <c r="AJ9">
        <v>9.3333333333333339</v>
      </c>
      <c r="AK9">
        <f t="shared" si="0"/>
        <v>590.92857142857133</v>
      </c>
      <c r="AL9">
        <f t="shared" si="1"/>
        <v>1.6704943793061768E-3</v>
      </c>
      <c r="AM9">
        <f t="shared" si="2"/>
        <v>0.98714285714285699</v>
      </c>
    </row>
    <row r="10" spans="1:39">
      <c r="A10">
        <v>3</v>
      </c>
      <c r="B10">
        <v>3</v>
      </c>
      <c r="C10" t="s">
        <v>41</v>
      </c>
      <c r="D10">
        <f>VLOOKUP($A10,Sheet3!$A$1:$Z$101,21,Sheet3!U:U)</f>
        <v>3</v>
      </c>
      <c r="E10">
        <v>14</v>
      </c>
      <c r="F10">
        <v>9694</v>
      </c>
      <c r="G10">
        <v>9465</v>
      </c>
      <c r="H10">
        <v>229</v>
      </c>
      <c r="I10">
        <v>0</v>
      </c>
      <c r="J10">
        <v>7.93</v>
      </c>
      <c r="K10">
        <v>1</v>
      </c>
      <c r="L10">
        <v>7</v>
      </c>
      <c r="M10">
        <v>4</v>
      </c>
      <c r="N10">
        <v>2</v>
      </c>
      <c r="O10">
        <v>0</v>
      </c>
      <c r="P10">
        <v>0</v>
      </c>
      <c r="Q10">
        <v>0</v>
      </c>
      <c r="S10" s="8">
        <v>9</v>
      </c>
      <c r="T10">
        <v>15.333333333333334</v>
      </c>
      <c r="U10">
        <v>11601.333333333334</v>
      </c>
      <c r="V10">
        <v>11299.333333333334</v>
      </c>
      <c r="W10">
        <v>302</v>
      </c>
      <c r="X10">
        <v>0</v>
      </c>
      <c r="Y10">
        <v>7.753333333333333</v>
      </c>
      <c r="Z10">
        <v>1</v>
      </c>
      <c r="AA10">
        <v>7.666666666666667</v>
      </c>
      <c r="AB10">
        <v>5.666666666666667</v>
      </c>
      <c r="AC10">
        <v>1</v>
      </c>
      <c r="AD10">
        <v>0</v>
      </c>
      <c r="AE10">
        <v>0</v>
      </c>
      <c r="AF10">
        <v>0</v>
      </c>
      <c r="AH10">
        <v>11601.333333333334</v>
      </c>
      <c r="AI10">
        <v>7.753333333333333</v>
      </c>
      <c r="AJ10">
        <v>15.333333333333334</v>
      </c>
      <c r="AK10">
        <f t="shared" si="0"/>
        <v>756.60869565217388</v>
      </c>
      <c r="AL10">
        <f t="shared" si="1"/>
        <v>6.6831398689805766E-4</v>
      </c>
      <c r="AM10">
        <f t="shared" si="2"/>
        <v>0.5056521739130434</v>
      </c>
    </row>
    <row r="11" spans="1:39">
      <c r="A11">
        <v>4</v>
      </c>
      <c r="B11">
        <v>1</v>
      </c>
      <c r="C11" t="s">
        <v>41</v>
      </c>
      <c r="D11">
        <f>VLOOKUP($A11,Sheet3!$A$1:$Z$101,21,Sheet3!U:U)</f>
        <v>3</v>
      </c>
      <c r="E11">
        <v>12</v>
      </c>
      <c r="F11">
        <v>10271</v>
      </c>
      <c r="G11">
        <v>9962</v>
      </c>
      <c r="H11">
        <v>309</v>
      </c>
      <c r="I11">
        <v>0</v>
      </c>
      <c r="J11">
        <v>7.87</v>
      </c>
      <c r="K11">
        <v>1</v>
      </c>
      <c r="L11">
        <v>6</v>
      </c>
      <c r="M11">
        <v>4</v>
      </c>
      <c r="N11">
        <v>1</v>
      </c>
      <c r="O11">
        <v>0</v>
      </c>
      <c r="P11">
        <v>0</v>
      </c>
      <c r="Q11">
        <v>0</v>
      </c>
      <c r="S11" s="8">
        <v>10</v>
      </c>
      <c r="T11">
        <v>12</v>
      </c>
      <c r="U11">
        <v>8624.6666666666661</v>
      </c>
      <c r="V11">
        <v>8363.3333333333339</v>
      </c>
      <c r="W11">
        <v>261.33333333333331</v>
      </c>
      <c r="X11">
        <v>0</v>
      </c>
      <c r="Y11">
        <v>6.8</v>
      </c>
      <c r="Z11">
        <v>1</v>
      </c>
      <c r="AA11">
        <v>6</v>
      </c>
      <c r="AB11">
        <v>5</v>
      </c>
      <c r="AC11">
        <v>0</v>
      </c>
      <c r="AD11">
        <v>0</v>
      </c>
      <c r="AE11">
        <v>0</v>
      </c>
      <c r="AF11">
        <v>0</v>
      </c>
      <c r="AH11">
        <v>8624.6666666666661</v>
      </c>
      <c r="AI11">
        <v>6.8</v>
      </c>
      <c r="AJ11">
        <v>12</v>
      </c>
      <c r="AK11">
        <f t="shared" si="0"/>
        <v>718.72222222222217</v>
      </c>
      <c r="AL11">
        <f t="shared" si="1"/>
        <v>7.884362680683312E-4</v>
      </c>
      <c r="AM11">
        <f t="shared" si="2"/>
        <v>0.56666666666666665</v>
      </c>
    </row>
    <row r="12" spans="1:39">
      <c r="A12">
        <v>4</v>
      </c>
      <c r="B12">
        <v>2</v>
      </c>
      <c r="C12" t="s">
        <v>41</v>
      </c>
      <c r="D12">
        <f>VLOOKUP($A12,Sheet3!$A$1:$Z$101,21,Sheet3!U:U)</f>
        <v>3</v>
      </c>
      <c r="E12">
        <v>8</v>
      </c>
      <c r="F12">
        <v>5522</v>
      </c>
      <c r="G12">
        <v>5284</v>
      </c>
      <c r="H12">
        <v>238</v>
      </c>
      <c r="I12">
        <v>0</v>
      </c>
      <c r="J12">
        <v>6.18</v>
      </c>
      <c r="K12">
        <v>1</v>
      </c>
      <c r="L12">
        <v>4</v>
      </c>
      <c r="M12">
        <v>3</v>
      </c>
      <c r="N12">
        <v>0</v>
      </c>
      <c r="O12">
        <v>0</v>
      </c>
      <c r="P12">
        <v>0</v>
      </c>
      <c r="Q12">
        <v>0</v>
      </c>
      <c r="S12" s="8">
        <v>11</v>
      </c>
      <c r="T12">
        <v>8</v>
      </c>
      <c r="U12">
        <v>3878</v>
      </c>
      <c r="V12">
        <v>3687</v>
      </c>
      <c r="W12">
        <v>191</v>
      </c>
      <c r="X12">
        <v>0</v>
      </c>
      <c r="Y12">
        <v>7.37</v>
      </c>
      <c r="Z12">
        <v>1</v>
      </c>
      <c r="AA12">
        <v>4</v>
      </c>
      <c r="AB12">
        <v>3</v>
      </c>
      <c r="AC12">
        <v>0</v>
      </c>
      <c r="AD12">
        <v>0</v>
      </c>
      <c r="AE12">
        <v>0</v>
      </c>
      <c r="AF12">
        <v>0</v>
      </c>
      <c r="AH12">
        <v>3878</v>
      </c>
      <c r="AI12">
        <v>7.37</v>
      </c>
      <c r="AJ12">
        <v>8</v>
      </c>
      <c r="AK12">
        <f t="shared" si="0"/>
        <v>484.75</v>
      </c>
      <c r="AL12">
        <f t="shared" si="1"/>
        <v>1.9004641567818463E-3</v>
      </c>
      <c r="AM12">
        <f t="shared" si="2"/>
        <v>0.92125000000000001</v>
      </c>
    </row>
    <row r="13" spans="1:39">
      <c r="A13">
        <v>4</v>
      </c>
      <c r="B13">
        <v>3</v>
      </c>
      <c r="C13" t="s">
        <v>41</v>
      </c>
      <c r="D13">
        <f>VLOOKUP($A13,Sheet3!$A$1:$Z$101,21,Sheet3!U:U)</f>
        <v>3</v>
      </c>
      <c r="E13">
        <v>12</v>
      </c>
      <c r="F13">
        <v>10271</v>
      </c>
      <c r="G13">
        <v>9962</v>
      </c>
      <c r="H13">
        <v>309</v>
      </c>
      <c r="I13">
        <v>0</v>
      </c>
      <c r="J13">
        <v>7.02</v>
      </c>
      <c r="K13">
        <v>1</v>
      </c>
      <c r="L13">
        <v>6</v>
      </c>
      <c r="M13">
        <v>4</v>
      </c>
      <c r="N13">
        <v>1</v>
      </c>
      <c r="O13">
        <v>0</v>
      </c>
      <c r="P13">
        <v>0</v>
      </c>
      <c r="Q13">
        <v>0</v>
      </c>
      <c r="S13" s="8">
        <v>12</v>
      </c>
      <c r="T13">
        <v>8.6666666666666661</v>
      </c>
      <c r="U13">
        <v>4277.333333333333</v>
      </c>
      <c r="V13">
        <v>4116.333333333333</v>
      </c>
      <c r="W13">
        <v>161</v>
      </c>
      <c r="X13">
        <v>0</v>
      </c>
      <c r="Y13">
        <v>5.0633333333333335</v>
      </c>
      <c r="Z13">
        <v>1</v>
      </c>
      <c r="AA13">
        <v>4.333333333333333</v>
      </c>
      <c r="AB13">
        <v>3</v>
      </c>
      <c r="AC13">
        <v>0.33333333333333331</v>
      </c>
      <c r="AD13">
        <v>0</v>
      </c>
      <c r="AE13">
        <v>0</v>
      </c>
      <c r="AF13">
        <v>0</v>
      </c>
      <c r="AH13">
        <v>4277.333333333333</v>
      </c>
      <c r="AI13">
        <v>5.0633333333333335</v>
      </c>
      <c r="AJ13">
        <v>8.6666666666666661</v>
      </c>
      <c r="AK13">
        <f t="shared" si="0"/>
        <v>493.53846153846155</v>
      </c>
      <c r="AL13">
        <f t="shared" si="1"/>
        <v>1.1837593516209478E-3</v>
      </c>
      <c r="AM13">
        <f t="shared" si="2"/>
        <v>0.58423076923076933</v>
      </c>
    </row>
    <row r="14" spans="1:39">
      <c r="A14">
        <v>5</v>
      </c>
      <c r="B14">
        <v>1</v>
      </c>
      <c r="C14" t="s">
        <v>41</v>
      </c>
      <c r="D14">
        <f>VLOOKUP($A14,Sheet3!$A$1:$Z$101,21,Sheet3!U:U)</f>
        <v>2</v>
      </c>
      <c r="E14">
        <v>8</v>
      </c>
      <c r="F14">
        <v>5544</v>
      </c>
      <c r="G14">
        <v>5348</v>
      </c>
      <c r="H14">
        <v>196</v>
      </c>
      <c r="I14">
        <v>0</v>
      </c>
      <c r="J14">
        <v>5.1100000000000003</v>
      </c>
      <c r="K14">
        <v>1</v>
      </c>
      <c r="L14">
        <v>4</v>
      </c>
      <c r="M14">
        <v>3</v>
      </c>
      <c r="N14">
        <v>0</v>
      </c>
      <c r="O14">
        <v>0</v>
      </c>
      <c r="P14">
        <v>0</v>
      </c>
      <c r="Q14">
        <v>0</v>
      </c>
      <c r="S14" s="8">
        <v>13</v>
      </c>
      <c r="T14">
        <v>8</v>
      </c>
      <c r="U14">
        <v>4108</v>
      </c>
      <c r="V14">
        <v>3900</v>
      </c>
      <c r="W14">
        <v>208</v>
      </c>
      <c r="X14">
        <v>0</v>
      </c>
      <c r="Y14">
        <v>5.7399999999999993</v>
      </c>
      <c r="Z14">
        <v>1</v>
      </c>
      <c r="AA14">
        <v>4</v>
      </c>
      <c r="AB14">
        <v>3</v>
      </c>
      <c r="AC14">
        <v>0</v>
      </c>
      <c r="AD14">
        <v>0</v>
      </c>
      <c r="AE14">
        <v>0</v>
      </c>
      <c r="AF14">
        <v>0</v>
      </c>
      <c r="AH14">
        <v>4108</v>
      </c>
      <c r="AI14">
        <v>5.7399999999999993</v>
      </c>
      <c r="AJ14">
        <v>8</v>
      </c>
      <c r="AK14">
        <f t="shared" si="0"/>
        <v>513.5</v>
      </c>
      <c r="AL14">
        <f t="shared" si="1"/>
        <v>1.3972736124634856E-3</v>
      </c>
      <c r="AM14">
        <f t="shared" si="2"/>
        <v>0.71749999999999992</v>
      </c>
    </row>
    <row r="15" spans="1:39">
      <c r="A15">
        <v>5</v>
      </c>
      <c r="B15">
        <v>2</v>
      </c>
      <c r="C15" t="s">
        <v>41</v>
      </c>
      <c r="D15">
        <f>VLOOKUP($A15,Sheet3!$A$1:$Z$101,21,Sheet3!U:U)</f>
        <v>2</v>
      </c>
      <c r="E15">
        <v>16</v>
      </c>
      <c r="F15">
        <v>18435</v>
      </c>
      <c r="G15">
        <v>17666</v>
      </c>
      <c r="H15">
        <v>769</v>
      </c>
      <c r="I15">
        <v>0</v>
      </c>
      <c r="J15">
        <v>12.48</v>
      </c>
      <c r="K15">
        <v>1</v>
      </c>
      <c r="L15">
        <v>8</v>
      </c>
      <c r="M15">
        <v>7</v>
      </c>
      <c r="N15">
        <v>0</v>
      </c>
      <c r="O15">
        <v>0</v>
      </c>
      <c r="P15">
        <v>0</v>
      </c>
      <c r="Q15">
        <v>0</v>
      </c>
      <c r="S15" s="8">
        <v>14</v>
      </c>
      <c r="T15">
        <v>12</v>
      </c>
      <c r="U15">
        <v>9012</v>
      </c>
      <c r="V15">
        <v>8768</v>
      </c>
      <c r="W15">
        <v>244</v>
      </c>
      <c r="X15">
        <v>0</v>
      </c>
      <c r="Y15">
        <v>8.0533333333333328</v>
      </c>
      <c r="Z15">
        <v>1</v>
      </c>
      <c r="AA15">
        <v>6</v>
      </c>
      <c r="AB15">
        <v>5</v>
      </c>
      <c r="AC15">
        <v>0</v>
      </c>
      <c r="AD15">
        <v>0</v>
      </c>
      <c r="AE15">
        <v>0</v>
      </c>
      <c r="AF15">
        <v>0</v>
      </c>
      <c r="AH15">
        <v>9012</v>
      </c>
      <c r="AI15">
        <v>8.0533333333333328</v>
      </c>
      <c r="AJ15">
        <v>12</v>
      </c>
      <c r="AK15">
        <f t="shared" si="0"/>
        <v>751</v>
      </c>
      <c r="AL15">
        <f t="shared" si="1"/>
        <v>8.9362331705873644E-4</v>
      </c>
      <c r="AM15">
        <f t="shared" si="2"/>
        <v>0.6711111111111111</v>
      </c>
    </row>
    <row r="16" spans="1:39">
      <c r="A16">
        <v>5</v>
      </c>
      <c r="B16">
        <v>3</v>
      </c>
      <c r="C16" t="s">
        <v>41</v>
      </c>
      <c r="D16">
        <f>VLOOKUP($A16,Sheet3!$A$1:$Z$101,21,Sheet3!U:U)</f>
        <v>2</v>
      </c>
      <c r="E16">
        <v>12</v>
      </c>
      <c r="F16">
        <v>9997</v>
      </c>
      <c r="G16">
        <v>9732</v>
      </c>
      <c r="H16">
        <v>265</v>
      </c>
      <c r="I16">
        <v>0</v>
      </c>
      <c r="J16">
        <v>7.17</v>
      </c>
      <c r="K16">
        <v>1</v>
      </c>
      <c r="L16">
        <v>6</v>
      </c>
      <c r="M16">
        <v>4</v>
      </c>
      <c r="N16">
        <v>1</v>
      </c>
      <c r="O16">
        <v>0</v>
      </c>
      <c r="P16">
        <v>0</v>
      </c>
      <c r="Q16">
        <v>0</v>
      </c>
      <c r="S16" s="8">
        <v>15</v>
      </c>
      <c r="T16">
        <v>10.666666666666666</v>
      </c>
      <c r="U16">
        <v>7195.333333333333</v>
      </c>
      <c r="V16">
        <v>6892.333333333333</v>
      </c>
      <c r="W16">
        <v>303</v>
      </c>
      <c r="X16">
        <v>0</v>
      </c>
      <c r="Y16">
        <v>6.0533333333333337</v>
      </c>
      <c r="Z16">
        <v>1</v>
      </c>
      <c r="AA16">
        <v>5.333333333333333</v>
      </c>
      <c r="AB16">
        <v>4.333333333333333</v>
      </c>
      <c r="AC16">
        <v>0</v>
      </c>
      <c r="AD16">
        <v>0</v>
      </c>
      <c r="AE16">
        <v>0</v>
      </c>
      <c r="AF16">
        <v>0</v>
      </c>
      <c r="AH16">
        <v>7195.333333333333</v>
      </c>
      <c r="AI16">
        <v>6.0533333333333337</v>
      </c>
      <c r="AJ16">
        <v>10.666666666666666</v>
      </c>
      <c r="AK16">
        <f t="shared" si="0"/>
        <v>674.5625</v>
      </c>
      <c r="AL16">
        <f t="shared" si="1"/>
        <v>8.4128601871583445E-4</v>
      </c>
      <c r="AM16">
        <f t="shared" si="2"/>
        <v>0.56750000000000012</v>
      </c>
    </row>
    <row r="17" spans="1:39">
      <c r="A17">
        <v>6</v>
      </c>
      <c r="B17">
        <v>1</v>
      </c>
      <c r="C17" t="s">
        <v>41</v>
      </c>
      <c r="D17">
        <f>VLOOKUP($A17,Sheet3!$A$1:$Z$101,21,Sheet3!U:U)</f>
        <v>3</v>
      </c>
      <c r="E17">
        <v>10</v>
      </c>
      <c r="F17">
        <v>6376</v>
      </c>
      <c r="G17">
        <v>6168</v>
      </c>
      <c r="H17">
        <v>208</v>
      </c>
      <c r="I17">
        <v>0</v>
      </c>
      <c r="J17">
        <v>5.51</v>
      </c>
      <c r="K17">
        <v>1</v>
      </c>
      <c r="L17">
        <v>5</v>
      </c>
      <c r="M17">
        <v>4</v>
      </c>
      <c r="N17">
        <v>0</v>
      </c>
      <c r="O17">
        <v>0</v>
      </c>
      <c r="P17">
        <v>0</v>
      </c>
      <c r="Q17">
        <v>0</v>
      </c>
      <c r="S17" s="8">
        <v>17</v>
      </c>
      <c r="T17">
        <v>10</v>
      </c>
      <c r="U17">
        <v>6157.666666666667</v>
      </c>
      <c r="V17">
        <v>5955</v>
      </c>
      <c r="W17">
        <v>202.66666666666666</v>
      </c>
      <c r="X17">
        <v>0</v>
      </c>
      <c r="Y17">
        <v>7.43</v>
      </c>
      <c r="Z17">
        <v>1</v>
      </c>
      <c r="AA17">
        <v>5</v>
      </c>
      <c r="AB17">
        <v>3.6666666666666665</v>
      </c>
      <c r="AC17">
        <v>0.33333333333333331</v>
      </c>
      <c r="AD17">
        <v>0</v>
      </c>
      <c r="AE17">
        <v>0</v>
      </c>
      <c r="AF17">
        <v>0</v>
      </c>
      <c r="AH17">
        <v>6157.666666666667</v>
      </c>
      <c r="AI17">
        <v>7.43</v>
      </c>
      <c r="AJ17">
        <v>10</v>
      </c>
      <c r="AK17">
        <f t="shared" si="0"/>
        <v>615.76666666666665</v>
      </c>
      <c r="AL17">
        <f t="shared" si="1"/>
        <v>1.206625886428842E-3</v>
      </c>
      <c r="AM17">
        <f t="shared" si="2"/>
        <v>0.74299999999999999</v>
      </c>
    </row>
    <row r="18" spans="1:39">
      <c r="A18">
        <v>6</v>
      </c>
      <c r="B18">
        <v>2</v>
      </c>
      <c r="C18" t="s">
        <v>41</v>
      </c>
      <c r="D18">
        <f>VLOOKUP($A18,Sheet3!$A$1:$Z$101,21,Sheet3!U:U)</f>
        <v>3</v>
      </c>
      <c r="E18">
        <v>8</v>
      </c>
      <c r="F18">
        <v>4502</v>
      </c>
      <c r="G18">
        <v>4331</v>
      </c>
      <c r="H18">
        <v>171</v>
      </c>
      <c r="I18">
        <v>0</v>
      </c>
      <c r="J18">
        <v>4.0599999999999996</v>
      </c>
      <c r="K18">
        <v>1</v>
      </c>
      <c r="L18">
        <v>4</v>
      </c>
      <c r="M18">
        <v>3</v>
      </c>
      <c r="N18">
        <v>0</v>
      </c>
      <c r="O18">
        <v>0</v>
      </c>
      <c r="P18">
        <v>0</v>
      </c>
      <c r="Q18">
        <v>0</v>
      </c>
      <c r="S18" s="8">
        <v>19</v>
      </c>
      <c r="T18">
        <v>10</v>
      </c>
      <c r="U18">
        <v>7084.666666666667</v>
      </c>
      <c r="V18">
        <v>6826.333333333333</v>
      </c>
      <c r="W18">
        <v>258.33333333333331</v>
      </c>
      <c r="X18">
        <v>0</v>
      </c>
      <c r="Y18">
        <v>6.7066666666666661</v>
      </c>
      <c r="Z18">
        <v>1</v>
      </c>
      <c r="AA18">
        <v>5</v>
      </c>
      <c r="AB18">
        <v>3</v>
      </c>
      <c r="AC18">
        <v>1</v>
      </c>
      <c r="AD18">
        <v>0</v>
      </c>
      <c r="AE18">
        <v>0</v>
      </c>
      <c r="AF18">
        <v>0</v>
      </c>
      <c r="AH18">
        <v>7084.666666666667</v>
      </c>
      <c r="AI18">
        <v>6.7066666666666661</v>
      </c>
      <c r="AJ18">
        <v>10</v>
      </c>
      <c r="AK18">
        <f t="shared" si="0"/>
        <v>708.4666666666667</v>
      </c>
      <c r="AL18">
        <f t="shared" si="1"/>
        <v>9.4664533734826377E-4</v>
      </c>
      <c r="AM18">
        <f t="shared" si="2"/>
        <v>0.67066666666666663</v>
      </c>
    </row>
    <row r="19" spans="1:39">
      <c r="A19">
        <v>6</v>
      </c>
      <c r="B19">
        <v>3</v>
      </c>
      <c r="C19" t="s">
        <v>41</v>
      </c>
      <c r="D19">
        <f>VLOOKUP($A19,Sheet3!$A$1:$Z$101,21,Sheet3!U:U)</f>
        <v>3</v>
      </c>
      <c r="E19">
        <v>8</v>
      </c>
      <c r="F19">
        <v>4502</v>
      </c>
      <c r="G19">
        <v>4331</v>
      </c>
      <c r="H19">
        <v>171</v>
      </c>
      <c r="I19">
        <v>0</v>
      </c>
      <c r="J19">
        <v>3.84</v>
      </c>
      <c r="K19">
        <v>1</v>
      </c>
      <c r="L19">
        <v>4</v>
      </c>
      <c r="M19">
        <v>3</v>
      </c>
      <c r="N19">
        <v>0</v>
      </c>
      <c r="O19">
        <v>0</v>
      </c>
      <c r="P19">
        <v>0</v>
      </c>
      <c r="Q19">
        <v>0</v>
      </c>
      <c r="S19" s="8">
        <v>20</v>
      </c>
      <c r="T19">
        <v>10</v>
      </c>
      <c r="U19">
        <v>5801.666666666667</v>
      </c>
      <c r="V19">
        <v>5615.666666666667</v>
      </c>
      <c r="W19">
        <v>186</v>
      </c>
      <c r="X19">
        <v>0</v>
      </c>
      <c r="Y19">
        <v>8.6833333333333336</v>
      </c>
      <c r="Z19">
        <v>1</v>
      </c>
      <c r="AA19">
        <v>5</v>
      </c>
      <c r="AB19">
        <v>3</v>
      </c>
      <c r="AC19">
        <v>1</v>
      </c>
      <c r="AD19">
        <v>0</v>
      </c>
      <c r="AE19">
        <v>0</v>
      </c>
      <c r="AF19">
        <v>0</v>
      </c>
      <c r="AH19">
        <v>5801.666666666667</v>
      </c>
      <c r="AI19">
        <v>8.6833333333333336</v>
      </c>
      <c r="AJ19">
        <v>10</v>
      </c>
      <c r="AK19">
        <f t="shared" si="0"/>
        <v>580.16666666666674</v>
      </c>
      <c r="AL19">
        <f t="shared" si="1"/>
        <v>1.4966963516230968E-3</v>
      </c>
      <c r="AM19">
        <f t="shared" si="2"/>
        <v>0.8683333333333334</v>
      </c>
    </row>
    <row r="20" spans="1:39">
      <c r="A20">
        <v>7</v>
      </c>
      <c r="B20">
        <v>1</v>
      </c>
      <c r="C20" t="s">
        <v>41</v>
      </c>
      <c r="D20">
        <f>VLOOKUP($A20,Sheet3!$A$1:$Z$101,21,Sheet3!U:U)</f>
        <v>3</v>
      </c>
      <c r="E20">
        <v>10</v>
      </c>
      <c r="F20">
        <v>6296</v>
      </c>
      <c r="G20">
        <v>6059</v>
      </c>
      <c r="H20">
        <v>237</v>
      </c>
      <c r="I20">
        <v>0</v>
      </c>
      <c r="J20">
        <v>5.31</v>
      </c>
      <c r="K20">
        <v>1</v>
      </c>
      <c r="L20">
        <v>5</v>
      </c>
      <c r="M20">
        <v>4</v>
      </c>
      <c r="N20">
        <v>0</v>
      </c>
      <c r="O20">
        <v>0</v>
      </c>
      <c r="P20">
        <v>0</v>
      </c>
      <c r="Q20">
        <v>0</v>
      </c>
      <c r="S20" s="8">
        <v>37</v>
      </c>
      <c r="T20">
        <v>10</v>
      </c>
      <c r="U20">
        <v>6255.333333333333</v>
      </c>
      <c r="V20">
        <v>6030.333333333333</v>
      </c>
      <c r="W20">
        <v>225</v>
      </c>
      <c r="X20">
        <v>0</v>
      </c>
      <c r="Y20">
        <v>5.2399999999999993</v>
      </c>
      <c r="Z20">
        <v>1</v>
      </c>
      <c r="AA20">
        <v>5</v>
      </c>
      <c r="AB20">
        <v>3</v>
      </c>
      <c r="AC20">
        <v>1</v>
      </c>
      <c r="AD20">
        <v>0</v>
      </c>
      <c r="AE20">
        <v>0</v>
      </c>
      <c r="AF20">
        <v>0</v>
      </c>
      <c r="AH20">
        <v>6255.333333333333</v>
      </c>
      <c r="AI20">
        <v>5.2399999999999993</v>
      </c>
      <c r="AJ20">
        <v>10</v>
      </c>
      <c r="AK20">
        <f t="shared" si="0"/>
        <v>625.5333333333333</v>
      </c>
      <c r="AL20">
        <f t="shared" si="1"/>
        <v>8.3768517531706275E-4</v>
      </c>
      <c r="AM20">
        <f t="shared" si="2"/>
        <v>0.52399999999999991</v>
      </c>
    </row>
    <row r="21" spans="1:39">
      <c r="A21">
        <v>7</v>
      </c>
      <c r="B21">
        <v>2</v>
      </c>
      <c r="C21" t="s">
        <v>41</v>
      </c>
      <c r="D21">
        <f>VLOOKUP($A21,Sheet3!$A$1:$Z$101,21,Sheet3!U:U)</f>
        <v>3</v>
      </c>
      <c r="E21">
        <v>10</v>
      </c>
      <c r="F21">
        <v>5733</v>
      </c>
      <c r="G21">
        <v>5519</v>
      </c>
      <c r="H21">
        <v>214</v>
      </c>
      <c r="I21">
        <v>0</v>
      </c>
      <c r="J21">
        <v>18.309999999999999</v>
      </c>
      <c r="K21">
        <v>1</v>
      </c>
      <c r="L21">
        <v>5</v>
      </c>
      <c r="M21">
        <v>4</v>
      </c>
      <c r="N21">
        <v>0</v>
      </c>
      <c r="O21">
        <v>0</v>
      </c>
      <c r="P21">
        <v>0</v>
      </c>
      <c r="Q21">
        <v>0</v>
      </c>
      <c r="S21" s="8">
        <v>44</v>
      </c>
      <c r="T21">
        <v>8</v>
      </c>
      <c r="U21">
        <v>4204</v>
      </c>
      <c r="V21">
        <v>4033</v>
      </c>
      <c r="W21">
        <v>171</v>
      </c>
      <c r="X21">
        <v>0</v>
      </c>
      <c r="Y21">
        <v>4.1133333333333333</v>
      </c>
      <c r="Z21">
        <v>1</v>
      </c>
      <c r="AA21">
        <v>4</v>
      </c>
      <c r="AB21">
        <v>2</v>
      </c>
      <c r="AC21">
        <v>1</v>
      </c>
      <c r="AD21">
        <v>0</v>
      </c>
      <c r="AE21">
        <v>0</v>
      </c>
      <c r="AF21">
        <v>0</v>
      </c>
      <c r="AH21">
        <v>4204</v>
      </c>
      <c r="AI21">
        <v>4.1133333333333333</v>
      </c>
      <c r="AJ21">
        <v>8</v>
      </c>
      <c r="AK21">
        <f t="shared" si="0"/>
        <v>525.5</v>
      </c>
      <c r="AL21">
        <f t="shared" si="1"/>
        <v>9.7843323818585463E-4</v>
      </c>
      <c r="AM21">
        <f t="shared" si="2"/>
        <v>0.51416666666666666</v>
      </c>
    </row>
    <row r="22" spans="1:39">
      <c r="A22">
        <v>7</v>
      </c>
      <c r="B22">
        <v>3</v>
      </c>
      <c r="C22" t="s">
        <v>41</v>
      </c>
      <c r="D22">
        <f>VLOOKUP($A22,Sheet3!$A$1:$Z$101,21,Sheet3!U:U)</f>
        <v>3</v>
      </c>
      <c r="E22">
        <v>8</v>
      </c>
      <c r="F22">
        <v>4517</v>
      </c>
      <c r="G22">
        <v>4336</v>
      </c>
      <c r="H22">
        <v>181</v>
      </c>
      <c r="I22">
        <v>0</v>
      </c>
      <c r="J22">
        <v>4.0199999999999996</v>
      </c>
      <c r="K22">
        <v>1</v>
      </c>
      <c r="L22">
        <v>4</v>
      </c>
      <c r="M22">
        <v>3</v>
      </c>
      <c r="N22">
        <v>0</v>
      </c>
      <c r="O22">
        <v>0</v>
      </c>
      <c r="P22">
        <v>0</v>
      </c>
      <c r="Q22">
        <v>0</v>
      </c>
      <c r="S22" s="8">
        <v>46</v>
      </c>
      <c r="T22">
        <v>8.6666666666666661</v>
      </c>
      <c r="U22">
        <v>6206</v>
      </c>
      <c r="V22">
        <v>5970.333333333333</v>
      </c>
      <c r="W22">
        <v>235.66666666666666</v>
      </c>
      <c r="X22">
        <v>0</v>
      </c>
      <c r="Y22">
        <v>5.98</v>
      </c>
      <c r="Z22">
        <v>1</v>
      </c>
      <c r="AA22">
        <v>4.333333333333333</v>
      </c>
      <c r="AB22">
        <v>2.3333333333333335</v>
      </c>
      <c r="AC22">
        <v>1</v>
      </c>
      <c r="AD22">
        <v>0</v>
      </c>
      <c r="AE22">
        <v>0</v>
      </c>
      <c r="AF22">
        <v>0</v>
      </c>
      <c r="AH22">
        <v>6206</v>
      </c>
      <c r="AI22">
        <v>5.98</v>
      </c>
      <c r="AJ22">
        <v>8.6666666666666661</v>
      </c>
      <c r="AK22">
        <f t="shared" si="0"/>
        <v>716.07692307692309</v>
      </c>
      <c r="AL22">
        <f t="shared" si="1"/>
        <v>9.6358362874637458E-4</v>
      </c>
      <c r="AM22">
        <f t="shared" si="2"/>
        <v>0.69000000000000006</v>
      </c>
    </row>
    <row r="23" spans="1:39">
      <c r="A23">
        <v>8</v>
      </c>
      <c r="B23">
        <v>1</v>
      </c>
      <c r="C23" t="s">
        <v>41</v>
      </c>
      <c r="D23">
        <f>VLOOKUP($A23,Sheet3!$A$1:$Z$101,21,Sheet3!U:U)</f>
        <v>1</v>
      </c>
      <c r="E23">
        <v>10</v>
      </c>
      <c r="F23">
        <v>7553</v>
      </c>
      <c r="G23">
        <v>7232</v>
      </c>
      <c r="H23">
        <v>321</v>
      </c>
      <c r="I23">
        <v>0</v>
      </c>
      <c r="J23">
        <v>7.21</v>
      </c>
      <c r="K23">
        <v>1</v>
      </c>
      <c r="L23">
        <v>5</v>
      </c>
      <c r="M23">
        <v>4</v>
      </c>
      <c r="N23">
        <v>0</v>
      </c>
      <c r="O23">
        <v>0</v>
      </c>
      <c r="P23">
        <v>0</v>
      </c>
      <c r="Q23">
        <v>0</v>
      </c>
      <c r="S23" s="8">
        <v>47</v>
      </c>
      <c r="T23">
        <v>6</v>
      </c>
      <c r="U23">
        <v>5007.5</v>
      </c>
      <c r="V23">
        <v>4661.5</v>
      </c>
      <c r="W23">
        <v>346</v>
      </c>
      <c r="X23">
        <v>0</v>
      </c>
      <c r="Y23">
        <v>2.38</v>
      </c>
      <c r="Z23">
        <v>1</v>
      </c>
      <c r="AA23">
        <v>0</v>
      </c>
      <c r="AB23">
        <v>0</v>
      </c>
      <c r="AC23">
        <v>0</v>
      </c>
      <c r="AD23">
        <v>5.333333333333333</v>
      </c>
      <c r="AE23">
        <v>4.333333333333333</v>
      </c>
      <c r="AF23">
        <v>0</v>
      </c>
      <c r="AH23">
        <v>5007.5</v>
      </c>
      <c r="AI23">
        <v>2.38</v>
      </c>
      <c r="AJ23">
        <v>6</v>
      </c>
      <c r="AK23">
        <f t="shared" si="0"/>
        <v>834.58333333333337</v>
      </c>
      <c r="AL23">
        <f t="shared" si="1"/>
        <v>4.7528706939590614E-4</v>
      </c>
      <c r="AM23">
        <f t="shared" si="2"/>
        <v>0.39666666666666667</v>
      </c>
    </row>
    <row r="24" spans="1:39">
      <c r="A24">
        <v>8</v>
      </c>
      <c r="B24">
        <v>2</v>
      </c>
      <c r="C24" t="s">
        <v>41</v>
      </c>
      <c r="D24">
        <f>VLOOKUP($A24,Sheet3!$A$1:$Z$101,21,Sheet3!U:U)</f>
        <v>1</v>
      </c>
      <c r="E24">
        <v>8</v>
      </c>
      <c r="F24">
        <v>5558</v>
      </c>
      <c r="G24">
        <v>5333</v>
      </c>
      <c r="H24">
        <v>225</v>
      </c>
      <c r="I24">
        <v>0</v>
      </c>
      <c r="J24">
        <v>4.9400000000000004</v>
      </c>
      <c r="K24">
        <v>1</v>
      </c>
      <c r="L24">
        <v>4</v>
      </c>
      <c r="M24">
        <v>3</v>
      </c>
      <c r="N24">
        <v>0</v>
      </c>
      <c r="O24">
        <v>0</v>
      </c>
      <c r="P24">
        <v>0</v>
      </c>
      <c r="Q24">
        <v>0</v>
      </c>
      <c r="S24" s="8">
        <v>50</v>
      </c>
      <c r="T24">
        <v>6</v>
      </c>
      <c r="U24">
        <v>4924</v>
      </c>
      <c r="V24">
        <v>4672</v>
      </c>
      <c r="W24">
        <v>252</v>
      </c>
      <c r="X24">
        <v>0</v>
      </c>
      <c r="Y24">
        <v>2.0750000000000002</v>
      </c>
      <c r="Z24">
        <v>1</v>
      </c>
      <c r="AA24">
        <v>0</v>
      </c>
      <c r="AB24">
        <v>0</v>
      </c>
      <c r="AC24">
        <v>0</v>
      </c>
      <c r="AD24">
        <v>5.333333333333333</v>
      </c>
      <c r="AE24">
        <v>4.333333333333333</v>
      </c>
      <c r="AF24">
        <v>0</v>
      </c>
      <c r="AH24">
        <v>4924</v>
      </c>
      <c r="AI24">
        <v>2.0750000000000002</v>
      </c>
      <c r="AJ24">
        <v>6</v>
      </c>
      <c r="AK24">
        <f t="shared" si="0"/>
        <v>820.66666666666663</v>
      </c>
      <c r="AL24">
        <f t="shared" si="1"/>
        <v>4.2140536149471976E-4</v>
      </c>
      <c r="AM24">
        <f t="shared" si="2"/>
        <v>0.34583333333333338</v>
      </c>
    </row>
    <row r="25" spans="1:39">
      <c r="A25">
        <v>8</v>
      </c>
      <c r="B25">
        <v>3</v>
      </c>
      <c r="C25" t="s">
        <v>41</v>
      </c>
      <c r="D25">
        <f>VLOOKUP($A25,Sheet3!$A$1:$Z$101,21,Sheet3!U:U)</f>
        <v>1</v>
      </c>
      <c r="E25">
        <v>2</v>
      </c>
      <c r="F25">
        <v>989</v>
      </c>
      <c r="G25">
        <v>978</v>
      </c>
      <c r="H25">
        <v>11</v>
      </c>
      <c r="I25">
        <v>0</v>
      </c>
      <c r="J25">
        <v>0.43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S25" s="8">
        <v>91</v>
      </c>
      <c r="T25">
        <v>8.6666666666666661</v>
      </c>
      <c r="U25">
        <v>5125.666666666667</v>
      </c>
      <c r="V25">
        <v>4918</v>
      </c>
      <c r="W25">
        <v>207.66666666666666</v>
      </c>
      <c r="X25">
        <v>0</v>
      </c>
      <c r="Y25">
        <v>4.42</v>
      </c>
      <c r="Z25">
        <v>1</v>
      </c>
      <c r="AA25">
        <v>4.333333333333333</v>
      </c>
      <c r="AB25">
        <v>3</v>
      </c>
      <c r="AC25">
        <v>0.33333333333333331</v>
      </c>
      <c r="AD25">
        <v>0</v>
      </c>
      <c r="AE25">
        <v>0</v>
      </c>
      <c r="AF25">
        <v>0</v>
      </c>
      <c r="AH25">
        <v>5125.666666666667</v>
      </c>
      <c r="AI25">
        <v>4.42</v>
      </c>
      <c r="AJ25">
        <v>8.6666666666666661</v>
      </c>
      <c r="AK25">
        <f t="shared" si="0"/>
        <v>591.42307692307702</v>
      </c>
      <c r="AL25">
        <f t="shared" si="1"/>
        <v>8.6232685179163675E-4</v>
      </c>
      <c r="AM25">
        <f t="shared" si="2"/>
        <v>0.51</v>
      </c>
    </row>
    <row r="26" spans="1:39">
      <c r="A26">
        <v>9</v>
      </c>
      <c r="B26">
        <v>1</v>
      </c>
      <c r="C26" t="s">
        <v>41</v>
      </c>
      <c r="D26">
        <f>VLOOKUP($A26,Sheet3!$A$1:$Z$101,21,Sheet3!U:U)</f>
        <v>3</v>
      </c>
      <c r="E26">
        <v>14</v>
      </c>
      <c r="F26">
        <v>11238</v>
      </c>
      <c r="G26">
        <v>10952</v>
      </c>
      <c r="H26">
        <v>286</v>
      </c>
      <c r="I26">
        <v>0</v>
      </c>
      <c r="J26">
        <v>7.71</v>
      </c>
      <c r="K26">
        <v>1</v>
      </c>
      <c r="L26">
        <v>7</v>
      </c>
      <c r="M26">
        <v>5</v>
      </c>
      <c r="N26">
        <v>1</v>
      </c>
      <c r="O26">
        <v>0</v>
      </c>
      <c r="P26">
        <v>0</v>
      </c>
      <c r="Q26">
        <v>0</v>
      </c>
      <c r="S26" s="8">
        <v>92</v>
      </c>
      <c r="T26">
        <v>10.666666666666666</v>
      </c>
      <c r="U26">
        <v>6577</v>
      </c>
      <c r="V26">
        <v>6360.666666666667</v>
      </c>
      <c r="W26">
        <v>216.33333333333334</v>
      </c>
      <c r="X26">
        <v>0</v>
      </c>
      <c r="Y26">
        <v>12.25</v>
      </c>
      <c r="Z26">
        <v>1</v>
      </c>
      <c r="AA26">
        <v>5.333333333333333</v>
      </c>
      <c r="AB26">
        <v>3.3333333333333335</v>
      </c>
      <c r="AC26">
        <v>1</v>
      </c>
      <c r="AD26">
        <v>0</v>
      </c>
      <c r="AE26">
        <v>0</v>
      </c>
      <c r="AF26">
        <v>0</v>
      </c>
      <c r="AH26">
        <v>6577</v>
      </c>
      <c r="AI26">
        <v>12.25</v>
      </c>
      <c r="AJ26">
        <v>10.666666666666666</v>
      </c>
      <c r="AK26">
        <f t="shared" si="0"/>
        <v>616.59375</v>
      </c>
      <c r="AL26">
        <f t="shared" si="1"/>
        <v>1.8625513151892959E-3</v>
      </c>
      <c r="AM26">
        <f t="shared" si="2"/>
        <v>1.1484375</v>
      </c>
    </row>
    <row r="27" spans="1:39">
      <c r="A27">
        <v>9</v>
      </c>
      <c r="B27">
        <v>2</v>
      </c>
      <c r="C27" t="s">
        <v>41</v>
      </c>
      <c r="D27">
        <f>VLOOKUP($A27,Sheet3!$A$1:$Z$101,21,Sheet3!U:U)</f>
        <v>3</v>
      </c>
      <c r="E27">
        <v>16</v>
      </c>
      <c r="F27">
        <v>11783</v>
      </c>
      <c r="G27">
        <v>11473</v>
      </c>
      <c r="H27">
        <v>310</v>
      </c>
      <c r="I27">
        <v>0</v>
      </c>
      <c r="J27">
        <v>7.58</v>
      </c>
      <c r="K27">
        <v>1</v>
      </c>
      <c r="L27">
        <v>8</v>
      </c>
      <c r="M27">
        <v>6</v>
      </c>
      <c r="N27">
        <v>1</v>
      </c>
      <c r="O27">
        <v>0</v>
      </c>
      <c r="P27">
        <v>0</v>
      </c>
      <c r="Q27">
        <v>0</v>
      </c>
      <c r="S27" s="8">
        <v>93</v>
      </c>
      <c r="T27">
        <v>11.333333333333334</v>
      </c>
      <c r="U27">
        <v>9474.3333333333339</v>
      </c>
      <c r="V27">
        <v>9135.6666666666661</v>
      </c>
      <c r="W27">
        <v>338.66666666666669</v>
      </c>
      <c r="X27">
        <v>0</v>
      </c>
      <c r="Y27">
        <v>7.62</v>
      </c>
      <c r="Z27">
        <v>1</v>
      </c>
      <c r="AA27">
        <v>5.666666666666667</v>
      </c>
      <c r="AB27">
        <v>4</v>
      </c>
      <c r="AC27">
        <v>0.66666666666666663</v>
      </c>
      <c r="AD27">
        <v>0</v>
      </c>
      <c r="AE27">
        <v>0</v>
      </c>
      <c r="AF27">
        <v>0</v>
      </c>
      <c r="AH27">
        <v>9474.3333333333339</v>
      </c>
      <c r="AI27">
        <v>7.62</v>
      </c>
      <c r="AJ27">
        <v>11.333333333333334</v>
      </c>
      <c r="AK27">
        <f t="shared" si="0"/>
        <v>835.97058823529414</v>
      </c>
      <c r="AL27">
        <f t="shared" si="1"/>
        <v>8.0427822538085348E-4</v>
      </c>
      <c r="AM27">
        <f t="shared" si="2"/>
        <v>0.6723529411764706</v>
      </c>
    </row>
    <row r="28" spans="1:39">
      <c r="A28">
        <v>9</v>
      </c>
      <c r="B28">
        <v>3</v>
      </c>
      <c r="C28" t="s">
        <v>41</v>
      </c>
      <c r="D28">
        <f>VLOOKUP($A28,Sheet3!$A$1:$Z$101,21,Sheet3!U:U)</f>
        <v>3</v>
      </c>
      <c r="E28">
        <v>16</v>
      </c>
      <c r="F28">
        <v>11783</v>
      </c>
      <c r="G28">
        <v>11473</v>
      </c>
      <c r="H28">
        <v>310</v>
      </c>
      <c r="I28">
        <v>0</v>
      </c>
      <c r="J28">
        <v>7.97</v>
      </c>
      <c r="K28">
        <v>1</v>
      </c>
      <c r="L28">
        <v>8</v>
      </c>
      <c r="M28">
        <v>6</v>
      </c>
      <c r="N28">
        <v>1</v>
      </c>
      <c r="O28">
        <v>0</v>
      </c>
      <c r="P28">
        <v>0</v>
      </c>
      <c r="Q28">
        <v>0</v>
      </c>
      <c r="S28" s="8">
        <v>94</v>
      </c>
      <c r="T28">
        <v>10</v>
      </c>
      <c r="U28">
        <v>5946</v>
      </c>
      <c r="V28">
        <v>5751</v>
      </c>
      <c r="W28">
        <v>195</v>
      </c>
      <c r="X28">
        <v>0</v>
      </c>
      <c r="Y28">
        <v>6.663333333333334</v>
      </c>
      <c r="Z28">
        <v>1</v>
      </c>
      <c r="AA28">
        <v>5</v>
      </c>
      <c r="AB28">
        <v>3</v>
      </c>
      <c r="AC28">
        <v>1</v>
      </c>
      <c r="AD28">
        <v>0</v>
      </c>
      <c r="AE28">
        <v>0</v>
      </c>
      <c r="AF28">
        <v>0</v>
      </c>
      <c r="AH28">
        <v>5946</v>
      </c>
      <c r="AI28">
        <v>6.663333333333334</v>
      </c>
      <c r="AJ28">
        <v>10</v>
      </c>
      <c r="AK28">
        <f t="shared" si="0"/>
        <v>594.6</v>
      </c>
      <c r="AL28">
        <f t="shared" si="1"/>
        <v>1.1206413275030834E-3</v>
      </c>
      <c r="AM28">
        <f t="shared" si="2"/>
        <v>0.66633333333333344</v>
      </c>
    </row>
    <row r="29" spans="1:39">
      <c r="A29">
        <v>10</v>
      </c>
      <c r="B29">
        <v>1</v>
      </c>
      <c r="C29" t="s">
        <v>41</v>
      </c>
      <c r="D29">
        <f>VLOOKUP($A29,Sheet3!$A$1:$Z$101,21,Sheet3!U:U)</f>
        <v>3</v>
      </c>
      <c r="E29">
        <v>12</v>
      </c>
      <c r="F29">
        <v>8626</v>
      </c>
      <c r="G29">
        <v>8364</v>
      </c>
      <c r="H29">
        <v>262</v>
      </c>
      <c r="I29">
        <v>0</v>
      </c>
      <c r="J29">
        <v>6.56</v>
      </c>
      <c r="K29">
        <v>1</v>
      </c>
      <c r="L29">
        <v>6</v>
      </c>
      <c r="M29">
        <v>5</v>
      </c>
      <c r="N29">
        <v>0</v>
      </c>
      <c r="O29">
        <v>0</v>
      </c>
      <c r="P29">
        <v>0</v>
      </c>
      <c r="Q29">
        <v>0</v>
      </c>
      <c r="S29" s="8">
        <v>100</v>
      </c>
      <c r="T29">
        <v>13.333333333333334</v>
      </c>
      <c r="U29">
        <v>13296</v>
      </c>
      <c r="V29">
        <v>12732.333333333334</v>
      </c>
      <c r="W29">
        <v>563.66666666666663</v>
      </c>
      <c r="X29">
        <v>0</v>
      </c>
      <c r="Y29">
        <v>9.9433333333333334</v>
      </c>
      <c r="Z29">
        <v>1</v>
      </c>
      <c r="AA29">
        <v>6.666666666666667</v>
      </c>
      <c r="AB29">
        <v>5.666666666666667</v>
      </c>
      <c r="AC29">
        <v>0</v>
      </c>
      <c r="AD29">
        <v>0</v>
      </c>
      <c r="AE29">
        <v>0</v>
      </c>
      <c r="AF29">
        <v>0</v>
      </c>
      <c r="AH29">
        <v>13296</v>
      </c>
      <c r="AI29">
        <v>9.9433333333333334</v>
      </c>
      <c r="AJ29">
        <v>13.333333333333334</v>
      </c>
      <c r="AK29">
        <f t="shared" si="0"/>
        <v>997.19999999999993</v>
      </c>
      <c r="AL29">
        <f t="shared" si="1"/>
        <v>7.4784396309667065E-4</v>
      </c>
      <c r="AM29">
        <f t="shared" si="2"/>
        <v>0.74575000000000002</v>
      </c>
    </row>
    <row r="30" spans="1:39">
      <c r="A30">
        <v>10</v>
      </c>
      <c r="B30">
        <v>2</v>
      </c>
      <c r="C30" t="s">
        <v>41</v>
      </c>
      <c r="D30">
        <f>VLOOKUP($A30,Sheet3!$A$1:$Z$101,21,Sheet3!U:U)</f>
        <v>3</v>
      </c>
      <c r="E30">
        <v>12</v>
      </c>
      <c r="F30">
        <v>8622</v>
      </c>
      <c r="G30">
        <v>8362</v>
      </c>
      <c r="H30">
        <v>260</v>
      </c>
      <c r="I30">
        <v>0</v>
      </c>
      <c r="J30">
        <v>7.25</v>
      </c>
      <c r="K30">
        <v>1</v>
      </c>
      <c r="L30">
        <v>6</v>
      </c>
      <c r="M30">
        <v>5</v>
      </c>
      <c r="N30">
        <v>0</v>
      </c>
      <c r="O30">
        <v>0</v>
      </c>
      <c r="P30">
        <v>0</v>
      </c>
      <c r="Q30">
        <v>0</v>
      </c>
      <c r="S30" s="8" t="s">
        <v>187</v>
      </c>
      <c r="T30">
        <v>10.210526315789474</v>
      </c>
      <c r="U30">
        <v>6943.0657894736842</v>
      </c>
      <c r="V30">
        <v>6696.9736842105267</v>
      </c>
      <c r="W30">
        <v>246.09210526315789</v>
      </c>
      <c r="X30">
        <v>0</v>
      </c>
      <c r="Y30">
        <v>6.8905263157894714</v>
      </c>
      <c r="Z30">
        <v>1</v>
      </c>
      <c r="AA30">
        <v>4.8205128205128203</v>
      </c>
      <c r="AB30">
        <v>3.3333333333333335</v>
      </c>
      <c r="AC30">
        <v>0.5641025641025641</v>
      </c>
      <c r="AD30">
        <v>0.41025641025641024</v>
      </c>
      <c r="AE30">
        <v>0.33333333333333331</v>
      </c>
      <c r="AF30">
        <v>0</v>
      </c>
      <c r="AH30">
        <v>6943.0657894736842</v>
      </c>
      <c r="AI30">
        <v>6.8905263157894714</v>
      </c>
      <c r="AJ30">
        <v>10.210526315789474</v>
      </c>
      <c r="AK30">
        <f>AVERAGE(AK4:AK29)</f>
        <v>673.11573399802</v>
      </c>
      <c r="AL30">
        <f t="shared" ref="AL30:AM30" si="3">AVERAGE(AL4:AL29)</f>
        <v>1.0291008260510741E-3</v>
      </c>
      <c r="AM30">
        <f t="shared" si="3"/>
        <v>0.66359421382822914</v>
      </c>
    </row>
    <row r="31" spans="1:39">
      <c r="A31">
        <v>10</v>
      </c>
      <c r="B31">
        <v>3</v>
      </c>
      <c r="C31" t="s">
        <v>41</v>
      </c>
      <c r="D31">
        <f>VLOOKUP($A31,Sheet3!$A$1:$Z$101,21,Sheet3!U:U)</f>
        <v>3</v>
      </c>
      <c r="E31">
        <v>12</v>
      </c>
      <c r="F31">
        <v>8626</v>
      </c>
      <c r="G31">
        <v>8364</v>
      </c>
      <c r="H31">
        <v>262</v>
      </c>
      <c r="I31">
        <v>0</v>
      </c>
      <c r="J31">
        <v>6.59</v>
      </c>
      <c r="K31">
        <v>1</v>
      </c>
      <c r="L31">
        <v>6</v>
      </c>
      <c r="M31">
        <v>5</v>
      </c>
      <c r="N31">
        <v>0</v>
      </c>
      <c r="O31">
        <v>0</v>
      </c>
      <c r="P31">
        <v>0</v>
      </c>
      <c r="Q31">
        <v>0</v>
      </c>
      <c r="T31">
        <f>STDEV(T4:T29)</f>
        <v>2.2126288653379169</v>
      </c>
      <c r="U31">
        <f t="shared" ref="U31:AF31" si="4">STDEV(U4:U29)</f>
        <v>2378.6344887674209</v>
      </c>
      <c r="V31">
        <f t="shared" si="4"/>
        <v>2320.1715325715841</v>
      </c>
      <c r="W31">
        <f t="shared" si="4"/>
        <v>80.860425277563067</v>
      </c>
      <c r="X31">
        <f t="shared" si="4"/>
        <v>0</v>
      </c>
      <c r="Y31">
        <f t="shared" si="4"/>
        <v>2.3512729494692901</v>
      </c>
      <c r="Z31">
        <f t="shared" si="4"/>
        <v>0</v>
      </c>
      <c r="AA31">
        <f t="shared" si="4"/>
        <v>1.6950405284719319</v>
      </c>
      <c r="AB31">
        <f t="shared" si="4"/>
        <v>1.3366625103842276</v>
      </c>
      <c r="AC31">
        <f t="shared" si="4"/>
        <v>0.57169712858961153</v>
      </c>
      <c r="AD31">
        <f t="shared" si="4"/>
        <v>1.4493146037050826</v>
      </c>
      <c r="AE31">
        <f t="shared" si="4"/>
        <v>1.1775681155103794</v>
      </c>
      <c r="AF31">
        <f t="shared" si="4"/>
        <v>0</v>
      </c>
      <c r="AK31">
        <f>STDEV(AK4:AK29)</f>
        <v>123.17469047527543</v>
      </c>
      <c r="AL31">
        <f t="shared" ref="AL31:AM31" si="5">STDEV(AL4:AL29)</f>
        <v>3.8000811315872641E-4</v>
      </c>
      <c r="AM31">
        <f t="shared" si="5"/>
        <v>0.18466046242918382</v>
      </c>
    </row>
    <row r="32" spans="1:39">
      <c r="A32">
        <v>11</v>
      </c>
      <c r="B32">
        <v>1</v>
      </c>
      <c r="C32" t="s">
        <v>41</v>
      </c>
      <c r="D32">
        <f>VLOOKUP($A32,Sheet3!$A$1:$Z$101,21,Sheet3!U:U)</f>
        <v>3</v>
      </c>
      <c r="E32">
        <v>8</v>
      </c>
      <c r="F32">
        <v>3882</v>
      </c>
      <c r="G32">
        <v>3689</v>
      </c>
      <c r="H32">
        <v>193</v>
      </c>
      <c r="I32">
        <v>0</v>
      </c>
      <c r="J32">
        <v>10.23</v>
      </c>
      <c r="K32">
        <v>1</v>
      </c>
      <c r="L32">
        <v>4</v>
      </c>
      <c r="M32">
        <v>3</v>
      </c>
      <c r="N32">
        <v>0</v>
      </c>
      <c r="O32">
        <v>0</v>
      </c>
      <c r="P32">
        <v>0</v>
      </c>
      <c r="Q32">
        <v>0</v>
      </c>
    </row>
    <row r="33" spans="1:23">
      <c r="A33">
        <v>11</v>
      </c>
      <c r="B33">
        <v>2</v>
      </c>
      <c r="C33" t="s">
        <v>41</v>
      </c>
      <c r="D33">
        <f>VLOOKUP($A33,Sheet3!$A$1:$Z$101,21,Sheet3!U:U)</f>
        <v>3</v>
      </c>
      <c r="E33">
        <v>8</v>
      </c>
      <c r="F33">
        <v>3876</v>
      </c>
      <c r="G33">
        <v>3686</v>
      </c>
      <c r="H33">
        <v>190</v>
      </c>
      <c r="I33">
        <v>0</v>
      </c>
      <c r="J33">
        <v>5.8</v>
      </c>
      <c r="K33">
        <v>1</v>
      </c>
      <c r="L33">
        <v>4</v>
      </c>
      <c r="M33">
        <v>3</v>
      </c>
      <c r="N33">
        <v>0</v>
      </c>
      <c r="O33">
        <v>0</v>
      </c>
      <c r="P33">
        <v>0</v>
      </c>
      <c r="Q33">
        <v>0</v>
      </c>
    </row>
    <row r="34" spans="1:23">
      <c r="A34">
        <v>11</v>
      </c>
      <c r="B34">
        <v>3</v>
      </c>
      <c r="C34" t="s">
        <v>41</v>
      </c>
      <c r="D34">
        <f>VLOOKUP($A34,Sheet3!$A$1:$Z$101,21,Sheet3!U:U)</f>
        <v>3</v>
      </c>
      <c r="E34">
        <v>8</v>
      </c>
      <c r="F34">
        <v>3876</v>
      </c>
      <c r="G34">
        <v>3686</v>
      </c>
      <c r="H34">
        <v>190</v>
      </c>
      <c r="I34">
        <v>0</v>
      </c>
      <c r="J34">
        <v>6.08</v>
      </c>
      <c r="K34">
        <v>1</v>
      </c>
      <c r="L34">
        <v>4</v>
      </c>
      <c r="M34">
        <v>3</v>
      </c>
      <c r="N34">
        <v>0</v>
      </c>
      <c r="O34">
        <v>0</v>
      </c>
      <c r="P34">
        <v>0</v>
      </c>
      <c r="Q34">
        <v>0</v>
      </c>
    </row>
    <row r="35" spans="1:23">
      <c r="A35">
        <v>12</v>
      </c>
      <c r="B35">
        <v>1</v>
      </c>
      <c r="C35" t="s">
        <v>41</v>
      </c>
      <c r="D35">
        <f>VLOOKUP($A35,Sheet3!$A$1:$Z$101,21,Sheet3!U:U)</f>
        <v>3</v>
      </c>
      <c r="E35">
        <v>6</v>
      </c>
      <c r="F35">
        <v>2884</v>
      </c>
      <c r="G35">
        <v>2751</v>
      </c>
      <c r="H35">
        <v>133</v>
      </c>
      <c r="I35">
        <v>0</v>
      </c>
      <c r="J35">
        <v>5.86</v>
      </c>
      <c r="K35">
        <v>1</v>
      </c>
      <c r="L35">
        <v>3</v>
      </c>
      <c r="M35">
        <v>1</v>
      </c>
      <c r="N35">
        <v>1</v>
      </c>
      <c r="O35">
        <v>0</v>
      </c>
      <c r="P35">
        <v>0</v>
      </c>
      <c r="Q35">
        <v>0</v>
      </c>
    </row>
    <row r="36" spans="1:23">
      <c r="A36">
        <v>12</v>
      </c>
      <c r="B36">
        <v>2</v>
      </c>
      <c r="C36" t="s">
        <v>41</v>
      </c>
      <c r="D36">
        <f>VLOOKUP($A36,Sheet3!$A$1:$Z$101,21,Sheet3!U:U)</f>
        <v>3</v>
      </c>
      <c r="E36">
        <v>10</v>
      </c>
      <c r="F36">
        <v>4974</v>
      </c>
      <c r="G36">
        <v>4799</v>
      </c>
      <c r="H36">
        <v>175</v>
      </c>
      <c r="I36">
        <v>0</v>
      </c>
      <c r="J36">
        <v>4.57</v>
      </c>
      <c r="K36">
        <v>1</v>
      </c>
      <c r="L36">
        <v>5</v>
      </c>
      <c r="M36">
        <v>4</v>
      </c>
      <c r="N36">
        <v>0</v>
      </c>
      <c r="O36">
        <v>0</v>
      </c>
      <c r="P36">
        <v>0</v>
      </c>
      <c r="Q36">
        <v>0</v>
      </c>
    </row>
    <row r="37" spans="1:23">
      <c r="A37">
        <v>12</v>
      </c>
      <c r="B37">
        <v>3</v>
      </c>
      <c r="C37" t="s">
        <v>41</v>
      </c>
      <c r="D37">
        <f>VLOOKUP($A37,Sheet3!$A$1:$Z$101,21,Sheet3!U:U)</f>
        <v>3</v>
      </c>
      <c r="E37">
        <v>10</v>
      </c>
      <c r="F37">
        <v>4974</v>
      </c>
      <c r="G37">
        <v>4799</v>
      </c>
      <c r="H37">
        <v>175</v>
      </c>
      <c r="I37">
        <v>0</v>
      </c>
      <c r="J37">
        <v>4.76</v>
      </c>
      <c r="K37">
        <v>1</v>
      </c>
      <c r="L37">
        <v>5</v>
      </c>
      <c r="M37">
        <v>4</v>
      </c>
      <c r="N37">
        <v>0</v>
      </c>
      <c r="O37">
        <v>0</v>
      </c>
      <c r="P37">
        <v>0</v>
      </c>
      <c r="Q37">
        <v>0</v>
      </c>
    </row>
    <row r="38" spans="1:23">
      <c r="A38">
        <v>13</v>
      </c>
      <c r="B38">
        <v>1</v>
      </c>
      <c r="C38" t="s">
        <v>41</v>
      </c>
      <c r="D38">
        <f>VLOOKUP($A38,Sheet3!$A$1:$Z$101,21,Sheet3!U:U)</f>
        <v>3</v>
      </c>
      <c r="E38">
        <v>8</v>
      </c>
      <c r="F38">
        <v>4108</v>
      </c>
      <c r="G38">
        <v>3900</v>
      </c>
      <c r="H38">
        <v>208</v>
      </c>
      <c r="I38">
        <v>0</v>
      </c>
      <c r="J38">
        <v>8.1199999999999992</v>
      </c>
      <c r="K38">
        <v>1</v>
      </c>
      <c r="L38">
        <v>4</v>
      </c>
      <c r="M38">
        <v>3</v>
      </c>
      <c r="N38">
        <v>0</v>
      </c>
      <c r="O38">
        <v>0</v>
      </c>
      <c r="P38">
        <v>0</v>
      </c>
      <c r="Q38">
        <v>0</v>
      </c>
    </row>
    <row r="39" spans="1:23">
      <c r="A39">
        <v>13</v>
      </c>
      <c r="B39">
        <v>2</v>
      </c>
      <c r="C39" t="s">
        <v>41</v>
      </c>
      <c r="D39">
        <f>VLOOKUP($A39,Sheet3!$A$1:$Z$101,21,Sheet3!U:U)</f>
        <v>3</v>
      </c>
      <c r="E39">
        <v>8</v>
      </c>
      <c r="F39">
        <v>4108</v>
      </c>
      <c r="G39">
        <v>3900</v>
      </c>
      <c r="H39">
        <v>208</v>
      </c>
      <c r="I39">
        <v>0</v>
      </c>
      <c r="J39">
        <v>4.68</v>
      </c>
      <c r="K39">
        <v>1</v>
      </c>
      <c r="L39">
        <v>4</v>
      </c>
      <c r="M39">
        <v>3</v>
      </c>
      <c r="N39">
        <v>0</v>
      </c>
      <c r="O39">
        <v>0</v>
      </c>
      <c r="P39">
        <v>0</v>
      </c>
      <c r="Q39">
        <v>0</v>
      </c>
    </row>
    <row r="40" spans="1:23">
      <c r="A40">
        <v>13</v>
      </c>
      <c r="B40">
        <v>3</v>
      </c>
      <c r="C40" t="s">
        <v>41</v>
      </c>
      <c r="D40">
        <f>VLOOKUP($A40,Sheet3!$A$1:$Z$101,21,Sheet3!U:U)</f>
        <v>3</v>
      </c>
      <c r="E40">
        <v>8</v>
      </c>
      <c r="F40">
        <v>4108</v>
      </c>
      <c r="G40">
        <v>3900</v>
      </c>
      <c r="H40">
        <v>208</v>
      </c>
      <c r="I40">
        <v>0</v>
      </c>
      <c r="J40">
        <v>4.42</v>
      </c>
      <c r="K40">
        <v>1</v>
      </c>
      <c r="L40">
        <v>4</v>
      </c>
      <c r="M40">
        <v>3</v>
      </c>
      <c r="N40">
        <v>0</v>
      </c>
      <c r="O40">
        <v>0</v>
      </c>
      <c r="P40">
        <v>0</v>
      </c>
      <c r="Q40">
        <v>0</v>
      </c>
      <c r="S40">
        <v>1</v>
      </c>
      <c r="T40" t="s">
        <v>209</v>
      </c>
      <c r="U40">
        <v>5.96</v>
      </c>
      <c r="V40">
        <v>9.8055555555555554</v>
      </c>
      <c r="W40">
        <f>GETPIVOTDATA("Average of Total Steps",$S$3)</f>
        <v>10.210526315789474</v>
      </c>
    </row>
    <row r="41" spans="1:23">
      <c r="A41">
        <v>14</v>
      </c>
      <c r="B41">
        <v>1</v>
      </c>
      <c r="C41" t="s">
        <v>41</v>
      </c>
      <c r="D41">
        <f>VLOOKUP($A41,Sheet3!$A$1:$Z$101,21,Sheet3!U:U)</f>
        <v>3</v>
      </c>
      <c r="E41">
        <v>12</v>
      </c>
      <c r="F41">
        <v>9012</v>
      </c>
      <c r="G41">
        <v>8768</v>
      </c>
      <c r="H41">
        <v>244</v>
      </c>
      <c r="I41">
        <v>0</v>
      </c>
      <c r="J41">
        <v>9.14</v>
      </c>
      <c r="K41">
        <v>1</v>
      </c>
      <c r="L41">
        <v>6</v>
      </c>
      <c r="M41">
        <v>5</v>
      </c>
      <c r="N41">
        <v>0</v>
      </c>
      <c r="O41">
        <v>0</v>
      </c>
      <c r="P41">
        <v>0</v>
      </c>
      <c r="Q41">
        <v>0</v>
      </c>
      <c r="S41">
        <v>2</v>
      </c>
      <c r="T41" t="s">
        <v>203</v>
      </c>
      <c r="U41">
        <v>487.22039473684208</v>
      </c>
      <c r="V41">
        <v>521.8059490084986</v>
      </c>
      <c r="W41">
        <f>GETPIVOTDATA("Average of Total Tokens",$S$3)/GETPIVOTDATA("Average of Total Steps",$S$3)</f>
        <v>679.99097938144325</v>
      </c>
    </row>
    <row r="42" spans="1:23">
      <c r="A42">
        <v>14</v>
      </c>
      <c r="B42">
        <v>2</v>
      </c>
      <c r="C42" t="s">
        <v>41</v>
      </c>
      <c r="D42">
        <f>VLOOKUP($A42,Sheet3!$A$1:$Z$101,21,Sheet3!U:U)</f>
        <v>3</v>
      </c>
      <c r="E42">
        <v>12</v>
      </c>
      <c r="F42">
        <v>9012</v>
      </c>
      <c r="G42">
        <v>8768</v>
      </c>
      <c r="H42">
        <v>244</v>
      </c>
      <c r="I42">
        <v>0</v>
      </c>
      <c r="J42">
        <v>7.13</v>
      </c>
      <c r="K42">
        <v>1</v>
      </c>
      <c r="L42">
        <v>6</v>
      </c>
      <c r="M42">
        <v>5</v>
      </c>
      <c r="N42">
        <v>0</v>
      </c>
      <c r="O42">
        <v>0</v>
      </c>
      <c r="P42">
        <v>0</v>
      </c>
      <c r="Q42">
        <v>0</v>
      </c>
      <c r="S42">
        <v>3</v>
      </c>
      <c r="T42" t="s">
        <v>204</v>
      </c>
      <c r="U42">
        <v>3.6631896386816534E-3</v>
      </c>
      <c r="V42">
        <v>2.1891176590344598E-3</v>
      </c>
      <c r="W42">
        <f>GETPIVOTDATA("Average of Total Time Taken (s)",$S$3)/GETPIVOTDATA("Average of Total Tokens",$S$3)</f>
        <v>9.9243281350381738E-4</v>
      </c>
    </row>
    <row r="43" spans="1:23">
      <c r="A43">
        <v>14</v>
      </c>
      <c r="B43">
        <v>3</v>
      </c>
      <c r="C43" t="s">
        <v>41</v>
      </c>
      <c r="D43">
        <f>VLOOKUP($A43,Sheet3!$A$1:$Z$101,21,Sheet3!U:U)</f>
        <v>3</v>
      </c>
      <c r="E43">
        <v>12</v>
      </c>
      <c r="F43">
        <v>9012</v>
      </c>
      <c r="G43">
        <v>8768</v>
      </c>
      <c r="H43">
        <v>244</v>
      </c>
      <c r="I43">
        <v>0</v>
      </c>
      <c r="J43">
        <v>7.89</v>
      </c>
      <c r="K43">
        <v>1</v>
      </c>
      <c r="L43">
        <v>6</v>
      </c>
      <c r="M43">
        <v>5</v>
      </c>
      <c r="N43">
        <v>0</v>
      </c>
      <c r="O43">
        <v>0</v>
      </c>
      <c r="P43">
        <v>0</v>
      </c>
      <c r="Q43">
        <v>0</v>
      </c>
      <c r="S43">
        <v>4</v>
      </c>
      <c r="T43" t="s">
        <v>205</v>
      </c>
      <c r="U43">
        <v>1.7847807017543851</v>
      </c>
      <c r="V43">
        <v>1.1422946175637392</v>
      </c>
      <c r="W43">
        <f>GETPIVOTDATA("Average of Total Time Taken (s)",$S$3)/GETPIVOTDATA("Average of Total Steps",$S$3)</f>
        <v>0.674845360824742</v>
      </c>
    </row>
    <row r="44" spans="1:23">
      <c r="A44">
        <v>15</v>
      </c>
      <c r="B44">
        <v>1</v>
      </c>
      <c r="C44" t="s">
        <v>41</v>
      </c>
      <c r="D44">
        <f>VLOOKUP($A44,Sheet3!$A$1:$Z$101,21,Sheet3!U:U)</f>
        <v>3</v>
      </c>
      <c r="E44">
        <v>10</v>
      </c>
      <c r="F44">
        <v>6539</v>
      </c>
      <c r="G44">
        <v>6249</v>
      </c>
      <c r="H44">
        <v>290</v>
      </c>
      <c r="I44">
        <v>0</v>
      </c>
      <c r="J44">
        <v>5.58</v>
      </c>
      <c r="K44">
        <v>1</v>
      </c>
      <c r="L44">
        <v>5</v>
      </c>
      <c r="M44">
        <v>4</v>
      </c>
      <c r="N44">
        <v>0</v>
      </c>
      <c r="O44">
        <v>0</v>
      </c>
      <c r="P44">
        <v>0</v>
      </c>
      <c r="Q44">
        <v>0</v>
      </c>
      <c r="S44">
        <v>5</v>
      </c>
      <c r="T44" t="s">
        <v>206</v>
      </c>
      <c r="U44">
        <v>2904.2156862745096</v>
      </c>
      <c r="V44">
        <v>5116.5972222222226</v>
      </c>
      <c r="W44">
        <f>GETPIVOTDATA("Average of Total Tokens",$S$3)</f>
        <v>6943.0657894736842</v>
      </c>
    </row>
    <row r="45" spans="1:23">
      <c r="A45">
        <v>15</v>
      </c>
      <c r="B45">
        <v>2</v>
      </c>
      <c r="C45" t="s">
        <v>41</v>
      </c>
      <c r="D45">
        <f>VLOOKUP($A45,Sheet3!$A$1:$Z$101,21,Sheet3!U:U)</f>
        <v>3</v>
      </c>
      <c r="E45">
        <v>12</v>
      </c>
      <c r="F45">
        <v>8508</v>
      </c>
      <c r="G45">
        <v>8179</v>
      </c>
      <c r="H45">
        <v>329</v>
      </c>
      <c r="I45">
        <v>0</v>
      </c>
      <c r="J45">
        <v>6.44</v>
      </c>
      <c r="K45">
        <v>1</v>
      </c>
      <c r="L45">
        <v>6</v>
      </c>
      <c r="M45">
        <v>5</v>
      </c>
      <c r="N45">
        <v>0</v>
      </c>
      <c r="O45">
        <v>0</v>
      </c>
      <c r="P45">
        <v>0</v>
      </c>
      <c r="Q45">
        <v>0</v>
      </c>
      <c r="S45">
        <v>6</v>
      </c>
      <c r="T45" t="s">
        <v>207</v>
      </c>
      <c r="U45">
        <v>10.638692810457512</v>
      </c>
      <c r="V45">
        <v>11.200833333333332</v>
      </c>
      <c r="W45">
        <f>GETPIVOTDATA("Average of Total Time Taken (s)",$S$3)</f>
        <v>6.8905263157894714</v>
      </c>
    </row>
    <row r="46" spans="1:23">
      <c r="A46">
        <v>15</v>
      </c>
      <c r="B46">
        <v>3</v>
      </c>
      <c r="C46" t="s">
        <v>41</v>
      </c>
      <c r="D46">
        <f>VLOOKUP($A46,Sheet3!$A$1:$Z$101,21,Sheet3!U:U)</f>
        <v>3</v>
      </c>
      <c r="E46">
        <v>10</v>
      </c>
      <c r="F46">
        <v>6539</v>
      </c>
      <c r="G46">
        <v>6249</v>
      </c>
      <c r="H46">
        <v>290</v>
      </c>
      <c r="I46">
        <v>0</v>
      </c>
      <c r="J46">
        <v>6.14</v>
      </c>
      <c r="K46">
        <v>1</v>
      </c>
      <c r="L46">
        <v>5</v>
      </c>
      <c r="M46">
        <v>4</v>
      </c>
      <c r="N46">
        <v>0</v>
      </c>
      <c r="O46">
        <v>0</v>
      </c>
      <c r="P46">
        <v>0</v>
      </c>
      <c r="Q46">
        <v>0</v>
      </c>
      <c r="S46">
        <v>7</v>
      </c>
      <c r="T46" t="s">
        <v>208</v>
      </c>
      <c r="U46">
        <v>65</v>
      </c>
      <c r="V46">
        <v>33</v>
      </c>
      <c r="W46" s="17">
        <v>37</v>
      </c>
    </row>
    <row r="47" spans="1:23">
      <c r="A47">
        <v>16</v>
      </c>
      <c r="B47">
        <v>1</v>
      </c>
      <c r="C47" t="s">
        <v>41</v>
      </c>
      <c r="D47">
        <f>VLOOKUP($A47,Sheet3!$A$1:$Z$101,21,Sheet3!U:U)</f>
        <v>0</v>
      </c>
      <c r="E47">
        <v>10</v>
      </c>
      <c r="F47">
        <v>7351</v>
      </c>
      <c r="G47">
        <v>7032</v>
      </c>
      <c r="H47">
        <v>319</v>
      </c>
      <c r="I47">
        <v>0</v>
      </c>
      <c r="J47">
        <v>8.06</v>
      </c>
      <c r="K47">
        <v>1</v>
      </c>
      <c r="L47">
        <v>5</v>
      </c>
      <c r="M47">
        <v>4</v>
      </c>
      <c r="N47">
        <v>0</v>
      </c>
      <c r="O47">
        <v>0</v>
      </c>
      <c r="P47">
        <v>0</v>
      </c>
      <c r="Q47">
        <v>0</v>
      </c>
      <c r="S47">
        <v>8</v>
      </c>
      <c r="T47" t="s">
        <v>210</v>
      </c>
      <c r="U47">
        <v>2717.3921568627452</v>
      </c>
      <c r="V47">
        <v>4848.4722222222226</v>
      </c>
      <c r="W47">
        <f>GETPIVOTDATA("Average of Prompt Tokens",$S$3)</f>
        <v>6696.9736842105267</v>
      </c>
    </row>
    <row r="48" spans="1:23">
      <c r="A48">
        <v>16</v>
      </c>
      <c r="B48">
        <v>2</v>
      </c>
      <c r="C48" t="s">
        <v>41</v>
      </c>
      <c r="D48">
        <f>VLOOKUP($A48,Sheet3!$A$1:$Z$101,21,Sheet3!U:U)</f>
        <v>0</v>
      </c>
      <c r="E48">
        <v>14</v>
      </c>
      <c r="F48">
        <v>11333</v>
      </c>
      <c r="G48">
        <v>10924</v>
      </c>
      <c r="H48">
        <v>409</v>
      </c>
      <c r="I48">
        <v>0</v>
      </c>
      <c r="J48">
        <v>9.35</v>
      </c>
      <c r="K48">
        <v>1</v>
      </c>
      <c r="L48">
        <v>7</v>
      </c>
      <c r="M48">
        <v>5</v>
      </c>
      <c r="N48">
        <v>1</v>
      </c>
      <c r="O48">
        <v>0</v>
      </c>
      <c r="P48">
        <v>0</v>
      </c>
      <c r="Q48">
        <v>0</v>
      </c>
      <c r="S48">
        <v>9</v>
      </c>
      <c r="T48" t="s">
        <v>211</v>
      </c>
      <c r="U48">
        <v>186.8235294117647</v>
      </c>
      <c r="V48">
        <v>268.125</v>
      </c>
      <c r="W48">
        <f>GETPIVOTDATA("Average of Completion Tokens",$S$3)</f>
        <v>246.09210526315789</v>
      </c>
    </row>
    <row r="49" spans="1:28">
      <c r="A49">
        <v>16</v>
      </c>
      <c r="B49">
        <v>3</v>
      </c>
      <c r="C49" t="s">
        <v>41</v>
      </c>
      <c r="D49">
        <f>VLOOKUP($A49,Sheet3!$A$1:$Z$101,21,Sheet3!U:U)</f>
        <v>0</v>
      </c>
      <c r="E49">
        <v>14</v>
      </c>
      <c r="F49">
        <v>11374</v>
      </c>
      <c r="G49">
        <v>10924</v>
      </c>
      <c r="H49">
        <v>450</v>
      </c>
      <c r="I49">
        <v>0</v>
      </c>
      <c r="J49">
        <v>9.26</v>
      </c>
      <c r="K49">
        <v>1</v>
      </c>
      <c r="L49">
        <v>7</v>
      </c>
      <c r="M49">
        <v>5</v>
      </c>
      <c r="N49">
        <v>1</v>
      </c>
      <c r="O49">
        <v>0</v>
      </c>
      <c r="P49">
        <v>0</v>
      </c>
      <c r="Q49">
        <v>0</v>
      </c>
      <c r="S49">
        <v>10</v>
      </c>
      <c r="T49" t="s">
        <v>212</v>
      </c>
      <c r="U49">
        <v>2.5032679738562091</v>
      </c>
      <c r="V49">
        <v>4.9027777777777777</v>
      </c>
      <c r="W49">
        <f>GETPIVOTDATA("Average of AFM_Handler",$S$3)</f>
        <v>4.8205128205128203</v>
      </c>
    </row>
    <row r="50" spans="1:28">
      <c r="A50">
        <v>17</v>
      </c>
      <c r="B50">
        <v>1</v>
      </c>
      <c r="C50" t="s">
        <v>41</v>
      </c>
      <c r="D50">
        <f>VLOOKUP($A50,Sheet3!$A$1:$Z$101,21,Sheet3!U:U)</f>
        <v>3</v>
      </c>
      <c r="E50">
        <v>10</v>
      </c>
      <c r="F50">
        <v>6304</v>
      </c>
      <c r="G50">
        <v>6085</v>
      </c>
      <c r="H50">
        <v>219</v>
      </c>
      <c r="I50">
        <v>0</v>
      </c>
      <c r="J50">
        <v>5.65</v>
      </c>
      <c r="K50">
        <v>1</v>
      </c>
      <c r="L50">
        <v>5</v>
      </c>
      <c r="M50">
        <v>4</v>
      </c>
      <c r="N50">
        <v>0</v>
      </c>
      <c r="O50">
        <v>0</v>
      </c>
      <c r="P50">
        <v>0</v>
      </c>
      <c r="Q50">
        <v>0</v>
      </c>
      <c r="S50">
        <v>11</v>
      </c>
      <c r="T50" t="s">
        <v>213</v>
      </c>
      <c r="U50">
        <v>0.49019607843137253</v>
      </c>
      <c r="V50">
        <v>0</v>
      </c>
      <c r="W50">
        <f>GETPIVOTDATA("Average of Data_Handler",$S$3)</f>
        <v>0.41025641025641024</v>
      </c>
    </row>
    <row r="51" spans="1:28">
      <c r="A51">
        <v>17</v>
      </c>
      <c r="B51">
        <v>2</v>
      </c>
      <c r="C51" t="s">
        <v>41</v>
      </c>
      <c r="D51">
        <f>VLOOKUP($A51,Sheet3!$A$1:$Z$101,21,Sheet3!U:U)</f>
        <v>3</v>
      </c>
      <c r="E51">
        <v>10</v>
      </c>
      <c r="F51">
        <v>6304</v>
      </c>
      <c r="G51">
        <v>6085</v>
      </c>
      <c r="H51">
        <v>219</v>
      </c>
      <c r="I51">
        <v>0</v>
      </c>
      <c r="J51">
        <v>5.17</v>
      </c>
      <c r="K51">
        <v>1</v>
      </c>
      <c r="L51">
        <v>5</v>
      </c>
      <c r="M51">
        <v>4</v>
      </c>
      <c r="N51">
        <v>0</v>
      </c>
      <c r="O51">
        <v>0</v>
      </c>
      <c r="P51">
        <v>0</v>
      </c>
      <c r="Q51">
        <v>0</v>
      </c>
    </row>
    <row r="52" spans="1:28">
      <c r="A52">
        <v>17</v>
      </c>
      <c r="B52">
        <v>3</v>
      </c>
      <c r="C52" t="s">
        <v>41</v>
      </c>
      <c r="D52">
        <f>VLOOKUP($A52,Sheet3!$A$1:$Z$101,21,Sheet3!U:U)</f>
        <v>3</v>
      </c>
      <c r="E52">
        <v>10</v>
      </c>
      <c r="F52">
        <v>5865</v>
      </c>
      <c r="G52">
        <v>5695</v>
      </c>
      <c r="H52">
        <v>170</v>
      </c>
      <c r="I52">
        <v>0</v>
      </c>
      <c r="J52">
        <v>11.47</v>
      </c>
      <c r="K52">
        <v>1</v>
      </c>
      <c r="L52">
        <v>5</v>
      </c>
      <c r="M52">
        <v>3</v>
      </c>
      <c r="N52">
        <v>1</v>
      </c>
      <c r="O52">
        <v>0</v>
      </c>
      <c r="P52">
        <v>0</v>
      </c>
      <c r="Q52">
        <v>0</v>
      </c>
    </row>
    <row r="53" spans="1:28">
      <c r="A53">
        <v>18</v>
      </c>
      <c r="B53">
        <v>1</v>
      </c>
      <c r="C53" t="s">
        <v>41</v>
      </c>
      <c r="D53">
        <f>VLOOKUP($A53,Sheet3!$A$1:$Z$101,21,Sheet3!U:U)</f>
        <v>2</v>
      </c>
      <c r="E53">
        <v>10</v>
      </c>
      <c r="F53">
        <v>5889</v>
      </c>
      <c r="G53">
        <v>5712</v>
      </c>
      <c r="H53">
        <v>177</v>
      </c>
      <c r="I53">
        <v>0</v>
      </c>
      <c r="J53">
        <v>5.2</v>
      </c>
      <c r="K53">
        <v>1</v>
      </c>
      <c r="L53">
        <v>5</v>
      </c>
      <c r="M53">
        <v>3</v>
      </c>
      <c r="N53">
        <v>1</v>
      </c>
      <c r="O53">
        <v>0</v>
      </c>
      <c r="P53">
        <v>0</v>
      </c>
      <c r="Q53">
        <v>0</v>
      </c>
      <c r="U53" s="22"/>
      <c r="V53" s="22"/>
      <c r="W53" s="22" t="s">
        <v>45</v>
      </c>
      <c r="X53" s="22" t="s">
        <v>45</v>
      </c>
      <c r="Y53" s="22" t="s">
        <v>57</v>
      </c>
      <c r="Z53" s="22" t="s">
        <v>57</v>
      </c>
      <c r="AA53" s="22" t="s">
        <v>230</v>
      </c>
      <c r="AB53" s="22" t="s">
        <v>230</v>
      </c>
    </row>
    <row r="54" spans="1:28">
      <c r="A54">
        <v>18</v>
      </c>
      <c r="B54">
        <v>2</v>
      </c>
      <c r="C54" t="s">
        <v>41</v>
      </c>
      <c r="D54">
        <f>VLOOKUP($A54,Sheet3!$A$1:$Z$101,21,Sheet3!U:U)</f>
        <v>2</v>
      </c>
      <c r="E54">
        <v>10</v>
      </c>
      <c r="F54">
        <v>5889</v>
      </c>
      <c r="G54">
        <v>5712</v>
      </c>
      <c r="H54">
        <v>177</v>
      </c>
      <c r="I54">
        <v>0</v>
      </c>
      <c r="J54">
        <v>5.55</v>
      </c>
      <c r="K54">
        <v>1</v>
      </c>
      <c r="L54">
        <v>5</v>
      </c>
      <c r="M54">
        <v>3</v>
      </c>
      <c r="N54">
        <v>1</v>
      </c>
      <c r="O54">
        <v>0</v>
      </c>
      <c r="P54">
        <v>0</v>
      </c>
      <c r="Q54">
        <v>0</v>
      </c>
      <c r="U54" s="22">
        <v>1</v>
      </c>
      <c r="V54" s="22" t="s">
        <v>209</v>
      </c>
      <c r="W54" s="22">
        <v>5.96</v>
      </c>
      <c r="X54" s="22">
        <v>1.2537004051536202</v>
      </c>
      <c r="Y54" s="22">
        <v>9.8055555555555554</v>
      </c>
      <c r="Z54" s="22">
        <v>3.0612375803503804</v>
      </c>
      <c r="AA54" s="22">
        <f>GETPIVOTDATA("Average of Total Steps",$S$3)</f>
        <v>10.210526315789474</v>
      </c>
      <c r="AB54" s="22">
        <f>T31</f>
        <v>2.2126288653379169</v>
      </c>
    </row>
    <row r="55" spans="1:28">
      <c r="A55">
        <v>18</v>
      </c>
      <c r="B55">
        <v>3</v>
      </c>
      <c r="C55" t="s">
        <v>41</v>
      </c>
      <c r="D55">
        <f>VLOOKUP($A55,Sheet3!$A$1:$Z$101,21,Sheet3!U:U)</f>
        <v>2</v>
      </c>
      <c r="K55">
        <v>1</v>
      </c>
      <c r="L55">
        <v>25</v>
      </c>
      <c r="M55">
        <v>24</v>
      </c>
      <c r="N55">
        <v>0</v>
      </c>
      <c r="O55">
        <v>0</v>
      </c>
      <c r="P55">
        <v>0</v>
      </c>
      <c r="Q55">
        <v>0</v>
      </c>
      <c r="U55" s="22">
        <v>2</v>
      </c>
      <c r="V55" s="22" t="s">
        <v>203</v>
      </c>
      <c r="W55" s="22">
        <v>482.16517733355965</v>
      </c>
      <c r="X55" s="22">
        <v>114.08592501682783</v>
      </c>
      <c r="Y55" s="22">
        <v>499.11116827817295</v>
      </c>
      <c r="Z55" s="22">
        <v>84.737857523272623</v>
      </c>
      <c r="AA55" s="22">
        <f>AK30</f>
        <v>673.11573399802</v>
      </c>
      <c r="AB55" s="22">
        <f>AK31</f>
        <v>123.17469047527543</v>
      </c>
    </row>
    <row r="56" spans="1:28">
      <c r="A56">
        <v>19</v>
      </c>
      <c r="B56">
        <v>1</v>
      </c>
      <c r="C56" t="s">
        <v>41</v>
      </c>
      <c r="D56">
        <f>VLOOKUP($A56,Sheet3!$A$1:$Z$101,21,Sheet3!U:U)</f>
        <v>3</v>
      </c>
      <c r="E56">
        <v>10</v>
      </c>
      <c r="F56">
        <v>5898</v>
      </c>
      <c r="G56">
        <v>5719</v>
      </c>
      <c r="H56">
        <v>179</v>
      </c>
      <c r="I56">
        <v>0</v>
      </c>
      <c r="J56">
        <v>5.33</v>
      </c>
      <c r="K56">
        <v>1</v>
      </c>
      <c r="L56">
        <v>5</v>
      </c>
      <c r="M56">
        <v>3</v>
      </c>
      <c r="N56">
        <v>1</v>
      </c>
      <c r="O56">
        <v>0</v>
      </c>
      <c r="P56">
        <v>0</v>
      </c>
      <c r="Q56">
        <v>0</v>
      </c>
      <c r="U56" s="22">
        <v>3</v>
      </c>
      <c r="V56" s="22" t="s">
        <v>204</v>
      </c>
      <c r="W56" s="22">
        <v>3.8925344811933903E-3</v>
      </c>
      <c r="X56" s="22">
        <v>2.8276452964417415E-3</v>
      </c>
      <c r="Y56" s="22">
        <v>2.3273266347804216E-3</v>
      </c>
      <c r="Z56" s="22">
        <v>5.8508013092537772E-4</v>
      </c>
      <c r="AA56" s="22">
        <f>AL30</f>
        <v>1.0291008260510741E-3</v>
      </c>
      <c r="AB56" s="22">
        <f>AL31</f>
        <v>3.8000811315872641E-4</v>
      </c>
    </row>
    <row r="57" spans="1:28">
      <c r="A57">
        <v>19</v>
      </c>
      <c r="B57">
        <v>2</v>
      </c>
      <c r="C57" t="s">
        <v>41</v>
      </c>
      <c r="D57">
        <f>VLOOKUP($A57,Sheet3!$A$1:$Z$101,21,Sheet3!U:U)</f>
        <v>3</v>
      </c>
      <c r="E57">
        <v>10</v>
      </c>
      <c r="F57">
        <v>7677</v>
      </c>
      <c r="G57">
        <v>7380</v>
      </c>
      <c r="H57">
        <v>297</v>
      </c>
      <c r="I57">
        <v>0</v>
      </c>
      <c r="J57">
        <v>7.46</v>
      </c>
      <c r="K57">
        <v>1</v>
      </c>
      <c r="L57">
        <v>5</v>
      </c>
      <c r="M57">
        <v>3</v>
      </c>
      <c r="N57">
        <v>1</v>
      </c>
      <c r="O57">
        <v>0</v>
      </c>
      <c r="P57">
        <v>0</v>
      </c>
      <c r="Q57">
        <v>0</v>
      </c>
      <c r="U57" s="22">
        <v>4</v>
      </c>
      <c r="V57" s="22" t="s">
        <v>205</v>
      </c>
      <c r="W57" s="22">
        <v>1.8144231371841666</v>
      </c>
      <c r="X57" s="22">
        <v>1.2811761927992289</v>
      </c>
      <c r="Y57" s="22">
        <v>1.1332028107162588</v>
      </c>
      <c r="Z57" s="22">
        <v>0.25534969369968552</v>
      </c>
      <c r="AA57" s="22">
        <f>AM30</f>
        <v>0.66359421382822914</v>
      </c>
      <c r="AB57" s="22">
        <f>AM31</f>
        <v>0.18466046242918382</v>
      </c>
    </row>
    <row r="58" spans="1:28">
      <c r="A58">
        <v>19</v>
      </c>
      <c r="B58">
        <v>3</v>
      </c>
      <c r="C58" t="s">
        <v>41</v>
      </c>
      <c r="D58">
        <f>VLOOKUP($A58,Sheet3!$A$1:$Z$101,21,Sheet3!U:U)</f>
        <v>3</v>
      </c>
      <c r="E58">
        <v>10</v>
      </c>
      <c r="F58">
        <v>7679</v>
      </c>
      <c r="G58">
        <v>7380</v>
      </c>
      <c r="H58">
        <v>299</v>
      </c>
      <c r="I58">
        <v>0</v>
      </c>
      <c r="J58">
        <v>7.33</v>
      </c>
      <c r="K58">
        <v>1</v>
      </c>
      <c r="L58">
        <v>5</v>
      </c>
      <c r="M58">
        <v>3</v>
      </c>
      <c r="N58">
        <v>1</v>
      </c>
      <c r="O58">
        <v>0</v>
      </c>
      <c r="P58">
        <v>0</v>
      </c>
      <c r="Q58">
        <v>0</v>
      </c>
      <c r="U58" s="22">
        <v>5</v>
      </c>
      <c r="V58" s="22" t="s">
        <v>206</v>
      </c>
      <c r="W58" s="22">
        <v>2904.2156862745096</v>
      </c>
      <c r="X58" s="22">
        <v>1155.2899526834128</v>
      </c>
      <c r="Y58" s="22">
        <v>5116.5972222222226</v>
      </c>
      <c r="Z58" s="22">
        <v>2488.8269708077241</v>
      </c>
      <c r="AA58" s="22">
        <f>GETPIVOTDATA("Average of Total Tokens",$S$3)</f>
        <v>6943.0657894736842</v>
      </c>
      <c r="AB58" s="22">
        <f>U31</f>
        <v>2378.6344887674209</v>
      </c>
    </row>
    <row r="59" spans="1:28">
      <c r="A59">
        <v>20</v>
      </c>
      <c r="B59">
        <v>1</v>
      </c>
      <c r="C59" t="s">
        <v>41</v>
      </c>
      <c r="D59">
        <f>VLOOKUP($A59,Sheet3!$A$1:$Z$101,21,Sheet3!U:U)</f>
        <v>3</v>
      </c>
      <c r="E59">
        <v>10</v>
      </c>
      <c r="F59">
        <v>5922</v>
      </c>
      <c r="G59">
        <v>5734</v>
      </c>
      <c r="H59">
        <v>188</v>
      </c>
      <c r="I59">
        <v>0</v>
      </c>
      <c r="J59">
        <v>5.88</v>
      </c>
      <c r="K59">
        <v>1</v>
      </c>
      <c r="L59">
        <v>5</v>
      </c>
      <c r="M59">
        <v>3</v>
      </c>
      <c r="N59">
        <v>1</v>
      </c>
      <c r="O59">
        <v>0</v>
      </c>
      <c r="P59">
        <v>0</v>
      </c>
      <c r="Q59">
        <v>0</v>
      </c>
      <c r="U59" s="22">
        <v>6</v>
      </c>
      <c r="V59" s="22" t="s">
        <v>207</v>
      </c>
      <c r="W59" s="22">
        <v>10.638692810457512</v>
      </c>
      <c r="X59" s="22">
        <v>6.2738163851724558</v>
      </c>
      <c r="Y59" s="22">
        <v>11.200833333333332</v>
      </c>
      <c r="Z59" s="22">
        <v>5.136841098713294</v>
      </c>
      <c r="AA59" s="22">
        <f>GETPIVOTDATA("Average of Total Time Taken (s)",$S$3)</f>
        <v>6.8905263157894714</v>
      </c>
      <c r="AB59" s="22">
        <f>Y31</f>
        <v>2.3512729494692901</v>
      </c>
    </row>
    <row r="60" spans="1:28">
      <c r="A60">
        <v>20</v>
      </c>
      <c r="B60">
        <v>2</v>
      </c>
      <c r="C60" t="s">
        <v>41</v>
      </c>
      <c r="D60">
        <f>VLOOKUP($A60,Sheet3!$A$1:$Z$101,21,Sheet3!U:U)</f>
        <v>3</v>
      </c>
      <c r="E60">
        <v>10</v>
      </c>
      <c r="F60">
        <v>5575</v>
      </c>
      <c r="G60">
        <v>5387</v>
      </c>
      <c r="H60">
        <v>188</v>
      </c>
      <c r="I60">
        <v>0</v>
      </c>
      <c r="J60">
        <v>4.58</v>
      </c>
      <c r="K60">
        <v>1</v>
      </c>
      <c r="L60">
        <v>5</v>
      </c>
      <c r="M60">
        <v>3</v>
      </c>
      <c r="N60">
        <v>1</v>
      </c>
      <c r="O60">
        <v>0</v>
      </c>
      <c r="P60">
        <v>0</v>
      </c>
      <c r="Q60">
        <v>0</v>
      </c>
      <c r="U60" s="22">
        <v>7</v>
      </c>
      <c r="V60" s="22" t="s">
        <v>208</v>
      </c>
      <c r="W60" s="22">
        <v>65</v>
      </c>
      <c r="X60" s="22"/>
      <c r="Y60" s="22"/>
      <c r="Z60" s="22"/>
      <c r="AA60" s="22"/>
      <c r="AB60" s="22"/>
    </row>
    <row r="61" spans="1:28">
      <c r="A61">
        <v>20</v>
      </c>
      <c r="B61">
        <v>3</v>
      </c>
      <c r="C61" t="s">
        <v>41</v>
      </c>
      <c r="D61">
        <f>VLOOKUP($A61,Sheet3!$A$1:$Z$101,21,Sheet3!U:U)</f>
        <v>3</v>
      </c>
      <c r="E61">
        <v>10</v>
      </c>
      <c r="F61">
        <v>5908</v>
      </c>
      <c r="G61">
        <v>5726</v>
      </c>
      <c r="H61">
        <v>182</v>
      </c>
      <c r="I61">
        <v>0</v>
      </c>
      <c r="J61">
        <v>15.59</v>
      </c>
      <c r="K61">
        <v>1</v>
      </c>
      <c r="L61">
        <v>5</v>
      </c>
      <c r="M61">
        <v>3</v>
      </c>
      <c r="N61">
        <v>1</v>
      </c>
      <c r="O61">
        <v>0</v>
      </c>
      <c r="P61">
        <v>0</v>
      </c>
      <c r="Q61">
        <v>0</v>
      </c>
      <c r="U61" s="22">
        <v>8</v>
      </c>
      <c r="V61" s="22" t="s">
        <v>210</v>
      </c>
      <c r="W61" s="22">
        <v>2717.3921568627452</v>
      </c>
      <c r="X61" s="22">
        <v>1061.7596164562171</v>
      </c>
      <c r="Y61" s="22">
        <v>4848.4722222222226</v>
      </c>
      <c r="Z61" s="22">
        <v>2416.1660149408699</v>
      </c>
      <c r="AA61" s="22">
        <f>GETPIVOTDATA("Average of Prompt Tokens",$S$3)</f>
        <v>6696.9736842105267</v>
      </c>
      <c r="AB61" s="22">
        <f>V31</f>
        <v>2320.1715325715841</v>
      </c>
    </row>
    <row r="62" spans="1:28">
      <c r="A62">
        <v>21</v>
      </c>
      <c r="B62">
        <v>1</v>
      </c>
      <c r="C62" t="s">
        <v>41</v>
      </c>
      <c r="D62">
        <f>VLOOKUP($A62,Sheet3!$A$1:$Z$101,21,Sheet3!U:U)</f>
        <v>2</v>
      </c>
      <c r="E62">
        <v>8</v>
      </c>
      <c r="F62">
        <v>5527</v>
      </c>
      <c r="G62">
        <v>5285</v>
      </c>
      <c r="H62">
        <v>242</v>
      </c>
      <c r="I62">
        <v>0</v>
      </c>
      <c r="J62">
        <v>5.74</v>
      </c>
      <c r="K62">
        <v>1</v>
      </c>
      <c r="L62">
        <v>4</v>
      </c>
      <c r="M62">
        <v>3</v>
      </c>
      <c r="N62">
        <v>0</v>
      </c>
      <c r="O62">
        <v>0</v>
      </c>
      <c r="P62">
        <v>0</v>
      </c>
      <c r="Q62">
        <v>0</v>
      </c>
      <c r="U62" s="22">
        <v>9</v>
      </c>
      <c r="V62" s="22" t="s">
        <v>211</v>
      </c>
      <c r="W62" s="22">
        <v>186.8235294117647</v>
      </c>
      <c r="X62" s="22">
        <v>186.8235294117647</v>
      </c>
      <c r="Y62" s="22">
        <v>268.125</v>
      </c>
      <c r="Z62" s="22">
        <v>88.58592883432226</v>
      </c>
      <c r="AA62" s="22">
        <f>GETPIVOTDATA("Average of Completion Tokens",$S$3)</f>
        <v>246.09210526315789</v>
      </c>
      <c r="AB62" s="22">
        <f>W31</f>
        <v>80.860425277563067</v>
      </c>
    </row>
    <row r="63" spans="1:28">
      <c r="A63">
        <v>21</v>
      </c>
      <c r="B63">
        <v>2</v>
      </c>
      <c r="C63" t="s">
        <v>41</v>
      </c>
      <c r="D63">
        <f>VLOOKUP($A63,Sheet3!$A$1:$Z$101,21,Sheet3!U:U)</f>
        <v>2</v>
      </c>
      <c r="E63">
        <v>6</v>
      </c>
      <c r="F63">
        <v>3252</v>
      </c>
      <c r="G63">
        <v>3097</v>
      </c>
      <c r="H63">
        <v>155</v>
      </c>
      <c r="I63">
        <v>0</v>
      </c>
      <c r="J63">
        <v>4.33</v>
      </c>
      <c r="K63">
        <v>1</v>
      </c>
      <c r="L63">
        <v>3</v>
      </c>
      <c r="M63">
        <v>1</v>
      </c>
      <c r="N63">
        <v>1</v>
      </c>
      <c r="O63">
        <v>0</v>
      </c>
      <c r="P63">
        <v>0</v>
      </c>
      <c r="Q63">
        <v>0</v>
      </c>
      <c r="U63" s="22">
        <v>10</v>
      </c>
      <c r="V63" s="22" t="s">
        <v>212</v>
      </c>
      <c r="W63" s="24">
        <v>2.5032679738562091</v>
      </c>
      <c r="X63" s="24">
        <v>1.2881900291487498</v>
      </c>
      <c r="Y63" s="24">
        <v>4.9027777777777777</v>
      </c>
      <c r="Z63" s="24">
        <v>1.5306187901751902</v>
      </c>
      <c r="AA63" s="24">
        <f>GETPIVOTDATA("Average of AFM_Handler",$S$3)</f>
        <v>4.8205128205128203</v>
      </c>
      <c r="AB63" s="24">
        <f>AA31</f>
        <v>1.6950405284719319</v>
      </c>
    </row>
    <row r="64" spans="1:28">
      <c r="A64">
        <v>21</v>
      </c>
      <c r="B64">
        <v>3</v>
      </c>
      <c r="C64" t="s">
        <v>41</v>
      </c>
      <c r="D64">
        <f>VLOOKUP($A64,Sheet3!$A$1:$Z$101,21,Sheet3!U:U)</f>
        <v>2</v>
      </c>
      <c r="E64">
        <v>14</v>
      </c>
      <c r="F64">
        <v>12676</v>
      </c>
      <c r="G64">
        <v>12323</v>
      </c>
      <c r="H64">
        <v>353</v>
      </c>
      <c r="I64">
        <v>0</v>
      </c>
      <c r="J64">
        <v>10.119999999999999</v>
      </c>
      <c r="K64">
        <v>1</v>
      </c>
      <c r="L64">
        <v>7</v>
      </c>
      <c r="M64">
        <v>4</v>
      </c>
      <c r="N64">
        <v>2</v>
      </c>
      <c r="O64">
        <v>0</v>
      </c>
      <c r="P64">
        <v>0</v>
      </c>
      <c r="Q64">
        <v>0</v>
      </c>
      <c r="U64" s="22">
        <v>11</v>
      </c>
      <c r="V64" s="22" t="s">
        <v>213</v>
      </c>
      <c r="W64" s="24">
        <v>0.49019607843137253</v>
      </c>
      <c r="X64" s="24">
        <v>1.052727549804624</v>
      </c>
      <c r="Y64" s="24">
        <v>0</v>
      </c>
      <c r="Z64" s="24">
        <v>0</v>
      </c>
      <c r="AA64" s="24">
        <f>GETPIVOTDATA("Average of Data_Handler",$S$3)</f>
        <v>0.41025641025641024</v>
      </c>
      <c r="AB64" s="24">
        <f>AD31</f>
        <v>1.4493146037050826</v>
      </c>
    </row>
    <row r="65" spans="1:17">
      <c r="A65">
        <v>22</v>
      </c>
      <c r="B65">
        <v>1</v>
      </c>
      <c r="C65" t="s">
        <v>41</v>
      </c>
      <c r="D65">
        <f>VLOOKUP($A65,Sheet3!$A$1:$Z$101,21,Sheet3!U:U)</f>
        <v>0</v>
      </c>
      <c r="E65">
        <v>18</v>
      </c>
      <c r="F65">
        <v>18056</v>
      </c>
      <c r="G65">
        <v>17304</v>
      </c>
      <c r="H65">
        <v>752</v>
      </c>
      <c r="I65">
        <v>0</v>
      </c>
      <c r="J65">
        <v>12.01</v>
      </c>
      <c r="K65">
        <v>1</v>
      </c>
      <c r="L65">
        <v>6</v>
      </c>
      <c r="M65">
        <v>3</v>
      </c>
      <c r="N65">
        <v>2</v>
      </c>
      <c r="O65">
        <v>4</v>
      </c>
      <c r="P65">
        <v>2</v>
      </c>
      <c r="Q65">
        <v>0</v>
      </c>
    </row>
    <row r="66" spans="1:17">
      <c r="A66">
        <v>22</v>
      </c>
      <c r="B66">
        <v>2</v>
      </c>
      <c r="C66" t="s">
        <v>41</v>
      </c>
      <c r="D66">
        <f>VLOOKUP($A66,Sheet3!$A$1:$Z$101,21,Sheet3!U:U)</f>
        <v>0</v>
      </c>
      <c r="K66">
        <v>1</v>
      </c>
      <c r="L66">
        <v>7</v>
      </c>
      <c r="M66">
        <v>4</v>
      </c>
      <c r="N66">
        <v>3</v>
      </c>
      <c r="O66">
        <v>3</v>
      </c>
      <c r="P66">
        <v>2</v>
      </c>
      <c r="Q66">
        <v>0</v>
      </c>
    </row>
    <row r="67" spans="1:17">
      <c r="A67">
        <v>22</v>
      </c>
      <c r="B67">
        <v>3</v>
      </c>
      <c r="C67" t="s">
        <v>41</v>
      </c>
      <c r="D67">
        <f>VLOOKUP($A67,Sheet3!$A$1:$Z$101,21,Sheet3!U:U)</f>
        <v>0</v>
      </c>
      <c r="E67">
        <v>15</v>
      </c>
      <c r="F67">
        <v>14255</v>
      </c>
      <c r="G67">
        <v>13602</v>
      </c>
      <c r="H67">
        <v>653</v>
      </c>
      <c r="I67">
        <v>0</v>
      </c>
      <c r="J67">
        <v>8.4499999999999993</v>
      </c>
      <c r="K67">
        <v>1</v>
      </c>
      <c r="L67">
        <v>5</v>
      </c>
      <c r="M67">
        <v>3</v>
      </c>
      <c r="N67">
        <v>1</v>
      </c>
      <c r="O67">
        <v>3</v>
      </c>
      <c r="P67">
        <v>2</v>
      </c>
      <c r="Q67">
        <v>0</v>
      </c>
    </row>
    <row r="68" spans="1:17">
      <c r="A68">
        <v>23</v>
      </c>
      <c r="B68">
        <v>1</v>
      </c>
      <c r="C68" t="s">
        <v>41</v>
      </c>
      <c r="D68">
        <f>VLOOKUP($A68,Sheet3!$A$1:$Z$101,21,Sheet3!U:U)</f>
        <v>0</v>
      </c>
      <c r="E68">
        <v>18</v>
      </c>
      <c r="F68">
        <v>17421</v>
      </c>
      <c r="G68">
        <v>16599</v>
      </c>
      <c r="H68">
        <v>822</v>
      </c>
      <c r="I68">
        <v>0</v>
      </c>
      <c r="J68">
        <v>9.8000000000000007</v>
      </c>
      <c r="K68">
        <v>1</v>
      </c>
      <c r="L68">
        <v>6</v>
      </c>
      <c r="M68">
        <v>3</v>
      </c>
      <c r="N68">
        <v>2</v>
      </c>
      <c r="O68">
        <v>4</v>
      </c>
      <c r="P68">
        <v>2</v>
      </c>
      <c r="Q68">
        <v>0</v>
      </c>
    </row>
    <row r="69" spans="1:17">
      <c r="A69">
        <v>23</v>
      </c>
      <c r="B69">
        <v>2</v>
      </c>
      <c r="C69" t="s">
        <v>41</v>
      </c>
      <c r="D69">
        <f>VLOOKUP($A69,Sheet3!$A$1:$Z$101,21,Sheet3!U:U)</f>
        <v>0</v>
      </c>
      <c r="E69">
        <v>18</v>
      </c>
      <c r="F69">
        <v>17110</v>
      </c>
      <c r="G69">
        <v>16530</v>
      </c>
      <c r="H69">
        <v>580</v>
      </c>
      <c r="I69">
        <v>0</v>
      </c>
      <c r="J69">
        <v>6.8</v>
      </c>
      <c r="K69">
        <v>1</v>
      </c>
      <c r="L69">
        <v>4</v>
      </c>
      <c r="M69">
        <v>1</v>
      </c>
      <c r="N69">
        <v>2</v>
      </c>
      <c r="O69">
        <v>6</v>
      </c>
      <c r="P69">
        <v>4</v>
      </c>
      <c r="Q69">
        <v>0</v>
      </c>
    </row>
    <row r="70" spans="1:17">
      <c r="A70">
        <v>23</v>
      </c>
      <c r="B70">
        <v>3</v>
      </c>
      <c r="C70" t="s">
        <v>41</v>
      </c>
      <c r="D70">
        <f>VLOOKUP($A70,Sheet3!$A$1:$Z$101,21,Sheet3!U:U)</f>
        <v>0</v>
      </c>
      <c r="K70">
        <v>1</v>
      </c>
      <c r="L70">
        <v>5</v>
      </c>
      <c r="M70">
        <v>2</v>
      </c>
      <c r="N70">
        <v>2</v>
      </c>
      <c r="O70">
        <v>6</v>
      </c>
      <c r="P70">
        <v>4</v>
      </c>
      <c r="Q70">
        <v>0</v>
      </c>
    </row>
    <row r="71" spans="1:17">
      <c r="A71">
        <v>24</v>
      </c>
      <c r="B71">
        <v>1</v>
      </c>
      <c r="C71" t="s">
        <v>41</v>
      </c>
      <c r="D71">
        <f>VLOOKUP($A71,Sheet3!$A$1:$Z$101,21,Sheet3!U:U)</f>
        <v>0</v>
      </c>
      <c r="K71">
        <v>1</v>
      </c>
      <c r="L71">
        <v>25</v>
      </c>
      <c r="M71">
        <v>24</v>
      </c>
      <c r="N71">
        <v>0</v>
      </c>
      <c r="O71">
        <v>0</v>
      </c>
      <c r="P71">
        <v>0</v>
      </c>
      <c r="Q71">
        <v>0</v>
      </c>
    </row>
    <row r="72" spans="1:17">
      <c r="A72">
        <v>24</v>
      </c>
      <c r="B72">
        <v>2</v>
      </c>
      <c r="C72" t="s">
        <v>41</v>
      </c>
      <c r="D72">
        <f>VLOOKUP($A72,Sheet3!$A$1:$Z$101,21,Sheet3!U:U)</f>
        <v>0</v>
      </c>
      <c r="K72">
        <v>1</v>
      </c>
      <c r="L72">
        <v>25</v>
      </c>
      <c r="M72">
        <v>24</v>
      </c>
      <c r="N72">
        <v>0</v>
      </c>
      <c r="O72">
        <v>0</v>
      </c>
      <c r="P72">
        <v>0</v>
      </c>
      <c r="Q72">
        <v>0</v>
      </c>
    </row>
    <row r="73" spans="1:17">
      <c r="A73">
        <v>24</v>
      </c>
      <c r="B73">
        <v>3</v>
      </c>
      <c r="C73" t="s">
        <v>41</v>
      </c>
      <c r="D73">
        <f>VLOOKUP($A73,Sheet3!$A$1:$Z$101,21,Sheet3!U:U)</f>
        <v>0</v>
      </c>
      <c r="E73">
        <v>12</v>
      </c>
      <c r="F73">
        <v>16162</v>
      </c>
      <c r="G73">
        <v>15314</v>
      </c>
      <c r="H73">
        <v>848</v>
      </c>
      <c r="I73">
        <v>0</v>
      </c>
      <c r="J73">
        <v>10.57</v>
      </c>
      <c r="K73">
        <v>1</v>
      </c>
      <c r="L73">
        <v>6</v>
      </c>
      <c r="M73">
        <v>5</v>
      </c>
      <c r="N73">
        <v>0</v>
      </c>
      <c r="O73">
        <v>0</v>
      </c>
      <c r="P73">
        <v>0</v>
      </c>
      <c r="Q73">
        <v>0</v>
      </c>
    </row>
    <row r="74" spans="1:17">
      <c r="A74">
        <v>25</v>
      </c>
      <c r="B74">
        <v>1</v>
      </c>
      <c r="C74" t="s">
        <v>41</v>
      </c>
      <c r="D74">
        <f>VLOOKUP($A74,Sheet3!$A$1:$Z$101,21,Sheet3!U:U)</f>
        <v>0</v>
      </c>
      <c r="K74">
        <v>1</v>
      </c>
      <c r="L74">
        <v>10</v>
      </c>
      <c r="M74">
        <v>9</v>
      </c>
      <c r="N74">
        <v>0</v>
      </c>
      <c r="O74">
        <v>0</v>
      </c>
      <c r="P74">
        <v>0</v>
      </c>
      <c r="Q74">
        <v>0</v>
      </c>
    </row>
    <row r="75" spans="1:17">
      <c r="A75">
        <v>25</v>
      </c>
      <c r="B75">
        <v>2</v>
      </c>
      <c r="C75" t="s">
        <v>41</v>
      </c>
      <c r="D75">
        <f>VLOOKUP($A75,Sheet3!$A$1:$Z$101,21,Sheet3!U:U)</f>
        <v>0</v>
      </c>
      <c r="K75">
        <v>1</v>
      </c>
      <c r="L75">
        <v>10</v>
      </c>
      <c r="M75">
        <v>9</v>
      </c>
      <c r="N75">
        <v>0</v>
      </c>
      <c r="O75">
        <v>0</v>
      </c>
      <c r="P75">
        <v>0</v>
      </c>
      <c r="Q75">
        <v>0</v>
      </c>
    </row>
    <row r="76" spans="1:17">
      <c r="A76">
        <v>25</v>
      </c>
      <c r="B76">
        <v>3</v>
      </c>
      <c r="C76" t="s">
        <v>41</v>
      </c>
      <c r="D76">
        <f>VLOOKUP($A76,Sheet3!$A$1:$Z$101,21,Sheet3!U:U)</f>
        <v>0</v>
      </c>
      <c r="K76">
        <v>1</v>
      </c>
      <c r="L76">
        <v>10</v>
      </c>
      <c r="M76">
        <v>9</v>
      </c>
      <c r="N76">
        <v>0</v>
      </c>
      <c r="O76">
        <v>0</v>
      </c>
      <c r="P76">
        <v>0</v>
      </c>
      <c r="Q76">
        <v>0</v>
      </c>
    </row>
    <row r="77" spans="1:17">
      <c r="A77">
        <v>26</v>
      </c>
      <c r="B77">
        <v>1</v>
      </c>
      <c r="C77" t="s">
        <v>41</v>
      </c>
      <c r="D77">
        <f>VLOOKUP($A77,Sheet3!$A$1:$Z$101,21,Sheet3!U:U)</f>
        <v>0</v>
      </c>
      <c r="K77">
        <v>1</v>
      </c>
      <c r="L77">
        <v>10</v>
      </c>
      <c r="M77">
        <v>9</v>
      </c>
      <c r="N77">
        <v>0</v>
      </c>
      <c r="O77">
        <v>0</v>
      </c>
      <c r="P77">
        <v>0</v>
      </c>
      <c r="Q77">
        <v>0</v>
      </c>
    </row>
    <row r="78" spans="1:17">
      <c r="A78">
        <v>26</v>
      </c>
      <c r="B78">
        <v>2</v>
      </c>
      <c r="C78" t="s">
        <v>41</v>
      </c>
      <c r="D78">
        <f>VLOOKUP($A78,Sheet3!$A$1:$Z$101,21,Sheet3!U:U)</f>
        <v>0</v>
      </c>
      <c r="K78">
        <v>1</v>
      </c>
      <c r="L78">
        <v>10</v>
      </c>
      <c r="M78">
        <v>9</v>
      </c>
      <c r="N78">
        <v>0</v>
      </c>
      <c r="O78">
        <v>0</v>
      </c>
      <c r="P78">
        <v>0</v>
      </c>
      <c r="Q78">
        <v>0</v>
      </c>
    </row>
    <row r="79" spans="1:17">
      <c r="A79">
        <v>26</v>
      </c>
      <c r="B79">
        <v>3</v>
      </c>
      <c r="C79" t="s">
        <v>41</v>
      </c>
      <c r="D79">
        <f>VLOOKUP($A79,Sheet3!$A$1:$Z$101,21,Sheet3!U:U)</f>
        <v>0</v>
      </c>
      <c r="K79">
        <v>1</v>
      </c>
      <c r="L79">
        <v>10</v>
      </c>
      <c r="M79">
        <v>9</v>
      </c>
      <c r="N79">
        <v>0</v>
      </c>
      <c r="O79">
        <v>0</v>
      </c>
      <c r="P79">
        <v>0</v>
      </c>
      <c r="Q79">
        <v>0</v>
      </c>
    </row>
    <row r="80" spans="1:17">
      <c r="A80">
        <v>27</v>
      </c>
      <c r="B80">
        <v>1</v>
      </c>
      <c r="C80" t="s">
        <v>41</v>
      </c>
      <c r="D80">
        <f>VLOOKUP($A80,Sheet3!$A$1:$Z$101,21,Sheet3!U:U)</f>
        <v>0</v>
      </c>
      <c r="K80">
        <v>1</v>
      </c>
      <c r="L80">
        <v>10</v>
      </c>
      <c r="M80">
        <v>9</v>
      </c>
      <c r="N80">
        <v>0</v>
      </c>
      <c r="O80">
        <v>0</v>
      </c>
      <c r="P80">
        <v>0</v>
      </c>
      <c r="Q80">
        <v>0</v>
      </c>
    </row>
    <row r="81" spans="1:17">
      <c r="A81">
        <v>28</v>
      </c>
      <c r="B81">
        <v>1</v>
      </c>
      <c r="C81" t="s">
        <v>41</v>
      </c>
      <c r="D81">
        <f>VLOOKUP($A81,Sheet3!$A$1:$Z$101,21,Sheet3!U:U)</f>
        <v>0</v>
      </c>
      <c r="K81">
        <v>1</v>
      </c>
      <c r="L81">
        <v>7</v>
      </c>
      <c r="M81">
        <v>7</v>
      </c>
      <c r="N81">
        <v>0</v>
      </c>
      <c r="O81">
        <v>3</v>
      </c>
      <c r="P81">
        <v>2</v>
      </c>
      <c r="Q81">
        <v>0</v>
      </c>
    </row>
    <row r="82" spans="1:17">
      <c r="A82">
        <v>28</v>
      </c>
      <c r="B82">
        <v>2</v>
      </c>
      <c r="C82" t="s">
        <v>41</v>
      </c>
      <c r="D82">
        <f>VLOOKUP($A82,Sheet3!$A$1:$Z$101,21,Sheet3!U:U)</f>
        <v>0</v>
      </c>
      <c r="K82">
        <v>1</v>
      </c>
      <c r="L82">
        <v>4</v>
      </c>
      <c r="M82">
        <v>4</v>
      </c>
      <c r="N82">
        <v>0</v>
      </c>
      <c r="O82">
        <v>3</v>
      </c>
      <c r="P82">
        <v>2</v>
      </c>
      <c r="Q82">
        <v>0</v>
      </c>
    </row>
    <row r="83" spans="1:17">
      <c r="A83">
        <v>28</v>
      </c>
      <c r="B83">
        <v>3</v>
      </c>
      <c r="C83" t="s">
        <v>41</v>
      </c>
      <c r="D83">
        <f>VLOOKUP($A83,Sheet3!$A$1:$Z$101,21,Sheet3!U:U)</f>
        <v>0</v>
      </c>
      <c r="K83">
        <v>1</v>
      </c>
      <c r="L83">
        <v>7</v>
      </c>
      <c r="M83">
        <v>3</v>
      </c>
      <c r="N83">
        <v>3</v>
      </c>
      <c r="O83">
        <v>4</v>
      </c>
      <c r="P83">
        <v>2</v>
      </c>
      <c r="Q83">
        <v>0</v>
      </c>
    </row>
    <row r="84" spans="1:17">
      <c r="A84">
        <v>29</v>
      </c>
      <c r="B84">
        <v>1</v>
      </c>
      <c r="C84" t="s">
        <v>41</v>
      </c>
      <c r="D84">
        <f>VLOOKUP($A84,Sheet3!$A$1:$Z$101,21,Sheet3!U:U)</f>
        <v>0</v>
      </c>
      <c r="K84">
        <v>1</v>
      </c>
      <c r="L84">
        <v>10</v>
      </c>
      <c r="M84">
        <v>9</v>
      </c>
      <c r="N84">
        <v>0</v>
      </c>
      <c r="O84">
        <v>0</v>
      </c>
      <c r="P84">
        <v>0</v>
      </c>
      <c r="Q84">
        <v>0</v>
      </c>
    </row>
    <row r="85" spans="1:17">
      <c r="A85">
        <v>29</v>
      </c>
      <c r="B85">
        <v>2</v>
      </c>
      <c r="C85" t="s">
        <v>41</v>
      </c>
      <c r="D85">
        <f>VLOOKUP($A85,Sheet3!$A$1:$Z$101,21,Sheet3!U:U)</f>
        <v>0</v>
      </c>
      <c r="K85">
        <v>1</v>
      </c>
      <c r="L85">
        <v>10</v>
      </c>
      <c r="M85">
        <v>9</v>
      </c>
      <c r="N85">
        <v>0</v>
      </c>
      <c r="O85">
        <v>0</v>
      </c>
      <c r="P85">
        <v>0</v>
      </c>
      <c r="Q85">
        <v>0</v>
      </c>
    </row>
    <row r="86" spans="1:17">
      <c r="A86">
        <v>29</v>
      </c>
      <c r="B86">
        <v>3</v>
      </c>
      <c r="C86" t="s">
        <v>41</v>
      </c>
      <c r="D86">
        <f>VLOOKUP($A86,Sheet3!$A$1:$Z$101,21,Sheet3!U:U)</f>
        <v>0</v>
      </c>
      <c r="K86">
        <v>1</v>
      </c>
      <c r="L86">
        <v>10</v>
      </c>
      <c r="M86">
        <v>9</v>
      </c>
      <c r="N86">
        <v>0</v>
      </c>
      <c r="O86">
        <v>0</v>
      </c>
      <c r="P86">
        <v>0</v>
      </c>
      <c r="Q86">
        <v>0</v>
      </c>
    </row>
    <row r="87" spans="1:17">
      <c r="A87">
        <v>30</v>
      </c>
      <c r="B87">
        <v>1</v>
      </c>
      <c r="C87" t="s">
        <v>41</v>
      </c>
      <c r="D87">
        <f>VLOOKUP($A87,Sheet3!$A$1:$Z$101,21,Sheet3!U:U)</f>
        <v>0</v>
      </c>
      <c r="E87">
        <v>12</v>
      </c>
      <c r="F87">
        <v>10052</v>
      </c>
      <c r="G87">
        <v>9454</v>
      </c>
      <c r="H87">
        <v>598</v>
      </c>
      <c r="I87">
        <v>0</v>
      </c>
      <c r="J87">
        <v>10.32</v>
      </c>
      <c r="K87">
        <v>1</v>
      </c>
      <c r="L87">
        <v>6</v>
      </c>
      <c r="M87">
        <v>4</v>
      </c>
      <c r="N87">
        <v>1</v>
      </c>
      <c r="O87">
        <v>0</v>
      </c>
      <c r="P87">
        <v>0</v>
      </c>
      <c r="Q87">
        <v>0</v>
      </c>
    </row>
    <row r="88" spans="1:17">
      <c r="A88">
        <v>30</v>
      </c>
      <c r="B88">
        <v>2</v>
      </c>
      <c r="C88" t="s">
        <v>41</v>
      </c>
      <c r="D88">
        <f>VLOOKUP($A88,Sheet3!$A$1:$Z$101,21,Sheet3!U:U)</f>
        <v>0</v>
      </c>
      <c r="K88">
        <v>1</v>
      </c>
      <c r="L88">
        <v>10</v>
      </c>
      <c r="M88">
        <v>9</v>
      </c>
      <c r="N88">
        <v>0</v>
      </c>
      <c r="O88">
        <v>0</v>
      </c>
      <c r="P88">
        <v>0</v>
      </c>
      <c r="Q88">
        <v>0</v>
      </c>
    </row>
    <row r="89" spans="1:17">
      <c r="A89">
        <v>30</v>
      </c>
      <c r="B89">
        <v>3</v>
      </c>
      <c r="C89" t="s">
        <v>41</v>
      </c>
      <c r="D89">
        <f>VLOOKUP($A89,Sheet3!$A$1:$Z$101,21,Sheet3!U:U)</f>
        <v>0</v>
      </c>
      <c r="E89">
        <v>8</v>
      </c>
      <c r="F89">
        <v>6790</v>
      </c>
      <c r="G89">
        <v>6267</v>
      </c>
      <c r="H89">
        <v>523</v>
      </c>
      <c r="I89">
        <v>0</v>
      </c>
      <c r="J89">
        <v>6.75</v>
      </c>
      <c r="K89">
        <v>1</v>
      </c>
      <c r="L89">
        <v>4</v>
      </c>
      <c r="M89">
        <v>3</v>
      </c>
      <c r="N89">
        <v>0</v>
      </c>
      <c r="O89">
        <v>0</v>
      </c>
      <c r="P89">
        <v>0</v>
      </c>
      <c r="Q89">
        <v>0</v>
      </c>
    </row>
    <row r="90" spans="1:17">
      <c r="A90">
        <v>31</v>
      </c>
      <c r="B90">
        <v>1</v>
      </c>
      <c r="C90" t="s">
        <v>41</v>
      </c>
      <c r="D90">
        <f>VLOOKUP($A90,Sheet3!$A$1:$Z$101,21,Sheet3!U:U)</f>
        <v>1</v>
      </c>
      <c r="K90">
        <v>1</v>
      </c>
      <c r="L90">
        <v>10</v>
      </c>
      <c r="M90">
        <v>9</v>
      </c>
      <c r="N90">
        <v>0</v>
      </c>
      <c r="O90">
        <v>0</v>
      </c>
      <c r="P90">
        <v>0</v>
      </c>
      <c r="Q90">
        <v>0</v>
      </c>
    </row>
    <row r="91" spans="1:17">
      <c r="A91">
        <v>31</v>
      </c>
      <c r="B91">
        <v>2</v>
      </c>
      <c r="C91" t="s">
        <v>41</v>
      </c>
      <c r="D91">
        <f>VLOOKUP($A91,Sheet3!$A$1:$Z$101,21,Sheet3!U:U)</f>
        <v>1</v>
      </c>
      <c r="K91">
        <v>1</v>
      </c>
      <c r="L91">
        <v>10</v>
      </c>
      <c r="M91">
        <v>9</v>
      </c>
      <c r="N91">
        <v>0</v>
      </c>
      <c r="O91">
        <v>0</v>
      </c>
      <c r="P91">
        <v>0</v>
      </c>
      <c r="Q91">
        <v>0</v>
      </c>
    </row>
    <row r="92" spans="1:17">
      <c r="A92">
        <v>31</v>
      </c>
      <c r="B92">
        <v>3</v>
      </c>
      <c r="C92" t="s">
        <v>41</v>
      </c>
      <c r="D92">
        <f>VLOOKUP($A92,Sheet3!$A$1:$Z$101,21,Sheet3!U:U)</f>
        <v>1</v>
      </c>
      <c r="K92">
        <v>1</v>
      </c>
      <c r="L92">
        <v>10</v>
      </c>
      <c r="M92">
        <v>9</v>
      </c>
      <c r="N92">
        <v>0</v>
      </c>
      <c r="O92">
        <v>0</v>
      </c>
      <c r="P92">
        <v>0</v>
      </c>
      <c r="Q92">
        <v>0</v>
      </c>
    </row>
    <row r="93" spans="1:17">
      <c r="A93">
        <v>32</v>
      </c>
      <c r="B93">
        <v>1</v>
      </c>
      <c r="C93" t="s">
        <v>41</v>
      </c>
      <c r="D93">
        <f>VLOOKUP($A93,Sheet3!$A$1:$Z$101,21,Sheet3!U:U)</f>
        <v>2</v>
      </c>
      <c r="E93">
        <v>2</v>
      </c>
      <c r="F93">
        <v>1000</v>
      </c>
      <c r="G93">
        <v>984</v>
      </c>
      <c r="H93">
        <v>16</v>
      </c>
      <c r="I93">
        <v>0</v>
      </c>
      <c r="J93">
        <v>0.64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>
      <c r="A94">
        <v>32</v>
      </c>
      <c r="B94">
        <v>2</v>
      </c>
      <c r="C94" t="s">
        <v>41</v>
      </c>
      <c r="D94">
        <f>VLOOKUP($A94,Sheet3!$A$1:$Z$101,21,Sheet3!U:U)</f>
        <v>2</v>
      </c>
      <c r="E94">
        <v>10</v>
      </c>
      <c r="F94">
        <v>5948</v>
      </c>
      <c r="G94">
        <v>5757</v>
      </c>
      <c r="H94">
        <v>191</v>
      </c>
      <c r="I94">
        <v>0</v>
      </c>
      <c r="J94">
        <v>7.02</v>
      </c>
      <c r="K94">
        <v>1</v>
      </c>
      <c r="L94">
        <v>5</v>
      </c>
      <c r="M94">
        <v>3</v>
      </c>
      <c r="N94">
        <v>1</v>
      </c>
      <c r="O94">
        <v>0</v>
      </c>
      <c r="P94">
        <v>0</v>
      </c>
      <c r="Q94">
        <v>0</v>
      </c>
    </row>
    <row r="95" spans="1:17">
      <c r="A95">
        <v>32</v>
      </c>
      <c r="B95">
        <v>3</v>
      </c>
      <c r="C95" t="s">
        <v>41</v>
      </c>
      <c r="D95">
        <f>VLOOKUP($A95,Sheet3!$A$1:$Z$101,21,Sheet3!U:U)</f>
        <v>2</v>
      </c>
      <c r="E95">
        <v>10</v>
      </c>
      <c r="F95">
        <v>5932</v>
      </c>
      <c r="G95">
        <v>5747</v>
      </c>
      <c r="H95">
        <v>185</v>
      </c>
      <c r="I95">
        <v>0</v>
      </c>
      <c r="J95">
        <v>4.99</v>
      </c>
      <c r="K95">
        <v>1</v>
      </c>
      <c r="L95">
        <v>5</v>
      </c>
      <c r="M95">
        <v>3</v>
      </c>
      <c r="N95">
        <v>1</v>
      </c>
      <c r="O95">
        <v>0</v>
      </c>
      <c r="P95">
        <v>0</v>
      </c>
      <c r="Q95">
        <v>0</v>
      </c>
    </row>
    <row r="96" spans="1:17">
      <c r="A96">
        <v>33</v>
      </c>
      <c r="B96">
        <v>1</v>
      </c>
      <c r="C96" t="s">
        <v>41</v>
      </c>
      <c r="D96">
        <f>VLOOKUP($A96,Sheet3!$A$1:$Z$101,21,Sheet3!U:U)</f>
        <v>0</v>
      </c>
      <c r="K96">
        <v>1</v>
      </c>
      <c r="L96">
        <v>6</v>
      </c>
      <c r="M96">
        <v>3</v>
      </c>
      <c r="N96">
        <v>3</v>
      </c>
      <c r="O96">
        <v>4</v>
      </c>
      <c r="P96">
        <v>3</v>
      </c>
      <c r="Q96">
        <v>0</v>
      </c>
    </row>
    <row r="97" spans="1:17">
      <c r="A97">
        <v>33</v>
      </c>
      <c r="B97">
        <v>2</v>
      </c>
      <c r="C97" t="s">
        <v>41</v>
      </c>
      <c r="D97">
        <f>VLOOKUP($A97,Sheet3!$A$1:$Z$101,21,Sheet3!U:U)</f>
        <v>0</v>
      </c>
      <c r="K97">
        <v>1</v>
      </c>
      <c r="L97">
        <v>0</v>
      </c>
      <c r="M97">
        <v>0</v>
      </c>
      <c r="N97">
        <v>0</v>
      </c>
      <c r="O97">
        <v>10</v>
      </c>
      <c r="P97">
        <v>9</v>
      </c>
      <c r="Q97">
        <v>0</v>
      </c>
    </row>
    <row r="98" spans="1:17">
      <c r="A98">
        <v>33</v>
      </c>
      <c r="B98">
        <v>3</v>
      </c>
      <c r="C98" t="s">
        <v>41</v>
      </c>
      <c r="D98">
        <f>VLOOKUP($A98,Sheet3!$A$1:$Z$101,21,Sheet3!U:U)</f>
        <v>0</v>
      </c>
      <c r="K98">
        <v>1</v>
      </c>
      <c r="L98">
        <v>0</v>
      </c>
      <c r="M98">
        <v>0</v>
      </c>
      <c r="N98">
        <v>0</v>
      </c>
      <c r="O98">
        <v>10</v>
      </c>
      <c r="P98">
        <v>9</v>
      </c>
      <c r="Q98">
        <v>0</v>
      </c>
    </row>
    <row r="99" spans="1:17">
      <c r="A99">
        <v>34</v>
      </c>
      <c r="B99">
        <v>1</v>
      </c>
      <c r="C99" t="s">
        <v>41</v>
      </c>
      <c r="D99">
        <f>VLOOKUP($A99,Sheet3!$A$1:$Z$101,21,Sheet3!U:U)</f>
        <v>0</v>
      </c>
      <c r="E99">
        <v>19</v>
      </c>
      <c r="F99">
        <v>18786</v>
      </c>
      <c r="G99">
        <v>17812</v>
      </c>
      <c r="H99">
        <v>974</v>
      </c>
      <c r="I99">
        <v>0</v>
      </c>
      <c r="J99">
        <v>9.24</v>
      </c>
      <c r="K99">
        <v>1</v>
      </c>
      <c r="L99">
        <v>4</v>
      </c>
      <c r="M99">
        <v>2</v>
      </c>
      <c r="N99">
        <v>1</v>
      </c>
      <c r="O99">
        <v>6</v>
      </c>
      <c r="P99">
        <v>5</v>
      </c>
      <c r="Q99">
        <v>0</v>
      </c>
    </row>
    <row r="100" spans="1:17">
      <c r="A100">
        <v>34</v>
      </c>
      <c r="B100">
        <v>2</v>
      </c>
      <c r="C100" t="s">
        <v>41</v>
      </c>
      <c r="D100">
        <f>VLOOKUP($A100,Sheet3!$A$1:$Z$101,21,Sheet3!U:U)</f>
        <v>0</v>
      </c>
      <c r="K100">
        <v>1</v>
      </c>
      <c r="L100">
        <v>1</v>
      </c>
      <c r="M100">
        <v>1</v>
      </c>
      <c r="N100">
        <v>0</v>
      </c>
      <c r="O100">
        <v>9</v>
      </c>
      <c r="P100">
        <v>8</v>
      </c>
      <c r="Q100">
        <v>0</v>
      </c>
    </row>
    <row r="101" spans="1:17">
      <c r="A101">
        <v>34</v>
      </c>
      <c r="B101">
        <v>3</v>
      </c>
      <c r="C101" t="s">
        <v>41</v>
      </c>
      <c r="D101">
        <f>VLOOKUP($A101,Sheet3!$A$1:$Z$101,21,Sheet3!U:U)</f>
        <v>0</v>
      </c>
      <c r="K101">
        <v>1</v>
      </c>
      <c r="L101">
        <v>0</v>
      </c>
      <c r="M101">
        <v>0</v>
      </c>
      <c r="N101">
        <v>0</v>
      </c>
      <c r="O101">
        <v>10</v>
      </c>
      <c r="P101">
        <v>9</v>
      </c>
      <c r="Q101">
        <v>0</v>
      </c>
    </row>
    <row r="102" spans="1:17">
      <c r="A102">
        <v>35</v>
      </c>
      <c r="B102">
        <v>1</v>
      </c>
      <c r="C102" t="s">
        <v>47</v>
      </c>
      <c r="D102">
        <f>VLOOKUP($A102,Sheet3!$A$1:$Z$101,21,Sheet3!U:U)</f>
        <v>0</v>
      </c>
      <c r="E102">
        <v>2</v>
      </c>
      <c r="F102">
        <v>1477</v>
      </c>
      <c r="G102">
        <v>1453</v>
      </c>
      <c r="H102">
        <v>24</v>
      </c>
      <c r="I102">
        <v>0</v>
      </c>
      <c r="J102">
        <v>0.61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>
      <c r="A103">
        <v>35</v>
      </c>
      <c r="B103">
        <v>2</v>
      </c>
      <c r="C103" t="s">
        <v>47</v>
      </c>
      <c r="D103">
        <f>VLOOKUP($A103,Sheet3!$A$1:$Z$101,21,Sheet3!U:U)</f>
        <v>0</v>
      </c>
      <c r="E103">
        <v>2</v>
      </c>
      <c r="F103">
        <v>1477</v>
      </c>
      <c r="G103">
        <v>1453</v>
      </c>
      <c r="H103">
        <v>24</v>
      </c>
      <c r="I103">
        <v>0</v>
      </c>
      <c r="J103">
        <v>0.86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  <row r="104" spans="1:17">
      <c r="A104">
        <v>35</v>
      </c>
      <c r="B104">
        <v>3</v>
      </c>
      <c r="C104" t="s">
        <v>47</v>
      </c>
      <c r="D104">
        <f>VLOOKUP($A104,Sheet3!$A$1:$Z$101,21,Sheet3!U:U)</f>
        <v>0</v>
      </c>
      <c r="E104">
        <v>2</v>
      </c>
      <c r="F104">
        <v>1477</v>
      </c>
      <c r="G104">
        <v>1453</v>
      </c>
      <c r="H104">
        <v>24</v>
      </c>
      <c r="I104">
        <v>0</v>
      </c>
      <c r="J104">
        <v>0.56999999999999995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</row>
    <row r="105" spans="1:17">
      <c r="A105">
        <v>36</v>
      </c>
      <c r="B105">
        <v>1</v>
      </c>
      <c r="C105" t="s">
        <v>50</v>
      </c>
      <c r="D105">
        <f>VLOOKUP($A105,Sheet3!$A$1:$Z$101,21,Sheet3!U:U)</f>
        <v>0</v>
      </c>
      <c r="E105">
        <v>2</v>
      </c>
      <c r="F105">
        <v>1473</v>
      </c>
      <c r="G105">
        <v>1449</v>
      </c>
      <c r="H105">
        <v>24</v>
      </c>
      <c r="I105">
        <v>0</v>
      </c>
      <c r="J105">
        <v>0.84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</row>
    <row r="106" spans="1:17">
      <c r="A106">
        <v>36</v>
      </c>
      <c r="B106">
        <v>2</v>
      </c>
      <c r="C106" t="s">
        <v>50</v>
      </c>
      <c r="D106">
        <f>VLOOKUP($A106,Sheet3!$A$1:$Z$101,21,Sheet3!U:U)</f>
        <v>0</v>
      </c>
      <c r="E106">
        <v>2</v>
      </c>
      <c r="F106">
        <v>1473</v>
      </c>
      <c r="G106">
        <v>1449</v>
      </c>
      <c r="H106">
        <v>24</v>
      </c>
      <c r="I106">
        <v>0</v>
      </c>
      <c r="J106">
        <v>0.62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</row>
    <row r="107" spans="1:17">
      <c r="A107">
        <v>36</v>
      </c>
      <c r="B107">
        <v>3</v>
      </c>
      <c r="C107" t="s">
        <v>50</v>
      </c>
      <c r="D107">
        <f>VLOOKUP($A107,Sheet3!$A$1:$Z$101,21,Sheet3!U:U)</f>
        <v>0</v>
      </c>
      <c r="E107">
        <v>2</v>
      </c>
      <c r="F107">
        <v>1473</v>
      </c>
      <c r="G107">
        <v>1449</v>
      </c>
      <c r="H107">
        <v>24</v>
      </c>
      <c r="I107">
        <v>0</v>
      </c>
      <c r="J107">
        <v>0.61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</row>
    <row r="108" spans="1:17">
      <c r="A108">
        <v>37</v>
      </c>
      <c r="B108">
        <v>1</v>
      </c>
      <c r="C108" t="s">
        <v>41</v>
      </c>
      <c r="D108">
        <f>VLOOKUP($A108,Sheet3!$A$1:$Z$101,21,Sheet3!U:U)</f>
        <v>3</v>
      </c>
      <c r="E108">
        <v>10</v>
      </c>
      <c r="F108">
        <v>6379</v>
      </c>
      <c r="G108">
        <v>6148</v>
      </c>
      <c r="H108">
        <v>231</v>
      </c>
      <c r="I108">
        <v>0</v>
      </c>
      <c r="J108">
        <v>5.22</v>
      </c>
      <c r="K108">
        <v>1</v>
      </c>
      <c r="L108">
        <v>5</v>
      </c>
      <c r="M108">
        <v>3</v>
      </c>
      <c r="N108">
        <v>1</v>
      </c>
      <c r="O108">
        <v>0</v>
      </c>
      <c r="P108">
        <v>0</v>
      </c>
      <c r="Q108">
        <v>0</v>
      </c>
    </row>
    <row r="109" spans="1:17">
      <c r="A109">
        <v>37</v>
      </c>
      <c r="B109">
        <v>2</v>
      </c>
      <c r="C109" t="s">
        <v>41</v>
      </c>
      <c r="D109">
        <f>VLOOKUP($A109,Sheet3!$A$1:$Z$101,21,Sheet3!U:U)</f>
        <v>3</v>
      </c>
      <c r="E109">
        <v>10</v>
      </c>
      <c r="F109">
        <v>6379</v>
      </c>
      <c r="G109">
        <v>6148</v>
      </c>
      <c r="H109">
        <v>231</v>
      </c>
      <c r="I109">
        <v>0</v>
      </c>
      <c r="J109">
        <v>5.32</v>
      </c>
      <c r="K109">
        <v>1</v>
      </c>
      <c r="L109">
        <v>5</v>
      </c>
      <c r="M109">
        <v>3</v>
      </c>
      <c r="N109">
        <v>1</v>
      </c>
      <c r="O109">
        <v>0</v>
      </c>
      <c r="P109">
        <v>0</v>
      </c>
      <c r="Q109">
        <v>0</v>
      </c>
    </row>
    <row r="110" spans="1:17">
      <c r="A110">
        <v>37</v>
      </c>
      <c r="B110">
        <v>3</v>
      </c>
      <c r="C110" t="s">
        <v>41</v>
      </c>
      <c r="D110">
        <f>VLOOKUP($A110,Sheet3!$A$1:$Z$101,21,Sheet3!U:U)</f>
        <v>3</v>
      </c>
      <c r="E110">
        <v>10</v>
      </c>
      <c r="F110">
        <v>6008</v>
      </c>
      <c r="G110">
        <v>5795</v>
      </c>
      <c r="H110">
        <v>213</v>
      </c>
      <c r="I110">
        <v>0</v>
      </c>
      <c r="J110">
        <v>5.18</v>
      </c>
      <c r="K110">
        <v>1</v>
      </c>
      <c r="L110">
        <v>5</v>
      </c>
      <c r="M110">
        <v>3</v>
      </c>
      <c r="N110">
        <v>1</v>
      </c>
      <c r="O110">
        <v>0</v>
      </c>
      <c r="P110">
        <v>0</v>
      </c>
      <c r="Q110">
        <v>0</v>
      </c>
    </row>
    <row r="111" spans="1:17">
      <c r="A111">
        <v>38</v>
      </c>
      <c r="B111">
        <v>1</v>
      </c>
      <c r="C111" t="s">
        <v>41</v>
      </c>
      <c r="D111">
        <f>VLOOKUP($A111,Sheet3!$A$1:$Z$101,21,Sheet3!U:U)</f>
        <v>2</v>
      </c>
      <c r="E111">
        <v>14</v>
      </c>
      <c r="F111">
        <v>9803</v>
      </c>
      <c r="G111">
        <v>9509</v>
      </c>
      <c r="H111">
        <v>294</v>
      </c>
      <c r="I111">
        <v>0</v>
      </c>
      <c r="J111">
        <v>8.9499999999999993</v>
      </c>
      <c r="K111">
        <v>1</v>
      </c>
      <c r="L111">
        <v>7</v>
      </c>
      <c r="M111">
        <v>4</v>
      </c>
      <c r="N111">
        <v>2</v>
      </c>
      <c r="O111">
        <v>0</v>
      </c>
      <c r="P111">
        <v>0</v>
      </c>
      <c r="Q111">
        <v>0</v>
      </c>
    </row>
    <row r="112" spans="1:17">
      <c r="A112">
        <v>38</v>
      </c>
      <c r="B112">
        <v>2</v>
      </c>
      <c r="C112" t="s">
        <v>41</v>
      </c>
      <c r="D112">
        <f>VLOOKUP($A112,Sheet3!$A$1:$Z$101,21,Sheet3!U:U)</f>
        <v>2</v>
      </c>
      <c r="E112">
        <v>14</v>
      </c>
      <c r="F112">
        <v>10783</v>
      </c>
      <c r="G112">
        <v>10467</v>
      </c>
      <c r="H112">
        <v>316</v>
      </c>
      <c r="I112">
        <v>0</v>
      </c>
      <c r="J112">
        <v>9.85</v>
      </c>
      <c r="K112">
        <v>1</v>
      </c>
      <c r="L112">
        <v>7</v>
      </c>
      <c r="M112">
        <v>4</v>
      </c>
      <c r="N112">
        <v>2</v>
      </c>
      <c r="O112">
        <v>0</v>
      </c>
      <c r="P112">
        <v>0</v>
      </c>
      <c r="Q112">
        <v>0</v>
      </c>
    </row>
    <row r="113" spans="1:17">
      <c r="A113">
        <v>38</v>
      </c>
      <c r="B113">
        <v>3</v>
      </c>
      <c r="C113" t="s">
        <v>41</v>
      </c>
      <c r="D113">
        <f>VLOOKUP($A113,Sheet3!$A$1:$Z$101,21,Sheet3!U:U)</f>
        <v>2</v>
      </c>
      <c r="E113">
        <v>14</v>
      </c>
      <c r="F113">
        <v>9837</v>
      </c>
      <c r="G113">
        <v>9544</v>
      </c>
      <c r="H113">
        <v>293</v>
      </c>
      <c r="I113">
        <v>0</v>
      </c>
      <c r="J113">
        <v>8.27</v>
      </c>
      <c r="K113">
        <v>1</v>
      </c>
      <c r="L113">
        <v>7</v>
      </c>
      <c r="M113">
        <v>4</v>
      </c>
      <c r="N113">
        <v>2</v>
      </c>
      <c r="O113">
        <v>0</v>
      </c>
      <c r="P113">
        <v>0</v>
      </c>
      <c r="Q113">
        <v>0</v>
      </c>
    </row>
    <row r="114" spans="1:17">
      <c r="A114">
        <v>39</v>
      </c>
      <c r="B114">
        <v>1</v>
      </c>
      <c r="C114" t="s">
        <v>41</v>
      </c>
      <c r="D114">
        <f>VLOOKUP($A114,Sheet3!$A$1:$Z$101,21,Sheet3!U:U)</f>
        <v>2</v>
      </c>
      <c r="E114">
        <v>2</v>
      </c>
      <c r="F114">
        <v>983</v>
      </c>
      <c r="G114">
        <v>966</v>
      </c>
      <c r="H114">
        <v>17</v>
      </c>
      <c r="I114">
        <v>0</v>
      </c>
      <c r="J114">
        <v>0.42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>
      <c r="A115">
        <v>39</v>
      </c>
      <c r="B115">
        <v>2</v>
      </c>
      <c r="C115" t="s">
        <v>41</v>
      </c>
      <c r="D115">
        <f>VLOOKUP($A115,Sheet3!$A$1:$Z$101,21,Sheet3!U:U)</f>
        <v>2</v>
      </c>
      <c r="E115">
        <v>8</v>
      </c>
      <c r="F115">
        <v>3838</v>
      </c>
      <c r="G115">
        <v>3659</v>
      </c>
      <c r="H115">
        <v>179</v>
      </c>
      <c r="I115">
        <v>0</v>
      </c>
      <c r="J115">
        <v>4.68</v>
      </c>
      <c r="K115">
        <v>1</v>
      </c>
      <c r="L115">
        <v>4</v>
      </c>
      <c r="M115">
        <v>3</v>
      </c>
      <c r="N115">
        <v>0</v>
      </c>
      <c r="O115">
        <v>0</v>
      </c>
      <c r="P115">
        <v>0</v>
      </c>
      <c r="Q115">
        <v>0</v>
      </c>
    </row>
    <row r="116" spans="1:17">
      <c r="A116">
        <v>39</v>
      </c>
      <c r="B116">
        <v>3</v>
      </c>
      <c r="C116" t="s">
        <v>41</v>
      </c>
      <c r="D116">
        <f>VLOOKUP($A116,Sheet3!$A$1:$Z$101,21,Sheet3!U:U)</f>
        <v>2</v>
      </c>
      <c r="E116">
        <v>8</v>
      </c>
      <c r="F116">
        <v>3838</v>
      </c>
      <c r="G116">
        <v>3659</v>
      </c>
      <c r="H116">
        <v>179</v>
      </c>
      <c r="I116">
        <v>0</v>
      </c>
      <c r="J116">
        <v>4.07</v>
      </c>
      <c r="K116">
        <v>1</v>
      </c>
      <c r="L116">
        <v>4</v>
      </c>
      <c r="M116">
        <v>3</v>
      </c>
      <c r="N116">
        <v>0</v>
      </c>
      <c r="O116">
        <v>0</v>
      </c>
      <c r="P116">
        <v>0</v>
      </c>
      <c r="Q116">
        <v>0</v>
      </c>
    </row>
    <row r="117" spans="1:17">
      <c r="A117">
        <v>40</v>
      </c>
      <c r="B117">
        <v>1</v>
      </c>
      <c r="C117" t="s">
        <v>41</v>
      </c>
      <c r="D117">
        <f>VLOOKUP($A117,Sheet3!$A$1:$Z$101,21,Sheet3!U:U)</f>
        <v>0</v>
      </c>
      <c r="E117">
        <v>19</v>
      </c>
      <c r="F117">
        <v>19300</v>
      </c>
      <c r="G117">
        <v>17704</v>
      </c>
      <c r="H117">
        <v>1596</v>
      </c>
      <c r="I117">
        <v>0</v>
      </c>
      <c r="J117">
        <v>11.91</v>
      </c>
      <c r="K117">
        <v>1</v>
      </c>
      <c r="L117">
        <v>4</v>
      </c>
      <c r="M117">
        <v>3</v>
      </c>
      <c r="N117">
        <v>0</v>
      </c>
      <c r="O117">
        <v>6</v>
      </c>
      <c r="P117">
        <v>5</v>
      </c>
      <c r="Q117">
        <v>0</v>
      </c>
    </row>
    <row r="118" spans="1:17">
      <c r="A118">
        <v>40</v>
      </c>
      <c r="B118">
        <v>2</v>
      </c>
      <c r="C118" t="s">
        <v>41</v>
      </c>
      <c r="D118">
        <f>VLOOKUP($A118,Sheet3!$A$1:$Z$101,21,Sheet3!U:U)</f>
        <v>0</v>
      </c>
      <c r="K118">
        <v>1</v>
      </c>
      <c r="L118">
        <v>0</v>
      </c>
      <c r="M118">
        <v>0</v>
      </c>
      <c r="N118">
        <v>0</v>
      </c>
      <c r="O118">
        <v>10</v>
      </c>
      <c r="P118">
        <v>9</v>
      </c>
      <c r="Q118">
        <v>0</v>
      </c>
    </row>
    <row r="119" spans="1:17">
      <c r="A119">
        <v>40</v>
      </c>
      <c r="B119">
        <v>3</v>
      </c>
      <c r="C119" t="s">
        <v>41</v>
      </c>
      <c r="D119">
        <f>VLOOKUP($A119,Sheet3!$A$1:$Z$101,21,Sheet3!U:U)</f>
        <v>0</v>
      </c>
      <c r="K119">
        <v>1</v>
      </c>
      <c r="L119">
        <v>6</v>
      </c>
      <c r="M119">
        <v>2</v>
      </c>
      <c r="N119">
        <v>4</v>
      </c>
      <c r="O119">
        <v>4</v>
      </c>
      <c r="P119">
        <v>3</v>
      </c>
      <c r="Q119">
        <v>0</v>
      </c>
    </row>
    <row r="120" spans="1:17">
      <c r="A120">
        <v>41</v>
      </c>
      <c r="B120">
        <v>1</v>
      </c>
      <c r="C120" t="s">
        <v>41</v>
      </c>
      <c r="D120">
        <f>VLOOKUP($A120,Sheet3!$A$1:$Z$101,21,Sheet3!U:U)</f>
        <v>0</v>
      </c>
      <c r="K120">
        <v>1</v>
      </c>
      <c r="L120">
        <v>10</v>
      </c>
      <c r="M120">
        <v>9</v>
      </c>
      <c r="N120">
        <v>0</v>
      </c>
      <c r="O120">
        <v>0</v>
      </c>
      <c r="P120">
        <v>0</v>
      </c>
      <c r="Q120">
        <v>0</v>
      </c>
    </row>
    <row r="121" spans="1:17">
      <c r="A121">
        <v>41</v>
      </c>
      <c r="B121">
        <v>2</v>
      </c>
      <c r="C121" t="s">
        <v>41</v>
      </c>
      <c r="D121">
        <f>VLOOKUP($A121,Sheet3!$A$1:$Z$101,21,Sheet3!U:U)</f>
        <v>0</v>
      </c>
      <c r="K121">
        <v>1</v>
      </c>
      <c r="L121">
        <v>10</v>
      </c>
      <c r="M121">
        <v>9</v>
      </c>
      <c r="N121">
        <v>0</v>
      </c>
      <c r="O121">
        <v>0</v>
      </c>
      <c r="P121">
        <v>0</v>
      </c>
      <c r="Q121">
        <v>0</v>
      </c>
    </row>
    <row r="122" spans="1:17">
      <c r="A122">
        <v>41</v>
      </c>
      <c r="B122">
        <v>3</v>
      </c>
      <c r="C122" t="s">
        <v>41</v>
      </c>
      <c r="D122">
        <f>VLOOKUP($A122,Sheet3!$A$1:$Z$101,21,Sheet3!U:U)</f>
        <v>0</v>
      </c>
      <c r="K122">
        <v>1</v>
      </c>
      <c r="L122">
        <v>10</v>
      </c>
      <c r="M122">
        <v>9</v>
      </c>
      <c r="N122">
        <v>0</v>
      </c>
      <c r="O122">
        <v>0</v>
      </c>
      <c r="P122">
        <v>0</v>
      </c>
      <c r="Q122">
        <v>0</v>
      </c>
    </row>
    <row r="123" spans="1:17">
      <c r="A123">
        <v>42</v>
      </c>
      <c r="B123">
        <v>1</v>
      </c>
      <c r="C123" t="s">
        <v>41</v>
      </c>
      <c r="D123">
        <f>VLOOKUP($A123,Sheet3!$A$1:$Z$101,21,Sheet3!U:U)</f>
        <v>0</v>
      </c>
      <c r="K123">
        <v>1</v>
      </c>
      <c r="L123">
        <v>10</v>
      </c>
      <c r="M123">
        <v>9</v>
      </c>
      <c r="N123">
        <v>0</v>
      </c>
      <c r="O123">
        <v>0</v>
      </c>
      <c r="P123">
        <v>0</v>
      </c>
      <c r="Q123">
        <v>0</v>
      </c>
    </row>
    <row r="124" spans="1:17">
      <c r="A124">
        <v>42</v>
      </c>
      <c r="B124">
        <v>2</v>
      </c>
      <c r="C124" t="s">
        <v>41</v>
      </c>
      <c r="D124">
        <f>VLOOKUP($A124,Sheet3!$A$1:$Z$101,21,Sheet3!U:U)</f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>
      <c r="A125">
        <v>42</v>
      </c>
      <c r="B125">
        <v>3</v>
      </c>
      <c r="C125" t="s">
        <v>41</v>
      </c>
      <c r="D125">
        <f>VLOOKUP($A125,Sheet3!$A$1:$Z$101,21,Sheet3!U:U)</f>
        <v>0</v>
      </c>
      <c r="K125">
        <v>1</v>
      </c>
      <c r="L125">
        <v>10</v>
      </c>
      <c r="M125">
        <v>9</v>
      </c>
      <c r="N125">
        <v>0</v>
      </c>
      <c r="O125">
        <v>0</v>
      </c>
      <c r="P125">
        <v>0</v>
      </c>
      <c r="Q125">
        <v>0</v>
      </c>
    </row>
    <row r="126" spans="1:17">
      <c r="A126">
        <v>43</v>
      </c>
      <c r="B126">
        <v>1</v>
      </c>
      <c r="C126" t="s">
        <v>41</v>
      </c>
      <c r="D126">
        <f>VLOOKUP($A126,Sheet3!$A$1:$Z$101,21,Sheet3!U:U)</f>
        <v>1</v>
      </c>
      <c r="E126">
        <v>20</v>
      </c>
      <c r="F126">
        <v>17624</v>
      </c>
      <c r="G126">
        <v>17146</v>
      </c>
      <c r="H126">
        <v>478</v>
      </c>
      <c r="I126">
        <v>0</v>
      </c>
      <c r="J126">
        <v>11.59</v>
      </c>
      <c r="K126">
        <v>1</v>
      </c>
      <c r="L126">
        <v>10</v>
      </c>
      <c r="M126">
        <v>7</v>
      </c>
      <c r="N126">
        <v>2</v>
      </c>
      <c r="O126">
        <v>0</v>
      </c>
      <c r="P126">
        <v>0</v>
      </c>
      <c r="Q126">
        <v>0</v>
      </c>
    </row>
    <row r="127" spans="1:17">
      <c r="A127">
        <v>43</v>
      </c>
      <c r="B127">
        <v>2</v>
      </c>
      <c r="C127" t="s">
        <v>41</v>
      </c>
      <c r="D127">
        <f>VLOOKUP($A127,Sheet3!$A$1:$Z$101,21,Sheet3!U:U)</f>
        <v>1</v>
      </c>
      <c r="E127">
        <v>12</v>
      </c>
      <c r="F127">
        <v>8850</v>
      </c>
      <c r="G127">
        <v>8464</v>
      </c>
      <c r="H127">
        <v>386</v>
      </c>
      <c r="I127">
        <v>0</v>
      </c>
      <c r="J127">
        <v>6.88</v>
      </c>
      <c r="K127">
        <v>1</v>
      </c>
      <c r="L127">
        <v>6</v>
      </c>
      <c r="M127">
        <v>5</v>
      </c>
      <c r="N127">
        <v>0</v>
      </c>
      <c r="O127">
        <v>0</v>
      </c>
      <c r="P127">
        <v>0</v>
      </c>
      <c r="Q127">
        <v>0</v>
      </c>
    </row>
    <row r="128" spans="1:17">
      <c r="A128">
        <v>44</v>
      </c>
      <c r="B128">
        <v>1</v>
      </c>
      <c r="C128" t="s">
        <v>41</v>
      </c>
      <c r="D128">
        <f>VLOOKUP($A128,Sheet3!$A$1:$Z$101,21,Sheet3!U:U)</f>
        <v>3</v>
      </c>
      <c r="E128">
        <v>8</v>
      </c>
      <c r="F128">
        <v>4204</v>
      </c>
      <c r="G128">
        <v>4033</v>
      </c>
      <c r="H128">
        <v>171</v>
      </c>
      <c r="I128">
        <v>0</v>
      </c>
      <c r="J128">
        <v>4.29</v>
      </c>
      <c r="K128">
        <v>1</v>
      </c>
      <c r="L128">
        <v>4</v>
      </c>
      <c r="M128">
        <v>2</v>
      </c>
      <c r="N128">
        <v>1</v>
      </c>
      <c r="O128">
        <v>0</v>
      </c>
      <c r="P128">
        <v>0</v>
      </c>
      <c r="Q128">
        <v>0</v>
      </c>
    </row>
    <row r="129" spans="1:17">
      <c r="A129">
        <v>44</v>
      </c>
      <c r="B129">
        <v>2</v>
      </c>
      <c r="C129" t="s">
        <v>41</v>
      </c>
      <c r="D129">
        <f>VLOOKUP($A129,Sheet3!$A$1:$Z$101,21,Sheet3!U:U)</f>
        <v>3</v>
      </c>
      <c r="E129">
        <v>8</v>
      </c>
      <c r="F129">
        <v>4204</v>
      </c>
      <c r="G129">
        <v>4033</v>
      </c>
      <c r="H129">
        <v>171</v>
      </c>
      <c r="I129">
        <v>0</v>
      </c>
      <c r="J129">
        <v>4.0199999999999996</v>
      </c>
      <c r="K129">
        <v>1</v>
      </c>
      <c r="L129">
        <v>4</v>
      </c>
      <c r="M129">
        <v>2</v>
      </c>
      <c r="N129">
        <v>1</v>
      </c>
      <c r="O129">
        <v>0</v>
      </c>
      <c r="P129">
        <v>0</v>
      </c>
      <c r="Q129">
        <v>0</v>
      </c>
    </row>
    <row r="130" spans="1:17">
      <c r="A130">
        <v>44</v>
      </c>
      <c r="B130">
        <v>3</v>
      </c>
      <c r="C130" t="s">
        <v>41</v>
      </c>
      <c r="D130">
        <f>VLOOKUP($A130,Sheet3!$A$1:$Z$101,21,Sheet3!U:U)</f>
        <v>3</v>
      </c>
      <c r="E130">
        <v>8</v>
      </c>
      <c r="F130">
        <v>4204</v>
      </c>
      <c r="G130">
        <v>4033</v>
      </c>
      <c r="H130">
        <v>171</v>
      </c>
      <c r="I130">
        <v>0</v>
      </c>
      <c r="J130">
        <v>4.03</v>
      </c>
      <c r="K130">
        <v>1</v>
      </c>
      <c r="L130">
        <v>4</v>
      </c>
      <c r="M130">
        <v>2</v>
      </c>
      <c r="N130">
        <v>1</v>
      </c>
      <c r="O130">
        <v>0</v>
      </c>
      <c r="P130">
        <v>0</v>
      </c>
      <c r="Q130">
        <v>0</v>
      </c>
    </row>
    <row r="131" spans="1:17">
      <c r="A131">
        <v>45</v>
      </c>
      <c r="B131">
        <v>1</v>
      </c>
      <c r="C131" t="s">
        <v>41</v>
      </c>
      <c r="D131">
        <f>VLOOKUP($A131,Sheet3!$A$1:$Z$101,21,Sheet3!U:U)</f>
        <v>1.5</v>
      </c>
      <c r="K131">
        <v>1</v>
      </c>
      <c r="L131">
        <v>25</v>
      </c>
      <c r="M131">
        <v>24</v>
      </c>
      <c r="N131">
        <v>0</v>
      </c>
      <c r="O131">
        <v>0</v>
      </c>
      <c r="P131">
        <v>0</v>
      </c>
      <c r="Q131">
        <v>0</v>
      </c>
    </row>
    <row r="132" spans="1:17">
      <c r="A132">
        <v>45</v>
      </c>
      <c r="B132">
        <v>2</v>
      </c>
      <c r="C132" t="s">
        <v>41</v>
      </c>
      <c r="D132">
        <f>VLOOKUP($A132,Sheet3!$A$1:$Z$101,21,Sheet3!U:U)</f>
        <v>1.5</v>
      </c>
      <c r="K132">
        <v>1</v>
      </c>
      <c r="L132">
        <v>19</v>
      </c>
      <c r="M132">
        <v>18</v>
      </c>
      <c r="N132">
        <v>0</v>
      </c>
      <c r="O132">
        <v>0</v>
      </c>
      <c r="P132">
        <v>0</v>
      </c>
      <c r="Q132">
        <v>0</v>
      </c>
    </row>
    <row r="133" spans="1:17">
      <c r="A133">
        <v>45</v>
      </c>
      <c r="B133">
        <v>3</v>
      </c>
      <c r="C133" t="s">
        <v>41</v>
      </c>
      <c r="D133">
        <f>VLOOKUP($A133,Sheet3!$A$1:$Z$101,21,Sheet3!U:U)</f>
        <v>1.5</v>
      </c>
      <c r="K133">
        <v>1</v>
      </c>
      <c r="L133">
        <v>11</v>
      </c>
      <c r="M133">
        <v>10</v>
      </c>
      <c r="N133">
        <v>0</v>
      </c>
      <c r="O133">
        <v>0</v>
      </c>
      <c r="P133">
        <v>0</v>
      </c>
      <c r="Q133">
        <v>0</v>
      </c>
    </row>
    <row r="134" spans="1:17">
      <c r="A134">
        <v>46</v>
      </c>
      <c r="B134">
        <v>1</v>
      </c>
      <c r="C134" t="s">
        <v>41</v>
      </c>
      <c r="D134">
        <f>VLOOKUP($A134,Sheet3!$A$1:$Z$101,21,Sheet3!U:U)</f>
        <v>3</v>
      </c>
      <c r="E134">
        <v>10</v>
      </c>
      <c r="F134">
        <v>7688</v>
      </c>
      <c r="G134">
        <v>7410</v>
      </c>
      <c r="H134">
        <v>278</v>
      </c>
      <c r="I134">
        <v>0</v>
      </c>
      <c r="J134">
        <v>6.48</v>
      </c>
      <c r="K134">
        <v>1</v>
      </c>
      <c r="L134">
        <v>5</v>
      </c>
      <c r="M134">
        <v>3</v>
      </c>
      <c r="N134">
        <v>1</v>
      </c>
      <c r="O134">
        <v>0</v>
      </c>
      <c r="P134">
        <v>0</v>
      </c>
      <c r="Q134">
        <v>0</v>
      </c>
    </row>
    <row r="135" spans="1:17">
      <c r="A135">
        <v>46</v>
      </c>
      <c r="B135">
        <v>2</v>
      </c>
      <c r="C135" t="s">
        <v>41</v>
      </c>
      <c r="D135">
        <f>VLOOKUP($A135,Sheet3!$A$1:$Z$101,21,Sheet3!U:U)</f>
        <v>3</v>
      </c>
      <c r="E135">
        <v>10</v>
      </c>
      <c r="F135">
        <v>7688</v>
      </c>
      <c r="G135">
        <v>7410</v>
      </c>
      <c r="H135">
        <v>278</v>
      </c>
      <c r="I135">
        <v>0</v>
      </c>
      <c r="J135">
        <v>6.83</v>
      </c>
      <c r="K135">
        <v>1</v>
      </c>
      <c r="L135">
        <v>5</v>
      </c>
      <c r="M135">
        <v>3</v>
      </c>
      <c r="N135">
        <v>1</v>
      </c>
      <c r="O135">
        <v>0</v>
      </c>
      <c r="P135">
        <v>0</v>
      </c>
      <c r="Q135">
        <v>0</v>
      </c>
    </row>
    <row r="136" spans="1:17">
      <c r="A136">
        <v>46</v>
      </c>
      <c r="B136">
        <v>3</v>
      </c>
      <c r="C136" t="s">
        <v>41</v>
      </c>
      <c r="D136">
        <f>VLOOKUP($A136,Sheet3!$A$1:$Z$101,21,Sheet3!U:U)</f>
        <v>3</v>
      </c>
      <c r="E136">
        <v>6</v>
      </c>
      <c r="F136">
        <v>3242</v>
      </c>
      <c r="G136">
        <v>3091</v>
      </c>
      <c r="H136">
        <v>151</v>
      </c>
      <c r="I136">
        <v>0</v>
      </c>
      <c r="J136">
        <v>4.63</v>
      </c>
      <c r="K136">
        <v>1</v>
      </c>
      <c r="L136">
        <v>3</v>
      </c>
      <c r="M136">
        <v>1</v>
      </c>
      <c r="N136">
        <v>1</v>
      </c>
      <c r="O136">
        <v>0</v>
      </c>
      <c r="P136">
        <v>0</v>
      </c>
      <c r="Q136">
        <v>0</v>
      </c>
    </row>
    <row r="137" spans="1:17">
      <c r="A137">
        <v>47</v>
      </c>
      <c r="B137">
        <v>1</v>
      </c>
      <c r="C137" t="s">
        <v>41</v>
      </c>
      <c r="D137">
        <f>VLOOKUP($A137,Sheet3!$A$1:$Z$101,21,Sheet3!U:U)</f>
        <v>3</v>
      </c>
      <c r="E137">
        <v>6</v>
      </c>
      <c r="F137">
        <v>4894</v>
      </c>
      <c r="G137">
        <v>4655</v>
      </c>
      <c r="H137">
        <v>239</v>
      </c>
      <c r="I137">
        <v>0</v>
      </c>
      <c r="J137">
        <v>2.0699999999999998</v>
      </c>
      <c r="K137">
        <v>1</v>
      </c>
      <c r="L137">
        <v>0</v>
      </c>
      <c r="M137">
        <v>0</v>
      </c>
      <c r="N137">
        <v>0</v>
      </c>
      <c r="O137">
        <v>3</v>
      </c>
      <c r="P137">
        <v>2</v>
      </c>
      <c r="Q137">
        <v>0</v>
      </c>
    </row>
    <row r="138" spans="1:17">
      <c r="A138">
        <v>47</v>
      </c>
      <c r="B138">
        <v>2</v>
      </c>
      <c r="C138" t="s">
        <v>41</v>
      </c>
      <c r="D138">
        <f>VLOOKUP($A138,Sheet3!$A$1:$Z$101,21,Sheet3!U:U)</f>
        <v>3</v>
      </c>
      <c r="E138">
        <v>6</v>
      </c>
      <c r="F138">
        <v>5121</v>
      </c>
      <c r="G138">
        <v>4668</v>
      </c>
      <c r="H138">
        <v>453</v>
      </c>
      <c r="I138">
        <v>0</v>
      </c>
      <c r="J138">
        <v>2.69</v>
      </c>
      <c r="K138">
        <v>1</v>
      </c>
      <c r="L138">
        <v>0</v>
      </c>
      <c r="M138">
        <v>0</v>
      </c>
      <c r="N138">
        <v>0</v>
      </c>
      <c r="O138">
        <v>3</v>
      </c>
      <c r="P138">
        <v>2</v>
      </c>
      <c r="Q138">
        <v>0</v>
      </c>
    </row>
    <row r="139" spans="1:17">
      <c r="A139">
        <v>47</v>
      </c>
      <c r="B139">
        <v>3</v>
      </c>
      <c r="C139" t="s">
        <v>41</v>
      </c>
      <c r="D139">
        <f>VLOOKUP($A139,Sheet3!$A$1:$Z$101,21,Sheet3!U:U)</f>
        <v>3</v>
      </c>
      <c r="K139">
        <v>1</v>
      </c>
      <c r="L139">
        <v>0</v>
      </c>
      <c r="M139">
        <v>0</v>
      </c>
      <c r="N139">
        <v>0</v>
      </c>
      <c r="O139">
        <v>10</v>
      </c>
      <c r="P139">
        <v>9</v>
      </c>
      <c r="Q139">
        <v>0</v>
      </c>
    </row>
    <row r="140" spans="1:17">
      <c r="A140">
        <v>48</v>
      </c>
      <c r="B140">
        <v>1</v>
      </c>
      <c r="C140" t="s">
        <v>41</v>
      </c>
      <c r="D140">
        <f>VLOOKUP($A140,Sheet3!$A$1:$Z$101,21,Sheet3!U:U)</f>
        <v>1</v>
      </c>
      <c r="K140">
        <v>1</v>
      </c>
      <c r="L140">
        <v>0</v>
      </c>
      <c r="M140">
        <v>0</v>
      </c>
      <c r="N140">
        <v>0</v>
      </c>
      <c r="O140">
        <v>10</v>
      </c>
      <c r="P140">
        <v>9</v>
      </c>
      <c r="Q140">
        <v>0</v>
      </c>
    </row>
    <row r="141" spans="1:17">
      <c r="A141">
        <v>48</v>
      </c>
      <c r="B141">
        <v>2</v>
      </c>
      <c r="C141" t="s">
        <v>41</v>
      </c>
      <c r="D141">
        <f>VLOOKUP($A141,Sheet3!$A$1:$Z$101,21,Sheet3!U:U)</f>
        <v>1</v>
      </c>
      <c r="K141">
        <v>1</v>
      </c>
      <c r="L141">
        <v>0</v>
      </c>
      <c r="M141">
        <v>0</v>
      </c>
      <c r="N141">
        <v>0</v>
      </c>
      <c r="O141">
        <v>10</v>
      </c>
      <c r="P141">
        <v>9</v>
      </c>
      <c r="Q141">
        <v>0</v>
      </c>
    </row>
    <row r="142" spans="1:17">
      <c r="A142">
        <v>48</v>
      </c>
      <c r="B142">
        <v>3</v>
      </c>
      <c r="C142" t="s">
        <v>41</v>
      </c>
      <c r="D142">
        <f>VLOOKUP($A142,Sheet3!$A$1:$Z$101,21,Sheet3!U:U)</f>
        <v>1</v>
      </c>
      <c r="E142">
        <v>16</v>
      </c>
      <c r="F142">
        <v>16396</v>
      </c>
      <c r="G142">
        <v>16125</v>
      </c>
      <c r="H142">
        <v>271</v>
      </c>
      <c r="I142">
        <v>0</v>
      </c>
      <c r="J142">
        <v>6.92</v>
      </c>
      <c r="K142">
        <v>1</v>
      </c>
      <c r="L142">
        <v>5</v>
      </c>
      <c r="M142">
        <v>2</v>
      </c>
      <c r="N142">
        <v>2</v>
      </c>
      <c r="O142">
        <v>4</v>
      </c>
      <c r="P142">
        <v>1</v>
      </c>
      <c r="Q142">
        <v>1</v>
      </c>
    </row>
    <row r="143" spans="1:17">
      <c r="A143">
        <v>49</v>
      </c>
      <c r="B143">
        <v>1</v>
      </c>
      <c r="C143" t="s">
        <v>41</v>
      </c>
      <c r="D143">
        <f>VLOOKUP($A143,Sheet3!$A$1:$Z$101,21,Sheet3!U:U)</f>
        <v>1</v>
      </c>
      <c r="K143">
        <v>1</v>
      </c>
      <c r="L143">
        <v>7</v>
      </c>
      <c r="M143">
        <v>4</v>
      </c>
      <c r="N143">
        <v>3</v>
      </c>
      <c r="O143">
        <v>3</v>
      </c>
      <c r="P143">
        <v>1</v>
      </c>
      <c r="Q143">
        <v>1</v>
      </c>
    </row>
    <row r="144" spans="1:17">
      <c r="A144">
        <v>49</v>
      </c>
      <c r="B144">
        <v>2</v>
      </c>
      <c r="C144" t="s">
        <v>41</v>
      </c>
      <c r="D144">
        <f>VLOOKUP($A144,Sheet3!$A$1:$Z$101,21,Sheet3!U:U)</f>
        <v>1</v>
      </c>
      <c r="E144">
        <v>13</v>
      </c>
      <c r="F144">
        <v>14336</v>
      </c>
      <c r="G144">
        <v>13767</v>
      </c>
      <c r="H144">
        <v>569</v>
      </c>
      <c r="I144">
        <v>0</v>
      </c>
      <c r="J144">
        <v>4.42</v>
      </c>
      <c r="K144">
        <v>1</v>
      </c>
      <c r="L144">
        <v>1</v>
      </c>
      <c r="M144">
        <v>0</v>
      </c>
      <c r="N144">
        <v>0</v>
      </c>
      <c r="O144">
        <v>6</v>
      </c>
      <c r="P144">
        <v>3</v>
      </c>
      <c r="Q144">
        <v>2</v>
      </c>
    </row>
    <row r="145" spans="1:17">
      <c r="A145">
        <v>49</v>
      </c>
      <c r="B145">
        <v>3</v>
      </c>
      <c r="C145" t="s">
        <v>41</v>
      </c>
      <c r="D145">
        <f>VLOOKUP($A145,Sheet3!$A$1:$Z$101,21,Sheet3!U:U)</f>
        <v>1</v>
      </c>
      <c r="K145">
        <v>1</v>
      </c>
      <c r="L145">
        <v>0</v>
      </c>
      <c r="M145">
        <v>0</v>
      </c>
      <c r="N145">
        <v>0</v>
      </c>
      <c r="O145">
        <v>10</v>
      </c>
      <c r="P145">
        <v>9</v>
      </c>
      <c r="Q145">
        <v>0</v>
      </c>
    </row>
    <row r="146" spans="1:17">
      <c r="A146">
        <v>50</v>
      </c>
      <c r="B146">
        <v>1</v>
      </c>
      <c r="C146" t="s">
        <v>41</v>
      </c>
      <c r="D146">
        <f>VLOOKUP($A146,Sheet3!$A$1:$Z$101,21,Sheet3!U:U)</f>
        <v>3</v>
      </c>
      <c r="K146">
        <v>1</v>
      </c>
      <c r="L146">
        <v>0</v>
      </c>
      <c r="M146">
        <v>0</v>
      </c>
      <c r="N146">
        <v>0</v>
      </c>
      <c r="O146">
        <v>10</v>
      </c>
      <c r="P146">
        <v>9</v>
      </c>
      <c r="Q146">
        <v>0</v>
      </c>
    </row>
    <row r="147" spans="1:17">
      <c r="A147">
        <v>50</v>
      </c>
      <c r="B147">
        <v>2</v>
      </c>
      <c r="C147" t="s">
        <v>41</v>
      </c>
      <c r="D147">
        <f>VLOOKUP($A147,Sheet3!$A$1:$Z$101,21,Sheet3!U:U)</f>
        <v>3</v>
      </c>
      <c r="E147">
        <v>6</v>
      </c>
      <c r="F147">
        <v>4924</v>
      </c>
      <c r="G147">
        <v>4672</v>
      </c>
      <c r="H147">
        <v>252</v>
      </c>
      <c r="I147">
        <v>0</v>
      </c>
      <c r="J147">
        <v>1.95</v>
      </c>
      <c r="K147">
        <v>1</v>
      </c>
      <c r="L147">
        <v>0</v>
      </c>
      <c r="M147">
        <v>0</v>
      </c>
      <c r="N147">
        <v>0</v>
      </c>
      <c r="O147">
        <v>3</v>
      </c>
      <c r="P147">
        <v>2</v>
      </c>
      <c r="Q147">
        <v>0</v>
      </c>
    </row>
    <row r="148" spans="1:17">
      <c r="A148">
        <v>50</v>
      </c>
      <c r="B148">
        <v>3</v>
      </c>
      <c r="C148" t="s">
        <v>41</v>
      </c>
      <c r="D148">
        <f>VLOOKUP($A148,Sheet3!$A$1:$Z$101,21,Sheet3!U:U)</f>
        <v>3</v>
      </c>
      <c r="E148">
        <v>6</v>
      </c>
      <c r="F148">
        <v>4924</v>
      </c>
      <c r="G148">
        <v>4672</v>
      </c>
      <c r="H148">
        <v>252</v>
      </c>
      <c r="I148">
        <v>0</v>
      </c>
      <c r="J148">
        <v>2.2000000000000002</v>
      </c>
      <c r="K148">
        <v>1</v>
      </c>
      <c r="L148">
        <v>0</v>
      </c>
      <c r="M148">
        <v>0</v>
      </c>
      <c r="N148">
        <v>0</v>
      </c>
      <c r="O148">
        <v>3</v>
      </c>
      <c r="P148">
        <v>2</v>
      </c>
      <c r="Q148">
        <v>0</v>
      </c>
    </row>
    <row r="149" spans="1:17">
      <c r="A149">
        <v>51</v>
      </c>
      <c r="B149">
        <v>1</v>
      </c>
      <c r="C149" t="s">
        <v>41</v>
      </c>
      <c r="D149">
        <f>VLOOKUP($A149,Sheet3!$A$1:$Z$101,21,Sheet3!U:U)</f>
        <v>0</v>
      </c>
      <c r="E149">
        <v>8</v>
      </c>
      <c r="F149">
        <v>7538</v>
      </c>
      <c r="G149">
        <v>7249</v>
      </c>
      <c r="H149">
        <v>289</v>
      </c>
      <c r="I149">
        <v>0</v>
      </c>
      <c r="J149">
        <v>3.61</v>
      </c>
      <c r="K149">
        <v>1</v>
      </c>
      <c r="L149">
        <v>0</v>
      </c>
      <c r="M149">
        <v>0</v>
      </c>
      <c r="N149">
        <v>0</v>
      </c>
      <c r="O149">
        <v>4</v>
      </c>
      <c r="P149">
        <v>3</v>
      </c>
      <c r="Q149">
        <v>0</v>
      </c>
    </row>
    <row r="150" spans="1:17">
      <c r="A150">
        <v>51</v>
      </c>
      <c r="B150">
        <v>2</v>
      </c>
      <c r="C150" t="s">
        <v>41</v>
      </c>
      <c r="D150">
        <f>VLOOKUP($A150,Sheet3!$A$1:$Z$101,21,Sheet3!U:U)</f>
        <v>0</v>
      </c>
      <c r="E150">
        <v>8</v>
      </c>
      <c r="F150">
        <v>7525</v>
      </c>
      <c r="G150">
        <v>7237</v>
      </c>
      <c r="H150">
        <v>288</v>
      </c>
      <c r="I150">
        <v>0</v>
      </c>
      <c r="J150">
        <v>4.6100000000000003</v>
      </c>
      <c r="K150">
        <v>1</v>
      </c>
      <c r="L150">
        <v>0</v>
      </c>
      <c r="M150">
        <v>0</v>
      </c>
      <c r="N150">
        <v>0</v>
      </c>
      <c r="O150">
        <v>4</v>
      </c>
      <c r="P150">
        <v>3</v>
      </c>
      <c r="Q150">
        <v>0</v>
      </c>
    </row>
    <row r="151" spans="1:17">
      <c r="A151">
        <v>51</v>
      </c>
      <c r="B151">
        <v>3</v>
      </c>
      <c r="C151" t="s">
        <v>41</v>
      </c>
      <c r="D151">
        <f>VLOOKUP($A151,Sheet3!$A$1:$Z$101,21,Sheet3!U:U)</f>
        <v>0</v>
      </c>
      <c r="E151">
        <v>8</v>
      </c>
      <c r="F151">
        <v>7532</v>
      </c>
      <c r="G151">
        <v>7237</v>
      </c>
      <c r="H151">
        <v>295</v>
      </c>
      <c r="I151">
        <v>0</v>
      </c>
      <c r="J151">
        <v>2.5</v>
      </c>
      <c r="K151">
        <v>1</v>
      </c>
      <c r="L151">
        <v>0</v>
      </c>
      <c r="M151">
        <v>0</v>
      </c>
      <c r="N151">
        <v>0</v>
      </c>
      <c r="O151">
        <v>4</v>
      </c>
      <c r="P151">
        <v>3</v>
      </c>
      <c r="Q151">
        <v>0</v>
      </c>
    </row>
    <row r="152" spans="1:17">
      <c r="A152">
        <v>52</v>
      </c>
      <c r="B152">
        <v>1</v>
      </c>
      <c r="C152" t="s">
        <v>41</v>
      </c>
      <c r="D152">
        <f>VLOOKUP($A152,Sheet3!$A$1:$Z$101,21,Sheet3!U:U)</f>
        <v>0</v>
      </c>
      <c r="E152">
        <v>2</v>
      </c>
      <c r="F152">
        <v>1475</v>
      </c>
      <c r="G152">
        <v>1449</v>
      </c>
      <c r="H152">
        <v>26</v>
      </c>
      <c r="I152">
        <v>0</v>
      </c>
      <c r="J152">
        <v>0.54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</row>
    <row r="153" spans="1:17">
      <c r="A153">
        <v>52</v>
      </c>
      <c r="B153">
        <v>2</v>
      </c>
      <c r="C153" t="s">
        <v>41</v>
      </c>
      <c r="D153">
        <f>VLOOKUP($A153,Sheet3!$A$1:$Z$101,21,Sheet3!U:U)</f>
        <v>0</v>
      </c>
      <c r="E153">
        <v>2</v>
      </c>
      <c r="F153">
        <v>1475</v>
      </c>
      <c r="G153">
        <v>1449</v>
      </c>
      <c r="H153">
        <v>26</v>
      </c>
      <c r="I153">
        <v>0</v>
      </c>
      <c r="J153">
        <v>0.95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</row>
    <row r="154" spans="1:17">
      <c r="A154">
        <v>52</v>
      </c>
      <c r="B154">
        <v>3</v>
      </c>
      <c r="C154" t="s">
        <v>41</v>
      </c>
      <c r="D154">
        <f>VLOOKUP($A154,Sheet3!$A$1:$Z$101,21,Sheet3!U:U)</f>
        <v>0</v>
      </c>
      <c r="E154">
        <v>2</v>
      </c>
      <c r="F154">
        <v>1475</v>
      </c>
      <c r="G154">
        <v>1449</v>
      </c>
      <c r="H154">
        <v>26</v>
      </c>
      <c r="I154">
        <v>0</v>
      </c>
      <c r="J154">
        <v>0.86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</row>
    <row r="155" spans="1:17">
      <c r="A155">
        <v>53</v>
      </c>
      <c r="B155">
        <v>1</v>
      </c>
      <c r="C155" t="s">
        <v>41</v>
      </c>
      <c r="D155">
        <f>VLOOKUP($A155,Sheet3!$A$1:$Z$101,21,Sheet3!U:U)</f>
        <v>0</v>
      </c>
      <c r="E155">
        <v>2</v>
      </c>
      <c r="F155">
        <v>1575</v>
      </c>
      <c r="G155">
        <v>1507</v>
      </c>
      <c r="H155">
        <v>68</v>
      </c>
      <c r="I155">
        <v>0</v>
      </c>
      <c r="J155">
        <v>0.65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</row>
    <row r="156" spans="1:17">
      <c r="A156">
        <v>53</v>
      </c>
      <c r="B156">
        <v>2</v>
      </c>
      <c r="C156" t="s">
        <v>41</v>
      </c>
      <c r="D156">
        <f>VLOOKUP($A156,Sheet3!$A$1:$Z$101,21,Sheet3!U:U)</f>
        <v>0</v>
      </c>
      <c r="E156">
        <v>2</v>
      </c>
      <c r="F156">
        <v>1575</v>
      </c>
      <c r="G156">
        <v>1507</v>
      </c>
      <c r="H156">
        <v>68</v>
      </c>
      <c r="I156">
        <v>0</v>
      </c>
      <c r="J156">
        <v>0.7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</row>
    <row r="157" spans="1:17">
      <c r="A157">
        <v>53</v>
      </c>
      <c r="B157">
        <v>3</v>
      </c>
      <c r="C157" t="s">
        <v>41</v>
      </c>
      <c r="D157">
        <f>VLOOKUP($A157,Sheet3!$A$1:$Z$101,21,Sheet3!U:U)</f>
        <v>0</v>
      </c>
      <c r="E157">
        <v>2</v>
      </c>
      <c r="F157">
        <v>1575</v>
      </c>
      <c r="G157">
        <v>1507</v>
      </c>
      <c r="H157">
        <v>68</v>
      </c>
      <c r="I157">
        <v>0</v>
      </c>
      <c r="J157">
        <v>0.63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</row>
    <row r="158" spans="1:17">
      <c r="A158">
        <v>54</v>
      </c>
      <c r="B158">
        <v>1</v>
      </c>
      <c r="C158" t="s">
        <v>41</v>
      </c>
      <c r="D158">
        <f>VLOOKUP($A158,Sheet3!$A$1:$Z$101,21,Sheet3!U:U)</f>
        <v>0</v>
      </c>
      <c r="K158">
        <v>1</v>
      </c>
      <c r="L158">
        <v>6</v>
      </c>
      <c r="M158">
        <v>3</v>
      </c>
      <c r="N158">
        <v>3</v>
      </c>
      <c r="O158">
        <v>4</v>
      </c>
      <c r="P158">
        <v>3</v>
      </c>
      <c r="Q158">
        <v>0</v>
      </c>
    </row>
    <row r="159" spans="1:17">
      <c r="A159">
        <v>54</v>
      </c>
      <c r="B159">
        <v>2</v>
      </c>
      <c r="C159" t="s">
        <v>41</v>
      </c>
      <c r="D159">
        <f>VLOOKUP($A159,Sheet3!$A$1:$Z$101,21,Sheet3!U:U)</f>
        <v>0</v>
      </c>
      <c r="E159">
        <v>2</v>
      </c>
      <c r="F159">
        <v>1567</v>
      </c>
      <c r="G159">
        <v>1507</v>
      </c>
      <c r="H159">
        <v>60</v>
      </c>
      <c r="I159">
        <v>0</v>
      </c>
      <c r="J159">
        <v>0.74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</row>
    <row r="160" spans="1:17">
      <c r="A160">
        <v>54</v>
      </c>
      <c r="B160">
        <v>3</v>
      </c>
      <c r="C160" t="s">
        <v>41</v>
      </c>
      <c r="D160">
        <f>VLOOKUP($A160,Sheet3!$A$1:$Z$101,21,Sheet3!U:U)</f>
        <v>0</v>
      </c>
      <c r="E160">
        <v>2</v>
      </c>
      <c r="F160">
        <v>1575</v>
      </c>
      <c r="G160">
        <v>1507</v>
      </c>
      <c r="H160">
        <v>68</v>
      </c>
      <c r="I160">
        <v>0</v>
      </c>
      <c r="J160">
        <v>0.93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</row>
    <row r="161" spans="1:17">
      <c r="A161">
        <v>55</v>
      </c>
      <c r="B161">
        <v>1</v>
      </c>
      <c r="C161" t="s">
        <v>41</v>
      </c>
      <c r="D161">
        <f>VLOOKUP($A161,Sheet3!$A$1:$Z$101,21,Sheet3!U:U)</f>
        <v>1.5</v>
      </c>
      <c r="E161">
        <v>6</v>
      </c>
      <c r="F161">
        <v>4737</v>
      </c>
      <c r="G161">
        <v>4577</v>
      </c>
      <c r="H161">
        <v>160</v>
      </c>
      <c r="I161">
        <v>0</v>
      </c>
      <c r="J161">
        <v>1.55</v>
      </c>
      <c r="K161">
        <v>1</v>
      </c>
      <c r="L161">
        <v>0</v>
      </c>
      <c r="M161">
        <v>0</v>
      </c>
      <c r="N161">
        <v>0</v>
      </c>
      <c r="O161">
        <v>3</v>
      </c>
      <c r="P161">
        <v>2</v>
      </c>
      <c r="Q161">
        <v>0</v>
      </c>
    </row>
    <row r="162" spans="1:17">
      <c r="A162">
        <v>55</v>
      </c>
      <c r="B162">
        <v>2</v>
      </c>
      <c r="C162" t="s">
        <v>41</v>
      </c>
      <c r="D162">
        <f>VLOOKUP($A162,Sheet3!$A$1:$Z$101,21,Sheet3!U:U)</f>
        <v>1.5</v>
      </c>
      <c r="K162">
        <v>1</v>
      </c>
      <c r="L162">
        <v>0</v>
      </c>
      <c r="M162">
        <v>0</v>
      </c>
      <c r="N162">
        <v>0</v>
      </c>
      <c r="O162">
        <v>10</v>
      </c>
      <c r="P162">
        <v>9</v>
      </c>
      <c r="Q162">
        <v>0</v>
      </c>
    </row>
    <row r="163" spans="1:17">
      <c r="A163">
        <v>55</v>
      </c>
      <c r="B163">
        <v>3</v>
      </c>
      <c r="C163" t="s">
        <v>41</v>
      </c>
      <c r="D163">
        <f>VLOOKUP($A163,Sheet3!$A$1:$Z$101,21,Sheet3!U:U)</f>
        <v>1.5</v>
      </c>
      <c r="E163">
        <v>6</v>
      </c>
      <c r="F163">
        <v>5574</v>
      </c>
      <c r="G163">
        <v>5381</v>
      </c>
      <c r="H163">
        <v>193</v>
      </c>
      <c r="I163">
        <v>0</v>
      </c>
      <c r="J163">
        <v>1.98</v>
      </c>
      <c r="K163">
        <v>1</v>
      </c>
      <c r="L163">
        <v>0</v>
      </c>
      <c r="M163">
        <v>0</v>
      </c>
      <c r="N163">
        <v>0</v>
      </c>
      <c r="O163">
        <v>3</v>
      </c>
      <c r="P163">
        <v>2</v>
      </c>
      <c r="Q163">
        <v>0</v>
      </c>
    </row>
    <row r="164" spans="1:17">
      <c r="A164">
        <v>56</v>
      </c>
      <c r="B164">
        <v>1</v>
      </c>
      <c r="C164" t="s">
        <v>41</v>
      </c>
      <c r="D164">
        <f>VLOOKUP($A164,Sheet3!$A$1:$Z$101,21,Sheet3!U:U)</f>
        <v>0</v>
      </c>
      <c r="K164">
        <v>1</v>
      </c>
      <c r="L164">
        <v>10</v>
      </c>
      <c r="M164">
        <v>8</v>
      </c>
      <c r="N164">
        <v>1</v>
      </c>
      <c r="O164">
        <v>0</v>
      </c>
      <c r="P164">
        <v>0</v>
      </c>
      <c r="Q164">
        <v>0</v>
      </c>
    </row>
    <row r="165" spans="1:17">
      <c r="A165">
        <v>56</v>
      </c>
      <c r="B165">
        <v>2</v>
      </c>
      <c r="C165" t="s">
        <v>41</v>
      </c>
      <c r="D165">
        <f>VLOOKUP($A165,Sheet3!$A$1:$Z$101,21,Sheet3!U:U)</f>
        <v>0</v>
      </c>
      <c r="K165">
        <v>1</v>
      </c>
      <c r="L165">
        <v>10</v>
      </c>
      <c r="M165">
        <v>8</v>
      </c>
      <c r="N165">
        <v>1</v>
      </c>
      <c r="O165">
        <v>0</v>
      </c>
      <c r="P165">
        <v>0</v>
      </c>
      <c r="Q165">
        <v>0</v>
      </c>
    </row>
    <row r="166" spans="1:17">
      <c r="A166">
        <v>56</v>
      </c>
      <c r="B166">
        <v>3</v>
      </c>
      <c r="C166" t="s">
        <v>41</v>
      </c>
      <c r="D166">
        <f>VLOOKUP($A166,Sheet3!$A$1:$Z$101,21,Sheet3!U:U)</f>
        <v>0</v>
      </c>
      <c r="K166">
        <v>1</v>
      </c>
      <c r="L166">
        <v>3</v>
      </c>
      <c r="M166">
        <v>2</v>
      </c>
      <c r="N166">
        <v>0</v>
      </c>
      <c r="O166">
        <v>7</v>
      </c>
      <c r="P166">
        <v>7</v>
      </c>
      <c r="Q166">
        <v>0</v>
      </c>
    </row>
    <row r="167" spans="1:17">
      <c r="A167">
        <v>57</v>
      </c>
      <c r="B167">
        <v>1</v>
      </c>
      <c r="C167" t="s">
        <v>41</v>
      </c>
      <c r="D167">
        <f>VLOOKUP($A167,Sheet3!$A$1:$Z$101,21,Sheet3!U:U)</f>
        <v>0</v>
      </c>
      <c r="K167">
        <v>1</v>
      </c>
      <c r="L167">
        <v>10</v>
      </c>
      <c r="M167">
        <v>9</v>
      </c>
      <c r="N167">
        <v>0</v>
      </c>
      <c r="O167">
        <v>0</v>
      </c>
      <c r="P167">
        <v>0</v>
      </c>
      <c r="Q167">
        <v>0</v>
      </c>
    </row>
    <row r="168" spans="1:17">
      <c r="A168">
        <v>57</v>
      </c>
      <c r="B168">
        <v>2</v>
      </c>
      <c r="C168" t="s">
        <v>41</v>
      </c>
      <c r="D168">
        <f>VLOOKUP($A168,Sheet3!$A$1:$Z$101,21,Sheet3!U:U)</f>
        <v>0</v>
      </c>
      <c r="K168">
        <v>1</v>
      </c>
      <c r="L168">
        <v>10</v>
      </c>
      <c r="M168">
        <v>9</v>
      </c>
      <c r="N168">
        <v>0</v>
      </c>
      <c r="O168">
        <v>0</v>
      </c>
      <c r="P168">
        <v>0</v>
      </c>
      <c r="Q168">
        <v>0</v>
      </c>
    </row>
    <row r="169" spans="1:17">
      <c r="A169">
        <v>57</v>
      </c>
      <c r="B169">
        <v>3</v>
      </c>
      <c r="C169" t="s">
        <v>41</v>
      </c>
      <c r="D169">
        <f>VLOOKUP($A169,Sheet3!$A$1:$Z$101,21,Sheet3!U:U)</f>
        <v>0</v>
      </c>
      <c r="K169">
        <v>1</v>
      </c>
      <c r="L169">
        <v>10</v>
      </c>
      <c r="M169">
        <v>9</v>
      </c>
      <c r="N169">
        <v>0</v>
      </c>
      <c r="O169">
        <v>0</v>
      </c>
      <c r="P169">
        <v>0</v>
      </c>
      <c r="Q169">
        <v>0</v>
      </c>
    </row>
    <row r="170" spans="1:17">
      <c r="A170">
        <v>58</v>
      </c>
      <c r="B170">
        <v>1</v>
      </c>
      <c r="C170" t="s">
        <v>41</v>
      </c>
      <c r="D170">
        <f>VLOOKUP($A170,Sheet3!$A$1:$Z$101,21,Sheet3!U:U)</f>
        <v>0</v>
      </c>
      <c r="K170">
        <v>1</v>
      </c>
      <c r="L170">
        <v>10</v>
      </c>
      <c r="M170">
        <v>9</v>
      </c>
      <c r="N170">
        <v>0</v>
      </c>
      <c r="O170">
        <v>0</v>
      </c>
      <c r="P170">
        <v>0</v>
      </c>
      <c r="Q170">
        <v>0</v>
      </c>
    </row>
    <row r="171" spans="1:17">
      <c r="A171">
        <v>58</v>
      </c>
      <c r="B171">
        <v>2</v>
      </c>
      <c r="C171" t="s">
        <v>41</v>
      </c>
      <c r="D171">
        <f>VLOOKUP($A171,Sheet3!$A$1:$Z$101,21,Sheet3!U:U)</f>
        <v>0</v>
      </c>
      <c r="K171">
        <v>1</v>
      </c>
      <c r="L171">
        <v>10</v>
      </c>
      <c r="M171">
        <v>9</v>
      </c>
      <c r="N171">
        <v>0</v>
      </c>
      <c r="O171">
        <v>0</v>
      </c>
      <c r="P171">
        <v>0</v>
      </c>
      <c r="Q171">
        <v>0</v>
      </c>
    </row>
    <row r="172" spans="1:17">
      <c r="A172">
        <v>58</v>
      </c>
      <c r="B172">
        <v>3</v>
      </c>
      <c r="C172" t="s">
        <v>41</v>
      </c>
      <c r="D172">
        <f>VLOOKUP($A172,Sheet3!$A$1:$Z$101,21,Sheet3!U:U)</f>
        <v>0</v>
      </c>
      <c r="K172">
        <v>1</v>
      </c>
      <c r="L172">
        <v>10</v>
      </c>
      <c r="M172">
        <v>9</v>
      </c>
      <c r="N172">
        <v>0</v>
      </c>
      <c r="O172">
        <v>0</v>
      </c>
      <c r="P172">
        <v>0</v>
      </c>
      <c r="Q172">
        <v>0</v>
      </c>
    </row>
    <row r="173" spans="1:17">
      <c r="A173">
        <v>59</v>
      </c>
      <c r="B173">
        <v>1</v>
      </c>
      <c r="C173" t="s">
        <v>41</v>
      </c>
      <c r="D173">
        <f>VLOOKUP($A173,Sheet3!$A$1:$Z$101,21,Sheet3!U:U)</f>
        <v>0</v>
      </c>
      <c r="E173">
        <v>7</v>
      </c>
      <c r="F173">
        <v>10401</v>
      </c>
      <c r="G173">
        <v>9170</v>
      </c>
      <c r="H173">
        <v>1231</v>
      </c>
      <c r="I173">
        <v>0</v>
      </c>
      <c r="J173">
        <v>7.84</v>
      </c>
      <c r="K173">
        <v>1</v>
      </c>
      <c r="L173">
        <v>3</v>
      </c>
      <c r="M173">
        <v>2</v>
      </c>
      <c r="N173">
        <v>0</v>
      </c>
      <c r="O173">
        <v>1</v>
      </c>
      <c r="P173">
        <v>0</v>
      </c>
      <c r="Q173">
        <v>0</v>
      </c>
    </row>
    <row r="174" spans="1:17">
      <c r="A174">
        <v>59</v>
      </c>
      <c r="B174">
        <v>2</v>
      </c>
      <c r="C174" t="s">
        <v>41</v>
      </c>
      <c r="D174">
        <f>VLOOKUP($A174,Sheet3!$A$1:$Z$101,21,Sheet3!U:U)</f>
        <v>0</v>
      </c>
      <c r="E174">
        <v>10</v>
      </c>
      <c r="F174">
        <v>13758</v>
      </c>
      <c r="G174">
        <v>12533</v>
      </c>
      <c r="H174">
        <v>1225</v>
      </c>
      <c r="I174">
        <v>0</v>
      </c>
      <c r="J174">
        <v>11.88</v>
      </c>
      <c r="K174">
        <v>1</v>
      </c>
      <c r="L174">
        <v>5</v>
      </c>
      <c r="M174">
        <v>4</v>
      </c>
      <c r="N174">
        <v>0</v>
      </c>
      <c r="O174">
        <v>0</v>
      </c>
      <c r="P174">
        <v>0</v>
      </c>
      <c r="Q174">
        <v>0</v>
      </c>
    </row>
    <row r="175" spans="1:17">
      <c r="A175">
        <v>59</v>
      </c>
      <c r="B175">
        <v>3</v>
      </c>
      <c r="C175" t="s">
        <v>41</v>
      </c>
      <c r="D175">
        <f>VLOOKUP($A175,Sheet3!$A$1:$Z$101,21,Sheet3!U:U)</f>
        <v>0</v>
      </c>
      <c r="E175">
        <v>13</v>
      </c>
      <c r="F175">
        <v>34875</v>
      </c>
      <c r="G175">
        <v>24359</v>
      </c>
      <c r="H175">
        <v>10516</v>
      </c>
      <c r="I175">
        <v>0</v>
      </c>
      <c r="J175">
        <v>46.65</v>
      </c>
      <c r="K175">
        <v>1</v>
      </c>
      <c r="L175">
        <v>6</v>
      </c>
      <c r="M175">
        <v>5</v>
      </c>
      <c r="N175">
        <v>0</v>
      </c>
      <c r="O175">
        <v>1</v>
      </c>
      <c r="P175">
        <v>0</v>
      </c>
      <c r="Q175">
        <v>0</v>
      </c>
    </row>
    <row r="176" spans="1:17">
      <c r="A176">
        <v>60</v>
      </c>
      <c r="B176">
        <v>1</v>
      </c>
      <c r="C176" t="s">
        <v>41</v>
      </c>
      <c r="D176">
        <f>VLOOKUP($A176,Sheet3!$A$1:$Z$101,21,Sheet3!U:U)</f>
        <v>0</v>
      </c>
      <c r="K176">
        <v>1</v>
      </c>
      <c r="L176">
        <v>3</v>
      </c>
      <c r="M176">
        <v>2</v>
      </c>
      <c r="N176">
        <v>0</v>
      </c>
      <c r="O176">
        <v>8</v>
      </c>
      <c r="P176">
        <v>6</v>
      </c>
      <c r="Q176">
        <v>0</v>
      </c>
    </row>
    <row r="177" spans="1:17">
      <c r="A177">
        <v>60</v>
      </c>
      <c r="B177">
        <v>2</v>
      </c>
      <c r="C177" t="s">
        <v>41</v>
      </c>
      <c r="D177">
        <f>VLOOKUP($A177,Sheet3!$A$1:$Z$101,21,Sheet3!U:U)</f>
        <v>0</v>
      </c>
      <c r="E177">
        <v>10</v>
      </c>
      <c r="F177">
        <v>9880</v>
      </c>
      <c r="G177">
        <v>9055</v>
      </c>
      <c r="H177">
        <v>825</v>
      </c>
      <c r="I177">
        <v>0</v>
      </c>
      <c r="J177">
        <v>6.2</v>
      </c>
      <c r="K177">
        <v>1</v>
      </c>
      <c r="L177">
        <v>2</v>
      </c>
      <c r="M177">
        <v>1</v>
      </c>
      <c r="N177">
        <v>0</v>
      </c>
      <c r="O177">
        <v>4</v>
      </c>
      <c r="P177">
        <v>2</v>
      </c>
      <c r="Q177">
        <v>0</v>
      </c>
    </row>
    <row r="178" spans="1:17">
      <c r="A178">
        <v>60</v>
      </c>
      <c r="B178">
        <v>3</v>
      </c>
      <c r="C178" t="s">
        <v>41</v>
      </c>
      <c r="D178">
        <f>VLOOKUP($A178,Sheet3!$A$1:$Z$101,21,Sheet3!U:U)</f>
        <v>0</v>
      </c>
      <c r="K178">
        <v>1</v>
      </c>
      <c r="L178">
        <v>6</v>
      </c>
      <c r="M178">
        <v>3</v>
      </c>
      <c r="N178">
        <v>3</v>
      </c>
      <c r="O178">
        <v>4</v>
      </c>
      <c r="P178">
        <v>3</v>
      </c>
      <c r="Q178">
        <v>0</v>
      </c>
    </row>
    <row r="179" spans="1:17">
      <c r="A179">
        <v>61</v>
      </c>
      <c r="B179">
        <v>1</v>
      </c>
      <c r="C179" t="s">
        <v>41</v>
      </c>
      <c r="D179">
        <f>VLOOKUP($A179,Sheet3!$A$1:$Z$101,21,Sheet3!U:U)</f>
        <v>0</v>
      </c>
      <c r="K179">
        <v>1</v>
      </c>
      <c r="L179">
        <v>10</v>
      </c>
      <c r="M179">
        <v>9</v>
      </c>
      <c r="N179">
        <v>0</v>
      </c>
      <c r="O179">
        <v>0</v>
      </c>
      <c r="P179">
        <v>0</v>
      </c>
      <c r="Q179">
        <v>0</v>
      </c>
    </row>
    <row r="180" spans="1:17">
      <c r="A180">
        <v>61</v>
      </c>
      <c r="B180">
        <v>2</v>
      </c>
      <c r="C180" t="s">
        <v>41</v>
      </c>
      <c r="D180">
        <f>VLOOKUP($A180,Sheet3!$A$1:$Z$101,21,Sheet3!U:U)</f>
        <v>0</v>
      </c>
      <c r="K180">
        <v>1</v>
      </c>
      <c r="L180">
        <v>10</v>
      </c>
      <c r="M180">
        <v>9</v>
      </c>
      <c r="N180">
        <v>0</v>
      </c>
      <c r="O180">
        <v>0</v>
      </c>
      <c r="P180">
        <v>0</v>
      </c>
      <c r="Q180">
        <v>0</v>
      </c>
    </row>
    <row r="181" spans="1:17">
      <c r="A181">
        <v>61</v>
      </c>
      <c r="B181">
        <v>3</v>
      </c>
      <c r="C181" t="s">
        <v>41</v>
      </c>
      <c r="D181">
        <f>VLOOKUP($A181,Sheet3!$A$1:$Z$101,21,Sheet3!U:U)</f>
        <v>0</v>
      </c>
      <c r="K181">
        <v>1</v>
      </c>
      <c r="L181">
        <v>10</v>
      </c>
      <c r="M181">
        <v>9</v>
      </c>
      <c r="N181">
        <v>0</v>
      </c>
      <c r="O181">
        <v>0</v>
      </c>
      <c r="P181">
        <v>0</v>
      </c>
      <c r="Q181">
        <v>0</v>
      </c>
    </row>
    <row r="182" spans="1:17">
      <c r="A182">
        <v>62</v>
      </c>
      <c r="B182">
        <v>1</v>
      </c>
      <c r="C182" t="s">
        <v>41</v>
      </c>
      <c r="D182">
        <f>VLOOKUP($A182,Sheet3!$A$1:$Z$101,21,Sheet3!U:U)</f>
        <v>0</v>
      </c>
      <c r="K182">
        <v>1</v>
      </c>
      <c r="L182">
        <v>3</v>
      </c>
      <c r="M182">
        <v>0</v>
      </c>
      <c r="N182">
        <v>2</v>
      </c>
      <c r="O182">
        <v>0</v>
      </c>
      <c r="P182">
        <v>0</v>
      </c>
      <c r="Q182">
        <v>0</v>
      </c>
    </row>
    <row r="183" spans="1:17">
      <c r="A183">
        <v>62</v>
      </c>
      <c r="B183">
        <v>2</v>
      </c>
      <c r="C183" t="s">
        <v>41</v>
      </c>
      <c r="D183">
        <f>VLOOKUP($A183,Sheet3!$A$1:$Z$101,21,Sheet3!U:U)</f>
        <v>0</v>
      </c>
      <c r="E183">
        <v>10</v>
      </c>
      <c r="F183">
        <v>17523</v>
      </c>
      <c r="G183">
        <v>15652</v>
      </c>
      <c r="H183">
        <v>1871</v>
      </c>
      <c r="I183">
        <v>0</v>
      </c>
      <c r="J183">
        <v>17.190000000000001</v>
      </c>
      <c r="K183">
        <v>1</v>
      </c>
      <c r="L183">
        <v>5</v>
      </c>
      <c r="M183">
        <v>2</v>
      </c>
      <c r="N183">
        <v>2</v>
      </c>
      <c r="O183">
        <v>0</v>
      </c>
      <c r="P183">
        <v>0</v>
      </c>
      <c r="Q183">
        <v>0</v>
      </c>
    </row>
    <row r="184" spans="1:17">
      <c r="A184">
        <v>62</v>
      </c>
      <c r="B184">
        <v>3</v>
      </c>
      <c r="C184" t="s">
        <v>41</v>
      </c>
      <c r="D184">
        <f>VLOOKUP($A184,Sheet3!$A$1:$Z$101,21,Sheet3!U:U)</f>
        <v>0</v>
      </c>
      <c r="K184">
        <v>1</v>
      </c>
      <c r="L184">
        <v>10</v>
      </c>
      <c r="M184">
        <v>7</v>
      </c>
      <c r="N184">
        <v>2</v>
      </c>
      <c r="O184">
        <v>0</v>
      </c>
      <c r="P184">
        <v>0</v>
      </c>
      <c r="Q184">
        <v>0</v>
      </c>
    </row>
    <row r="185" spans="1:17">
      <c r="A185">
        <v>63</v>
      </c>
      <c r="B185">
        <v>1</v>
      </c>
      <c r="C185" t="s">
        <v>41</v>
      </c>
      <c r="D185">
        <f>VLOOKUP($A185,Sheet3!$A$1:$Z$101,21,Sheet3!U:U)</f>
        <v>0</v>
      </c>
      <c r="K185">
        <v>1</v>
      </c>
      <c r="L185">
        <v>2</v>
      </c>
      <c r="M185">
        <v>2</v>
      </c>
      <c r="N185">
        <v>0</v>
      </c>
      <c r="O185">
        <v>8</v>
      </c>
      <c r="P185">
        <v>7</v>
      </c>
      <c r="Q185">
        <v>0</v>
      </c>
    </row>
    <row r="186" spans="1:17">
      <c r="A186">
        <v>63</v>
      </c>
      <c r="B186">
        <v>2</v>
      </c>
      <c r="C186" t="s">
        <v>41</v>
      </c>
      <c r="D186">
        <f>VLOOKUP($A186,Sheet3!$A$1:$Z$101,21,Sheet3!U:U)</f>
        <v>0</v>
      </c>
      <c r="K186">
        <v>1</v>
      </c>
      <c r="L186">
        <v>0</v>
      </c>
      <c r="M186">
        <v>0</v>
      </c>
      <c r="N186">
        <v>0</v>
      </c>
      <c r="O186">
        <v>10</v>
      </c>
      <c r="P186">
        <v>9</v>
      </c>
      <c r="Q186">
        <v>0</v>
      </c>
    </row>
    <row r="187" spans="1:17">
      <c r="A187">
        <v>63</v>
      </c>
      <c r="B187">
        <v>3</v>
      </c>
      <c r="C187" t="s">
        <v>41</v>
      </c>
      <c r="D187">
        <f>VLOOKUP($A187,Sheet3!$A$1:$Z$101,21,Sheet3!U:U)</f>
        <v>0</v>
      </c>
      <c r="K187">
        <v>1</v>
      </c>
      <c r="L187">
        <v>0</v>
      </c>
      <c r="M187">
        <v>0</v>
      </c>
      <c r="N187">
        <v>0</v>
      </c>
      <c r="O187">
        <v>10</v>
      </c>
      <c r="P187">
        <v>9</v>
      </c>
      <c r="Q187">
        <v>0</v>
      </c>
    </row>
    <row r="188" spans="1:17">
      <c r="A188">
        <v>64</v>
      </c>
      <c r="B188">
        <v>1</v>
      </c>
      <c r="C188" t="s">
        <v>41</v>
      </c>
      <c r="D188">
        <f>VLOOKUP($A188,Sheet3!$A$1:$Z$101,21,Sheet3!U:U)</f>
        <v>0</v>
      </c>
      <c r="E188">
        <v>2</v>
      </c>
      <c r="F188">
        <v>1474</v>
      </c>
      <c r="G188">
        <v>1435</v>
      </c>
      <c r="H188">
        <v>39</v>
      </c>
      <c r="I188">
        <v>0</v>
      </c>
      <c r="J188">
        <v>0.95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</row>
    <row r="189" spans="1:17">
      <c r="A189">
        <v>64</v>
      </c>
      <c r="B189">
        <v>2</v>
      </c>
      <c r="C189" t="s">
        <v>41</v>
      </c>
      <c r="D189">
        <f>VLOOKUP($A189,Sheet3!$A$1:$Z$101,21,Sheet3!U:U)</f>
        <v>0</v>
      </c>
      <c r="E189">
        <v>2</v>
      </c>
      <c r="F189">
        <v>1474</v>
      </c>
      <c r="G189">
        <v>1435</v>
      </c>
      <c r="H189">
        <v>39</v>
      </c>
      <c r="I189">
        <v>0</v>
      </c>
      <c r="J189">
        <v>0.61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</row>
    <row r="190" spans="1:17">
      <c r="A190">
        <v>64</v>
      </c>
      <c r="B190">
        <v>3</v>
      </c>
      <c r="C190" t="s">
        <v>41</v>
      </c>
      <c r="D190">
        <f>VLOOKUP($A190,Sheet3!$A$1:$Z$101,21,Sheet3!U:U)</f>
        <v>0</v>
      </c>
      <c r="E190">
        <v>2</v>
      </c>
      <c r="F190">
        <v>1474</v>
      </c>
      <c r="G190">
        <v>1435</v>
      </c>
      <c r="H190">
        <v>39</v>
      </c>
      <c r="I190">
        <v>0</v>
      </c>
      <c r="J190">
        <v>0.56999999999999995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</row>
    <row r="191" spans="1:17">
      <c r="A191">
        <v>65</v>
      </c>
      <c r="B191">
        <v>1</v>
      </c>
      <c r="C191" t="s">
        <v>41</v>
      </c>
      <c r="D191">
        <f>VLOOKUP($A191,Sheet3!$A$1:$Z$101,21,Sheet3!U:U)</f>
        <v>0</v>
      </c>
      <c r="E191">
        <v>2</v>
      </c>
      <c r="F191">
        <v>1458</v>
      </c>
      <c r="G191">
        <v>1431</v>
      </c>
      <c r="H191">
        <v>27</v>
      </c>
      <c r="I191">
        <v>0</v>
      </c>
      <c r="J191">
        <v>0.53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</row>
    <row r="192" spans="1:17">
      <c r="A192">
        <v>65</v>
      </c>
      <c r="B192">
        <v>2</v>
      </c>
      <c r="C192" t="s">
        <v>41</v>
      </c>
      <c r="D192">
        <f>VLOOKUP($A192,Sheet3!$A$1:$Z$101,21,Sheet3!U:U)</f>
        <v>0</v>
      </c>
      <c r="E192">
        <v>2</v>
      </c>
      <c r="F192">
        <v>1458</v>
      </c>
      <c r="G192">
        <v>1431</v>
      </c>
      <c r="H192">
        <v>27</v>
      </c>
      <c r="I192">
        <v>0</v>
      </c>
      <c r="J192">
        <v>0.52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</row>
    <row r="193" spans="1:17">
      <c r="A193">
        <v>65</v>
      </c>
      <c r="B193">
        <v>3</v>
      </c>
      <c r="C193" t="s">
        <v>41</v>
      </c>
      <c r="D193">
        <f>VLOOKUP($A193,Sheet3!$A$1:$Z$101,21,Sheet3!U:U)</f>
        <v>0</v>
      </c>
      <c r="E193">
        <v>2</v>
      </c>
      <c r="F193">
        <v>1458</v>
      </c>
      <c r="G193">
        <v>1431</v>
      </c>
      <c r="H193">
        <v>27</v>
      </c>
      <c r="I193">
        <v>0</v>
      </c>
      <c r="J193">
        <v>0.53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</row>
    <row r="194" spans="1:17">
      <c r="A194">
        <v>66</v>
      </c>
      <c r="B194">
        <v>1</v>
      </c>
      <c r="C194" t="s">
        <v>41</v>
      </c>
      <c r="D194">
        <f>VLOOKUP($A194,Sheet3!$A$1:$Z$101,21,Sheet3!U:U)</f>
        <v>0</v>
      </c>
      <c r="K194">
        <v>1</v>
      </c>
      <c r="L194">
        <v>0</v>
      </c>
      <c r="M194">
        <v>0</v>
      </c>
      <c r="N194">
        <v>0</v>
      </c>
      <c r="O194">
        <v>10</v>
      </c>
      <c r="P194">
        <v>9</v>
      </c>
      <c r="Q194">
        <v>0</v>
      </c>
    </row>
    <row r="195" spans="1:17">
      <c r="A195">
        <v>66</v>
      </c>
      <c r="B195">
        <v>2</v>
      </c>
      <c r="C195" t="s">
        <v>41</v>
      </c>
      <c r="D195">
        <f>VLOOKUP($A195,Sheet3!$A$1:$Z$101,21,Sheet3!U:U)</f>
        <v>0</v>
      </c>
      <c r="K195">
        <v>1</v>
      </c>
      <c r="L195">
        <v>3</v>
      </c>
      <c r="M195">
        <v>1</v>
      </c>
      <c r="N195">
        <v>2</v>
      </c>
      <c r="O195">
        <v>7</v>
      </c>
      <c r="P195">
        <v>6</v>
      </c>
      <c r="Q195">
        <v>0</v>
      </c>
    </row>
    <row r="196" spans="1:17">
      <c r="A196">
        <v>66</v>
      </c>
      <c r="B196">
        <v>3</v>
      </c>
      <c r="C196" t="s">
        <v>41</v>
      </c>
      <c r="D196">
        <f>VLOOKUP($A196,Sheet3!$A$1:$Z$101,21,Sheet3!U:U)</f>
        <v>0</v>
      </c>
      <c r="K196">
        <v>1</v>
      </c>
      <c r="L196">
        <v>0</v>
      </c>
      <c r="M196">
        <v>0</v>
      </c>
      <c r="N196">
        <v>0</v>
      </c>
      <c r="O196">
        <v>10</v>
      </c>
      <c r="P196">
        <v>9</v>
      </c>
      <c r="Q196">
        <v>0</v>
      </c>
    </row>
    <row r="197" spans="1:17">
      <c r="A197">
        <v>67</v>
      </c>
      <c r="B197">
        <v>1</v>
      </c>
      <c r="C197" t="s">
        <v>41</v>
      </c>
      <c r="D197">
        <f>VLOOKUP($A197,Sheet3!$A$1:$Z$101,21,Sheet3!U:U)</f>
        <v>0</v>
      </c>
      <c r="K197">
        <v>1</v>
      </c>
      <c r="L197">
        <v>6</v>
      </c>
      <c r="M197">
        <v>5</v>
      </c>
      <c r="N197">
        <v>1</v>
      </c>
      <c r="O197">
        <v>4</v>
      </c>
      <c r="P197">
        <v>3</v>
      </c>
      <c r="Q197">
        <v>0</v>
      </c>
    </row>
    <row r="198" spans="1:17">
      <c r="A198">
        <v>67</v>
      </c>
      <c r="B198">
        <v>2</v>
      </c>
      <c r="C198" t="s">
        <v>41</v>
      </c>
      <c r="D198">
        <f>VLOOKUP($A198,Sheet3!$A$1:$Z$101,21,Sheet3!U:U)</f>
        <v>0</v>
      </c>
      <c r="K198">
        <v>1</v>
      </c>
      <c r="L198">
        <v>0</v>
      </c>
      <c r="M198">
        <v>0</v>
      </c>
      <c r="N198">
        <v>0</v>
      </c>
      <c r="O198">
        <v>10</v>
      </c>
      <c r="P198">
        <v>9</v>
      </c>
      <c r="Q198">
        <v>0</v>
      </c>
    </row>
    <row r="199" spans="1:17">
      <c r="A199">
        <v>67</v>
      </c>
      <c r="B199">
        <v>3</v>
      </c>
      <c r="C199" t="s">
        <v>41</v>
      </c>
      <c r="D199">
        <f>VLOOKUP($A199,Sheet3!$A$1:$Z$101,21,Sheet3!U:U)</f>
        <v>0</v>
      </c>
      <c r="K199">
        <v>1</v>
      </c>
      <c r="L199">
        <v>4</v>
      </c>
      <c r="M199">
        <v>3</v>
      </c>
      <c r="N199">
        <v>1</v>
      </c>
      <c r="O199">
        <v>6</v>
      </c>
      <c r="P199">
        <v>5</v>
      </c>
      <c r="Q199">
        <v>0</v>
      </c>
    </row>
    <row r="200" spans="1:17">
      <c r="A200">
        <v>68</v>
      </c>
      <c r="B200">
        <v>1</v>
      </c>
      <c r="C200" t="s">
        <v>41</v>
      </c>
      <c r="D200">
        <f>VLOOKUP($A200,Sheet3!$A$1:$Z$101,21,Sheet3!U:U)</f>
        <v>0</v>
      </c>
      <c r="K200">
        <v>1</v>
      </c>
      <c r="L200">
        <v>9</v>
      </c>
      <c r="M200">
        <v>5</v>
      </c>
      <c r="N200">
        <v>4</v>
      </c>
      <c r="O200">
        <v>1</v>
      </c>
      <c r="P200">
        <v>0</v>
      </c>
      <c r="Q200">
        <v>0</v>
      </c>
    </row>
    <row r="201" spans="1:17">
      <c r="A201">
        <v>68</v>
      </c>
      <c r="B201">
        <v>2</v>
      </c>
      <c r="C201" t="s">
        <v>41</v>
      </c>
      <c r="D201">
        <f>VLOOKUP($A201,Sheet3!$A$1:$Z$101,21,Sheet3!U:U)</f>
        <v>0</v>
      </c>
      <c r="K201">
        <v>1</v>
      </c>
      <c r="L201">
        <v>9</v>
      </c>
      <c r="M201">
        <v>9</v>
      </c>
      <c r="N201">
        <v>0</v>
      </c>
      <c r="O201">
        <v>1</v>
      </c>
      <c r="P201">
        <v>0</v>
      </c>
      <c r="Q201">
        <v>0</v>
      </c>
    </row>
    <row r="202" spans="1:17">
      <c r="A202">
        <v>68</v>
      </c>
      <c r="B202">
        <v>3</v>
      </c>
      <c r="C202" t="s">
        <v>41</v>
      </c>
      <c r="D202">
        <f>VLOOKUP($A202,Sheet3!$A$1:$Z$101,21,Sheet3!U:U)</f>
        <v>0</v>
      </c>
      <c r="K202">
        <v>1</v>
      </c>
      <c r="L202">
        <v>9</v>
      </c>
      <c r="M202">
        <v>9</v>
      </c>
      <c r="N202">
        <v>0</v>
      </c>
      <c r="O202">
        <v>1</v>
      </c>
      <c r="P202">
        <v>0</v>
      </c>
      <c r="Q202">
        <v>0</v>
      </c>
    </row>
    <row r="203" spans="1:17">
      <c r="A203">
        <v>69</v>
      </c>
      <c r="B203">
        <v>1</v>
      </c>
      <c r="C203" t="s">
        <v>41</v>
      </c>
      <c r="D203">
        <f>VLOOKUP($A203,Sheet3!$A$1:$Z$101,21,Sheet3!U:U)</f>
        <v>0</v>
      </c>
      <c r="E203">
        <v>15</v>
      </c>
      <c r="F203">
        <v>11403</v>
      </c>
      <c r="G203">
        <v>10794</v>
      </c>
      <c r="H203">
        <v>609</v>
      </c>
      <c r="I203">
        <v>0</v>
      </c>
      <c r="J203">
        <v>7.49</v>
      </c>
      <c r="K203">
        <v>1</v>
      </c>
      <c r="L203">
        <v>5</v>
      </c>
      <c r="M203">
        <v>3</v>
      </c>
      <c r="N203">
        <v>0</v>
      </c>
      <c r="O203">
        <v>3</v>
      </c>
      <c r="P203">
        <v>3</v>
      </c>
      <c r="Q203">
        <v>0</v>
      </c>
    </row>
    <row r="204" spans="1:17">
      <c r="A204">
        <v>69</v>
      </c>
      <c r="B204">
        <v>2</v>
      </c>
      <c r="C204" t="s">
        <v>41</v>
      </c>
      <c r="D204">
        <f>VLOOKUP($A204,Sheet3!$A$1:$Z$101,21,Sheet3!U:U)</f>
        <v>0</v>
      </c>
      <c r="K204">
        <v>1</v>
      </c>
      <c r="L204">
        <v>2</v>
      </c>
      <c r="M204">
        <v>0</v>
      </c>
      <c r="N204">
        <v>2</v>
      </c>
      <c r="O204">
        <v>3</v>
      </c>
      <c r="P204">
        <v>2</v>
      </c>
      <c r="Q204">
        <v>0</v>
      </c>
    </row>
    <row r="205" spans="1:17">
      <c r="A205">
        <v>69</v>
      </c>
      <c r="B205">
        <v>3</v>
      </c>
      <c r="C205" t="s">
        <v>41</v>
      </c>
      <c r="D205">
        <f>VLOOKUP($A205,Sheet3!$A$1:$Z$101,21,Sheet3!U:U)</f>
        <v>0</v>
      </c>
      <c r="K205">
        <v>1</v>
      </c>
      <c r="L205">
        <v>7</v>
      </c>
      <c r="M205">
        <v>7</v>
      </c>
      <c r="N205">
        <v>0</v>
      </c>
      <c r="O205">
        <v>3</v>
      </c>
      <c r="P205">
        <v>2</v>
      </c>
      <c r="Q205">
        <v>0</v>
      </c>
    </row>
    <row r="206" spans="1:17">
      <c r="A206">
        <v>70</v>
      </c>
      <c r="B206">
        <v>1</v>
      </c>
      <c r="C206" t="s">
        <v>41</v>
      </c>
      <c r="D206">
        <f>VLOOKUP($A206,Sheet3!$A$1:$Z$101,21,Sheet3!U:U)</f>
        <v>0</v>
      </c>
      <c r="E206">
        <v>2</v>
      </c>
      <c r="F206">
        <v>1473</v>
      </c>
      <c r="G206">
        <v>1447</v>
      </c>
      <c r="H206">
        <v>26</v>
      </c>
      <c r="I206">
        <v>0</v>
      </c>
      <c r="J206">
        <v>0.59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</row>
    <row r="207" spans="1:17">
      <c r="A207">
        <v>70</v>
      </c>
      <c r="B207">
        <v>2</v>
      </c>
      <c r="C207" t="s">
        <v>41</v>
      </c>
      <c r="D207">
        <f>VLOOKUP($A207,Sheet3!$A$1:$Z$101,21,Sheet3!U:U)</f>
        <v>0</v>
      </c>
      <c r="E207">
        <v>2</v>
      </c>
      <c r="F207">
        <v>1473</v>
      </c>
      <c r="G207">
        <v>1447</v>
      </c>
      <c r="H207">
        <v>26</v>
      </c>
      <c r="I207">
        <v>0</v>
      </c>
      <c r="J207">
        <v>0.56999999999999995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</row>
    <row r="208" spans="1:17">
      <c r="A208">
        <v>70</v>
      </c>
      <c r="B208">
        <v>3</v>
      </c>
      <c r="C208" t="s">
        <v>41</v>
      </c>
      <c r="D208">
        <f>VLOOKUP($A208,Sheet3!$A$1:$Z$101,21,Sheet3!U:U)</f>
        <v>0</v>
      </c>
      <c r="E208">
        <v>2</v>
      </c>
      <c r="F208">
        <v>1473</v>
      </c>
      <c r="G208">
        <v>1447</v>
      </c>
      <c r="H208">
        <v>26</v>
      </c>
      <c r="I208">
        <v>0</v>
      </c>
      <c r="J208">
        <v>0.67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</row>
    <row r="209" spans="1:17">
      <c r="A209">
        <v>71</v>
      </c>
      <c r="B209">
        <v>1</v>
      </c>
      <c r="C209" t="s">
        <v>41</v>
      </c>
      <c r="D209">
        <f>VLOOKUP($A209,Sheet3!$A$1:$Z$101,21,Sheet3!U:U)</f>
        <v>1</v>
      </c>
      <c r="E209">
        <v>2</v>
      </c>
      <c r="F209">
        <v>1503</v>
      </c>
      <c r="G209">
        <v>1449</v>
      </c>
      <c r="H209">
        <v>54</v>
      </c>
      <c r="I209">
        <v>0</v>
      </c>
      <c r="J209">
        <v>0.69</v>
      </c>
      <c r="K209">
        <v>1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</row>
    <row r="210" spans="1:17">
      <c r="A210">
        <v>71</v>
      </c>
      <c r="B210">
        <v>2</v>
      </c>
      <c r="C210" t="s">
        <v>41</v>
      </c>
      <c r="D210">
        <f>VLOOKUP($A210,Sheet3!$A$1:$Z$101,21,Sheet3!U:U)</f>
        <v>1</v>
      </c>
      <c r="E210">
        <v>6</v>
      </c>
      <c r="F210">
        <v>5478</v>
      </c>
      <c r="G210">
        <v>5290</v>
      </c>
      <c r="H210">
        <v>188</v>
      </c>
      <c r="I210">
        <v>0</v>
      </c>
      <c r="J210">
        <v>1.97</v>
      </c>
      <c r="K210">
        <v>1</v>
      </c>
      <c r="L210">
        <v>0</v>
      </c>
      <c r="M210">
        <v>0</v>
      </c>
      <c r="N210">
        <v>0</v>
      </c>
      <c r="O210">
        <v>3</v>
      </c>
      <c r="P210">
        <v>2</v>
      </c>
      <c r="Q210">
        <v>0</v>
      </c>
    </row>
    <row r="211" spans="1:17">
      <c r="A211">
        <v>71</v>
      </c>
      <c r="B211">
        <v>3</v>
      </c>
      <c r="C211" t="s">
        <v>41</v>
      </c>
      <c r="D211">
        <f>VLOOKUP($A211,Sheet3!$A$1:$Z$101,21,Sheet3!U:U)</f>
        <v>1</v>
      </c>
      <c r="E211">
        <v>2</v>
      </c>
      <c r="F211">
        <v>1503</v>
      </c>
      <c r="G211">
        <v>1449</v>
      </c>
      <c r="H211">
        <v>54</v>
      </c>
      <c r="I211">
        <v>0</v>
      </c>
      <c r="J211">
        <v>0.68</v>
      </c>
      <c r="K211">
        <v>1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</row>
    <row r="212" spans="1:17">
      <c r="A212">
        <v>72</v>
      </c>
      <c r="B212">
        <v>1</v>
      </c>
      <c r="C212" t="s">
        <v>41</v>
      </c>
      <c r="D212">
        <f>VLOOKUP($A212,Sheet3!$A$1:$Z$101,21,Sheet3!U:U)</f>
        <v>1</v>
      </c>
      <c r="E212">
        <v>2</v>
      </c>
      <c r="F212">
        <v>1508</v>
      </c>
      <c r="G212">
        <v>1455</v>
      </c>
      <c r="H212">
        <v>53</v>
      </c>
      <c r="I212">
        <v>0</v>
      </c>
      <c r="J212">
        <v>0.68</v>
      </c>
      <c r="K212">
        <v>1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</row>
    <row r="213" spans="1:17">
      <c r="A213">
        <v>72</v>
      </c>
      <c r="B213">
        <v>2</v>
      </c>
      <c r="C213" t="s">
        <v>41</v>
      </c>
      <c r="D213">
        <f>VLOOKUP($A213,Sheet3!$A$1:$Z$101,21,Sheet3!U:U)</f>
        <v>1</v>
      </c>
      <c r="E213">
        <v>4</v>
      </c>
      <c r="F213">
        <v>3255</v>
      </c>
      <c r="G213">
        <v>3149</v>
      </c>
      <c r="H213">
        <v>106</v>
      </c>
      <c r="I213">
        <v>0</v>
      </c>
      <c r="J213">
        <v>1.19</v>
      </c>
      <c r="K213">
        <v>1</v>
      </c>
      <c r="L213">
        <v>0</v>
      </c>
      <c r="M213">
        <v>0</v>
      </c>
      <c r="N213">
        <v>0</v>
      </c>
      <c r="O213">
        <v>2</v>
      </c>
      <c r="P213">
        <v>1</v>
      </c>
      <c r="Q213">
        <v>0</v>
      </c>
    </row>
    <row r="214" spans="1:17">
      <c r="A214">
        <v>72</v>
      </c>
      <c r="B214">
        <v>3</v>
      </c>
      <c r="C214" t="s">
        <v>41</v>
      </c>
      <c r="D214">
        <f>VLOOKUP($A214,Sheet3!$A$1:$Z$101,21,Sheet3!U:U)</f>
        <v>1</v>
      </c>
      <c r="E214">
        <v>2</v>
      </c>
      <c r="F214">
        <v>1508</v>
      </c>
      <c r="G214">
        <v>1455</v>
      </c>
      <c r="H214">
        <v>53</v>
      </c>
      <c r="I214">
        <v>0</v>
      </c>
      <c r="J214">
        <v>0.67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</row>
    <row r="215" spans="1:17">
      <c r="A215">
        <v>73</v>
      </c>
      <c r="B215">
        <v>1</v>
      </c>
      <c r="C215" t="s">
        <v>41</v>
      </c>
      <c r="D215">
        <f>VLOOKUP($A215,Sheet3!$A$1:$Z$101,21,Sheet3!U:U)</f>
        <v>0</v>
      </c>
      <c r="K215">
        <v>1</v>
      </c>
      <c r="L215">
        <v>10</v>
      </c>
      <c r="M215">
        <v>9</v>
      </c>
      <c r="N215">
        <v>0</v>
      </c>
      <c r="O215">
        <v>0</v>
      </c>
      <c r="P215">
        <v>0</v>
      </c>
      <c r="Q215">
        <v>0</v>
      </c>
    </row>
    <row r="216" spans="1:17">
      <c r="A216">
        <v>73</v>
      </c>
      <c r="B216">
        <v>2</v>
      </c>
      <c r="C216" t="s">
        <v>41</v>
      </c>
      <c r="D216">
        <f>VLOOKUP($A216,Sheet3!$A$1:$Z$101,21,Sheet3!U:U)</f>
        <v>0</v>
      </c>
      <c r="E216">
        <v>7</v>
      </c>
      <c r="F216">
        <v>6745</v>
      </c>
      <c r="G216">
        <v>6167</v>
      </c>
      <c r="H216">
        <v>578</v>
      </c>
      <c r="I216">
        <v>0</v>
      </c>
      <c r="J216">
        <v>3.21</v>
      </c>
      <c r="K216">
        <v>1</v>
      </c>
      <c r="L216">
        <v>1</v>
      </c>
      <c r="M216">
        <v>0</v>
      </c>
      <c r="N216">
        <v>0</v>
      </c>
      <c r="O216">
        <v>3</v>
      </c>
      <c r="P216">
        <v>2</v>
      </c>
      <c r="Q216">
        <v>0</v>
      </c>
    </row>
    <row r="217" spans="1:17">
      <c r="A217">
        <v>73</v>
      </c>
      <c r="B217">
        <v>3</v>
      </c>
      <c r="C217" t="s">
        <v>41</v>
      </c>
      <c r="D217">
        <f>VLOOKUP($A217,Sheet3!$A$1:$Z$101,21,Sheet3!U:U)</f>
        <v>0</v>
      </c>
      <c r="E217">
        <v>18</v>
      </c>
      <c r="F217">
        <v>31415</v>
      </c>
      <c r="G217">
        <v>30223</v>
      </c>
      <c r="H217">
        <v>1192</v>
      </c>
      <c r="I217">
        <v>0</v>
      </c>
      <c r="J217">
        <v>17.82</v>
      </c>
      <c r="K217">
        <v>1</v>
      </c>
      <c r="L217">
        <v>9</v>
      </c>
      <c r="M217">
        <v>8</v>
      </c>
      <c r="N217">
        <v>0</v>
      </c>
      <c r="O217">
        <v>0</v>
      </c>
      <c r="P217">
        <v>0</v>
      </c>
      <c r="Q217">
        <v>0</v>
      </c>
    </row>
    <row r="218" spans="1:17">
      <c r="A218">
        <v>74</v>
      </c>
      <c r="B218">
        <v>1</v>
      </c>
      <c r="C218" t="s">
        <v>41</v>
      </c>
      <c r="D218">
        <f>VLOOKUP($A218,Sheet3!$A$1:$Z$101,21,Sheet3!U:U)</f>
        <v>0</v>
      </c>
      <c r="K218">
        <v>1</v>
      </c>
      <c r="L218">
        <v>0</v>
      </c>
      <c r="M218">
        <v>0</v>
      </c>
      <c r="N218">
        <v>0</v>
      </c>
      <c r="O218">
        <v>10</v>
      </c>
      <c r="P218">
        <v>9</v>
      </c>
      <c r="Q218">
        <v>0</v>
      </c>
    </row>
    <row r="219" spans="1:17">
      <c r="A219">
        <v>74</v>
      </c>
      <c r="B219">
        <v>2</v>
      </c>
      <c r="C219" t="s">
        <v>41</v>
      </c>
      <c r="D219">
        <f>VLOOKUP($A219,Sheet3!$A$1:$Z$101,21,Sheet3!U:U)</f>
        <v>0</v>
      </c>
      <c r="K219">
        <v>1</v>
      </c>
      <c r="L219">
        <v>0</v>
      </c>
      <c r="M219">
        <v>0</v>
      </c>
      <c r="N219">
        <v>0</v>
      </c>
      <c r="O219">
        <v>10</v>
      </c>
      <c r="P219">
        <v>9</v>
      </c>
      <c r="Q219">
        <v>0</v>
      </c>
    </row>
    <row r="220" spans="1:17">
      <c r="A220">
        <v>74</v>
      </c>
      <c r="B220">
        <v>3</v>
      </c>
      <c r="C220" t="s">
        <v>41</v>
      </c>
      <c r="D220">
        <f>VLOOKUP($A220,Sheet3!$A$1:$Z$101,21,Sheet3!U:U)</f>
        <v>0</v>
      </c>
      <c r="K220">
        <v>1</v>
      </c>
      <c r="L220">
        <v>0</v>
      </c>
      <c r="M220">
        <v>0</v>
      </c>
      <c r="N220">
        <v>0</v>
      </c>
      <c r="O220">
        <v>10</v>
      </c>
      <c r="P220">
        <v>9</v>
      </c>
      <c r="Q220">
        <v>0</v>
      </c>
    </row>
    <row r="221" spans="1:17">
      <c r="A221">
        <v>75</v>
      </c>
      <c r="B221">
        <v>1</v>
      </c>
      <c r="C221" t="s">
        <v>41</v>
      </c>
      <c r="D221">
        <f>VLOOKUP($A221,Sheet3!$A$1:$Z$101,21,Sheet3!U:U)</f>
        <v>0</v>
      </c>
      <c r="K221">
        <v>1</v>
      </c>
      <c r="L221">
        <v>0</v>
      </c>
      <c r="M221">
        <v>0</v>
      </c>
      <c r="N221">
        <v>0</v>
      </c>
      <c r="O221">
        <v>10</v>
      </c>
      <c r="P221">
        <v>9</v>
      </c>
      <c r="Q221">
        <v>0</v>
      </c>
    </row>
    <row r="222" spans="1:17">
      <c r="A222">
        <v>75</v>
      </c>
      <c r="B222">
        <v>2</v>
      </c>
      <c r="C222" t="s">
        <v>41</v>
      </c>
      <c r="D222">
        <f>VLOOKUP($A222,Sheet3!$A$1:$Z$101,21,Sheet3!U:U)</f>
        <v>0</v>
      </c>
      <c r="K222">
        <v>1</v>
      </c>
      <c r="L222">
        <v>0</v>
      </c>
      <c r="M222">
        <v>0</v>
      </c>
      <c r="N222">
        <v>0</v>
      </c>
      <c r="O222">
        <v>10</v>
      </c>
      <c r="P222">
        <v>9</v>
      </c>
      <c r="Q222">
        <v>0</v>
      </c>
    </row>
    <row r="223" spans="1:17">
      <c r="A223">
        <v>75</v>
      </c>
      <c r="B223">
        <v>3</v>
      </c>
      <c r="C223" t="s">
        <v>41</v>
      </c>
      <c r="D223">
        <f>VLOOKUP($A223,Sheet3!$A$1:$Z$101,21,Sheet3!U:U)</f>
        <v>0</v>
      </c>
      <c r="K223">
        <v>1</v>
      </c>
      <c r="L223">
        <v>0</v>
      </c>
      <c r="M223">
        <v>0</v>
      </c>
      <c r="N223">
        <v>0</v>
      </c>
      <c r="O223">
        <v>10</v>
      </c>
      <c r="P223">
        <v>8</v>
      </c>
      <c r="Q223">
        <v>1</v>
      </c>
    </row>
    <row r="224" spans="1:17">
      <c r="A224">
        <v>76</v>
      </c>
      <c r="B224">
        <v>1</v>
      </c>
      <c r="C224" t="s">
        <v>41</v>
      </c>
      <c r="D224">
        <f>VLOOKUP($A224,Sheet3!$A$1:$Z$101,21,Sheet3!U:U)</f>
        <v>0</v>
      </c>
      <c r="K224">
        <v>1</v>
      </c>
      <c r="L224">
        <v>10</v>
      </c>
      <c r="M224">
        <v>9</v>
      </c>
      <c r="N224">
        <v>0</v>
      </c>
      <c r="O224">
        <v>0</v>
      </c>
      <c r="P224">
        <v>0</v>
      </c>
      <c r="Q224">
        <v>0</v>
      </c>
    </row>
    <row r="225" spans="1:17">
      <c r="A225">
        <v>76</v>
      </c>
      <c r="B225">
        <v>2</v>
      </c>
      <c r="C225" t="s">
        <v>41</v>
      </c>
      <c r="D225">
        <f>VLOOKUP($A225,Sheet3!$A$1:$Z$101,21,Sheet3!U:U)</f>
        <v>0</v>
      </c>
      <c r="E225">
        <v>19</v>
      </c>
      <c r="F225">
        <v>39114</v>
      </c>
      <c r="G225">
        <v>37588</v>
      </c>
      <c r="H225">
        <v>1526</v>
      </c>
      <c r="I225">
        <v>0</v>
      </c>
      <c r="J225">
        <v>23.55</v>
      </c>
      <c r="K225">
        <v>1</v>
      </c>
      <c r="L225">
        <v>9</v>
      </c>
      <c r="M225">
        <v>4</v>
      </c>
      <c r="N225">
        <v>4</v>
      </c>
      <c r="O225">
        <v>1</v>
      </c>
      <c r="P225">
        <v>0</v>
      </c>
      <c r="Q225">
        <v>0</v>
      </c>
    </row>
    <row r="226" spans="1:17">
      <c r="A226">
        <v>76</v>
      </c>
      <c r="B226">
        <v>3</v>
      </c>
      <c r="C226" t="s">
        <v>41</v>
      </c>
      <c r="D226">
        <f>VLOOKUP($A226,Sheet3!$A$1:$Z$101,21,Sheet3!U:U)</f>
        <v>0</v>
      </c>
      <c r="E226">
        <v>12</v>
      </c>
      <c r="F226">
        <v>17128</v>
      </c>
      <c r="G226">
        <v>16114</v>
      </c>
      <c r="H226">
        <v>1014</v>
      </c>
      <c r="I226">
        <v>0</v>
      </c>
      <c r="J226">
        <v>57.52</v>
      </c>
      <c r="K226">
        <v>1</v>
      </c>
      <c r="L226">
        <v>6</v>
      </c>
      <c r="M226">
        <v>3</v>
      </c>
      <c r="N226">
        <v>2</v>
      </c>
      <c r="O226">
        <v>0</v>
      </c>
      <c r="P226">
        <v>0</v>
      </c>
      <c r="Q226">
        <v>0</v>
      </c>
    </row>
    <row r="227" spans="1:17">
      <c r="A227">
        <v>77</v>
      </c>
      <c r="B227">
        <v>1</v>
      </c>
      <c r="C227" t="s">
        <v>41</v>
      </c>
      <c r="D227">
        <f>VLOOKUP($A227,Sheet3!$A$1:$Z$101,21,Sheet3!U:U)</f>
        <v>0</v>
      </c>
      <c r="K227">
        <v>1</v>
      </c>
      <c r="L227">
        <v>5</v>
      </c>
      <c r="M227">
        <v>5</v>
      </c>
      <c r="N227">
        <v>0</v>
      </c>
      <c r="O227">
        <v>5</v>
      </c>
      <c r="P227">
        <v>4</v>
      </c>
      <c r="Q227">
        <v>0</v>
      </c>
    </row>
    <row r="228" spans="1:17">
      <c r="A228">
        <v>77</v>
      </c>
      <c r="B228">
        <v>2</v>
      </c>
      <c r="C228" t="s">
        <v>41</v>
      </c>
      <c r="D228">
        <f>VLOOKUP($A228,Sheet3!$A$1:$Z$101,21,Sheet3!U:U)</f>
        <v>0</v>
      </c>
      <c r="K228">
        <v>1</v>
      </c>
      <c r="L228">
        <v>0</v>
      </c>
      <c r="M228">
        <v>0</v>
      </c>
      <c r="N228">
        <v>0</v>
      </c>
      <c r="O228">
        <v>10</v>
      </c>
      <c r="P228">
        <v>9</v>
      </c>
      <c r="Q228">
        <v>0</v>
      </c>
    </row>
    <row r="229" spans="1:17">
      <c r="A229">
        <v>77</v>
      </c>
      <c r="B229">
        <v>3</v>
      </c>
      <c r="C229" t="s">
        <v>41</v>
      </c>
      <c r="D229">
        <f>VLOOKUP($A229,Sheet3!$A$1:$Z$101,21,Sheet3!U:U)</f>
        <v>0</v>
      </c>
      <c r="K229">
        <v>1</v>
      </c>
      <c r="L229">
        <v>4</v>
      </c>
      <c r="M229">
        <v>1</v>
      </c>
      <c r="N229">
        <v>1</v>
      </c>
      <c r="O229">
        <v>6</v>
      </c>
      <c r="P229">
        <v>7</v>
      </c>
      <c r="Q229">
        <v>0</v>
      </c>
    </row>
    <row r="230" spans="1:17">
      <c r="A230">
        <v>78</v>
      </c>
      <c r="B230">
        <v>1</v>
      </c>
      <c r="C230" t="s">
        <v>41</v>
      </c>
      <c r="D230">
        <f>VLOOKUP($A230,Sheet3!$A$1:$Z$101,21,Sheet3!U:U)</f>
        <v>0</v>
      </c>
      <c r="K230">
        <v>1</v>
      </c>
      <c r="L230">
        <v>10</v>
      </c>
      <c r="M230">
        <v>9</v>
      </c>
      <c r="N230">
        <v>0</v>
      </c>
      <c r="O230">
        <v>0</v>
      </c>
      <c r="P230">
        <v>0</v>
      </c>
      <c r="Q230">
        <v>0</v>
      </c>
    </row>
    <row r="231" spans="1:17">
      <c r="A231">
        <v>78</v>
      </c>
      <c r="B231">
        <v>2</v>
      </c>
      <c r="C231" t="s">
        <v>41</v>
      </c>
      <c r="D231">
        <f>VLOOKUP($A231,Sheet3!$A$1:$Z$101,21,Sheet3!U:U)</f>
        <v>0</v>
      </c>
      <c r="K231">
        <v>1</v>
      </c>
      <c r="L231">
        <v>10</v>
      </c>
      <c r="M231">
        <v>9</v>
      </c>
      <c r="N231">
        <v>0</v>
      </c>
      <c r="O231">
        <v>0</v>
      </c>
      <c r="P231">
        <v>0</v>
      </c>
      <c r="Q231">
        <v>0</v>
      </c>
    </row>
    <row r="232" spans="1:17">
      <c r="A232">
        <v>78</v>
      </c>
      <c r="B232">
        <v>3</v>
      </c>
      <c r="C232" t="s">
        <v>41</v>
      </c>
      <c r="D232">
        <f>VLOOKUP($A232,Sheet3!$A$1:$Z$101,21,Sheet3!U:U)</f>
        <v>0</v>
      </c>
      <c r="K232">
        <v>1</v>
      </c>
      <c r="L232">
        <v>10</v>
      </c>
      <c r="M232">
        <v>9</v>
      </c>
      <c r="N232">
        <v>0</v>
      </c>
      <c r="O232">
        <v>0</v>
      </c>
      <c r="P232">
        <v>0</v>
      </c>
      <c r="Q232">
        <v>0</v>
      </c>
    </row>
    <row r="233" spans="1:17">
      <c r="A233">
        <v>79</v>
      </c>
      <c r="B233">
        <v>1</v>
      </c>
      <c r="C233" t="s">
        <v>41</v>
      </c>
      <c r="D233">
        <f>VLOOKUP($A233,Sheet3!$A$1:$Z$101,21,Sheet3!U:U)</f>
        <v>0</v>
      </c>
      <c r="K233">
        <v>1</v>
      </c>
      <c r="L233">
        <v>4</v>
      </c>
      <c r="M233">
        <v>2</v>
      </c>
      <c r="N233">
        <v>2</v>
      </c>
      <c r="O233">
        <v>6</v>
      </c>
      <c r="P233">
        <v>5</v>
      </c>
      <c r="Q233">
        <v>0</v>
      </c>
    </row>
    <row r="234" spans="1:17">
      <c r="A234">
        <v>79</v>
      </c>
      <c r="B234">
        <v>2</v>
      </c>
      <c r="C234" t="s">
        <v>41</v>
      </c>
      <c r="D234">
        <f>VLOOKUP($A234,Sheet3!$A$1:$Z$101,21,Sheet3!U:U)</f>
        <v>0</v>
      </c>
      <c r="K234">
        <v>1</v>
      </c>
      <c r="L234">
        <v>0</v>
      </c>
      <c r="M234">
        <v>0</v>
      </c>
      <c r="N234">
        <v>0</v>
      </c>
      <c r="O234">
        <v>10</v>
      </c>
      <c r="P234">
        <v>9</v>
      </c>
      <c r="Q234">
        <v>0</v>
      </c>
    </row>
    <row r="235" spans="1:17">
      <c r="A235">
        <v>79</v>
      </c>
      <c r="B235">
        <v>3</v>
      </c>
      <c r="C235" t="s">
        <v>41</v>
      </c>
      <c r="D235">
        <f>VLOOKUP($A235,Sheet3!$A$1:$Z$101,21,Sheet3!U:U)</f>
        <v>0</v>
      </c>
      <c r="K235">
        <v>1</v>
      </c>
      <c r="L235">
        <v>4</v>
      </c>
      <c r="M235">
        <v>1</v>
      </c>
      <c r="N235">
        <v>3</v>
      </c>
      <c r="O235">
        <v>6</v>
      </c>
      <c r="P235">
        <v>5</v>
      </c>
      <c r="Q235">
        <v>0</v>
      </c>
    </row>
    <row r="236" spans="1:17">
      <c r="A236">
        <v>80</v>
      </c>
      <c r="B236">
        <v>1</v>
      </c>
      <c r="C236" t="s">
        <v>47</v>
      </c>
      <c r="D236">
        <f>VLOOKUP($A236,Sheet3!$A$1:$Z$101,21,Sheet3!U:U)</f>
        <v>1.5</v>
      </c>
      <c r="K236">
        <v>1</v>
      </c>
      <c r="L236">
        <v>0</v>
      </c>
      <c r="M236">
        <v>0</v>
      </c>
      <c r="N236">
        <v>0</v>
      </c>
      <c r="O236">
        <v>2</v>
      </c>
      <c r="P236">
        <v>1</v>
      </c>
      <c r="Q236">
        <v>1</v>
      </c>
    </row>
    <row r="237" spans="1:17">
      <c r="A237">
        <v>80</v>
      </c>
      <c r="B237">
        <v>2</v>
      </c>
      <c r="C237" t="s">
        <v>47</v>
      </c>
      <c r="D237">
        <f>VLOOKUP($A237,Sheet3!$A$1:$Z$101,21,Sheet3!U:U)</f>
        <v>1.5</v>
      </c>
      <c r="K237">
        <v>1</v>
      </c>
      <c r="L237">
        <v>0</v>
      </c>
      <c r="M237">
        <v>0</v>
      </c>
      <c r="N237">
        <v>0</v>
      </c>
      <c r="O237">
        <v>2</v>
      </c>
      <c r="P237">
        <v>1</v>
      </c>
      <c r="Q237">
        <v>1</v>
      </c>
    </row>
    <row r="238" spans="1:17">
      <c r="A238">
        <v>80</v>
      </c>
      <c r="B238">
        <v>3</v>
      </c>
      <c r="C238" t="s">
        <v>47</v>
      </c>
      <c r="D238">
        <f>VLOOKUP($A238,Sheet3!$A$1:$Z$101,21,Sheet3!U:U)</f>
        <v>1.5</v>
      </c>
      <c r="K238">
        <v>1</v>
      </c>
      <c r="L238">
        <v>0</v>
      </c>
      <c r="M238">
        <v>0</v>
      </c>
      <c r="N238">
        <v>0</v>
      </c>
      <c r="O238">
        <v>2</v>
      </c>
      <c r="P238">
        <v>1</v>
      </c>
      <c r="Q238">
        <v>1</v>
      </c>
    </row>
    <row r="239" spans="1:17">
      <c r="A239">
        <v>81</v>
      </c>
      <c r="B239">
        <v>1</v>
      </c>
      <c r="C239" t="s">
        <v>47</v>
      </c>
      <c r="D239">
        <f>VLOOKUP($A239,Sheet3!$A$1:$Z$101,21,Sheet3!U:U)</f>
        <v>1.5</v>
      </c>
      <c r="E239">
        <v>9</v>
      </c>
      <c r="F239">
        <v>6800</v>
      </c>
      <c r="G239">
        <v>6526</v>
      </c>
      <c r="H239">
        <v>274</v>
      </c>
      <c r="I239">
        <v>0</v>
      </c>
      <c r="J239">
        <v>30.76</v>
      </c>
      <c r="K239">
        <v>1</v>
      </c>
      <c r="L239">
        <v>1</v>
      </c>
      <c r="M239">
        <v>0</v>
      </c>
      <c r="N239">
        <v>0</v>
      </c>
      <c r="O239">
        <v>4</v>
      </c>
      <c r="P239">
        <v>2</v>
      </c>
      <c r="Q239">
        <v>1</v>
      </c>
    </row>
    <row r="240" spans="1:17">
      <c r="A240">
        <v>81</v>
      </c>
      <c r="B240">
        <v>2</v>
      </c>
      <c r="C240" t="s">
        <v>47</v>
      </c>
      <c r="D240">
        <f>VLOOKUP($A240,Sheet3!$A$1:$Z$101,21,Sheet3!U:U)</f>
        <v>1.5</v>
      </c>
      <c r="E240">
        <v>9</v>
      </c>
      <c r="F240">
        <v>6790</v>
      </c>
      <c r="G240">
        <v>6526</v>
      </c>
      <c r="H240">
        <v>264</v>
      </c>
      <c r="I240">
        <v>0</v>
      </c>
      <c r="J240">
        <v>30.36</v>
      </c>
      <c r="K240">
        <v>1</v>
      </c>
      <c r="L240">
        <v>1</v>
      </c>
      <c r="M240">
        <v>0</v>
      </c>
      <c r="N240">
        <v>0</v>
      </c>
      <c r="O240">
        <v>4</v>
      </c>
      <c r="P240">
        <v>2</v>
      </c>
      <c r="Q240">
        <v>1</v>
      </c>
    </row>
    <row r="241" spans="1:17">
      <c r="A241">
        <v>81</v>
      </c>
      <c r="B241">
        <v>3</v>
      </c>
      <c r="C241" t="s">
        <v>47</v>
      </c>
      <c r="D241">
        <f>VLOOKUP($A241,Sheet3!$A$1:$Z$101,21,Sheet3!U:U)</f>
        <v>1.5</v>
      </c>
      <c r="E241">
        <v>9</v>
      </c>
      <c r="F241">
        <v>6790</v>
      </c>
      <c r="G241">
        <v>6526</v>
      </c>
      <c r="H241">
        <v>264</v>
      </c>
      <c r="I241">
        <v>0</v>
      </c>
      <c r="J241">
        <v>30.28</v>
      </c>
      <c r="K241">
        <v>1</v>
      </c>
      <c r="L241">
        <v>1</v>
      </c>
      <c r="M241">
        <v>0</v>
      </c>
      <c r="N241">
        <v>0</v>
      </c>
      <c r="O241">
        <v>4</v>
      </c>
      <c r="P241">
        <v>2</v>
      </c>
      <c r="Q241">
        <v>1</v>
      </c>
    </row>
    <row r="242" spans="1:17">
      <c r="A242">
        <v>82</v>
      </c>
      <c r="B242">
        <v>1</v>
      </c>
      <c r="C242" t="s">
        <v>41</v>
      </c>
      <c r="D242">
        <f>VLOOKUP($A242,Sheet3!$A$1:$Z$101,21,Sheet3!U:U)</f>
        <v>0</v>
      </c>
      <c r="E242">
        <v>18</v>
      </c>
      <c r="F242">
        <v>16434</v>
      </c>
      <c r="G242">
        <v>15698</v>
      </c>
      <c r="H242">
        <v>736</v>
      </c>
      <c r="I242">
        <v>0</v>
      </c>
      <c r="J242">
        <v>9.4499999999999993</v>
      </c>
      <c r="K242">
        <v>1</v>
      </c>
      <c r="L242">
        <v>6</v>
      </c>
      <c r="M242">
        <v>3</v>
      </c>
      <c r="N242">
        <v>2</v>
      </c>
      <c r="O242">
        <v>4</v>
      </c>
      <c r="P242">
        <v>2</v>
      </c>
      <c r="Q242">
        <v>0</v>
      </c>
    </row>
    <row r="243" spans="1:17">
      <c r="A243">
        <v>82</v>
      </c>
      <c r="B243">
        <v>2</v>
      </c>
      <c r="C243" t="s">
        <v>41</v>
      </c>
      <c r="D243">
        <f>VLOOKUP($A243,Sheet3!$A$1:$Z$101,21,Sheet3!U:U)</f>
        <v>0</v>
      </c>
      <c r="K243">
        <v>1</v>
      </c>
      <c r="L243">
        <v>7</v>
      </c>
      <c r="M243">
        <v>5</v>
      </c>
      <c r="N243">
        <v>2</v>
      </c>
      <c r="O243">
        <v>3</v>
      </c>
      <c r="P243">
        <v>2</v>
      </c>
      <c r="Q243">
        <v>0</v>
      </c>
    </row>
    <row r="244" spans="1:17">
      <c r="A244">
        <v>82</v>
      </c>
      <c r="B244">
        <v>3</v>
      </c>
      <c r="C244" t="s">
        <v>41</v>
      </c>
      <c r="D244">
        <f>VLOOKUP($A244,Sheet3!$A$1:$Z$101,21,Sheet3!U:U)</f>
        <v>0</v>
      </c>
      <c r="K244">
        <v>1</v>
      </c>
      <c r="L244">
        <v>7</v>
      </c>
      <c r="M244">
        <v>4</v>
      </c>
      <c r="N244">
        <v>3</v>
      </c>
      <c r="O244">
        <v>3</v>
      </c>
      <c r="P244">
        <v>2</v>
      </c>
      <c r="Q244">
        <v>0</v>
      </c>
    </row>
    <row r="245" spans="1:17">
      <c r="A245">
        <v>83</v>
      </c>
      <c r="B245">
        <v>1</v>
      </c>
      <c r="C245" t="s">
        <v>41</v>
      </c>
      <c r="D245">
        <f>VLOOKUP($A245,Sheet3!$A$1:$Z$101,21,Sheet3!U:U)</f>
        <v>1</v>
      </c>
      <c r="K245">
        <v>1</v>
      </c>
      <c r="L245">
        <v>0</v>
      </c>
      <c r="M245">
        <v>0</v>
      </c>
      <c r="N245">
        <v>0</v>
      </c>
      <c r="O245">
        <v>10</v>
      </c>
      <c r="P245">
        <v>9</v>
      </c>
      <c r="Q245">
        <v>0</v>
      </c>
    </row>
    <row r="246" spans="1:17">
      <c r="A246">
        <v>83</v>
      </c>
      <c r="B246">
        <v>2</v>
      </c>
      <c r="C246" t="s">
        <v>41</v>
      </c>
      <c r="D246">
        <f>VLOOKUP($A246,Sheet3!$A$1:$Z$101,21,Sheet3!U:U)</f>
        <v>1</v>
      </c>
      <c r="E246">
        <v>18</v>
      </c>
      <c r="F246">
        <v>16640</v>
      </c>
      <c r="G246">
        <v>16167</v>
      </c>
      <c r="H246">
        <v>473</v>
      </c>
      <c r="I246">
        <v>0</v>
      </c>
      <c r="J246">
        <v>7.3</v>
      </c>
      <c r="K246">
        <v>1</v>
      </c>
      <c r="L246">
        <v>6</v>
      </c>
      <c r="M246">
        <v>2</v>
      </c>
      <c r="N246">
        <v>3</v>
      </c>
      <c r="O246">
        <v>4</v>
      </c>
      <c r="P246">
        <v>2</v>
      </c>
      <c r="Q246">
        <v>0</v>
      </c>
    </row>
    <row r="247" spans="1:17">
      <c r="A247">
        <v>83</v>
      </c>
      <c r="B247">
        <v>3</v>
      </c>
      <c r="C247" t="s">
        <v>41</v>
      </c>
      <c r="D247">
        <f>VLOOKUP($A247,Sheet3!$A$1:$Z$101,21,Sheet3!U:U)</f>
        <v>1</v>
      </c>
      <c r="K247">
        <v>1</v>
      </c>
      <c r="L247">
        <v>0</v>
      </c>
      <c r="M247">
        <v>0</v>
      </c>
      <c r="N247">
        <v>0</v>
      </c>
      <c r="O247">
        <v>10</v>
      </c>
      <c r="P247">
        <v>9</v>
      </c>
      <c r="Q247">
        <v>0</v>
      </c>
    </row>
    <row r="248" spans="1:17">
      <c r="A248">
        <v>84</v>
      </c>
      <c r="B248">
        <v>1</v>
      </c>
      <c r="C248" t="s">
        <v>41</v>
      </c>
      <c r="D248">
        <f>VLOOKUP($A248,Sheet3!$A$1:$Z$101,21,Sheet3!U:U)</f>
        <v>0</v>
      </c>
      <c r="K248">
        <v>1</v>
      </c>
      <c r="L248">
        <v>7</v>
      </c>
      <c r="M248">
        <v>3</v>
      </c>
      <c r="N248">
        <v>4</v>
      </c>
      <c r="O248">
        <v>3</v>
      </c>
      <c r="P248">
        <v>2</v>
      </c>
      <c r="Q248">
        <v>0</v>
      </c>
    </row>
    <row r="249" spans="1:17">
      <c r="A249">
        <v>84</v>
      </c>
      <c r="B249">
        <v>2</v>
      </c>
      <c r="C249" t="s">
        <v>41</v>
      </c>
      <c r="D249">
        <f>VLOOKUP($A249,Sheet3!$A$1:$Z$101,21,Sheet3!U:U)</f>
        <v>0</v>
      </c>
      <c r="K249">
        <v>1</v>
      </c>
      <c r="L249">
        <v>7</v>
      </c>
      <c r="M249">
        <v>5</v>
      </c>
      <c r="N249">
        <v>2</v>
      </c>
      <c r="O249">
        <v>3</v>
      </c>
      <c r="P249">
        <v>2</v>
      </c>
      <c r="Q249">
        <v>0</v>
      </c>
    </row>
    <row r="250" spans="1:17">
      <c r="A250">
        <v>84</v>
      </c>
      <c r="B250">
        <v>3</v>
      </c>
      <c r="C250" t="s">
        <v>41</v>
      </c>
      <c r="D250">
        <f>VLOOKUP($A250,Sheet3!$A$1:$Z$101,21,Sheet3!U:U)</f>
        <v>0</v>
      </c>
      <c r="K250">
        <v>1</v>
      </c>
      <c r="L250">
        <v>7</v>
      </c>
      <c r="M250">
        <v>4</v>
      </c>
      <c r="N250">
        <v>3</v>
      </c>
      <c r="O250">
        <v>3</v>
      </c>
      <c r="P250">
        <v>2</v>
      </c>
      <c r="Q250">
        <v>0</v>
      </c>
    </row>
    <row r="251" spans="1:17">
      <c r="A251">
        <v>85</v>
      </c>
      <c r="B251">
        <v>1</v>
      </c>
      <c r="C251" t="s">
        <v>41</v>
      </c>
      <c r="D251">
        <f>VLOOKUP($A251,Sheet3!$A$1:$Z$101,21,Sheet3!U:U)</f>
        <v>0</v>
      </c>
      <c r="K251">
        <v>1</v>
      </c>
      <c r="L251">
        <v>6</v>
      </c>
      <c r="M251">
        <v>6</v>
      </c>
      <c r="N251">
        <v>0</v>
      </c>
      <c r="O251">
        <v>4</v>
      </c>
      <c r="P251">
        <v>3</v>
      </c>
      <c r="Q251">
        <v>0</v>
      </c>
    </row>
    <row r="252" spans="1:17">
      <c r="A252">
        <v>85</v>
      </c>
      <c r="B252">
        <v>2</v>
      </c>
      <c r="C252" t="s">
        <v>41</v>
      </c>
      <c r="D252">
        <f>VLOOKUP($A252,Sheet3!$A$1:$Z$101,21,Sheet3!U:U)</f>
        <v>0</v>
      </c>
      <c r="K252">
        <v>1</v>
      </c>
      <c r="L252">
        <v>1</v>
      </c>
      <c r="M252">
        <v>0</v>
      </c>
      <c r="N252">
        <v>1</v>
      </c>
      <c r="O252">
        <v>3</v>
      </c>
      <c r="P252">
        <v>2</v>
      </c>
      <c r="Q252">
        <v>0</v>
      </c>
    </row>
    <row r="253" spans="1:17">
      <c r="A253">
        <v>85</v>
      </c>
      <c r="B253">
        <v>3</v>
      </c>
      <c r="C253" t="s">
        <v>41</v>
      </c>
      <c r="D253">
        <f>VLOOKUP($A253,Sheet3!$A$1:$Z$101,21,Sheet3!U:U)</f>
        <v>0</v>
      </c>
      <c r="K253">
        <v>1</v>
      </c>
      <c r="L253">
        <v>4</v>
      </c>
      <c r="M253">
        <v>2</v>
      </c>
      <c r="N253">
        <v>2</v>
      </c>
      <c r="O253">
        <v>6</v>
      </c>
      <c r="P253">
        <v>5</v>
      </c>
      <c r="Q253">
        <v>0</v>
      </c>
    </row>
    <row r="254" spans="1:17">
      <c r="A254">
        <v>86</v>
      </c>
      <c r="B254">
        <v>1</v>
      </c>
      <c r="C254" t="s">
        <v>41</v>
      </c>
      <c r="D254">
        <f>VLOOKUP($A254,Sheet3!$A$1:$Z$101,21,Sheet3!U:U)</f>
        <v>0</v>
      </c>
      <c r="E254">
        <v>16</v>
      </c>
      <c r="F254">
        <v>14155</v>
      </c>
      <c r="G254">
        <v>13681</v>
      </c>
      <c r="H254">
        <v>474</v>
      </c>
      <c r="I254">
        <v>0</v>
      </c>
      <c r="J254">
        <v>7.19</v>
      </c>
      <c r="K254">
        <v>1</v>
      </c>
      <c r="L254">
        <v>5</v>
      </c>
      <c r="M254">
        <v>2</v>
      </c>
      <c r="N254">
        <v>2</v>
      </c>
      <c r="O254">
        <v>4</v>
      </c>
      <c r="P254">
        <v>2</v>
      </c>
      <c r="Q254">
        <v>0</v>
      </c>
    </row>
    <row r="255" spans="1:17">
      <c r="A255">
        <v>86</v>
      </c>
      <c r="B255">
        <v>2</v>
      </c>
      <c r="C255" t="s">
        <v>41</v>
      </c>
      <c r="D255">
        <f>VLOOKUP($A255,Sheet3!$A$1:$Z$101,21,Sheet3!U:U)</f>
        <v>0</v>
      </c>
      <c r="E255">
        <v>7</v>
      </c>
      <c r="F255">
        <v>5238</v>
      </c>
      <c r="G255">
        <v>4994</v>
      </c>
      <c r="H255">
        <v>244</v>
      </c>
      <c r="I255">
        <v>0</v>
      </c>
      <c r="J255">
        <v>1.89</v>
      </c>
      <c r="K255">
        <v>1</v>
      </c>
      <c r="L255">
        <v>1</v>
      </c>
      <c r="M255">
        <v>0</v>
      </c>
      <c r="N255">
        <v>0</v>
      </c>
      <c r="O255">
        <v>3</v>
      </c>
      <c r="P255">
        <v>2</v>
      </c>
      <c r="Q255">
        <v>0</v>
      </c>
    </row>
    <row r="256" spans="1:17">
      <c r="A256">
        <v>86</v>
      </c>
      <c r="B256">
        <v>3</v>
      </c>
      <c r="C256" t="s">
        <v>41</v>
      </c>
      <c r="D256">
        <f>VLOOKUP($A256,Sheet3!$A$1:$Z$101,21,Sheet3!U:U)</f>
        <v>0</v>
      </c>
      <c r="K256">
        <v>1</v>
      </c>
      <c r="L256">
        <v>7</v>
      </c>
      <c r="M256">
        <v>3</v>
      </c>
      <c r="N256">
        <v>4</v>
      </c>
      <c r="O256">
        <v>3</v>
      </c>
      <c r="P256">
        <v>2</v>
      </c>
      <c r="Q256">
        <v>0</v>
      </c>
    </row>
    <row r="257" spans="1:17">
      <c r="A257">
        <v>87</v>
      </c>
      <c r="B257">
        <v>1</v>
      </c>
      <c r="C257" t="s">
        <v>41</v>
      </c>
      <c r="D257">
        <f>VLOOKUP($A257,Sheet3!$A$1:$Z$101,21,Sheet3!U:U)</f>
        <v>0</v>
      </c>
      <c r="E257">
        <v>13</v>
      </c>
      <c r="F257">
        <v>10825</v>
      </c>
      <c r="G257">
        <v>10156</v>
      </c>
      <c r="H257">
        <v>669</v>
      </c>
      <c r="I257">
        <v>0</v>
      </c>
      <c r="J257">
        <v>9.61</v>
      </c>
      <c r="K257">
        <v>1</v>
      </c>
      <c r="L257">
        <v>4</v>
      </c>
      <c r="M257">
        <v>3</v>
      </c>
      <c r="N257">
        <v>0</v>
      </c>
      <c r="O257">
        <v>3</v>
      </c>
      <c r="P257">
        <v>2</v>
      </c>
      <c r="Q257">
        <v>0</v>
      </c>
    </row>
    <row r="258" spans="1:17">
      <c r="A258">
        <v>87</v>
      </c>
      <c r="B258">
        <v>2</v>
      </c>
      <c r="C258" t="s">
        <v>41</v>
      </c>
      <c r="D258">
        <f>VLOOKUP($A258,Sheet3!$A$1:$Z$101,21,Sheet3!U:U)</f>
        <v>0</v>
      </c>
      <c r="E258">
        <v>15</v>
      </c>
      <c r="F258">
        <v>13121</v>
      </c>
      <c r="G258">
        <v>12395</v>
      </c>
      <c r="H258">
        <v>726</v>
      </c>
      <c r="I258">
        <v>0</v>
      </c>
      <c r="J258">
        <v>8.65</v>
      </c>
      <c r="K258">
        <v>1</v>
      </c>
      <c r="L258">
        <v>5</v>
      </c>
      <c r="M258">
        <v>3</v>
      </c>
      <c r="N258">
        <v>1</v>
      </c>
      <c r="O258">
        <v>3</v>
      </c>
      <c r="P258">
        <v>2</v>
      </c>
      <c r="Q258">
        <v>0</v>
      </c>
    </row>
    <row r="259" spans="1:17">
      <c r="A259">
        <v>87</v>
      </c>
      <c r="B259">
        <v>3</v>
      </c>
      <c r="C259" t="s">
        <v>41</v>
      </c>
      <c r="D259">
        <f>VLOOKUP($A259,Sheet3!$A$1:$Z$101,21,Sheet3!U:U)</f>
        <v>0</v>
      </c>
      <c r="K259">
        <v>1</v>
      </c>
      <c r="L259">
        <v>3</v>
      </c>
      <c r="M259">
        <v>1</v>
      </c>
      <c r="N259">
        <v>1</v>
      </c>
      <c r="O259">
        <v>3</v>
      </c>
      <c r="P259">
        <v>2</v>
      </c>
      <c r="Q259">
        <v>0</v>
      </c>
    </row>
    <row r="260" spans="1:17">
      <c r="A260">
        <v>88</v>
      </c>
      <c r="B260">
        <v>1</v>
      </c>
      <c r="C260" t="s">
        <v>41</v>
      </c>
      <c r="D260">
        <f>VLOOKUP($A260,Sheet3!$A$1:$Z$101,21,Sheet3!U:U)</f>
        <v>0</v>
      </c>
      <c r="K260">
        <v>1</v>
      </c>
      <c r="L260">
        <v>6</v>
      </c>
      <c r="M260">
        <v>3</v>
      </c>
      <c r="N260">
        <v>3</v>
      </c>
      <c r="O260">
        <v>4</v>
      </c>
      <c r="P260">
        <v>3</v>
      </c>
      <c r="Q260">
        <v>0</v>
      </c>
    </row>
    <row r="261" spans="1:17">
      <c r="A261">
        <v>88</v>
      </c>
      <c r="B261">
        <v>2</v>
      </c>
      <c r="C261" t="s">
        <v>41</v>
      </c>
      <c r="D261">
        <f>VLOOKUP($A261,Sheet3!$A$1:$Z$101,21,Sheet3!U:U)</f>
        <v>0</v>
      </c>
      <c r="E261">
        <v>19</v>
      </c>
      <c r="F261">
        <v>17968</v>
      </c>
      <c r="G261">
        <v>16965</v>
      </c>
      <c r="H261">
        <v>1003</v>
      </c>
      <c r="I261">
        <v>0</v>
      </c>
      <c r="J261">
        <v>10.06</v>
      </c>
      <c r="K261">
        <v>1</v>
      </c>
      <c r="L261">
        <v>6</v>
      </c>
      <c r="M261">
        <v>2</v>
      </c>
      <c r="N261">
        <v>3</v>
      </c>
      <c r="O261">
        <v>4</v>
      </c>
      <c r="P261">
        <v>3</v>
      </c>
      <c r="Q261">
        <v>0</v>
      </c>
    </row>
    <row r="262" spans="1:17">
      <c r="A262">
        <v>88</v>
      </c>
      <c r="B262">
        <v>3</v>
      </c>
      <c r="C262" t="s">
        <v>41</v>
      </c>
      <c r="D262">
        <f>VLOOKUP($A262,Sheet3!$A$1:$Z$101,21,Sheet3!U:U)</f>
        <v>0</v>
      </c>
      <c r="K262">
        <v>1</v>
      </c>
      <c r="L262">
        <v>6</v>
      </c>
      <c r="M262">
        <v>3</v>
      </c>
      <c r="N262">
        <v>3</v>
      </c>
      <c r="O262">
        <v>4</v>
      </c>
      <c r="P262">
        <v>3</v>
      </c>
      <c r="Q262">
        <v>0</v>
      </c>
    </row>
    <row r="263" spans="1:17">
      <c r="A263">
        <v>89</v>
      </c>
      <c r="B263">
        <v>1</v>
      </c>
      <c r="C263" t="s">
        <v>41</v>
      </c>
      <c r="D263">
        <f>VLOOKUP($A263,Sheet3!$A$1:$Z$101,21,Sheet3!U:U)</f>
        <v>2</v>
      </c>
      <c r="E263">
        <v>8</v>
      </c>
      <c r="F263">
        <v>4544</v>
      </c>
      <c r="G263">
        <v>4342</v>
      </c>
      <c r="H263">
        <v>202</v>
      </c>
      <c r="I263">
        <v>0</v>
      </c>
      <c r="J263">
        <v>5.52</v>
      </c>
      <c r="K263">
        <v>1</v>
      </c>
      <c r="L263">
        <v>4</v>
      </c>
      <c r="M263">
        <v>3</v>
      </c>
      <c r="N263">
        <v>0</v>
      </c>
      <c r="O263">
        <v>0</v>
      </c>
      <c r="P263">
        <v>0</v>
      </c>
      <c r="Q263">
        <v>0</v>
      </c>
    </row>
    <row r="264" spans="1:17">
      <c r="A264">
        <v>89</v>
      </c>
      <c r="B264">
        <v>2</v>
      </c>
      <c r="C264" t="s">
        <v>41</v>
      </c>
      <c r="D264">
        <f>VLOOKUP($A264,Sheet3!$A$1:$Z$101,21,Sheet3!U:U)</f>
        <v>2</v>
      </c>
      <c r="E264">
        <v>18</v>
      </c>
      <c r="F264">
        <v>16238</v>
      </c>
      <c r="G264">
        <v>15763</v>
      </c>
      <c r="H264">
        <v>475</v>
      </c>
      <c r="I264">
        <v>0</v>
      </c>
      <c r="J264">
        <v>10.4</v>
      </c>
      <c r="K264">
        <v>1</v>
      </c>
      <c r="L264">
        <v>9</v>
      </c>
      <c r="M264">
        <v>6</v>
      </c>
      <c r="N264">
        <v>2</v>
      </c>
      <c r="O264">
        <v>0</v>
      </c>
      <c r="P264">
        <v>0</v>
      </c>
      <c r="Q264">
        <v>0</v>
      </c>
    </row>
    <row r="265" spans="1:17">
      <c r="A265">
        <v>89</v>
      </c>
      <c r="B265">
        <v>3</v>
      </c>
      <c r="C265" t="s">
        <v>41</v>
      </c>
      <c r="D265">
        <f>VLOOKUP($A265,Sheet3!$A$1:$Z$101,21,Sheet3!U:U)</f>
        <v>2</v>
      </c>
      <c r="E265">
        <v>14</v>
      </c>
      <c r="F265">
        <v>10924</v>
      </c>
      <c r="G265">
        <v>10484</v>
      </c>
      <c r="H265">
        <v>440</v>
      </c>
      <c r="I265">
        <v>0</v>
      </c>
      <c r="J265">
        <v>8.65</v>
      </c>
      <c r="K265">
        <v>1</v>
      </c>
      <c r="L265">
        <v>7</v>
      </c>
      <c r="M265">
        <v>5</v>
      </c>
      <c r="N265">
        <v>1</v>
      </c>
      <c r="O265">
        <v>0</v>
      </c>
      <c r="P265">
        <v>0</v>
      </c>
      <c r="Q265">
        <v>0</v>
      </c>
    </row>
    <row r="266" spans="1:17">
      <c r="A266">
        <v>90</v>
      </c>
      <c r="B266">
        <v>1</v>
      </c>
      <c r="C266" t="s">
        <v>41</v>
      </c>
      <c r="D266">
        <f>VLOOKUP($A266,Sheet3!$A$1:$Z$101,21,Sheet3!U:U)</f>
        <v>2</v>
      </c>
      <c r="E266">
        <v>8</v>
      </c>
      <c r="F266">
        <v>4557</v>
      </c>
      <c r="G266">
        <v>4346</v>
      </c>
      <c r="H266">
        <v>211</v>
      </c>
      <c r="I266">
        <v>0</v>
      </c>
      <c r="J266">
        <v>4.3</v>
      </c>
      <c r="K266">
        <v>1</v>
      </c>
      <c r="L266">
        <v>4</v>
      </c>
      <c r="M266">
        <v>3</v>
      </c>
      <c r="N266">
        <v>0</v>
      </c>
      <c r="O266">
        <v>0</v>
      </c>
      <c r="P266">
        <v>0</v>
      </c>
      <c r="Q266">
        <v>0</v>
      </c>
    </row>
    <row r="267" spans="1:17">
      <c r="A267">
        <v>90</v>
      </c>
      <c r="B267">
        <v>2</v>
      </c>
      <c r="C267" t="s">
        <v>41</v>
      </c>
      <c r="D267">
        <f>VLOOKUP($A267,Sheet3!$A$1:$Z$101,21,Sheet3!U:U)</f>
        <v>2</v>
      </c>
      <c r="E267">
        <v>14</v>
      </c>
      <c r="F267">
        <v>10844</v>
      </c>
      <c r="G267">
        <v>10484</v>
      </c>
      <c r="H267">
        <v>360</v>
      </c>
      <c r="I267">
        <v>0</v>
      </c>
      <c r="J267">
        <v>8.1999999999999993</v>
      </c>
      <c r="K267">
        <v>1</v>
      </c>
      <c r="L267">
        <v>7</v>
      </c>
      <c r="M267">
        <v>5</v>
      </c>
      <c r="N267">
        <v>1</v>
      </c>
      <c r="O267">
        <v>0</v>
      </c>
      <c r="P267">
        <v>0</v>
      </c>
      <c r="Q267">
        <v>0</v>
      </c>
    </row>
    <row r="268" spans="1:17">
      <c r="A268">
        <v>90</v>
      </c>
      <c r="B268">
        <v>3</v>
      </c>
      <c r="C268" t="s">
        <v>41</v>
      </c>
      <c r="D268">
        <f>VLOOKUP($A268,Sheet3!$A$1:$Z$101,21,Sheet3!U:U)</f>
        <v>2</v>
      </c>
      <c r="E268">
        <v>8</v>
      </c>
      <c r="F268">
        <v>4557</v>
      </c>
      <c r="G268">
        <v>4346</v>
      </c>
      <c r="H268">
        <v>211</v>
      </c>
      <c r="I268">
        <v>0</v>
      </c>
      <c r="J268">
        <v>4.28</v>
      </c>
      <c r="K268">
        <v>1</v>
      </c>
      <c r="L268">
        <v>4</v>
      </c>
      <c r="M268">
        <v>3</v>
      </c>
      <c r="N268">
        <v>0</v>
      </c>
      <c r="O268">
        <v>0</v>
      </c>
      <c r="P268">
        <v>0</v>
      </c>
      <c r="Q268">
        <v>0</v>
      </c>
    </row>
    <row r="269" spans="1:17">
      <c r="A269">
        <v>91</v>
      </c>
      <c r="B269">
        <v>1</v>
      </c>
      <c r="C269" t="s">
        <v>41</v>
      </c>
      <c r="D269">
        <f>VLOOKUP($A269,Sheet3!$A$1:$Z$101,21,Sheet3!U:U)</f>
        <v>3</v>
      </c>
      <c r="E269">
        <v>8</v>
      </c>
      <c r="F269">
        <v>4515</v>
      </c>
      <c r="G269">
        <v>4316</v>
      </c>
      <c r="H269">
        <v>199</v>
      </c>
      <c r="I269">
        <v>0</v>
      </c>
      <c r="J269">
        <v>4.16</v>
      </c>
      <c r="K269">
        <v>1</v>
      </c>
      <c r="L269">
        <v>4</v>
      </c>
      <c r="M269">
        <v>3</v>
      </c>
      <c r="N269">
        <v>0</v>
      </c>
      <c r="O269">
        <v>0</v>
      </c>
      <c r="P269">
        <v>0</v>
      </c>
      <c r="Q269">
        <v>0</v>
      </c>
    </row>
    <row r="270" spans="1:17">
      <c r="A270">
        <v>91</v>
      </c>
      <c r="B270">
        <v>2</v>
      </c>
      <c r="C270" t="s">
        <v>41</v>
      </c>
      <c r="D270">
        <f>VLOOKUP($A270,Sheet3!$A$1:$Z$101,21,Sheet3!U:U)</f>
        <v>3</v>
      </c>
      <c r="E270">
        <v>10</v>
      </c>
      <c r="F270">
        <v>6347</v>
      </c>
      <c r="G270">
        <v>6122</v>
      </c>
      <c r="H270">
        <v>225</v>
      </c>
      <c r="I270">
        <v>0</v>
      </c>
      <c r="J270">
        <v>4.97</v>
      </c>
      <c r="K270">
        <v>1</v>
      </c>
      <c r="L270">
        <v>5</v>
      </c>
      <c r="M270">
        <v>3</v>
      </c>
      <c r="N270">
        <v>1</v>
      </c>
      <c r="O270">
        <v>0</v>
      </c>
      <c r="P270">
        <v>0</v>
      </c>
      <c r="Q270">
        <v>0</v>
      </c>
    </row>
    <row r="271" spans="1:17">
      <c r="A271">
        <v>91</v>
      </c>
      <c r="B271">
        <v>3</v>
      </c>
      <c r="C271" t="s">
        <v>41</v>
      </c>
      <c r="D271">
        <f>VLOOKUP($A271,Sheet3!$A$1:$Z$101,21,Sheet3!U:U)</f>
        <v>3</v>
      </c>
      <c r="E271">
        <v>8</v>
      </c>
      <c r="F271">
        <v>4515</v>
      </c>
      <c r="G271">
        <v>4316</v>
      </c>
      <c r="H271">
        <v>199</v>
      </c>
      <c r="I271">
        <v>0</v>
      </c>
      <c r="J271">
        <v>4.13</v>
      </c>
      <c r="K271">
        <v>1</v>
      </c>
      <c r="L271">
        <v>4</v>
      </c>
      <c r="M271">
        <v>3</v>
      </c>
      <c r="N271">
        <v>0</v>
      </c>
      <c r="O271">
        <v>0</v>
      </c>
      <c r="P271">
        <v>0</v>
      </c>
      <c r="Q271">
        <v>0</v>
      </c>
    </row>
    <row r="272" spans="1:17">
      <c r="A272">
        <v>92</v>
      </c>
      <c r="B272">
        <v>1</v>
      </c>
      <c r="C272" t="s">
        <v>41</v>
      </c>
      <c r="D272">
        <f>VLOOKUP($A272,Sheet3!$A$1:$Z$101,21,Sheet3!U:U)</f>
        <v>3</v>
      </c>
      <c r="E272">
        <v>10</v>
      </c>
      <c r="F272">
        <v>5958</v>
      </c>
      <c r="G272">
        <v>5759</v>
      </c>
      <c r="H272">
        <v>199</v>
      </c>
      <c r="I272">
        <v>0</v>
      </c>
      <c r="J272">
        <v>7.65</v>
      </c>
      <c r="K272">
        <v>1</v>
      </c>
      <c r="L272">
        <v>5</v>
      </c>
      <c r="M272">
        <v>3</v>
      </c>
      <c r="N272">
        <v>1</v>
      </c>
      <c r="O272">
        <v>0</v>
      </c>
      <c r="P272">
        <v>0</v>
      </c>
      <c r="Q272">
        <v>0</v>
      </c>
    </row>
    <row r="273" spans="1:17">
      <c r="A273">
        <v>92</v>
      </c>
      <c r="B273">
        <v>2</v>
      </c>
      <c r="C273" t="s">
        <v>41</v>
      </c>
      <c r="D273">
        <f>VLOOKUP($A273,Sheet3!$A$1:$Z$101,21,Sheet3!U:U)</f>
        <v>3</v>
      </c>
      <c r="E273">
        <v>12</v>
      </c>
      <c r="F273">
        <v>7815</v>
      </c>
      <c r="G273">
        <v>7564</v>
      </c>
      <c r="H273">
        <v>251</v>
      </c>
      <c r="I273">
        <v>0</v>
      </c>
      <c r="J273">
        <v>5.51</v>
      </c>
      <c r="K273">
        <v>1</v>
      </c>
      <c r="L273">
        <v>6</v>
      </c>
      <c r="M273">
        <v>4</v>
      </c>
      <c r="N273">
        <v>1</v>
      </c>
      <c r="O273">
        <v>0</v>
      </c>
      <c r="P273">
        <v>0</v>
      </c>
      <c r="Q273">
        <v>0</v>
      </c>
    </row>
    <row r="274" spans="1:17">
      <c r="A274">
        <v>92</v>
      </c>
      <c r="B274">
        <v>3</v>
      </c>
      <c r="C274" t="s">
        <v>41</v>
      </c>
      <c r="D274">
        <f>VLOOKUP($A274,Sheet3!$A$1:$Z$101,21,Sheet3!U:U)</f>
        <v>3</v>
      </c>
      <c r="E274">
        <v>10</v>
      </c>
      <c r="F274">
        <v>5958</v>
      </c>
      <c r="G274">
        <v>5759</v>
      </c>
      <c r="H274">
        <v>199</v>
      </c>
      <c r="I274">
        <v>0</v>
      </c>
      <c r="J274">
        <v>23.59</v>
      </c>
      <c r="K274">
        <v>1</v>
      </c>
      <c r="L274">
        <v>5</v>
      </c>
      <c r="M274">
        <v>3</v>
      </c>
      <c r="N274">
        <v>1</v>
      </c>
      <c r="O274">
        <v>0</v>
      </c>
      <c r="P274">
        <v>0</v>
      </c>
      <c r="Q274">
        <v>0</v>
      </c>
    </row>
    <row r="275" spans="1:17">
      <c r="A275">
        <v>93</v>
      </c>
      <c r="B275">
        <v>1</v>
      </c>
      <c r="C275" t="s">
        <v>41</v>
      </c>
      <c r="D275">
        <f>VLOOKUP($A275,Sheet3!$A$1:$Z$101,21,Sheet3!U:U)</f>
        <v>3</v>
      </c>
      <c r="E275">
        <v>12</v>
      </c>
      <c r="F275">
        <v>10321</v>
      </c>
      <c r="G275">
        <v>9974</v>
      </c>
      <c r="H275">
        <v>347</v>
      </c>
      <c r="I275">
        <v>0</v>
      </c>
      <c r="J275">
        <v>7.88</v>
      </c>
      <c r="K275">
        <v>1</v>
      </c>
      <c r="L275">
        <v>6</v>
      </c>
      <c r="M275">
        <v>4</v>
      </c>
      <c r="N275">
        <v>1</v>
      </c>
      <c r="O275">
        <v>0</v>
      </c>
      <c r="P275">
        <v>0</v>
      </c>
      <c r="Q275">
        <v>0</v>
      </c>
    </row>
    <row r="276" spans="1:17">
      <c r="A276">
        <v>93</v>
      </c>
      <c r="B276">
        <v>2</v>
      </c>
      <c r="C276" t="s">
        <v>41</v>
      </c>
      <c r="D276">
        <f>VLOOKUP($A276,Sheet3!$A$1:$Z$101,21,Sheet3!U:U)</f>
        <v>3</v>
      </c>
      <c r="E276">
        <v>10</v>
      </c>
      <c r="F276">
        <v>7781</v>
      </c>
      <c r="G276">
        <v>7459</v>
      </c>
      <c r="H276">
        <v>322</v>
      </c>
      <c r="I276">
        <v>0</v>
      </c>
      <c r="J276">
        <v>6.65</v>
      </c>
      <c r="K276">
        <v>1</v>
      </c>
      <c r="L276">
        <v>5</v>
      </c>
      <c r="M276">
        <v>4</v>
      </c>
      <c r="N276">
        <v>0</v>
      </c>
      <c r="O276">
        <v>0</v>
      </c>
      <c r="P276">
        <v>0</v>
      </c>
      <c r="Q276">
        <v>0</v>
      </c>
    </row>
    <row r="277" spans="1:17">
      <c r="A277">
        <v>93</v>
      </c>
      <c r="B277">
        <v>3</v>
      </c>
      <c r="C277" t="s">
        <v>41</v>
      </c>
      <c r="D277">
        <f>VLOOKUP($A277,Sheet3!$A$1:$Z$101,21,Sheet3!U:U)</f>
        <v>3</v>
      </c>
      <c r="E277">
        <v>12</v>
      </c>
      <c r="F277">
        <v>10321</v>
      </c>
      <c r="G277">
        <v>9974</v>
      </c>
      <c r="H277">
        <v>347</v>
      </c>
      <c r="I277">
        <v>0</v>
      </c>
      <c r="J277">
        <v>8.33</v>
      </c>
      <c r="K277">
        <v>1</v>
      </c>
      <c r="L277">
        <v>6</v>
      </c>
      <c r="M277">
        <v>4</v>
      </c>
      <c r="N277">
        <v>1</v>
      </c>
      <c r="O277">
        <v>0</v>
      </c>
      <c r="P277">
        <v>0</v>
      </c>
      <c r="Q277">
        <v>0</v>
      </c>
    </row>
    <row r="278" spans="1:17">
      <c r="A278">
        <v>94</v>
      </c>
      <c r="B278">
        <v>1</v>
      </c>
      <c r="C278" t="s">
        <v>41</v>
      </c>
      <c r="D278">
        <f>VLOOKUP($A278,Sheet3!$A$1:$Z$101,21,Sheet3!U:U)</f>
        <v>3</v>
      </c>
      <c r="E278">
        <v>10</v>
      </c>
      <c r="F278">
        <v>5946</v>
      </c>
      <c r="G278">
        <v>5751</v>
      </c>
      <c r="H278">
        <v>195</v>
      </c>
      <c r="I278">
        <v>0</v>
      </c>
      <c r="J278">
        <v>9.16</v>
      </c>
      <c r="K278">
        <v>1</v>
      </c>
      <c r="L278">
        <v>5</v>
      </c>
      <c r="M278">
        <v>3</v>
      </c>
      <c r="N278">
        <v>1</v>
      </c>
      <c r="O278">
        <v>0</v>
      </c>
      <c r="P278">
        <v>0</v>
      </c>
      <c r="Q278">
        <v>0</v>
      </c>
    </row>
    <row r="279" spans="1:17">
      <c r="A279">
        <v>94</v>
      </c>
      <c r="B279">
        <v>2</v>
      </c>
      <c r="C279" t="s">
        <v>41</v>
      </c>
      <c r="D279">
        <f>VLOOKUP($A279,Sheet3!$A$1:$Z$101,21,Sheet3!U:U)</f>
        <v>3</v>
      </c>
      <c r="E279">
        <v>10</v>
      </c>
      <c r="F279">
        <v>5946</v>
      </c>
      <c r="G279">
        <v>5751</v>
      </c>
      <c r="H279">
        <v>195</v>
      </c>
      <c r="I279">
        <v>0</v>
      </c>
      <c r="J279">
        <v>5.78</v>
      </c>
      <c r="K279">
        <v>1</v>
      </c>
      <c r="L279">
        <v>5</v>
      </c>
      <c r="M279">
        <v>3</v>
      </c>
      <c r="N279">
        <v>1</v>
      </c>
      <c r="O279">
        <v>0</v>
      </c>
      <c r="P279">
        <v>0</v>
      </c>
      <c r="Q279">
        <v>0</v>
      </c>
    </row>
    <row r="280" spans="1:17">
      <c r="A280">
        <v>94</v>
      </c>
      <c r="B280">
        <v>3</v>
      </c>
      <c r="C280" t="s">
        <v>41</v>
      </c>
      <c r="D280">
        <f>VLOOKUP($A280,Sheet3!$A$1:$Z$101,21,Sheet3!U:U)</f>
        <v>3</v>
      </c>
      <c r="E280">
        <v>10</v>
      </c>
      <c r="F280">
        <v>5946</v>
      </c>
      <c r="G280">
        <v>5751</v>
      </c>
      <c r="H280">
        <v>195</v>
      </c>
      <c r="I280">
        <v>0</v>
      </c>
      <c r="J280">
        <v>5.05</v>
      </c>
      <c r="K280">
        <v>1</v>
      </c>
      <c r="L280">
        <v>5</v>
      </c>
      <c r="M280">
        <v>3</v>
      </c>
      <c r="N280">
        <v>1</v>
      </c>
      <c r="O280">
        <v>0</v>
      </c>
      <c r="P280">
        <v>0</v>
      </c>
      <c r="Q280">
        <v>0</v>
      </c>
    </row>
    <row r="281" spans="1:17">
      <c r="A281">
        <v>95</v>
      </c>
      <c r="B281">
        <v>1</v>
      </c>
      <c r="C281" t="s">
        <v>41</v>
      </c>
      <c r="D281">
        <f>VLOOKUP($A281,Sheet3!$A$1:$Z$101,21,Sheet3!U:U)</f>
        <v>1</v>
      </c>
      <c r="E281">
        <v>6</v>
      </c>
      <c r="F281">
        <v>3743</v>
      </c>
      <c r="G281">
        <v>3563</v>
      </c>
      <c r="H281">
        <v>180</v>
      </c>
      <c r="I281">
        <v>0</v>
      </c>
      <c r="J281">
        <v>4.09</v>
      </c>
      <c r="K281">
        <v>1</v>
      </c>
      <c r="L281">
        <v>3</v>
      </c>
      <c r="M281">
        <v>2</v>
      </c>
      <c r="N281">
        <v>0</v>
      </c>
      <c r="O281">
        <v>0</v>
      </c>
      <c r="P281">
        <v>0</v>
      </c>
      <c r="Q281">
        <v>0</v>
      </c>
    </row>
    <row r="282" spans="1:17">
      <c r="A282">
        <v>95</v>
      </c>
      <c r="B282">
        <v>2</v>
      </c>
      <c r="C282" t="s">
        <v>41</v>
      </c>
      <c r="D282">
        <f>VLOOKUP($A282,Sheet3!$A$1:$Z$101,21,Sheet3!U:U)</f>
        <v>1</v>
      </c>
      <c r="K282">
        <v>1</v>
      </c>
      <c r="L282">
        <v>25</v>
      </c>
      <c r="M282">
        <v>24</v>
      </c>
      <c r="N282">
        <v>0</v>
      </c>
      <c r="O282">
        <v>0</v>
      </c>
      <c r="P282">
        <v>0</v>
      </c>
      <c r="Q282">
        <v>0</v>
      </c>
    </row>
    <row r="283" spans="1:17">
      <c r="A283">
        <v>95</v>
      </c>
      <c r="B283">
        <v>3</v>
      </c>
      <c r="C283" t="s">
        <v>41</v>
      </c>
      <c r="D283">
        <f>VLOOKUP($A283,Sheet3!$A$1:$Z$101,21,Sheet3!U:U)</f>
        <v>1</v>
      </c>
      <c r="K283">
        <v>1</v>
      </c>
      <c r="L283">
        <v>25</v>
      </c>
      <c r="M283">
        <v>24</v>
      </c>
      <c r="N283">
        <v>0</v>
      </c>
      <c r="O283">
        <v>0</v>
      </c>
      <c r="P283">
        <v>0</v>
      </c>
      <c r="Q283">
        <v>0</v>
      </c>
    </row>
    <row r="284" spans="1:17">
      <c r="A284">
        <v>96</v>
      </c>
      <c r="B284">
        <v>1</v>
      </c>
      <c r="C284" t="s">
        <v>41</v>
      </c>
      <c r="D284">
        <f>VLOOKUP($A284,Sheet3!$A$1:$Z$101,21,Sheet3!U:U)</f>
        <v>0</v>
      </c>
      <c r="E284">
        <v>14</v>
      </c>
      <c r="F284">
        <v>12401</v>
      </c>
      <c r="G284">
        <v>11998</v>
      </c>
      <c r="H284">
        <v>403</v>
      </c>
      <c r="I284">
        <v>0</v>
      </c>
      <c r="J284">
        <v>11</v>
      </c>
      <c r="K284">
        <v>1</v>
      </c>
      <c r="L284">
        <v>7</v>
      </c>
      <c r="M284">
        <v>4</v>
      </c>
      <c r="N284">
        <v>2</v>
      </c>
      <c r="O284">
        <v>0</v>
      </c>
      <c r="P284">
        <v>0</v>
      </c>
      <c r="Q284">
        <v>0</v>
      </c>
    </row>
    <row r="285" spans="1:17">
      <c r="A285">
        <v>96</v>
      </c>
      <c r="B285">
        <v>2</v>
      </c>
      <c r="C285" t="s">
        <v>41</v>
      </c>
      <c r="D285">
        <f>VLOOKUP($A285,Sheet3!$A$1:$Z$101,21,Sheet3!U:U)</f>
        <v>0</v>
      </c>
      <c r="E285">
        <v>10</v>
      </c>
      <c r="F285">
        <v>8045</v>
      </c>
      <c r="G285">
        <v>7692</v>
      </c>
      <c r="H285">
        <v>353</v>
      </c>
      <c r="I285">
        <v>0</v>
      </c>
      <c r="J285">
        <v>6.86</v>
      </c>
      <c r="K285">
        <v>1</v>
      </c>
      <c r="L285">
        <v>5</v>
      </c>
      <c r="M285">
        <v>4</v>
      </c>
      <c r="N285">
        <v>0</v>
      </c>
      <c r="O285">
        <v>0</v>
      </c>
      <c r="P285">
        <v>0</v>
      </c>
      <c r="Q285">
        <v>0</v>
      </c>
    </row>
    <row r="286" spans="1:17">
      <c r="A286">
        <v>96</v>
      </c>
      <c r="B286">
        <v>3</v>
      </c>
      <c r="C286" t="s">
        <v>41</v>
      </c>
      <c r="D286">
        <f>VLOOKUP($A286,Sheet3!$A$1:$Z$101,21,Sheet3!U:U)</f>
        <v>0</v>
      </c>
      <c r="K286">
        <v>1</v>
      </c>
      <c r="L286">
        <v>21</v>
      </c>
      <c r="M286">
        <v>20</v>
      </c>
      <c r="N286">
        <v>0</v>
      </c>
      <c r="O286">
        <v>0</v>
      </c>
      <c r="P286">
        <v>0</v>
      </c>
      <c r="Q286">
        <v>0</v>
      </c>
    </row>
    <row r="287" spans="1:17">
      <c r="A287">
        <v>97</v>
      </c>
      <c r="B287">
        <v>1</v>
      </c>
      <c r="C287" t="s">
        <v>41</v>
      </c>
      <c r="D287">
        <f>VLOOKUP($A287,Sheet3!$A$1:$Z$101,21,Sheet3!U:U)</f>
        <v>0</v>
      </c>
      <c r="E287">
        <v>19</v>
      </c>
      <c r="F287">
        <v>30703</v>
      </c>
      <c r="G287">
        <v>21747</v>
      </c>
      <c r="H287">
        <v>8956</v>
      </c>
      <c r="I287">
        <v>0</v>
      </c>
      <c r="J287">
        <v>43.89</v>
      </c>
      <c r="K287">
        <v>1</v>
      </c>
      <c r="L287">
        <v>9</v>
      </c>
      <c r="M287">
        <v>7</v>
      </c>
      <c r="N287">
        <v>1</v>
      </c>
      <c r="O287">
        <v>1</v>
      </c>
      <c r="P287">
        <v>0</v>
      </c>
      <c r="Q287">
        <v>0</v>
      </c>
    </row>
    <row r="288" spans="1:17">
      <c r="A288">
        <v>97</v>
      </c>
      <c r="B288">
        <v>2</v>
      </c>
      <c r="C288" t="s">
        <v>41</v>
      </c>
      <c r="D288">
        <f>VLOOKUP($A288,Sheet3!$A$1:$Z$101,21,Sheet3!U:U)</f>
        <v>0</v>
      </c>
      <c r="E288">
        <v>19</v>
      </c>
      <c r="F288">
        <v>22476</v>
      </c>
      <c r="G288">
        <v>21729</v>
      </c>
      <c r="H288">
        <v>747</v>
      </c>
      <c r="I288">
        <v>0</v>
      </c>
      <c r="J288">
        <v>12.47</v>
      </c>
      <c r="K288">
        <v>1</v>
      </c>
      <c r="L288">
        <v>9</v>
      </c>
      <c r="M288">
        <v>7</v>
      </c>
      <c r="N288">
        <v>1</v>
      </c>
      <c r="O288">
        <v>1</v>
      </c>
      <c r="P288">
        <v>0</v>
      </c>
      <c r="Q288">
        <v>0</v>
      </c>
    </row>
    <row r="289" spans="1:17">
      <c r="A289">
        <v>97</v>
      </c>
      <c r="B289">
        <v>3</v>
      </c>
      <c r="C289" t="s">
        <v>41</v>
      </c>
      <c r="D289">
        <f>VLOOKUP($A289,Sheet3!$A$1:$Z$101,21,Sheet3!U:U)</f>
        <v>0</v>
      </c>
      <c r="E289">
        <v>18</v>
      </c>
      <c r="F289">
        <v>15640</v>
      </c>
      <c r="G289">
        <v>15177</v>
      </c>
      <c r="H289">
        <v>463</v>
      </c>
      <c r="I289">
        <v>0</v>
      </c>
      <c r="J289">
        <v>15.11</v>
      </c>
      <c r="K289">
        <v>1</v>
      </c>
      <c r="L289">
        <v>9</v>
      </c>
      <c r="M289">
        <v>6</v>
      </c>
      <c r="N289">
        <v>2</v>
      </c>
      <c r="O289">
        <v>0</v>
      </c>
      <c r="P289">
        <v>0</v>
      </c>
      <c r="Q289">
        <v>0</v>
      </c>
    </row>
    <row r="290" spans="1:17">
      <c r="A290">
        <v>98</v>
      </c>
      <c r="B290">
        <v>1</v>
      </c>
      <c r="C290" t="s">
        <v>41</v>
      </c>
      <c r="D290">
        <f>VLOOKUP($A290,Sheet3!$A$1:$Z$101,21,Sheet3!U:U)</f>
        <v>1</v>
      </c>
      <c r="E290">
        <v>10</v>
      </c>
      <c r="F290">
        <v>8540</v>
      </c>
      <c r="G290">
        <v>8190</v>
      </c>
      <c r="H290">
        <v>350</v>
      </c>
      <c r="I290">
        <v>0</v>
      </c>
      <c r="J290">
        <v>9.36</v>
      </c>
      <c r="K290">
        <v>1</v>
      </c>
      <c r="L290">
        <v>5</v>
      </c>
      <c r="M290">
        <v>4</v>
      </c>
      <c r="N290">
        <v>0</v>
      </c>
      <c r="O290">
        <v>0</v>
      </c>
      <c r="P290">
        <v>0</v>
      </c>
      <c r="Q290">
        <v>0</v>
      </c>
    </row>
    <row r="291" spans="1:17">
      <c r="A291">
        <v>98</v>
      </c>
      <c r="B291">
        <v>2</v>
      </c>
      <c r="C291" t="s">
        <v>41</v>
      </c>
      <c r="D291">
        <f>VLOOKUP($A291,Sheet3!$A$1:$Z$101,21,Sheet3!U:U)</f>
        <v>1</v>
      </c>
      <c r="E291">
        <v>10</v>
      </c>
      <c r="F291">
        <v>8551</v>
      </c>
      <c r="G291">
        <v>8195</v>
      </c>
      <c r="H291">
        <v>356</v>
      </c>
      <c r="I291">
        <v>0</v>
      </c>
      <c r="J291">
        <v>7.24</v>
      </c>
      <c r="K291">
        <v>1</v>
      </c>
      <c r="L291">
        <v>5</v>
      </c>
      <c r="M291">
        <v>4</v>
      </c>
      <c r="N291">
        <v>0</v>
      </c>
      <c r="O291">
        <v>0</v>
      </c>
      <c r="P291">
        <v>0</v>
      </c>
      <c r="Q291">
        <v>0</v>
      </c>
    </row>
    <row r="292" spans="1:17">
      <c r="A292">
        <v>98</v>
      </c>
      <c r="B292">
        <v>3</v>
      </c>
      <c r="C292" t="s">
        <v>41</v>
      </c>
      <c r="D292">
        <f>VLOOKUP($A292,Sheet3!$A$1:$Z$101,21,Sheet3!U:U)</f>
        <v>1</v>
      </c>
      <c r="E292">
        <v>10</v>
      </c>
      <c r="F292">
        <v>8551</v>
      </c>
      <c r="G292">
        <v>8195</v>
      </c>
      <c r="H292">
        <v>356</v>
      </c>
      <c r="I292">
        <v>0</v>
      </c>
      <c r="J292">
        <v>7.3</v>
      </c>
      <c r="K292">
        <v>1</v>
      </c>
      <c r="L292">
        <v>5</v>
      </c>
      <c r="M292">
        <v>4</v>
      </c>
      <c r="N292">
        <v>0</v>
      </c>
      <c r="O292">
        <v>0</v>
      </c>
      <c r="P292">
        <v>0</v>
      </c>
      <c r="Q292">
        <v>0</v>
      </c>
    </row>
    <row r="293" spans="1:17">
      <c r="A293">
        <v>99</v>
      </c>
      <c r="B293">
        <v>1</v>
      </c>
      <c r="C293" t="s">
        <v>41</v>
      </c>
      <c r="D293">
        <f>VLOOKUP($A293,Sheet3!$A$1:$Z$101,21,Sheet3!U:U)</f>
        <v>2</v>
      </c>
      <c r="E293">
        <v>12</v>
      </c>
      <c r="F293">
        <v>11148</v>
      </c>
      <c r="G293">
        <v>10711</v>
      </c>
      <c r="H293">
        <v>437</v>
      </c>
      <c r="I293">
        <v>0</v>
      </c>
      <c r="J293">
        <v>8.1300000000000008</v>
      </c>
      <c r="K293">
        <v>1</v>
      </c>
      <c r="L293">
        <v>6</v>
      </c>
      <c r="M293">
        <v>4</v>
      </c>
      <c r="N293">
        <v>1</v>
      </c>
      <c r="O293">
        <v>0</v>
      </c>
      <c r="P293">
        <v>0</v>
      </c>
      <c r="Q293">
        <v>0</v>
      </c>
    </row>
    <row r="294" spans="1:17">
      <c r="A294">
        <v>99</v>
      </c>
      <c r="B294">
        <v>2</v>
      </c>
      <c r="C294" t="s">
        <v>41</v>
      </c>
      <c r="D294">
        <f>VLOOKUP($A294,Sheet3!$A$1:$Z$101,21,Sheet3!U:U)</f>
        <v>2</v>
      </c>
      <c r="E294">
        <v>12</v>
      </c>
      <c r="F294">
        <v>10840</v>
      </c>
      <c r="G294">
        <v>10385</v>
      </c>
      <c r="H294">
        <v>455</v>
      </c>
      <c r="I294">
        <v>0</v>
      </c>
      <c r="J294">
        <v>9.9600000000000009</v>
      </c>
      <c r="K294">
        <v>1</v>
      </c>
      <c r="L294">
        <v>6</v>
      </c>
      <c r="M294">
        <v>5</v>
      </c>
      <c r="N294">
        <v>0</v>
      </c>
      <c r="O294">
        <v>0</v>
      </c>
      <c r="P294">
        <v>0</v>
      </c>
      <c r="Q294">
        <v>0</v>
      </c>
    </row>
    <row r="295" spans="1:17">
      <c r="A295">
        <v>99</v>
      </c>
      <c r="B295">
        <v>3</v>
      </c>
      <c r="C295" t="s">
        <v>41</v>
      </c>
      <c r="D295">
        <f>VLOOKUP($A295,Sheet3!$A$1:$Z$101,21,Sheet3!U:U)</f>
        <v>2</v>
      </c>
      <c r="E295">
        <v>12</v>
      </c>
      <c r="F295">
        <v>10728</v>
      </c>
      <c r="G295">
        <v>10312</v>
      </c>
      <c r="H295">
        <v>416</v>
      </c>
      <c r="I295">
        <v>0</v>
      </c>
      <c r="J295">
        <v>8.4</v>
      </c>
      <c r="K295">
        <v>1</v>
      </c>
      <c r="L295">
        <v>6</v>
      </c>
      <c r="M295">
        <v>4</v>
      </c>
      <c r="N295">
        <v>1</v>
      </c>
      <c r="O295">
        <v>0</v>
      </c>
      <c r="P295">
        <v>0</v>
      </c>
      <c r="Q295">
        <v>0</v>
      </c>
    </row>
    <row r="296" spans="1:17">
      <c r="A296">
        <v>100</v>
      </c>
      <c r="B296">
        <v>1</v>
      </c>
      <c r="C296" t="s">
        <v>41</v>
      </c>
      <c r="D296">
        <f>VLOOKUP($A296,Sheet3!$A$1:$Z$101,21,Sheet3!U:U)</f>
        <v>3</v>
      </c>
      <c r="E296">
        <v>12</v>
      </c>
      <c r="F296">
        <v>11211</v>
      </c>
      <c r="G296">
        <v>10735</v>
      </c>
      <c r="H296">
        <v>476</v>
      </c>
      <c r="I296">
        <v>0</v>
      </c>
      <c r="J296">
        <v>9.61</v>
      </c>
      <c r="K296">
        <v>1</v>
      </c>
      <c r="L296">
        <v>6</v>
      </c>
      <c r="M296">
        <v>5</v>
      </c>
      <c r="N296">
        <v>0</v>
      </c>
      <c r="O296">
        <v>0</v>
      </c>
      <c r="P296">
        <v>0</v>
      </c>
      <c r="Q296">
        <v>0</v>
      </c>
    </row>
    <row r="297" spans="1:17">
      <c r="A297">
        <v>100</v>
      </c>
      <c r="B297">
        <v>2</v>
      </c>
      <c r="C297" t="s">
        <v>41</v>
      </c>
      <c r="D297">
        <f>VLOOKUP($A297,Sheet3!$A$1:$Z$101,21,Sheet3!U:U)</f>
        <v>3</v>
      </c>
      <c r="E297">
        <v>14</v>
      </c>
      <c r="F297">
        <v>14601</v>
      </c>
      <c r="G297">
        <v>13939</v>
      </c>
      <c r="H297">
        <v>662</v>
      </c>
      <c r="I297">
        <v>0</v>
      </c>
      <c r="J297">
        <v>10.16</v>
      </c>
      <c r="K297">
        <v>1</v>
      </c>
      <c r="L297">
        <v>7</v>
      </c>
      <c r="M297">
        <v>6</v>
      </c>
      <c r="N297">
        <v>0</v>
      </c>
      <c r="O297">
        <v>0</v>
      </c>
      <c r="P297">
        <v>0</v>
      </c>
      <c r="Q297">
        <v>0</v>
      </c>
    </row>
    <row r="298" spans="1:17">
      <c r="A298">
        <v>100</v>
      </c>
      <c r="B298">
        <v>3</v>
      </c>
      <c r="C298" t="s">
        <v>41</v>
      </c>
      <c r="D298">
        <f>VLOOKUP($A298,Sheet3!$A$1:$Z$101,21,Sheet3!U:U)</f>
        <v>3</v>
      </c>
      <c r="E298">
        <v>14</v>
      </c>
      <c r="F298">
        <v>14076</v>
      </c>
      <c r="G298">
        <v>13523</v>
      </c>
      <c r="H298">
        <v>553</v>
      </c>
      <c r="I298">
        <v>0</v>
      </c>
      <c r="J298">
        <v>10.06</v>
      </c>
      <c r="K298">
        <v>1</v>
      </c>
      <c r="L298">
        <v>7</v>
      </c>
      <c r="M298">
        <v>6</v>
      </c>
      <c r="N298">
        <v>0</v>
      </c>
      <c r="O298">
        <v>0</v>
      </c>
      <c r="P298">
        <v>0</v>
      </c>
      <c r="Q2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5788-382E-8F45-A6D8-9E1AE4BD2693}">
  <dimension ref="A1:AM301"/>
  <sheetViews>
    <sheetView topLeftCell="T28" zoomScale="50" zoomScaleNormal="110" workbookViewId="0">
      <selection activeCell="AF71" sqref="AF71"/>
    </sheetView>
  </sheetViews>
  <sheetFormatPr baseColWidth="10" defaultRowHeight="15"/>
  <cols>
    <col min="3" max="3" width="20.5" customWidth="1"/>
    <col min="19" max="19" width="12.33203125" bestFit="1" customWidth="1"/>
    <col min="20" max="20" width="18.33203125" bestFit="1" customWidth="1"/>
    <col min="21" max="21" width="19.5" bestFit="1" customWidth="1"/>
    <col min="22" max="22" width="21.6640625" bestFit="1" customWidth="1"/>
    <col min="23" max="23" width="25" bestFit="1" customWidth="1"/>
    <col min="24" max="24" width="22.1640625" bestFit="1" customWidth="1"/>
    <col min="25" max="25" width="25" bestFit="1" customWidth="1"/>
    <col min="26" max="26" width="21.33203125" customWidth="1"/>
    <col min="27" max="27" width="21.1640625" bestFit="1" customWidth="1"/>
    <col min="28" max="28" width="22.33203125" bestFit="1" customWidth="1"/>
    <col min="29" max="29" width="27.1640625" bestFit="1" customWidth="1"/>
    <col min="30" max="30" width="21" bestFit="1" customWidth="1"/>
    <col min="31" max="31" width="22.83203125" bestFit="1" customWidth="1"/>
    <col min="32" max="32" width="23.6640625" bestFit="1" customWidth="1"/>
    <col min="33" max="33" width="14.6640625" bestFit="1" customWidth="1"/>
    <col min="34" max="34" width="21.1640625" customWidth="1"/>
    <col min="35" max="35" width="25.5" customWidth="1"/>
    <col min="36" max="36" width="20.33203125" customWidth="1"/>
    <col min="37" max="37" width="15.5" customWidth="1"/>
    <col min="38" max="38" width="20.33203125" customWidth="1"/>
    <col min="39" max="39" width="18.6640625" customWidth="1"/>
  </cols>
  <sheetData>
    <row r="1" spans="1:39">
      <c r="A1" s="1" t="s">
        <v>0</v>
      </c>
      <c r="B1" s="1" t="s">
        <v>52</v>
      </c>
      <c r="C1" s="1" t="s">
        <v>53</v>
      </c>
      <c r="D1" s="1" t="s">
        <v>54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S1" s="16" t="s">
        <v>54</v>
      </c>
      <c r="T1" s="8">
        <v>3</v>
      </c>
    </row>
    <row r="2" spans="1:39">
      <c r="A2">
        <v>1</v>
      </c>
      <c r="B2">
        <v>1</v>
      </c>
      <c r="C2" t="s">
        <v>43</v>
      </c>
      <c r="D2">
        <f>VLOOKUP($A2,Sheet3!$A$1:$Z$101,22,Sheet3!V:V)</f>
        <v>3</v>
      </c>
      <c r="E2">
        <v>6</v>
      </c>
      <c r="F2">
        <v>4411</v>
      </c>
      <c r="G2">
        <v>3984</v>
      </c>
      <c r="H2">
        <v>427</v>
      </c>
      <c r="I2">
        <v>0</v>
      </c>
      <c r="J2">
        <v>21.67</v>
      </c>
      <c r="K2">
        <v>1</v>
      </c>
      <c r="L2">
        <v>3</v>
      </c>
      <c r="M2">
        <v>1</v>
      </c>
      <c r="N2">
        <v>1</v>
      </c>
      <c r="O2">
        <v>0</v>
      </c>
      <c r="P2">
        <v>0</v>
      </c>
      <c r="Q2">
        <v>0</v>
      </c>
    </row>
    <row r="3" spans="1:39">
      <c r="A3">
        <v>1</v>
      </c>
      <c r="B3">
        <v>2</v>
      </c>
      <c r="C3" t="s">
        <v>43</v>
      </c>
      <c r="D3">
        <f>VLOOKUP($A3,Sheet3!$A$1:$Z$101,22,Sheet3!V:V)</f>
        <v>3</v>
      </c>
      <c r="E3">
        <v>6</v>
      </c>
      <c r="F3">
        <v>4411</v>
      </c>
      <c r="G3">
        <v>3984</v>
      </c>
      <c r="H3">
        <v>427</v>
      </c>
      <c r="I3">
        <v>0</v>
      </c>
      <c r="J3">
        <v>13.61</v>
      </c>
      <c r="K3">
        <v>1</v>
      </c>
      <c r="L3">
        <v>3</v>
      </c>
      <c r="M3">
        <v>1</v>
      </c>
      <c r="N3">
        <v>1</v>
      </c>
      <c r="O3">
        <v>0</v>
      </c>
      <c r="P3">
        <v>0</v>
      </c>
      <c r="Q3">
        <v>0</v>
      </c>
      <c r="S3" s="16" t="s">
        <v>186</v>
      </c>
      <c r="T3" t="s">
        <v>188</v>
      </c>
      <c r="U3" t="s">
        <v>189</v>
      </c>
      <c r="V3" t="s">
        <v>190</v>
      </c>
      <c r="W3" t="s">
        <v>191</v>
      </c>
      <c r="X3" t="s">
        <v>192</v>
      </c>
      <c r="Y3" t="s">
        <v>193</v>
      </c>
      <c r="Z3" t="s">
        <v>201</v>
      </c>
      <c r="AA3" t="s">
        <v>195</v>
      </c>
      <c r="AB3" t="s">
        <v>198</v>
      </c>
      <c r="AC3" t="s">
        <v>199</v>
      </c>
      <c r="AD3" t="s">
        <v>196</v>
      </c>
      <c r="AE3" t="s">
        <v>197</v>
      </c>
      <c r="AF3" t="s">
        <v>202</v>
      </c>
      <c r="AH3" t="s">
        <v>189</v>
      </c>
      <c r="AI3" t="s">
        <v>193</v>
      </c>
      <c r="AJ3" t="s">
        <v>188</v>
      </c>
      <c r="AK3" t="s">
        <v>203</v>
      </c>
      <c r="AL3" t="s">
        <v>204</v>
      </c>
      <c r="AM3" t="s">
        <v>205</v>
      </c>
    </row>
    <row r="4" spans="1:39">
      <c r="A4">
        <v>1</v>
      </c>
      <c r="B4">
        <v>3</v>
      </c>
      <c r="C4" t="s">
        <v>43</v>
      </c>
      <c r="D4">
        <f>VLOOKUP($A4,Sheet3!$A$1:$Z$101,22,Sheet3!V:V)</f>
        <v>3</v>
      </c>
      <c r="E4">
        <v>6</v>
      </c>
      <c r="F4">
        <v>4411</v>
      </c>
      <c r="G4">
        <v>3984</v>
      </c>
      <c r="H4">
        <v>427</v>
      </c>
      <c r="I4">
        <v>0</v>
      </c>
      <c r="J4">
        <v>13.83</v>
      </c>
      <c r="K4">
        <v>1</v>
      </c>
      <c r="L4">
        <v>3</v>
      </c>
      <c r="M4">
        <v>1</v>
      </c>
      <c r="N4">
        <v>1</v>
      </c>
      <c r="O4">
        <v>0</v>
      </c>
      <c r="P4">
        <v>0</v>
      </c>
      <c r="Q4">
        <v>0</v>
      </c>
      <c r="S4" s="8">
        <v>1</v>
      </c>
      <c r="T4">
        <v>6</v>
      </c>
      <c r="U4">
        <v>4411</v>
      </c>
      <c r="V4">
        <v>3984</v>
      </c>
      <c r="W4">
        <v>427</v>
      </c>
      <c r="X4">
        <v>0</v>
      </c>
      <c r="Y4">
        <v>16.37</v>
      </c>
      <c r="Z4">
        <v>1</v>
      </c>
      <c r="AA4">
        <v>3</v>
      </c>
      <c r="AB4">
        <v>1</v>
      </c>
      <c r="AC4">
        <v>1</v>
      </c>
      <c r="AD4">
        <v>0</v>
      </c>
      <c r="AE4">
        <v>0</v>
      </c>
      <c r="AF4">
        <v>0</v>
      </c>
      <c r="AH4">
        <v>4411</v>
      </c>
      <c r="AI4">
        <v>16.37</v>
      </c>
      <c r="AJ4">
        <v>6</v>
      </c>
      <c r="AK4">
        <f>AH4/AJ4</f>
        <v>735.16666666666663</v>
      </c>
      <c r="AL4">
        <f>AI4/AH4</f>
        <v>3.7111766039446838E-3</v>
      </c>
      <c r="AM4">
        <f>AI4/AJ4</f>
        <v>2.7283333333333335</v>
      </c>
    </row>
    <row r="5" spans="1:39">
      <c r="A5">
        <v>2</v>
      </c>
      <c r="B5">
        <v>1</v>
      </c>
      <c r="C5" t="s">
        <v>43</v>
      </c>
      <c r="D5">
        <f>VLOOKUP($A5,Sheet3!$A$1:$Z$101,22,Sheet3!V:V)</f>
        <v>3</v>
      </c>
      <c r="E5">
        <v>6</v>
      </c>
      <c r="F5">
        <v>4188</v>
      </c>
      <c r="G5">
        <v>3876</v>
      </c>
      <c r="H5">
        <v>312</v>
      </c>
      <c r="I5">
        <v>0</v>
      </c>
      <c r="J5">
        <v>12.96</v>
      </c>
      <c r="K5">
        <v>1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S5" s="8">
        <v>2</v>
      </c>
      <c r="T5">
        <v>6</v>
      </c>
      <c r="U5">
        <v>4184.666666666667</v>
      </c>
      <c r="V5">
        <v>3874.3333333333335</v>
      </c>
      <c r="W5">
        <v>310.33333333333331</v>
      </c>
      <c r="X5">
        <v>0</v>
      </c>
      <c r="Y5">
        <v>13.066666666666668</v>
      </c>
      <c r="Z5">
        <v>1</v>
      </c>
      <c r="AA5">
        <v>3</v>
      </c>
      <c r="AB5">
        <v>1</v>
      </c>
      <c r="AC5">
        <v>1</v>
      </c>
      <c r="AD5">
        <v>0</v>
      </c>
      <c r="AE5">
        <v>0</v>
      </c>
      <c r="AF5">
        <v>0</v>
      </c>
      <c r="AH5">
        <v>4184.666666666667</v>
      </c>
      <c r="AI5">
        <v>13.066666666666668</v>
      </c>
      <c r="AJ5">
        <v>6</v>
      </c>
      <c r="AK5">
        <f t="shared" ref="AK5:AK43" si="0">AH5/AJ5</f>
        <v>697.44444444444446</v>
      </c>
      <c r="AL5">
        <f t="shared" ref="AL5:AL43" si="1">AI5/AH5</f>
        <v>3.1225107535446869E-3</v>
      </c>
      <c r="AM5">
        <f t="shared" ref="AM5:AM43" si="2">AI5/AJ5</f>
        <v>2.177777777777778</v>
      </c>
    </row>
    <row r="6" spans="1:39">
      <c r="A6">
        <v>2</v>
      </c>
      <c r="B6">
        <v>2</v>
      </c>
      <c r="C6" t="s">
        <v>43</v>
      </c>
      <c r="D6">
        <f>VLOOKUP($A6,Sheet3!$A$1:$Z$101,22,Sheet3!V:V)</f>
        <v>3</v>
      </c>
      <c r="E6">
        <v>6</v>
      </c>
      <c r="F6">
        <v>4188</v>
      </c>
      <c r="G6">
        <v>3876</v>
      </c>
      <c r="H6">
        <v>312</v>
      </c>
      <c r="I6">
        <v>0</v>
      </c>
      <c r="J6">
        <v>12.34</v>
      </c>
      <c r="K6">
        <v>1</v>
      </c>
      <c r="L6">
        <v>3</v>
      </c>
      <c r="M6">
        <v>1</v>
      </c>
      <c r="N6">
        <v>1</v>
      </c>
      <c r="O6">
        <v>0</v>
      </c>
      <c r="P6">
        <v>0</v>
      </c>
      <c r="Q6">
        <v>0</v>
      </c>
      <c r="S6" s="8">
        <v>3</v>
      </c>
      <c r="T6">
        <v>6</v>
      </c>
      <c r="U6">
        <v>4226</v>
      </c>
      <c r="V6">
        <v>3907</v>
      </c>
      <c r="W6">
        <v>319</v>
      </c>
      <c r="X6">
        <v>0</v>
      </c>
      <c r="Y6">
        <v>12.553333333333333</v>
      </c>
      <c r="Z6">
        <v>1</v>
      </c>
      <c r="AA6">
        <v>3</v>
      </c>
      <c r="AB6">
        <v>1</v>
      </c>
      <c r="AC6">
        <v>1</v>
      </c>
      <c r="AD6">
        <v>0</v>
      </c>
      <c r="AE6">
        <v>0</v>
      </c>
      <c r="AF6">
        <v>0</v>
      </c>
      <c r="AH6">
        <v>4226</v>
      </c>
      <c r="AI6">
        <v>12.553333333333333</v>
      </c>
      <c r="AJ6">
        <v>6</v>
      </c>
      <c r="AK6">
        <f t="shared" si="0"/>
        <v>704.33333333333337</v>
      </c>
      <c r="AL6">
        <f t="shared" si="1"/>
        <v>2.9705000788767945E-3</v>
      </c>
      <c r="AM6">
        <f t="shared" si="2"/>
        <v>2.092222222222222</v>
      </c>
    </row>
    <row r="7" spans="1:39">
      <c r="A7">
        <v>2</v>
      </c>
      <c r="B7">
        <v>3</v>
      </c>
      <c r="C7" t="s">
        <v>43</v>
      </c>
      <c r="D7">
        <f>VLOOKUP($A7,Sheet3!$A$1:$Z$101,22,Sheet3!V:V)</f>
        <v>3</v>
      </c>
      <c r="E7">
        <v>6</v>
      </c>
      <c r="F7">
        <v>4178</v>
      </c>
      <c r="G7">
        <v>3871</v>
      </c>
      <c r="H7">
        <v>307</v>
      </c>
      <c r="I7">
        <v>0</v>
      </c>
      <c r="J7">
        <v>13.9</v>
      </c>
      <c r="K7">
        <v>1</v>
      </c>
      <c r="L7">
        <v>3</v>
      </c>
      <c r="M7">
        <v>1</v>
      </c>
      <c r="N7">
        <v>1</v>
      </c>
      <c r="O7">
        <v>0</v>
      </c>
      <c r="P7">
        <v>0</v>
      </c>
      <c r="Q7">
        <v>0</v>
      </c>
      <c r="S7" s="8">
        <v>4</v>
      </c>
      <c r="T7">
        <v>6</v>
      </c>
      <c r="U7">
        <v>4203.333333333333</v>
      </c>
      <c r="V7">
        <v>3891.6666666666665</v>
      </c>
      <c r="W7">
        <v>311.66666666666669</v>
      </c>
      <c r="X7">
        <v>0</v>
      </c>
      <c r="Y7">
        <v>11.76</v>
      </c>
      <c r="Z7">
        <v>1</v>
      </c>
      <c r="AA7">
        <v>3</v>
      </c>
      <c r="AB7">
        <v>1</v>
      </c>
      <c r="AC7">
        <v>1</v>
      </c>
      <c r="AD7">
        <v>0</v>
      </c>
      <c r="AE7">
        <v>0</v>
      </c>
      <c r="AF7">
        <v>0</v>
      </c>
      <c r="AH7">
        <v>4203.333333333333</v>
      </c>
      <c r="AI7">
        <v>11.76</v>
      </c>
      <c r="AJ7">
        <v>6</v>
      </c>
      <c r="AK7">
        <f t="shared" si="0"/>
        <v>700.55555555555554</v>
      </c>
      <c r="AL7">
        <f t="shared" si="1"/>
        <v>2.7977795400475815E-3</v>
      </c>
      <c r="AM7">
        <f t="shared" si="2"/>
        <v>1.96</v>
      </c>
    </row>
    <row r="8" spans="1:39">
      <c r="A8">
        <v>3</v>
      </c>
      <c r="B8">
        <v>1</v>
      </c>
      <c r="C8" t="s">
        <v>43</v>
      </c>
      <c r="D8">
        <f>VLOOKUP($A8,Sheet3!$A$1:$Z$101,22,Sheet3!V:V)</f>
        <v>3</v>
      </c>
      <c r="E8">
        <v>6</v>
      </c>
      <c r="F8">
        <v>4226</v>
      </c>
      <c r="G8">
        <v>3907</v>
      </c>
      <c r="H8">
        <v>319</v>
      </c>
      <c r="I8">
        <v>0</v>
      </c>
      <c r="J8">
        <v>14.08</v>
      </c>
      <c r="K8">
        <v>1</v>
      </c>
      <c r="L8">
        <v>3</v>
      </c>
      <c r="M8">
        <v>1</v>
      </c>
      <c r="N8">
        <v>1</v>
      </c>
      <c r="O8">
        <v>0</v>
      </c>
      <c r="P8">
        <v>0</v>
      </c>
      <c r="Q8">
        <v>0</v>
      </c>
      <c r="S8" s="8">
        <v>5</v>
      </c>
      <c r="T8">
        <v>7.333333333333333</v>
      </c>
      <c r="U8">
        <v>5445.666666666667</v>
      </c>
      <c r="V8">
        <v>5074.333333333333</v>
      </c>
      <c r="W8">
        <v>371.33333333333331</v>
      </c>
      <c r="X8">
        <v>0</v>
      </c>
      <c r="Y8">
        <v>14.12</v>
      </c>
      <c r="Z8">
        <v>1</v>
      </c>
      <c r="AA8">
        <v>3.6666666666666665</v>
      </c>
      <c r="AB8">
        <v>1</v>
      </c>
      <c r="AC8">
        <v>1.6666666666666667</v>
      </c>
      <c r="AD8">
        <v>0</v>
      </c>
      <c r="AE8">
        <v>0</v>
      </c>
      <c r="AF8">
        <v>0</v>
      </c>
      <c r="AH8">
        <v>5445.666666666667</v>
      </c>
      <c r="AI8">
        <v>14.12</v>
      </c>
      <c r="AJ8">
        <v>7.333333333333333</v>
      </c>
      <c r="AK8">
        <f t="shared" si="0"/>
        <v>742.59090909090912</v>
      </c>
      <c r="AL8">
        <f t="shared" si="1"/>
        <v>2.5928873110118134E-3</v>
      </c>
      <c r="AM8">
        <f t="shared" si="2"/>
        <v>1.9254545454545455</v>
      </c>
    </row>
    <row r="9" spans="1:39">
      <c r="A9">
        <v>3</v>
      </c>
      <c r="B9">
        <v>2</v>
      </c>
      <c r="C9" t="s">
        <v>43</v>
      </c>
      <c r="D9">
        <f>VLOOKUP($A9,Sheet3!$A$1:$Z$101,22,Sheet3!V:V)</f>
        <v>3</v>
      </c>
      <c r="E9">
        <v>6</v>
      </c>
      <c r="F9">
        <v>4226</v>
      </c>
      <c r="G9">
        <v>3907</v>
      </c>
      <c r="H9">
        <v>319</v>
      </c>
      <c r="I9">
        <v>0</v>
      </c>
      <c r="J9">
        <v>11.53</v>
      </c>
      <c r="K9">
        <v>1</v>
      </c>
      <c r="L9">
        <v>3</v>
      </c>
      <c r="M9">
        <v>1</v>
      </c>
      <c r="N9">
        <v>1</v>
      </c>
      <c r="O9">
        <v>0</v>
      </c>
      <c r="P9">
        <v>0</v>
      </c>
      <c r="Q9">
        <v>0</v>
      </c>
      <c r="S9" s="8">
        <v>6</v>
      </c>
      <c r="T9">
        <v>6</v>
      </c>
      <c r="U9">
        <v>4246</v>
      </c>
      <c r="V9">
        <v>3919</v>
      </c>
      <c r="W9">
        <v>327</v>
      </c>
      <c r="X9">
        <v>0</v>
      </c>
      <c r="Y9">
        <v>13.183333333333332</v>
      </c>
      <c r="Z9">
        <v>1</v>
      </c>
      <c r="AA9">
        <v>3</v>
      </c>
      <c r="AB9">
        <v>1</v>
      </c>
      <c r="AC9">
        <v>1</v>
      </c>
      <c r="AD9">
        <v>0</v>
      </c>
      <c r="AE9">
        <v>0</v>
      </c>
      <c r="AF9">
        <v>0</v>
      </c>
      <c r="AH9">
        <v>4246</v>
      </c>
      <c r="AI9">
        <v>13.183333333333332</v>
      </c>
      <c r="AJ9">
        <v>6</v>
      </c>
      <c r="AK9">
        <f t="shared" si="0"/>
        <v>707.66666666666663</v>
      </c>
      <c r="AL9">
        <f t="shared" si="1"/>
        <v>3.1048830271628194E-3</v>
      </c>
      <c r="AM9">
        <f t="shared" si="2"/>
        <v>2.197222222222222</v>
      </c>
    </row>
    <row r="10" spans="1:39">
      <c r="A10">
        <v>3</v>
      </c>
      <c r="B10">
        <v>3</v>
      </c>
      <c r="C10" t="s">
        <v>43</v>
      </c>
      <c r="D10">
        <f>VLOOKUP($A10,Sheet3!$A$1:$Z$101,22,Sheet3!V:V)</f>
        <v>3</v>
      </c>
      <c r="E10">
        <v>6</v>
      </c>
      <c r="F10">
        <v>4226</v>
      </c>
      <c r="G10">
        <v>3907</v>
      </c>
      <c r="H10">
        <v>319</v>
      </c>
      <c r="I10">
        <v>0</v>
      </c>
      <c r="J10">
        <v>12.05</v>
      </c>
      <c r="K10">
        <v>1</v>
      </c>
      <c r="L10">
        <v>3</v>
      </c>
      <c r="M10">
        <v>1</v>
      </c>
      <c r="N10">
        <v>1</v>
      </c>
      <c r="O10">
        <v>0</v>
      </c>
      <c r="P10">
        <v>0</v>
      </c>
      <c r="Q10">
        <v>0</v>
      </c>
      <c r="S10" s="8">
        <v>7</v>
      </c>
      <c r="T10">
        <v>6</v>
      </c>
      <c r="U10">
        <v>4206</v>
      </c>
      <c r="V10">
        <v>3896.3333333333335</v>
      </c>
      <c r="W10">
        <v>309.66666666666669</v>
      </c>
      <c r="X10">
        <v>0</v>
      </c>
      <c r="Y10">
        <v>11.966666666666669</v>
      </c>
      <c r="Z10">
        <v>1</v>
      </c>
      <c r="AA10">
        <v>3</v>
      </c>
      <c r="AB10">
        <v>1</v>
      </c>
      <c r="AC10">
        <v>1</v>
      </c>
      <c r="AD10">
        <v>0</v>
      </c>
      <c r="AE10">
        <v>0</v>
      </c>
      <c r="AF10">
        <v>0</v>
      </c>
      <c r="AH10">
        <v>4206</v>
      </c>
      <c r="AI10">
        <v>11.966666666666669</v>
      </c>
      <c r="AJ10">
        <v>6</v>
      </c>
      <c r="AK10">
        <f t="shared" si="0"/>
        <v>701</v>
      </c>
      <c r="AL10">
        <f t="shared" si="1"/>
        <v>2.8451418608337301E-3</v>
      </c>
      <c r="AM10">
        <f t="shared" si="2"/>
        <v>1.9944444444444447</v>
      </c>
    </row>
    <row r="11" spans="1:39">
      <c r="A11">
        <v>4</v>
      </c>
      <c r="B11">
        <v>1</v>
      </c>
      <c r="C11" t="s">
        <v>43</v>
      </c>
      <c r="D11">
        <f>VLOOKUP($A11,Sheet3!$A$1:$Z$101,22,Sheet3!V:V)</f>
        <v>3</v>
      </c>
      <c r="E11">
        <v>6</v>
      </c>
      <c r="F11">
        <v>4216</v>
      </c>
      <c r="G11">
        <v>3902</v>
      </c>
      <c r="H11">
        <v>314</v>
      </c>
      <c r="I11">
        <v>0</v>
      </c>
      <c r="J11">
        <v>11.99</v>
      </c>
      <c r="K11">
        <v>1</v>
      </c>
      <c r="L11">
        <v>3</v>
      </c>
      <c r="M11">
        <v>1</v>
      </c>
      <c r="N11">
        <v>1</v>
      </c>
      <c r="O11">
        <v>0</v>
      </c>
      <c r="P11">
        <v>0</v>
      </c>
      <c r="Q11">
        <v>0</v>
      </c>
      <c r="S11" s="8">
        <v>8</v>
      </c>
      <c r="T11">
        <v>7.333333333333333</v>
      </c>
      <c r="U11">
        <v>5392.333333333333</v>
      </c>
      <c r="V11">
        <v>5027.333333333333</v>
      </c>
      <c r="W11">
        <v>365</v>
      </c>
      <c r="X11">
        <v>0</v>
      </c>
      <c r="Y11">
        <v>15.606666666666667</v>
      </c>
      <c r="Z11">
        <v>1</v>
      </c>
      <c r="AA11">
        <v>3.6666666666666665</v>
      </c>
      <c r="AB11">
        <v>1</v>
      </c>
      <c r="AC11">
        <v>1.6666666666666667</v>
      </c>
      <c r="AD11">
        <v>0</v>
      </c>
      <c r="AE11">
        <v>0</v>
      </c>
      <c r="AF11">
        <v>0</v>
      </c>
      <c r="AH11">
        <v>5392.333333333333</v>
      </c>
      <c r="AI11">
        <v>15.606666666666667</v>
      </c>
      <c r="AJ11">
        <v>7.333333333333333</v>
      </c>
      <c r="AK11">
        <f t="shared" si="0"/>
        <v>735.31818181818176</v>
      </c>
      <c r="AL11">
        <f t="shared" si="1"/>
        <v>2.8942325523891948E-3</v>
      </c>
      <c r="AM11">
        <f t="shared" si="2"/>
        <v>2.1281818181818184</v>
      </c>
    </row>
    <row r="12" spans="1:39">
      <c r="A12">
        <v>4</v>
      </c>
      <c r="B12">
        <v>2</v>
      </c>
      <c r="C12" t="s">
        <v>43</v>
      </c>
      <c r="D12">
        <f>VLOOKUP($A12,Sheet3!$A$1:$Z$101,22,Sheet3!V:V)</f>
        <v>3</v>
      </c>
      <c r="E12">
        <v>6</v>
      </c>
      <c r="F12">
        <v>4212</v>
      </c>
      <c r="G12">
        <v>3888</v>
      </c>
      <c r="H12">
        <v>324</v>
      </c>
      <c r="I12">
        <v>0</v>
      </c>
      <c r="J12">
        <v>12.51</v>
      </c>
      <c r="K12">
        <v>1</v>
      </c>
      <c r="L12">
        <v>3</v>
      </c>
      <c r="M12">
        <v>1</v>
      </c>
      <c r="N12">
        <v>1</v>
      </c>
      <c r="O12">
        <v>0</v>
      </c>
      <c r="P12">
        <v>0</v>
      </c>
      <c r="Q12">
        <v>0</v>
      </c>
      <c r="S12" s="8">
        <v>9</v>
      </c>
      <c r="T12">
        <v>6</v>
      </c>
      <c r="U12">
        <v>4217</v>
      </c>
      <c r="V12">
        <v>3903</v>
      </c>
      <c r="W12">
        <v>314</v>
      </c>
      <c r="X12">
        <v>0</v>
      </c>
      <c r="Y12">
        <v>11.843333333333334</v>
      </c>
      <c r="Z12">
        <v>1</v>
      </c>
      <c r="AA12">
        <v>3</v>
      </c>
      <c r="AB12">
        <v>1</v>
      </c>
      <c r="AC12">
        <v>1</v>
      </c>
      <c r="AD12">
        <v>0</v>
      </c>
      <c r="AE12">
        <v>0</v>
      </c>
      <c r="AF12">
        <v>0</v>
      </c>
      <c r="AH12">
        <v>4217</v>
      </c>
      <c r="AI12">
        <v>11.843333333333334</v>
      </c>
      <c r="AJ12">
        <v>6</v>
      </c>
      <c r="AK12">
        <f t="shared" si="0"/>
        <v>702.83333333333337</v>
      </c>
      <c r="AL12">
        <f t="shared" si="1"/>
        <v>2.8084736384475536E-3</v>
      </c>
      <c r="AM12">
        <f t="shared" si="2"/>
        <v>1.973888888888889</v>
      </c>
    </row>
    <row r="13" spans="1:39">
      <c r="A13">
        <v>4</v>
      </c>
      <c r="B13">
        <v>3</v>
      </c>
      <c r="C13" t="s">
        <v>43</v>
      </c>
      <c r="D13">
        <f>VLOOKUP($A13,Sheet3!$A$1:$Z$101,22,Sheet3!V:V)</f>
        <v>3</v>
      </c>
      <c r="E13">
        <v>6</v>
      </c>
      <c r="F13">
        <v>4182</v>
      </c>
      <c r="G13">
        <v>3885</v>
      </c>
      <c r="H13">
        <v>297</v>
      </c>
      <c r="I13">
        <v>0</v>
      </c>
      <c r="J13">
        <v>10.78</v>
      </c>
      <c r="K13">
        <v>1</v>
      </c>
      <c r="L13">
        <v>3</v>
      </c>
      <c r="M13">
        <v>1</v>
      </c>
      <c r="N13">
        <v>1</v>
      </c>
      <c r="O13">
        <v>0</v>
      </c>
      <c r="P13">
        <v>0</v>
      </c>
      <c r="Q13">
        <v>0</v>
      </c>
      <c r="S13" s="8">
        <v>10</v>
      </c>
      <c r="T13">
        <v>6</v>
      </c>
      <c r="U13">
        <v>4240</v>
      </c>
      <c r="V13">
        <v>3902</v>
      </c>
      <c r="W13">
        <v>338</v>
      </c>
      <c r="X13">
        <v>0</v>
      </c>
      <c r="Y13">
        <v>12.276666666666666</v>
      </c>
      <c r="Z13">
        <v>1</v>
      </c>
      <c r="AA13">
        <v>3</v>
      </c>
      <c r="AB13">
        <v>1</v>
      </c>
      <c r="AC13">
        <v>1</v>
      </c>
      <c r="AD13">
        <v>0</v>
      </c>
      <c r="AE13">
        <v>0</v>
      </c>
      <c r="AF13">
        <v>0</v>
      </c>
      <c r="AH13">
        <v>4240</v>
      </c>
      <c r="AI13">
        <v>12.276666666666666</v>
      </c>
      <c r="AJ13">
        <v>6</v>
      </c>
      <c r="AK13">
        <f t="shared" si="0"/>
        <v>706.66666666666663</v>
      </c>
      <c r="AL13">
        <f t="shared" si="1"/>
        <v>2.8954402515723268E-3</v>
      </c>
      <c r="AM13">
        <f t="shared" si="2"/>
        <v>2.0461111111111108</v>
      </c>
    </row>
    <row r="14" spans="1:39">
      <c r="A14">
        <v>5</v>
      </c>
      <c r="B14">
        <v>1</v>
      </c>
      <c r="C14" t="s">
        <v>43</v>
      </c>
      <c r="D14">
        <f>VLOOKUP($A14,Sheet3!$A$1:$Z$101,22,Sheet3!V:V)</f>
        <v>3</v>
      </c>
      <c r="E14">
        <v>8</v>
      </c>
      <c r="F14">
        <v>6014</v>
      </c>
      <c r="G14">
        <v>5626</v>
      </c>
      <c r="H14">
        <v>388</v>
      </c>
      <c r="I14">
        <v>0</v>
      </c>
      <c r="J14">
        <v>14.53</v>
      </c>
      <c r="K14">
        <v>1</v>
      </c>
      <c r="L14">
        <v>4</v>
      </c>
      <c r="M14">
        <v>1</v>
      </c>
      <c r="N14">
        <v>2</v>
      </c>
      <c r="O14">
        <v>0</v>
      </c>
      <c r="P14">
        <v>0</v>
      </c>
      <c r="Q14">
        <v>0</v>
      </c>
      <c r="S14" s="8">
        <v>11</v>
      </c>
      <c r="T14">
        <v>6</v>
      </c>
      <c r="U14">
        <v>3857</v>
      </c>
      <c r="V14">
        <v>3468</v>
      </c>
      <c r="W14">
        <v>389</v>
      </c>
      <c r="X14">
        <v>0</v>
      </c>
      <c r="Y14">
        <v>24.74</v>
      </c>
      <c r="Z14">
        <v>1</v>
      </c>
      <c r="AA14">
        <v>3</v>
      </c>
      <c r="AB14">
        <v>1</v>
      </c>
      <c r="AC14">
        <v>1</v>
      </c>
      <c r="AD14">
        <v>0</v>
      </c>
      <c r="AE14">
        <v>0</v>
      </c>
      <c r="AF14">
        <v>0</v>
      </c>
      <c r="AH14">
        <v>3857</v>
      </c>
      <c r="AI14">
        <v>24.74</v>
      </c>
      <c r="AJ14">
        <v>6</v>
      </c>
      <c r="AK14">
        <f t="shared" si="0"/>
        <v>642.83333333333337</v>
      </c>
      <c r="AL14">
        <f t="shared" si="1"/>
        <v>6.4143116411718949E-3</v>
      </c>
      <c r="AM14">
        <f t="shared" si="2"/>
        <v>4.1233333333333331</v>
      </c>
    </row>
    <row r="15" spans="1:39">
      <c r="A15">
        <v>5</v>
      </c>
      <c r="B15">
        <v>2</v>
      </c>
      <c r="C15" t="s">
        <v>43</v>
      </c>
      <c r="D15">
        <f>VLOOKUP($A15,Sheet3!$A$1:$Z$101,22,Sheet3!V:V)</f>
        <v>3</v>
      </c>
      <c r="E15">
        <v>6</v>
      </c>
      <c r="F15">
        <v>4309</v>
      </c>
      <c r="G15">
        <v>3971</v>
      </c>
      <c r="H15">
        <v>338</v>
      </c>
      <c r="I15">
        <v>0</v>
      </c>
      <c r="J15">
        <v>11.78</v>
      </c>
      <c r="K15">
        <v>1</v>
      </c>
      <c r="L15">
        <v>3</v>
      </c>
      <c r="M15">
        <v>1</v>
      </c>
      <c r="N15">
        <v>1</v>
      </c>
      <c r="O15">
        <v>0</v>
      </c>
      <c r="P15">
        <v>0</v>
      </c>
      <c r="Q15">
        <v>0</v>
      </c>
      <c r="S15" s="8">
        <v>12</v>
      </c>
      <c r="T15">
        <v>6</v>
      </c>
      <c r="U15">
        <v>3765.6666666666665</v>
      </c>
      <c r="V15">
        <v>3452.3333333333335</v>
      </c>
      <c r="W15">
        <v>313.33333333333331</v>
      </c>
      <c r="X15">
        <v>0</v>
      </c>
      <c r="Y15">
        <v>28.819999999999997</v>
      </c>
      <c r="Z15">
        <v>1</v>
      </c>
      <c r="AA15">
        <v>3</v>
      </c>
      <c r="AB15">
        <v>1</v>
      </c>
      <c r="AC15">
        <v>1</v>
      </c>
      <c r="AD15">
        <v>0</v>
      </c>
      <c r="AE15">
        <v>0</v>
      </c>
      <c r="AF15">
        <v>0</v>
      </c>
      <c r="AH15">
        <v>3765.6666666666665</v>
      </c>
      <c r="AI15">
        <v>28.819999999999997</v>
      </c>
      <c r="AJ15">
        <v>6</v>
      </c>
      <c r="AK15">
        <f t="shared" si="0"/>
        <v>627.61111111111109</v>
      </c>
      <c r="AL15">
        <f t="shared" si="1"/>
        <v>7.6533592989289183E-3</v>
      </c>
      <c r="AM15">
        <f t="shared" si="2"/>
        <v>4.8033333333333328</v>
      </c>
    </row>
    <row r="16" spans="1:39">
      <c r="A16">
        <v>5</v>
      </c>
      <c r="B16">
        <v>3</v>
      </c>
      <c r="C16" t="s">
        <v>43</v>
      </c>
      <c r="D16">
        <f>VLOOKUP($A16,Sheet3!$A$1:$Z$101,22,Sheet3!V:V)</f>
        <v>3</v>
      </c>
      <c r="E16">
        <v>8</v>
      </c>
      <c r="F16">
        <v>6014</v>
      </c>
      <c r="G16">
        <v>5626</v>
      </c>
      <c r="H16">
        <v>388</v>
      </c>
      <c r="I16">
        <v>0</v>
      </c>
      <c r="J16">
        <v>16.05</v>
      </c>
      <c r="K16">
        <v>1</v>
      </c>
      <c r="L16">
        <v>4</v>
      </c>
      <c r="M16">
        <v>1</v>
      </c>
      <c r="N16">
        <v>2</v>
      </c>
      <c r="O16">
        <v>0</v>
      </c>
      <c r="P16">
        <v>0</v>
      </c>
      <c r="Q16">
        <v>0</v>
      </c>
      <c r="S16" s="8">
        <v>13</v>
      </c>
      <c r="T16">
        <v>6</v>
      </c>
      <c r="U16">
        <v>3995.6666666666665</v>
      </c>
      <c r="V16">
        <v>3567.3333333333335</v>
      </c>
      <c r="W16">
        <v>428.33333333333331</v>
      </c>
      <c r="X16">
        <v>0</v>
      </c>
      <c r="Y16">
        <v>33.5</v>
      </c>
      <c r="Z16">
        <v>1</v>
      </c>
      <c r="AA16">
        <v>3</v>
      </c>
      <c r="AB16">
        <v>1</v>
      </c>
      <c r="AC16">
        <v>1</v>
      </c>
      <c r="AD16">
        <v>0</v>
      </c>
      <c r="AE16">
        <v>0</v>
      </c>
      <c r="AF16">
        <v>0</v>
      </c>
      <c r="AH16">
        <v>3995.6666666666665</v>
      </c>
      <c r="AI16">
        <v>33.5</v>
      </c>
      <c r="AJ16">
        <v>6</v>
      </c>
      <c r="AK16">
        <f t="shared" si="0"/>
        <v>665.94444444444446</v>
      </c>
      <c r="AL16">
        <f t="shared" si="1"/>
        <v>8.3840827563193467E-3</v>
      </c>
      <c r="AM16">
        <f t="shared" si="2"/>
        <v>5.583333333333333</v>
      </c>
    </row>
    <row r="17" spans="1:39">
      <c r="A17">
        <v>6</v>
      </c>
      <c r="B17">
        <v>1</v>
      </c>
      <c r="C17" t="s">
        <v>43</v>
      </c>
      <c r="D17">
        <f>VLOOKUP($A17,Sheet3!$A$1:$Z$101,22,Sheet3!V:V)</f>
        <v>3</v>
      </c>
      <c r="E17">
        <v>6</v>
      </c>
      <c r="F17">
        <v>4246</v>
      </c>
      <c r="G17">
        <v>3919</v>
      </c>
      <c r="H17">
        <v>327</v>
      </c>
      <c r="I17">
        <v>0</v>
      </c>
      <c r="J17">
        <v>11.88</v>
      </c>
      <c r="K17">
        <v>1</v>
      </c>
      <c r="L17">
        <v>3</v>
      </c>
      <c r="M17">
        <v>1</v>
      </c>
      <c r="N17">
        <v>1</v>
      </c>
      <c r="O17">
        <v>0</v>
      </c>
      <c r="P17">
        <v>0</v>
      </c>
      <c r="Q17">
        <v>0</v>
      </c>
      <c r="S17" s="8">
        <v>14</v>
      </c>
      <c r="T17">
        <v>6</v>
      </c>
      <c r="U17">
        <v>3884.3333333333335</v>
      </c>
      <c r="V17">
        <v>3522.6666666666665</v>
      </c>
      <c r="W17">
        <v>361.66666666666669</v>
      </c>
      <c r="X17">
        <v>0</v>
      </c>
      <c r="Y17">
        <v>13.950000000000001</v>
      </c>
      <c r="Z17">
        <v>1</v>
      </c>
      <c r="AA17">
        <v>3</v>
      </c>
      <c r="AB17">
        <v>1</v>
      </c>
      <c r="AC17">
        <v>1</v>
      </c>
      <c r="AD17">
        <v>0</v>
      </c>
      <c r="AE17">
        <v>0</v>
      </c>
      <c r="AF17">
        <v>0</v>
      </c>
      <c r="AH17">
        <v>3884.3333333333335</v>
      </c>
      <c r="AI17">
        <v>13.950000000000001</v>
      </c>
      <c r="AJ17">
        <v>6</v>
      </c>
      <c r="AK17">
        <f t="shared" si="0"/>
        <v>647.38888888888891</v>
      </c>
      <c r="AL17">
        <f t="shared" si="1"/>
        <v>3.5913498669870422E-3</v>
      </c>
      <c r="AM17">
        <f t="shared" si="2"/>
        <v>2.3250000000000002</v>
      </c>
    </row>
    <row r="18" spans="1:39">
      <c r="A18">
        <v>6</v>
      </c>
      <c r="B18">
        <v>2</v>
      </c>
      <c r="C18" t="s">
        <v>43</v>
      </c>
      <c r="D18">
        <f>VLOOKUP($A18,Sheet3!$A$1:$Z$101,22,Sheet3!V:V)</f>
        <v>3</v>
      </c>
      <c r="E18">
        <v>6</v>
      </c>
      <c r="F18">
        <v>4246</v>
      </c>
      <c r="G18">
        <v>3919</v>
      </c>
      <c r="H18">
        <v>327</v>
      </c>
      <c r="I18">
        <v>0</v>
      </c>
      <c r="J18">
        <v>12.51</v>
      </c>
      <c r="K18">
        <v>1</v>
      </c>
      <c r="L18">
        <v>3</v>
      </c>
      <c r="M18">
        <v>1</v>
      </c>
      <c r="N18">
        <v>1</v>
      </c>
      <c r="O18">
        <v>0</v>
      </c>
      <c r="P18">
        <v>0</v>
      </c>
      <c r="Q18">
        <v>0</v>
      </c>
      <c r="S18" s="8">
        <v>15</v>
      </c>
      <c r="T18">
        <v>6</v>
      </c>
      <c r="U18">
        <v>4287</v>
      </c>
      <c r="V18">
        <v>3934.6666666666665</v>
      </c>
      <c r="W18">
        <v>352.33333333333331</v>
      </c>
      <c r="X18">
        <v>0</v>
      </c>
      <c r="Y18">
        <v>16.516666666666666</v>
      </c>
      <c r="Z18">
        <v>1</v>
      </c>
      <c r="AA18">
        <v>3</v>
      </c>
      <c r="AB18">
        <v>1</v>
      </c>
      <c r="AC18">
        <v>1</v>
      </c>
      <c r="AD18">
        <v>0</v>
      </c>
      <c r="AE18">
        <v>0</v>
      </c>
      <c r="AF18">
        <v>0</v>
      </c>
      <c r="AH18">
        <v>4287</v>
      </c>
      <c r="AI18">
        <v>16.516666666666666</v>
      </c>
      <c r="AJ18">
        <v>6</v>
      </c>
      <c r="AK18">
        <f t="shared" si="0"/>
        <v>714.5</v>
      </c>
      <c r="AL18">
        <f t="shared" si="1"/>
        <v>3.852733068968198E-3</v>
      </c>
      <c r="AM18">
        <f t="shared" si="2"/>
        <v>2.7527777777777778</v>
      </c>
    </row>
    <row r="19" spans="1:39">
      <c r="A19">
        <v>6</v>
      </c>
      <c r="B19">
        <v>3</v>
      </c>
      <c r="C19" t="s">
        <v>43</v>
      </c>
      <c r="D19">
        <f>VLOOKUP($A19,Sheet3!$A$1:$Z$101,22,Sheet3!V:V)</f>
        <v>3</v>
      </c>
      <c r="E19">
        <v>6</v>
      </c>
      <c r="F19">
        <v>4246</v>
      </c>
      <c r="G19">
        <v>3919</v>
      </c>
      <c r="H19">
        <v>327</v>
      </c>
      <c r="I19">
        <v>0</v>
      </c>
      <c r="J19">
        <v>15.16</v>
      </c>
      <c r="K19">
        <v>1</v>
      </c>
      <c r="L19">
        <v>3</v>
      </c>
      <c r="M19">
        <v>1</v>
      </c>
      <c r="N19">
        <v>1</v>
      </c>
      <c r="O19">
        <v>0</v>
      </c>
      <c r="P19">
        <v>0</v>
      </c>
      <c r="Q19">
        <v>0</v>
      </c>
      <c r="S19" s="8">
        <v>16</v>
      </c>
      <c r="T19">
        <v>6</v>
      </c>
      <c r="U19">
        <v>4278.333333333333</v>
      </c>
      <c r="V19">
        <v>3931.3333333333335</v>
      </c>
      <c r="W19">
        <v>347</v>
      </c>
      <c r="X19">
        <v>0</v>
      </c>
      <c r="Y19">
        <v>14.056666666666667</v>
      </c>
      <c r="Z19">
        <v>1</v>
      </c>
      <c r="AA19">
        <v>3</v>
      </c>
      <c r="AB19">
        <v>1</v>
      </c>
      <c r="AC19">
        <v>1</v>
      </c>
      <c r="AD19">
        <v>0</v>
      </c>
      <c r="AE19">
        <v>0</v>
      </c>
      <c r="AF19">
        <v>0</v>
      </c>
      <c r="AH19">
        <v>4278.333333333333</v>
      </c>
      <c r="AI19">
        <v>14.056666666666667</v>
      </c>
      <c r="AJ19">
        <v>6</v>
      </c>
      <c r="AK19">
        <f t="shared" si="0"/>
        <v>713.05555555555554</v>
      </c>
      <c r="AL19">
        <f t="shared" si="1"/>
        <v>3.2855473315153878E-3</v>
      </c>
      <c r="AM19">
        <f t="shared" si="2"/>
        <v>2.3427777777777776</v>
      </c>
    </row>
    <row r="20" spans="1:39">
      <c r="A20">
        <v>7</v>
      </c>
      <c r="B20">
        <v>1</v>
      </c>
      <c r="C20" t="s">
        <v>43</v>
      </c>
      <c r="D20">
        <f>VLOOKUP($A20,Sheet3!$A$1:$Z$101,22,Sheet3!V:V)</f>
        <v>3</v>
      </c>
      <c r="E20">
        <v>6</v>
      </c>
      <c r="F20">
        <v>4206</v>
      </c>
      <c r="G20">
        <v>3896</v>
      </c>
      <c r="H20">
        <v>310</v>
      </c>
      <c r="I20">
        <v>0</v>
      </c>
      <c r="J20">
        <v>12.34</v>
      </c>
      <c r="K20">
        <v>1</v>
      </c>
      <c r="L20">
        <v>3</v>
      </c>
      <c r="M20">
        <v>1</v>
      </c>
      <c r="N20">
        <v>1</v>
      </c>
      <c r="O20">
        <v>0</v>
      </c>
      <c r="P20">
        <v>0</v>
      </c>
      <c r="Q20">
        <v>0</v>
      </c>
      <c r="S20" s="8">
        <v>18</v>
      </c>
      <c r="T20">
        <v>6</v>
      </c>
      <c r="U20">
        <v>4273.333333333333</v>
      </c>
      <c r="V20">
        <v>3905.3333333333335</v>
      </c>
      <c r="W20">
        <v>368</v>
      </c>
      <c r="X20">
        <v>0</v>
      </c>
      <c r="Y20">
        <v>17.75</v>
      </c>
      <c r="Z20">
        <v>1</v>
      </c>
      <c r="AA20">
        <v>3</v>
      </c>
      <c r="AB20">
        <v>1</v>
      </c>
      <c r="AC20">
        <v>1</v>
      </c>
      <c r="AD20">
        <v>0</v>
      </c>
      <c r="AE20">
        <v>0</v>
      </c>
      <c r="AF20">
        <v>0</v>
      </c>
      <c r="AH20">
        <v>4273.333333333333</v>
      </c>
      <c r="AI20">
        <v>17.75</v>
      </c>
      <c r="AJ20">
        <v>6</v>
      </c>
      <c r="AK20">
        <f t="shared" si="0"/>
        <v>712.22222222222217</v>
      </c>
      <c r="AL20">
        <f t="shared" si="1"/>
        <v>4.1536661466458659E-3</v>
      </c>
      <c r="AM20">
        <f t="shared" si="2"/>
        <v>2.9583333333333335</v>
      </c>
    </row>
    <row r="21" spans="1:39">
      <c r="A21">
        <v>7</v>
      </c>
      <c r="B21">
        <v>2</v>
      </c>
      <c r="C21" t="s">
        <v>43</v>
      </c>
      <c r="D21">
        <f>VLOOKUP($A21,Sheet3!$A$1:$Z$101,22,Sheet3!V:V)</f>
        <v>3</v>
      </c>
      <c r="E21">
        <v>6</v>
      </c>
      <c r="F21">
        <v>4204</v>
      </c>
      <c r="G21">
        <v>3896</v>
      </c>
      <c r="H21">
        <v>308</v>
      </c>
      <c r="I21">
        <v>0</v>
      </c>
      <c r="J21">
        <v>11.65</v>
      </c>
      <c r="K21">
        <v>1</v>
      </c>
      <c r="L21">
        <v>3</v>
      </c>
      <c r="M21">
        <v>1</v>
      </c>
      <c r="N21">
        <v>1</v>
      </c>
      <c r="O21">
        <v>0</v>
      </c>
      <c r="P21">
        <v>0</v>
      </c>
      <c r="Q21">
        <v>0</v>
      </c>
      <c r="S21" s="8">
        <v>19</v>
      </c>
      <c r="T21">
        <v>6</v>
      </c>
      <c r="U21">
        <v>4207.666666666667</v>
      </c>
      <c r="V21">
        <v>3876</v>
      </c>
      <c r="W21">
        <v>331.66666666666669</v>
      </c>
      <c r="X21">
        <v>0</v>
      </c>
      <c r="Y21">
        <v>14.200000000000001</v>
      </c>
      <c r="Z21">
        <v>1</v>
      </c>
      <c r="AA21">
        <v>3</v>
      </c>
      <c r="AB21">
        <v>1</v>
      </c>
      <c r="AC21">
        <v>1</v>
      </c>
      <c r="AD21">
        <v>0</v>
      </c>
      <c r="AE21">
        <v>0</v>
      </c>
      <c r="AF21">
        <v>0</v>
      </c>
      <c r="AH21">
        <v>4207.666666666667</v>
      </c>
      <c r="AI21">
        <v>14.200000000000001</v>
      </c>
      <c r="AJ21">
        <v>6</v>
      </c>
      <c r="AK21">
        <f t="shared" si="0"/>
        <v>701.27777777777783</v>
      </c>
      <c r="AL21">
        <f t="shared" si="1"/>
        <v>3.3747920462647548E-3</v>
      </c>
      <c r="AM21">
        <f t="shared" si="2"/>
        <v>2.3666666666666667</v>
      </c>
    </row>
    <row r="22" spans="1:39">
      <c r="A22">
        <v>7</v>
      </c>
      <c r="B22">
        <v>3</v>
      </c>
      <c r="C22" t="s">
        <v>43</v>
      </c>
      <c r="D22">
        <f>VLOOKUP($A22,Sheet3!$A$1:$Z$101,22,Sheet3!V:V)</f>
        <v>3</v>
      </c>
      <c r="E22">
        <v>6</v>
      </c>
      <c r="F22">
        <v>4208</v>
      </c>
      <c r="G22">
        <v>3897</v>
      </c>
      <c r="H22">
        <v>311</v>
      </c>
      <c r="I22">
        <v>0</v>
      </c>
      <c r="J22">
        <v>11.91</v>
      </c>
      <c r="K22">
        <v>1</v>
      </c>
      <c r="L22">
        <v>3</v>
      </c>
      <c r="M22">
        <v>1</v>
      </c>
      <c r="N22">
        <v>1</v>
      </c>
      <c r="O22">
        <v>0</v>
      </c>
      <c r="P22">
        <v>0</v>
      </c>
      <c r="Q22">
        <v>0</v>
      </c>
      <c r="S22" s="8">
        <v>20</v>
      </c>
      <c r="T22">
        <v>6</v>
      </c>
      <c r="U22">
        <v>4221.666666666667</v>
      </c>
      <c r="V22">
        <v>3878.3333333333335</v>
      </c>
      <c r="W22">
        <v>343.33333333333331</v>
      </c>
      <c r="X22">
        <v>0</v>
      </c>
      <c r="Y22">
        <v>16.986666666666668</v>
      </c>
      <c r="Z22">
        <v>1</v>
      </c>
      <c r="AA22">
        <v>3</v>
      </c>
      <c r="AB22">
        <v>1</v>
      </c>
      <c r="AC22">
        <v>1</v>
      </c>
      <c r="AD22">
        <v>0</v>
      </c>
      <c r="AE22">
        <v>0</v>
      </c>
      <c r="AF22">
        <v>0</v>
      </c>
      <c r="AH22">
        <v>4221.666666666667</v>
      </c>
      <c r="AI22">
        <v>16.986666666666668</v>
      </c>
      <c r="AJ22">
        <v>6</v>
      </c>
      <c r="AK22">
        <f t="shared" si="0"/>
        <v>703.6111111111112</v>
      </c>
      <c r="AL22">
        <f t="shared" si="1"/>
        <v>4.0236873272799052E-3</v>
      </c>
      <c r="AM22">
        <f t="shared" si="2"/>
        <v>2.8311111111111114</v>
      </c>
    </row>
    <row r="23" spans="1:39">
      <c r="A23">
        <v>8</v>
      </c>
      <c r="B23">
        <v>1</v>
      </c>
      <c r="C23" t="s">
        <v>43</v>
      </c>
      <c r="D23">
        <f>VLOOKUP($A23,Sheet3!$A$1:$Z$101,22,Sheet3!V:V)</f>
        <v>3</v>
      </c>
      <c r="E23">
        <v>8</v>
      </c>
      <c r="F23">
        <v>5969</v>
      </c>
      <c r="G23">
        <v>5588</v>
      </c>
      <c r="H23">
        <v>381</v>
      </c>
      <c r="I23">
        <v>0</v>
      </c>
      <c r="J23">
        <v>17.28</v>
      </c>
      <c r="K23">
        <v>1</v>
      </c>
      <c r="L23">
        <v>4</v>
      </c>
      <c r="M23">
        <v>1</v>
      </c>
      <c r="N23">
        <v>2</v>
      </c>
      <c r="O23">
        <v>0</v>
      </c>
      <c r="P23">
        <v>0</v>
      </c>
      <c r="Q23">
        <v>0</v>
      </c>
      <c r="S23" s="8">
        <v>21</v>
      </c>
      <c r="T23">
        <v>6</v>
      </c>
      <c r="U23">
        <v>4233.333333333333</v>
      </c>
      <c r="V23">
        <v>3887.6666666666665</v>
      </c>
      <c r="W23">
        <v>345.66666666666669</v>
      </c>
      <c r="X23">
        <v>0</v>
      </c>
      <c r="Y23">
        <v>13.303333333333333</v>
      </c>
      <c r="Z23">
        <v>1</v>
      </c>
      <c r="AA23">
        <v>3</v>
      </c>
      <c r="AB23">
        <v>1</v>
      </c>
      <c r="AC23">
        <v>1</v>
      </c>
      <c r="AD23">
        <v>0</v>
      </c>
      <c r="AE23">
        <v>0</v>
      </c>
      <c r="AF23">
        <v>0</v>
      </c>
      <c r="AH23">
        <v>4233.333333333333</v>
      </c>
      <c r="AI23">
        <v>13.303333333333333</v>
      </c>
      <c r="AJ23">
        <v>6</v>
      </c>
      <c r="AK23">
        <f t="shared" si="0"/>
        <v>705.55555555555554</v>
      </c>
      <c r="AL23">
        <f t="shared" si="1"/>
        <v>3.1425196850393701E-3</v>
      </c>
      <c r="AM23">
        <f t="shared" si="2"/>
        <v>2.217222222222222</v>
      </c>
    </row>
    <row r="24" spans="1:39">
      <c r="A24">
        <v>8</v>
      </c>
      <c r="B24">
        <v>2</v>
      </c>
      <c r="C24" t="s">
        <v>43</v>
      </c>
      <c r="D24">
        <f>VLOOKUP($A24,Sheet3!$A$1:$Z$101,22,Sheet3!V:V)</f>
        <v>3</v>
      </c>
      <c r="E24">
        <v>8</v>
      </c>
      <c r="F24">
        <v>5982</v>
      </c>
      <c r="G24">
        <v>5588</v>
      </c>
      <c r="H24">
        <v>394</v>
      </c>
      <c r="I24">
        <v>0</v>
      </c>
      <c r="J24">
        <v>15.75</v>
      </c>
      <c r="K24">
        <v>1</v>
      </c>
      <c r="L24">
        <v>4</v>
      </c>
      <c r="M24">
        <v>1</v>
      </c>
      <c r="N24">
        <v>2</v>
      </c>
      <c r="O24">
        <v>0</v>
      </c>
      <c r="P24">
        <v>0</v>
      </c>
      <c r="Q24">
        <v>0</v>
      </c>
      <c r="S24" s="8">
        <v>32</v>
      </c>
      <c r="T24">
        <v>6</v>
      </c>
      <c r="U24">
        <v>4261</v>
      </c>
      <c r="V24">
        <v>3917</v>
      </c>
      <c r="W24">
        <v>344</v>
      </c>
      <c r="X24">
        <v>0</v>
      </c>
      <c r="Y24">
        <v>14.780000000000001</v>
      </c>
      <c r="Z24">
        <v>1</v>
      </c>
      <c r="AA24">
        <v>3</v>
      </c>
      <c r="AB24">
        <v>1</v>
      </c>
      <c r="AC24">
        <v>1</v>
      </c>
      <c r="AD24">
        <v>0</v>
      </c>
      <c r="AE24">
        <v>0</v>
      </c>
      <c r="AF24">
        <v>0</v>
      </c>
      <c r="AH24">
        <v>4261</v>
      </c>
      <c r="AI24">
        <v>14.780000000000001</v>
      </c>
      <c r="AJ24">
        <v>6</v>
      </c>
      <c r="AK24">
        <f t="shared" si="0"/>
        <v>710.16666666666663</v>
      </c>
      <c r="AL24">
        <f t="shared" si="1"/>
        <v>3.4686693264491908E-3</v>
      </c>
      <c r="AM24">
        <f t="shared" si="2"/>
        <v>2.4633333333333334</v>
      </c>
    </row>
    <row r="25" spans="1:39">
      <c r="A25">
        <v>8</v>
      </c>
      <c r="B25">
        <v>3</v>
      </c>
      <c r="C25" t="s">
        <v>43</v>
      </c>
      <c r="D25">
        <f>VLOOKUP($A25,Sheet3!$A$1:$Z$101,22,Sheet3!V:V)</f>
        <v>3</v>
      </c>
      <c r="E25">
        <v>6</v>
      </c>
      <c r="F25">
        <v>4226</v>
      </c>
      <c r="G25">
        <v>3906</v>
      </c>
      <c r="H25">
        <v>320</v>
      </c>
      <c r="I25">
        <v>0</v>
      </c>
      <c r="J25">
        <v>13.79</v>
      </c>
      <c r="K25">
        <v>1</v>
      </c>
      <c r="L25">
        <v>3</v>
      </c>
      <c r="M25">
        <v>1</v>
      </c>
      <c r="N25">
        <v>1</v>
      </c>
      <c r="O25">
        <v>0</v>
      </c>
      <c r="P25">
        <v>0</v>
      </c>
      <c r="Q25">
        <v>0</v>
      </c>
      <c r="S25" s="8">
        <v>37</v>
      </c>
      <c r="T25">
        <v>6</v>
      </c>
      <c r="U25">
        <v>4318</v>
      </c>
      <c r="V25">
        <v>3945</v>
      </c>
      <c r="W25">
        <v>373</v>
      </c>
      <c r="X25">
        <v>0</v>
      </c>
      <c r="Y25">
        <v>17.946666666666669</v>
      </c>
      <c r="Z25">
        <v>1</v>
      </c>
      <c r="AA25">
        <v>3</v>
      </c>
      <c r="AB25">
        <v>1</v>
      </c>
      <c r="AC25">
        <v>1</v>
      </c>
      <c r="AD25">
        <v>0</v>
      </c>
      <c r="AE25">
        <v>0</v>
      </c>
      <c r="AF25">
        <v>0</v>
      </c>
      <c r="AH25">
        <v>4318</v>
      </c>
      <c r="AI25">
        <v>17.946666666666669</v>
      </c>
      <c r="AJ25">
        <v>6</v>
      </c>
      <c r="AK25">
        <f t="shared" si="0"/>
        <v>719.66666666666663</v>
      </c>
      <c r="AL25">
        <f t="shared" si="1"/>
        <v>4.1562451752354488E-3</v>
      </c>
      <c r="AM25">
        <f t="shared" si="2"/>
        <v>2.9911111111111115</v>
      </c>
    </row>
    <row r="26" spans="1:39">
      <c r="A26">
        <v>9</v>
      </c>
      <c r="B26">
        <v>1</v>
      </c>
      <c r="C26" t="s">
        <v>43</v>
      </c>
      <c r="D26">
        <f>VLOOKUP($A26,Sheet3!$A$1:$Z$101,22,Sheet3!V:V)</f>
        <v>3</v>
      </c>
      <c r="E26">
        <v>6</v>
      </c>
      <c r="F26">
        <v>4217</v>
      </c>
      <c r="G26">
        <v>3903</v>
      </c>
      <c r="H26">
        <v>314</v>
      </c>
      <c r="I26">
        <v>0</v>
      </c>
      <c r="J26">
        <v>11.64</v>
      </c>
      <c r="K26">
        <v>1</v>
      </c>
      <c r="L26">
        <v>3</v>
      </c>
      <c r="M26">
        <v>1</v>
      </c>
      <c r="N26">
        <v>1</v>
      </c>
      <c r="O26">
        <v>0</v>
      </c>
      <c r="P26">
        <v>0</v>
      </c>
      <c r="Q26">
        <v>0</v>
      </c>
      <c r="S26" s="8">
        <v>38</v>
      </c>
      <c r="T26">
        <v>6</v>
      </c>
      <c r="U26">
        <v>4308</v>
      </c>
      <c r="V26">
        <v>3946</v>
      </c>
      <c r="W26">
        <v>362</v>
      </c>
      <c r="X26">
        <v>0</v>
      </c>
      <c r="Y26">
        <v>16.256666666666664</v>
      </c>
      <c r="Z26">
        <v>1</v>
      </c>
      <c r="AA26">
        <v>3</v>
      </c>
      <c r="AB26">
        <v>1</v>
      </c>
      <c r="AC26">
        <v>1</v>
      </c>
      <c r="AD26">
        <v>0</v>
      </c>
      <c r="AE26">
        <v>0</v>
      </c>
      <c r="AF26">
        <v>0</v>
      </c>
      <c r="AH26">
        <v>4308</v>
      </c>
      <c r="AI26">
        <v>16.256666666666664</v>
      </c>
      <c r="AJ26">
        <v>6</v>
      </c>
      <c r="AK26">
        <f t="shared" si="0"/>
        <v>718</v>
      </c>
      <c r="AL26">
        <f t="shared" si="1"/>
        <v>3.7735995047972759E-3</v>
      </c>
      <c r="AM26">
        <f t="shared" si="2"/>
        <v>2.7094444444444439</v>
      </c>
    </row>
    <row r="27" spans="1:39">
      <c r="A27">
        <v>9</v>
      </c>
      <c r="B27">
        <v>2</v>
      </c>
      <c r="C27" t="s">
        <v>43</v>
      </c>
      <c r="D27">
        <f>VLOOKUP($A27,Sheet3!$A$1:$Z$101,22,Sheet3!V:V)</f>
        <v>3</v>
      </c>
      <c r="E27">
        <v>6</v>
      </c>
      <c r="F27">
        <v>4217</v>
      </c>
      <c r="G27">
        <v>3903</v>
      </c>
      <c r="H27">
        <v>314</v>
      </c>
      <c r="I27">
        <v>0</v>
      </c>
      <c r="J27">
        <v>11.61</v>
      </c>
      <c r="K27">
        <v>1</v>
      </c>
      <c r="L27">
        <v>3</v>
      </c>
      <c r="M27">
        <v>1</v>
      </c>
      <c r="N27">
        <v>1</v>
      </c>
      <c r="O27">
        <v>0</v>
      </c>
      <c r="P27">
        <v>0</v>
      </c>
      <c r="Q27">
        <v>0</v>
      </c>
      <c r="S27" s="8">
        <v>39</v>
      </c>
      <c r="T27">
        <v>6</v>
      </c>
      <c r="U27">
        <v>3741.3333333333335</v>
      </c>
      <c r="V27">
        <v>3439</v>
      </c>
      <c r="W27">
        <v>302.33333333333331</v>
      </c>
      <c r="X27">
        <v>0</v>
      </c>
      <c r="Y27">
        <v>12.876666666666665</v>
      </c>
      <c r="Z27">
        <v>1</v>
      </c>
      <c r="AA27">
        <v>3</v>
      </c>
      <c r="AB27">
        <v>1</v>
      </c>
      <c r="AC27">
        <v>1</v>
      </c>
      <c r="AD27">
        <v>0</v>
      </c>
      <c r="AE27">
        <v>0</v>
      </c>
      <c r="AF27">
        <v>0</v>
      </c>
      <c r="AH27">
        <v>3741.3333333333335</v>
      </c>
      <c r="AI27">
        <v>12.876666666666665</v>
      </c>
      <c r="AJ27">
        <v>6</v>
      </c>
      <c r="AK27">
        <f t="shared" si="0"/>
        <v>623.55555555555554</v>
      </c>
      <c r="AL27">
        <f t="shared" si="1"/>
        <v>3.4417320028510331E-3</v>
      </c>
      <c r="AM27">
        <f t="shared" si="2"/>
        <v>2.1461111111111109</v>
      </c>
    </row>
    <row r="28" spans="1:39">
      <c r="A28">
        <v>9</v>
      </c>
      <c r="B28">
        <v>3</v>
      </c>
      <c r="C28" t="s">
        <v>43</v>
      </c>
      <c r="D28">
        <f>VLOOKUP($A28,Sheet3!$A$1:$Z$101,22,Sheet3!V:V)</f>
        <v>3</v>
      </c>
      <c r="E28">
        <v>6</v>
      </c>
      <c r="F28">
        <v>4217</v>
      </c>
      <c r="G28">
        <v>3903</v>
      </c>
      <c r="H28">
        <v>314</v>
      </c>
      <c r="I28">
        <v>0</v>
      </c>
      <c r="J28">
        <v>12.28</v>
      </c>
      <c r="K28">
        <v>1</v>
      </c>
      <c r="L28">
        <v>3</v>
      </c>
      <c r="M28">
        <v>1</v>
      </c>
      <c r="N28">
        <v>1</v>
      </c>
      <c r="O28">
        <v>0</v>
      </c>
      <c r="P28">
        <v>0</v>
      </c>
      <c r="Q28">
        <v>0</v>
      </c>
      <c r="S28" s="8">
        <v>43</v>
      </c>
      <c r="T28">
        <v>6</v>
      </c>
      <c r="U28">
        <v>4384</v>
      </c>
      <c r="V28">
        <v>3997.6666666666665</v>
      </c>
      <c r="W28">
        <v>386.33333333333331</v>
      </c>
      <c r="X28">
        <v>0</v>
      </c>
      <c r="Y28">
        <v>20.183333333333334</v>
      </c>
      <c r="Z28">
        <v>1</v>
      </c>
      <c r="AA28">
        <v>3</v>
      </c>
      <c r="AB28">
        <v>1</v>
      </c>
      <c r="AC28">
        <v>1</v>
      </c>
      <c r="AD28">
        <v>0</v>
      </c>
      <c r="AE28">
        <v>0</v>
      </c>
      <c r="AF28">
        <v>0</v>
      </c>
      <c r="AH28">
        <v>4384</v>
      </c>
      <c r="AI28">
        <v>20.183333333333334</v>
      </c>
      <c r="AJ28">
        <v>6</v>
      </c>
      <c r="AK28">
        <f t="shared" si="0"/>
        <v>730.66666666666663</v>
      </c>
      <c r="AL28">
        <f t="shared" si="1"/>
        <v>4.6038625304136256E-3</v>
      </c>
      <c r="AM28">
        <f t="shared" si="2"/>
        <v>3.3638888888888889</v>
      </c>
    </row>
    <row r="29" spans="1:39">
      <c r="A29">
        <v>10</v>
      </c>
      <c r="B29">
        <v>1</v>
      </c>
      <c r="C29" t="s">
        <v>43</v>
      </c>
      <c r="D29">
        <f>VLOOKUP($A29,Sheet3!$A$1:$Z$101,22,Sheet3!V:V)</f>
        <v>3</v>
      </c>
      <c r="E29">
        <v>6</v>
      </c>
      <c r="F29">
        <v>4240</v>
      </c>
      <c r="G29">
        <v>3902</v>
      </c>
      <c r="H29">
        <v>338</v>
      </c>
      <c r="I29">
        <v>0</v>
      </c>
      <c r="J29">
        <v>13.24</v>
      </c>
      <c r="K29">
        <v>1</v>
      </c>
      <c r="L29">
        <v>3</v>
      </c>
      <c r="M29">
        <v>1</v>
      </c>
      <c r="N29">
        <v>1</v>
      </c>
      <c r="O29">
        <v>0</v>
      </c>
      <c r="P29">
        <v>0</v>
      </c>
      <c r="Q29">
        <v>0</v>
      </c>
      <c r="S29" s="8">
        <v>44</v>
      </c>
      <c r="T29">
        <v>6</v>
      </c>
      <c r="U29">
        <v>4348</v>
      </c>
      <c r="V29">
        <v>3976.3333333333335</v>
      </c>
      <c r="W29">
        <v>371.66666666666669</v>
      </c>
      <c r="X29">
        <v>0</v>
      </c>
      <c r="Y29">
        <v>17.546666666666667</v>
      </c>
      <c r="Z29">
        <v>1</v>
      </c>
      <c r="AA29">
        <v>3</v>
      </c>
      <c r="AB29">
        <v>1</v>
      </c>
      <c r="AC29">
        <v>1</v>
      </c>
      <c r="AD29">
        <v>0</v>
      </c>
      <c r="AE29">
        <v>0</v>
      </c>
      <c r="AF29">
        <v>0</v>
      </c>
      <c r="AH29">
        <v>4348</v>
      </c>
      <c r="AI29">
        <v>17.546666666666667</v>
      </c>
      <c r="AJ29">
        <v>6</v>
      </c>
      <c r="AK29">
        <f t="shared" si="0"/>
        <v>724.66666666666663</v>
      </c>
      <c r="AL29">
        <f t="shared" si="1"/>
        <v>4.0355719104569147E-3</v>
      </c>
      <c r="AM29">
        <f t="shared" si="2"/>
        <v>2.9244444444444446</v>
      </c>
    </row>
    <row r="30" spans="1:39">
      <c r="A30">
        <v>10</v>
      </c>
      <c r="B30">
        <v>2</v>
      </c>
      <c r="C30" t="s">
        <v>43</v>
      </c>
      <c r="D30">
        <f>VLOOKUP($A30,Sheet3!$A$1:$Z$101,22,Sheet3!V:V)</f>
        <v>3</v>
      </c>
      <c r="E30">
        <v>6</v>
      </c>
      <c r="F30">
        <v>4240</v>
      </c>
      <c r="G30">
        <v>3902</v>
      </c>
      <c r="H30">
        <v>338</v>
      </c>
      <c r="I30">
        <v>0</v>
      </c>
      <c r="J30">
        <v>12.18</v>
      </c>
      <c r="K30">
        <v>1</v>
      </c>
      <c r="L30">
        <v>3</v>
      </c>
      <c r="M30">
        <v>1</v>
      </c>
      <c r="N30">
        <v>1</v>
      </c>
      <c r="O30">
        <v>0</v>
      </c>
      <c r="P30">
        <v>0</v>
      </c>
      <c r="Q30">
        <v>0</v>
      </c>
      <c r="S30" s="8">
        <v>45</v>
      </c>
      <c r="T30">
        <v>6</v>
      </c>
      <c r="U30">
        <v>4699</v>
      </c>
      <c r="V30">
        <v>4233</v>
      </c>
      <c r="W30">
        <v>466</v>
      </c>
      <c r="X30">
        <v>0</v>
      </c>
      <c r="Y30">
        <v>18.16333333333333</v>
      </c>
      <c r="Z30">
        <v>1</v>
      </c>
      <c r="AA30">
        <v>3</v>
      </c>
      <c r="AB30">
        <v>1</v>
      </c>
      <c r="AC30">
        <v>1</v>
      </c>
      <c r="AD30">
        <v>0</v>
      </c>
      <c r="AE30">
        <v>0</v>
      </c>
      <c r="AF30">
        <v>0</v>
      </c>
      <c r="AH30">
        <v>4699</v>
      </c>
      <c r="AI30">
        <v>18.16333333333333</v>
      </c>
      <c r="AJ30">
        <v>6</v>
      </c>
      <c r="AK30">
        <f t="shared" si="0"/>
        <v>783.16666666666663</v>
      </c>
      <c r="AL30">
        <f t="shared" si="1"/>
        <v>3.8653614244165417E-3</v>
      </c>
      <c r="AM30">
        <f t="shared" si="2"/>
        <v>3.0272222222222216</v>
      </c>
    </row>
    <row r="31" spans="1:39">
      <c r="A31">
        <v>10</v>
      </c>
      <c r="B31">
        <v>3</v>
      </c>
      <c r="C31" t="s">
        <v>43</v>
      </c>
      <c r="D31">
        <f>VLOOKUP($A31,Sheet3!$A$1:$Z$101,22,Sheet3!V:V)</f>
        <v>3</v>
      </c>
      <c r="E31">
        <v>6</v>
      </c>
      <c r="F31">
        <v>4240</v>
      </c>
      <c r="G31">
        <v>3902</v>
      </c>
      <c r="H31">
        <v>338</v>
      </c>
      <c r="I31">
        <v>0</v>
      </c>
      <c r="J31">
        <v>11.41</v>
      </c>
      <c r="K31">
        <v>1</v>
      </c>
      <c r="L31">
        <v>3</v>
      </c>
      <c r="M31">
        <v>1</v>
      </c>
      <c r="N31">
        <v>1</v>
      </c>
      <c r="O31">
        <v>0</v>
      </c>
      <c r="P31">
        <v>0</v>
      </c>
      <c r="Q31">
        <v>0</v>
      </c>
      <c r="S31" s="8">
        <v>46</v>
      </c>
      <c r="T31">
        <v>6</v>
      </c>
      <c r="U31">
        <v>4239.666666666667</v>
      </c>
      <c r="V31">
        <v>3875</v>
      </c>
      <c r="W31">
        <v>364.66666666666669</v>
      </c>
      <c r="X31">
        <v>0</v>
      </c>
      <c r="Y31">
        <v>17.913333333333334</v>
      </c>
      <c r="Z31">
        <v>1</v>
      </c>
      <c r="AA31">
        <v>3</v>
      </c>
      <c r="AB31">
        <v>1</v>
      </c>
      <c r="AC31">
        <v>1</v>
      </c>
      <c r="AD31">
        <v>0</v>
      </c>
      <c r="AE31">
        <v>0</v>
      </c>
      <c r="AF31">
        <v>0</v>
      </c>
      <c r="AH31">
        <v>4239.666666666667</v>
      </c>
      <c r="AI31">
        <v>17.913333333333334</v>
      </c>
      <c r="AJ31">
        <v>6</v>
      </c>
      <c r="AK31">
        <f t="shared" si="0"/>
        <v>706.6111111111112</v>
      </c>
      <c r="AL31">
        <f t="shared" si="1"/>
        <v>4.2251749351364101E-3</v>
      </c>
      <c r="AM31">
        <f t="shared" si="2"/>
        <v>2.9855555555555555</v>
      </c>
    </row>
    <row r="32" spans="1:39">
      <c r="A32">
        <v>11</v>
      </c>
      <c r="B32">
        <v>1</v>
      </c>
      <c r="C32" t="s">
        <v>43</v>
      </c>
      <c r="D32">
        <f>VLOOKUP($A32,Sheet3!$A$1:$Z$101,22,Sheet3!V:V)</f>
        <v>3</v>
      </c>
      <c r="E32">
        <v>6</v>
      </c>
      <c r="F32">
        <v>3857</v>
      </c>
      <c r="G32">
        <v>3468</v>
      </c>
      <c r="H32">
        <v>389</v>
      </c>
      <c r="I32">
        <v>0</v>
      </c>
      <c r="J32">
        <v>25.92</v>
      </c>
      <c r="K32">
        <v>1</v>
      </c>
      <c r="L32">
        <v>3</v>
      </c>
      <c r="M32">
        <v>1</v>
      </c>
      <c r="N32">
        <v>1</v>
      </c>
      <c r="O32">
        <v>0</v>
      </c>
      <c r="P32">
        <v>0</v>
      </c>
      <c r="Q32">
        <v>0</v>
      </c>
      <c r="S32" s="8">
        <v>89</v>
      </c>
      <c r="T32">
        <v>6</v>
      </c>
      <c r="U32">
        <v>4294.333333333333</v>
      </c>
      <c r="V32">
        <v>3939</v>
      </c>
      <c r="W32">
        <v>355.33333333333331</v>
      </c>
      <c r="X32">
        <v>0</v>
      </c>
      <c r="Y32">
        <v>17.260000000000002</v>
      </c>
      <c r="Z32">
        <v>1</v>
      </c>
      <c r="AA32">
        <v>3</v>
      </c>
      <c r="AB32">
        <v>1</v>
      </c>
      <c r="AC32">
        <v>1</v>
      </c>
      <c r="AD32">
        <v>0</v>
      </c>
      <c r="AE32">
        <v>0</v>
      </c>
      <c r="AF32">
        <v>0</v>
      </c>
      <c r="AH32">
        <v>4294.333333333333</v>
      </c>
      <c r="AI32">
        <v>17.260000000000002</v>
      </c>
      <c r="AJ32">
        <v>6</v>
      </c>
      <c r="AK32">
        <f t="shared" si="0"/>
        <v>715.72222222222217</v>
      </c>
      <c r="AL32">
        <f t="shared" si="1"/>
        <v>4.0192501746487627E-3</v>
      </c>
      <c r="AM32">
        <f t="shared" si="2"/>
        <v>2.8766666666666669</v>
      </c>
    </row>
    <row r="33" spans="1:39">
      <c r="A33">
        <v>11</v>
      </c>
      <c r="B33">
        <v>2</v>
      </c>
      <c r="C33" t="s">
        <v>43</v>
      </c>
      <c r="D33">
        <f>VLOOKUP($A33,Sheet3!$A$1:$Z$101,22,Sheet3!V:V)</f>
        <v>3</v>
      </c>
      <c r="E33">
        <v>6</v>
      </c>
      <c r="F33">
        <v>3857</v>
      </c>
      <c r="G33">
        <v>3468</v>
      </c>
      <c r="H33">
        <v>389</v>
      </c>
      <c r="I33">
        <v>0</v>
      </c>
      <c r="J33">
        <v>24.23</v>
      </c>
      <c r="K33">
        <v>1</v>
      </c>
      <c r="L33">
        <v>3</v>
      </c>
      <c r="M33">
        <v>1</v>
      </c>
      <c r="N33">
        <v>1</v>
      </c>
      <c r="O33">
        <v>0</v>
      </c>
      <c r="P33">
        <v>0</v>
      </c>
      <c r="Q33">
        <v>0</v>
      </c>
      <c r="S33" s="8">
        <v>90</v>
      </c>
      <c r="T33">
        <v>6</v>
      </c>
      <c r="U33">
        <v>4313</v>
      </c>
      <c r="V33">
        <v>3948.6666666666665</v>
      </c>
      <c r="W33">
        <v>364.33333333333331</v>
      </c>
      <c r="X33">
        <v>0</v>
      </c>
      <c r="Y33">
        <v>16.173333333333332</v>
      </c>
      <c r="Z33">
        <v>1</v>
      </c>
      <c r="AA33">
        <v>3</v>
      </c>
      <c r="AB33">
        <v>1</v>
      </c>
      <c r="AC33">
        <v>1</v>
      </c>
      <c r="AD33">
        <v>0</v>
      </c>
      <c r="AE33">
        <v>0</v>
      </c>
      <c r="AF33">
        <v>0</v>
      </c>
      <c r="AH33">
        <v>4313</v>
      </c>
      <c r="AI33">
        <v>16.173333333333332</v>
      </c>
      <c r="AJ33">
        <v>6</v>
      </c>
      <c r="AK33">
        <f t="shared" si="0"/>
        <v>718.83333333333337</v>
      </c>
      <c r="AL33">
        <f t="shared" si="1"/>
        <v>3.7499033928433414E-3</v>
      </c>
      <c r="AM33">
        <f t="shared" si="2"/>
        <v>2.6955555555555555</v>
      </c>
    </row>
    <row r="34" spans="1:39">
      <c r="A34">
        <v>11</v>
      </c>
      <c r="B34">
        <v>3</v>
      </c>
      <c r="C34" t="s">
        <v>43</v>
      </c>
      <c r="D34">
        <f>VLOOKUP($A34,Sheet3!$A$1:$Z$101,22,Sheet3!V:V)</f>
        <v>3</v>
      </c>
      <c r="E34">
        <v>6</v>
      </c>
      <c r="F34">
        <v>3857</v>
      </c>
      <c r="G34">
        <v>3468</v>
      </c>
      <c r="H34">
        <v>389</v>
      </c>
      <c r="I34">
        <v>0</v>
      </c>
      <c r="J34">
        <v>24.07</v>
      </c>
      <c r="K34">
        <v>1</v>
      </c>
      <c r="L34">
        <v>3</v>
      </c>
      <c r="M34">
        <v>1</v>
      </c>
      <c r="N34">
        <v>1</v>
      </c>
      <c r="O34">
        <v>0</v>
      </c>
      <c r="P34">
        <v>0</v>
      </c>
      <c r="Q34">
        <v>0</v>
      </c>
      <c r="S34" s="8">
        <v>91</v>
      </c>
      <c r="T34">
        <v>6</v>
      </c>
      <c r="U34">
        <v>4282.666666666667</v>
      </c>
      <c r="V34">
        <v>3927.6666666666665</v>
      </c>
      <c r="W34">
        <v>355</v>
      </c>
      <c r="X34">
        <v>0</v>
      </c>
      <c r="Y34">
        <v>17.446666666666669</v>
      </c>
      <c r="Z34">
        <v>1</v>
      </c>
      <c r="AA34">
        <v>3</v>
      </c>
      <c r="AB34">
        <v>1</v>
      </c>
      <c r="AC34">
        <v>1</v>
      </c>
      <c r="AD34">
        <v>0</v>
      </c>
      <c r="AE34">
        <v>0</v>
      </c>
      <c r="AF34">
        <v>0</v>
      </c>
      <c r="AH34">
        <v>4282.666666666667</v>
      </c>
      <c r="AI34">
        <v>17.446666666666669</v>
      </c>
      <c r="AJ34">
        <v>6</v>
      </c>
      <c r="AK34">
        <f t="shared" si="0"/>
        <v>713.77777777777783</v>
      </c>
      <c r="AL34">
        <f t="shared" si="1"/>
        <v>4.0737858032378581E-3</v>
      </c>
      <c r="AM34">
        <f t="shared" si="2"/>
        <v>2.907777777777778</v>
      </c>
    </row>
    <row r="35" spans="1:39">
      <c r="A35">
        <v>12</v>
      </c>
      <c r="B35">
        <v>1</v>
      </c>
      <c r="C35" t="s">
        <v>43</v>
      </c>
      <c r="D35">
        <f>VLOOKUP($A35,Sheet3!$A$1:$Z$101,22,Sheet3!V:V)</f>
        <v>3</v>
      </c>
      <c r="E35">
        <v>6</v>
      </c>
      <c r="F35">
        <v>3771</v>
      </c>
      <c r="G35">
        <v>3455</v>
      </c>
      <c r="H35">
        <v>316</v>
      </c>
      <c r="I35">
        <v>0</v>
      </c>
      <c r="J35">
        <v>33.22</v>
      </c>
      <c r="K35">
        <v>1</v>
      </c>
      <c r="L35">
        <v>3</v>
      </c>
      <c r="M35">
        <v>1</v>
      </c>
      <c r="N35">
        <v>1</v>
      </c>
      <c r="O35">
        <v>0</v>
      </c>
      <c r="P35">
        <v>0</v>
      </c>
      <c r="Q35">
        <v>0</v>
      </c>
      <c r="S35" s="8">
        <v>92</v>
      </c>
      <c r="T35">
        <v>6</v>
      </c>
      <c r="U35">
        <v>4262</v>
      </c>
      <c r="V35">
        <v>3919</v>
      </c>
      <c r="W35">
        <v>343</v>
      </c>
      <c r="X35">
        <v>0</v>
      </c>
      <c r="Y35">
        <v>17.473333333333333</v>
      </c>
      <c r="Z35">
        <v>1</v>
      </c>
      <c r="AA35">
        <v>3</v>
      </c>
      <c r="AB35">
        <v>1</v>
      </c>
      <c r="AC35">
        <v>1</v>
      </c>
      <c r="AD35">
        <v>0</v>
      </c>
      <c r="AE35">
        <v>0</v>
      </c>
      <c r="AF35">
        <v>0</v>
      </c>
      <c r="AH35">
        <v>4262</v>
      </c>
      <c r="AI35">
        <v>17.473333333333333</v>
      </c>
      <c r="AJ35">
        <v>6</v>
      </c>
      <c r="AK35">
        <f t="shared" si="0"/>
        <v>710.33333333333337</v>
      </c>
      <c r="AL35">
        <f t="shared" si="1"/>
        <v>4.0997966525887688E-3</v>
      </c>
      <c r="AM35">
        <f t="shared" si="2"/>
        <v>2.9122222222222223</v>
      </c>
    </row>
    <row r="36" spans="1:39">
      <c r="A36">
        <v>12</v>
      </c>
      <c r="B36">
        <v>2</v>
      </c>
      <c r="C36" t="s">
        <v>43</v>
      </c>
      <c r="D36">
        <f>VLOOKUP($A36,Sheet3!$A$1:$Z$101,22,Sheet3!V:V)</f>
        <v>3</v>
      </c>
      <c r="E36">
        <v>6</v>
      </c>
      <c r="F36">
        <v>3763</v>
      </c>
      <c r="G36">
        <v>3451</v>
      </c>
      <c r="H36">
        <v>312</v>
      </c>
      <c r="I36">
        <v>0</v>
      </c>
      <c r="J36">
        <v>26.24</v>
      </c>
      <c r="K36">
        <v>1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S36" s="8">
        <v>93</v>
      </c>
      <c r="T36">
        <v>6</v>
      </c>
      <c r="U36">
        <v>4255.666666666667</v>
      </c>
      <c r="V36">
        <v>3917</v>
      </c>
      <c r="W36">
        <v>338.66666666666669</v>
      </c>
      <c r="X36">
        <v>0</v>
      </c>
      <c r="Y36">
        <v>16.50333333333333</v>
      </c>
      <c r="Z36">
        <v>1</v>
      </c>
      <c r="AA36">
        <v>3</v>
      </c>
      <c r="AB36">
        <v>1</v>
      </c>
      <c r="AC36">
        <v>1</v>
      </c>
      <c r="AD36">
        <v>0</v>
      </c>
      <c r="AE36">
        <v>0</v>
      </c>
      <c r="AF36">
        <v>0</v>
      </c>
      <c r="AH36">
        <v>4255.666666666667</v>
      </c>
      <c r="AI36">
        <v>16.50333333333333</v>
      </c>
      <c r="AJ36">
        <v>6</v>
      </c>
      <c r="AK36">
        <f t="shared" si="0"/>
        <v>709.27777777777783</v>
      </c>
      <c r="AL36">
        <f t="shared" si="1"/>
        <v>3.8779666327249931E-3</v>
      </c>
      <c r="AM36">
        <f t="shared" si="2"/>
        <v>2.7505555555555552</v>
      </c>
    </row>
    <row r="37" spans="1:39">
      <c r="A37">
        <v>12</v>
      </c>
      <c r="B37">
        <v>3</v>
      </c>
      <c r="C37" t="s">
        <v>43</v>
      </c>
      <c r="D37">
        <f>VLOOKUP($A37,Sheet3!$A$1:$Z$101,22,Sheet3!V:V)</f>
        <v>3</v>
      </c>
      <c r="E37">
        <v>6</v>
      </c>
      <c r="F37">
        <v>3763</v>
      </c>
      <c r="G37">
        <v>3451</v>
      </c>
      <c r="H37">
        <v>312</v>
      </c>
      <c r="I37">
        <v>0</v>
      </c>
      <c r="J37">
        <v>27</v>
      </c>
      <c r="K37">
        <v>1</v>
      </c>
      <c r="L37">
        <v>3</v>
      </c>
      <c r="M37">
        <v>1</v>
      </c>
      <c r="N37">
        <v>1</v>
      </c>
      <c r="O37">
        <v>0</v>
      </c>
      <c r="P37">
        <v>0</v>
      </c>
      <c r="Q37">
        <v>0</v>
      </c>
      <c r="S37" s="8">
        <v>94</v>
      </c>
      <c r="T37">
        <v>6</v>
      </c>
      <c r="U37">
        <v>4275.666666666667</v>
      </c>
      <c r="V37">
        <v>3928</v>
      </c>
      <c r="W37">
        <v>347.66666666666669</v>
      </c>
      <c r="X37">
        <v>0</v>
      </c>
      <c r="Y37">
        <v>18.693333333333332</v>
      </c>
      <c r="Z37">
        <v>1</v>
      </c>
      <c r="AA37">
        <v>3</v>
      </c>
      <c r="AB37">
        <v>1</v>
      </c>
      <c r="AC37">
        <v>1</v>
      </c>
      <c r="AD37">
        <v>0</v>
      </c>
      <c r="AE37">
        <v>0</v>
      </c>
      <c r="AF37">
        <v>0</v>
      </c>
      <c r="AH37">
        <v>4275.666666666667</v>
      </c>
      <c r="AI37">
        <v>18.693333333333332</v>
      </c>
      <c r="AJ37">
        <v>6</v>
      </c>
      <c r="AK37">
        <f t="shared" si="0"/>
        <v>712.6111111111112</v>
      </c>
      <c r="AL37">
        <f t="shared" si="1"/>
        <v>4.3720277539564976E-3</v>
      </c>
      <c r="AM37">
        <f t="shared" si="2"/>
        <v>3.1155555555555554</v>
      </c>
    </row>
    <row r="38" spans="1:39">
      <c r="A38">
        <v>13</v>
      </c>
      <c r="B38">
        <v>1</v>
      </c>
      <c r="C38" t="s">
        <v>43</v>
      </c>
      <c r="D38">
        <f>VLOOKUP($A38,Sheet3!$A$1:$Z$101,22,Sheet3!V:V)</f>
        <v>3</v>
      </c>
      <c r="E38">
        <v>6</v>
      </c>
      <c r="F38">
        <v>3986</v>
      </c>
      <c r="G38">
        <v>3562</v>
      </c>
      <c r="H38">
        <v>424</v>
      </c>
      <c r="I38">
        <v>0</v>
      </c>
      <c r="J38">
        <v>34.630000000000003</v>
      </c>
      <c r="K38">
        <v>1</v>
      </c>
      <c r="L38">
        <v>3</v>
      </c>
      <c r="M38">
        <v>1</v>
      </c>
      <c r="N38">
        <v>1</v>
      </c>
      <c r="O38">
        <v>0</v>
      </c>
      <c r="P38">
        <v>0</v>
      </c>
      <c r="Q38">
        <v>0</v>
      </c>
      <c r="S38" s="8">
        <v>95</v>
      </c>
      <c r="T38">
        <v>6</v>
      </c>
      <c r="U38">
        <v>4387</v>
      </c>
      <c r="V38">
        <v>3991</v>
      </c>
      <c r="W38">
        <v>396</v>
      </c>
      <c r="X38">
        <v>0</v>
      </c>
      <c r="Y38">
        <v>18.516666666666666</v>
      </c>
      <c r="Z38">
        <v>1</v>
      </c>
      <c r="AA38">
        <v>3</v>
      </c>
      <c r="AB38">
        <v>1</v>
      </c>
      <c r="AC38">
        <v>1</v>
      </c>
      <c r="AD38">
        <v>0</v>
      </c>
      <c r="AE38">
        <v>0</v>
      </c>
      <c r="AF38">
        <v>0</v>
      </c>
      <c r="AH38">
        <v>4387</v>
      </c>
      <c r="AI38">
        <v>18.516666666666666</v>
      </c>
      <c r="AJ38">
        <v>6</v>
      </c>
      <c r="AK38">
        <f t="shared" si="0"/>
        <v>731.16666666666663</v>
      </c>
      <c r="AL38">
        <f t="shared" si="1"/>
        <v>4.2208038902818929E-3</v>
      </c>
      <c r="AM38">
        <f t="shared" si="2"/>
        <v>3.0861111111111108</v>
      </c>
    </row>
    <row r="39" spans="1:39">
      <c r="A39">
        <v>13</v>
      </c>
      <c r="B39">
        <v>2</v>
      </c>
      <c r="C39" t="s">
        <v>43</v>
      </c>
      <c r="D39">
        <f>VLOOKUP($A39,Sheet3!$A$1:$Z$101,22,Sheet3!V:V)</f>
        <v>3</v>
      </c>
      <c r="E39">
        <v>6</v>
      </c>
      <c r="F39">
        <v>3988</v>
      </c>
      <c r="G39">
        <v>3562</v>
      </c>
      <c r="H39">
        <v>426</v>
      </c>
      <c r="I39">
        <v>0</v>
      </c>
      <c r="J39">
        <v>34.07</v>
      </c>
      <c r="K39">
        <v>1</v>
      </c>
      <c r="L39">
        <v>3</v>
      </c>
      <c r="M39">
        <v>1</v>
      </c>
      <c r="N39">
        <v>1</v>
      </c>
      <c r="O39">
        <v>0</v>
      </c>
      <c r="P39">
        <v>0</v>
      </c>
      <c r="Q39">
        <v>0</v>
      </c>
      <c r="S39" s="8">
        <v>96</v>
      </c>
      <c r="T39">
        <v>6</v>
      </c>
      <c r="U39">
        <v>4399.666666666667</v>
      </c>
      <c r="V39">
        <v>3996.3333333333335</v>
      </c>
      <c r="W39">
        <v>403.33333333333331</v>
      </c>
      <c r="X39">
        <v>0</v>
      </c>
      <c r="Y39">
        <v>21.653333333333332</v>
      </c>
      <c r="Z39">
        <v>1</v>
      </c>
      <c r="AA39">
        <v>3</v>
      </c>
      <c r="AB39">
        <v>1</v>
      </c>
      <c r="AC39">
        <v>1</v>
      </c>
      <c r="AD39">
        <v>0</v>
      </c>
      <c r="AE39">
        <v>0</v>
      </c>
      <c r="AF39">
        <v>0</v>
      </c>
      <c r="AH39">
        <v>4399.666666666667</v>
      </c>
      <c r="AI39">
        <v>21.653333333333332</v>
      </c>
      <c r="AJ39">
        <v>6</v>
      </c>
      <c r="AK39">
        <f t="shared" si="0"/>
        <v>733.27777777777783</v>
      </c>
      <c r="AL39">
        <f t="shared" si="1"/>
        <v>4.9215849685582238E-3</v>
      </c>
      <c r="AM39">
        <f t="shared" si="2"/>
        <v>3.6088888888888886</v>
      </c>
    </row>
    <row r="40" spans="1:39">
      <c r="A40">
        <v>13</v>
      </c>
      <c r="B40">
        <v>3</v>
      </c>
      <c r="C40" t="s">
        <v>43</v>
      </c>
      <c r="D40">
        <f>VLOOKUP($A40,Sheet3!$A$1:$Z$101,22,Sheet3!V:V)</f>
        <v>3</v>
      </c>
      <c r="E40">
        <v>6</v>
      </c>
      <c r="F40">
        <v>4013</v>
      </c>
      <c r="G40">
        <v>3578</v>
      </c>
      <c r="H40">
        <v>435</v>
      </c>
      <c r="I40">
        <v>0</v>
      </c>
      <c r="J40">
        <v>31.8</v>
      </c>
      <c r="K40">
        <v>1</v>
      </c>
      <c r="L40">
        <v>3</v>
      </c>
      <c r="M40">
        <v>1</v>
      </c>
      <c r="N40">
        <v>1</v>
      </c>
      <c r="O40">
        <v>0</v>
      </c>
      <c r="P40">
        <v>0</v>
      </c>
      <c r="Q40">
        <v>0</v>
      </c>
      <c r="S40" s="8">
        <v>97</v>
      </c>
      <c r="T40">
        <v>6</v>
      </c>
      <c r="U40">
        <v>4377</v>
      </c>
      <c r="V40">
        <v>3988</v>
      </c>
      <c r="W40">
        <v>389</v>
      </c>
      <c r="X40">
        <v>0</v>
      </c>
      <c r="Y40">
        <v>22.560000000000002</v>
      </c>
      <c r="Z40">
        <v>1</v>
      </c>
      <c r="AA40">
        <v>3</v>
      </c>
      <c r="AB40">
        <v>1</v>
      </c>
      <c r="AC40">
        <v>1</v>
      </c>
      <c r="AD40">
        <v>0</v>
      </c>
      <c r="AE40">
        <v>0</v>
      </c>
      <c r="AF40">
        <v>0</v>
      </c>
      <c r="AH40">
        <v>4377</v>
      </c>
      <c r="AI40">
        <v>22.560000000000002</v>
      </c>
      <c r="AJ40">
        <v>6</v>
      </c>
      <c r="AK40">
        <f t="shared" si="0"/>
        <v>729.5</v>
      </c>
      <c r="AL40">
        <f t="shared" si="1"/>
        <v>5.1542152159013031E-3</v>
      </c>
      <c r="AM40">
        <f t="shared" si="2"/>
        <v>3.7600000000000002</v>
      </c>
    </row>
    <row r="41" spans="1:39">
      <c r="A41">
        <v>14</v>
      </c>
      <c r="B41">
        <v>1</v>
      </c>
      <c r="C41" t="s">
        <v>43</v>
      </c>
      <c r="D41">
        <f>VLOOKUP($A41,Sheet3!$A$1:$Z$101,22,Sheet3!V:V)</f>
        <v>3</v>
      </c>
      <c r="E41">
        <v>6</v>
      </c>
      <c r="F41">
        <v>3885</v>
      </c>
      <c r="G41">
        <v>3522</v>
      </c>
      <c r="H41">
        <v>363</v>
      </c>
      <c r="I41">
        <v>0</v>
      </c>
      <c r="J41">
        <v>14.09</v>
      </c>
      <c r="K41">
        <v>1</v>
      </c>
      <c r="L41">
        <v>3</v>
      </c>
      <c r="M41">
        <v>1</v>
      </c>
      <c r="N41">
        <v>1</v>
      </c>
      <c r="O41">
        <v>0</v>
      </c>
      <c r="P41">
        <v>0</v>
      </c>
      <c r="Q41">
        <v>0</v>
      </c>
      <c r="S41" s="8">
        <v>98</v>
      </c>
      <c r="T41">
        <v>6</v>
      </c>
      <c r="U41">
        <v>4430.333333333333</v>
      </c>
      <c r="V41">
        <v>4035</v>
      </c>
      <c r="W41">
        <v>395.33333333333331</v>
      </c>
      <c r="X41">
        <v>0</v>
      </c>
      <c r="Y41">
        <v>23.863333333333333</v>
      </c>
      <c r="Z41">
        <v>1</v>
      </c>
      <c r="AA41">
        <v>3</v>
      </c>
      <c r="AB41">
        <v>1</v>
      </c>
      <c r="AC41">
        <v>1</v>
      </c>
      <c r="AD41">
        <v>0</v>
      </c>
      <c r="AE41">
        <v>0</v>
      </c>
      <c r="AF41">
        <v>0</v>
      </c>
      <c r="AH41">
        <v>4430.333333333333</v>
      </c>
      <c r="AI41">
        <v>23.863333333333333</v>
      </c>
      <c r="AJ41">
        <v>6</v>
      </c>
      <c r="AK41">
        <f t="shared" si="0"/>
        <v>738.3888888888888</v>
      </c>
      <c r="AL41">
        <f t="shared" si="1"/>
        <v>5.3863516665412685E-3</v>
      </c>
      <c r="AM41">
        <f t="shared" si="2"/>
        <v>3.9772222222222222</v>
      </c>
    </row>
    <row r="42" spans="1:39">
      <c r="A42">
        <v>14</v>
      </c>
      <c r="B42">
        <v>2</v>
      </c>
      <c r="C42" t="s">
        <v>43</v>
      </c>
      <c r="D42">
        <f>VLOOKUP($A42,Sheet3!$A$1:$Z$101,22,Sheet3!V:V)</f>
        <v>3</v>
      </c>
      <c r="E42">
        <v>6</v>
      </c>
      <c r="F42">
        <v>3883</v>
      </c>
      <c r="G42">
        <v>3524</v>
      </c>
      <c r="H42">
        <v>359</v>
      </c>
      <c r="I42">
        <v>0</v>
      </c>
      <c r="J42">
        <v>13.76</v>
      </c>
      <c r="K42">
        <v>1</v>
      </c>
      <c r="L42">
        <v>3</v>
      </c>
      <c r="M42">
        <v>1</v>
      </c>
      <c r="N42">
        <v>1</v>
      </c>
      <c r="O42">
        <v>0</v>
      </c>
      <c r="P42">
        <v>0</v>
      </c>
      <c r="Q42">
        <v>0</v>
      </c>
      <c r="S42" s="8">
        <v>99</v>
      </c>
      <c r="T42">
        <v>6</v>
      </c>
      <c r="U42">
        <v>4461.333333333333</v>
      </c>
      <c r="V42">
        <v>4045</v>
      </c>
      <c r="W42">
        <v>416.33333333333331</v>
      </c>
      <c r="X42">
        <v>0</v>
      </c>
      <c r="Y42">
        <v>21.853333333333335</v>
      </c>
      <c r="Z42">
        <v>1</v>
      </c>
      <c r="AA42">
        <v>3</v>
      </c>
      <c r="AB42">
        <v>1</v>
      </c>
      <c r="AC42">
        <v>1</v>
      </c>
      <c r="AD42">
        <v>0</v>
      </c>
      <c r="AE42">
        <v>0</v>
      </c>
      <c r="AF42">
        <v>0</v>
      </c>
      <c r="AH42">
        <v>4461.333333333333</v>
      </c>
      <c r="AI42">
        <v>21.853333333333335</v>
      </c>
      <c r="AJ42">
        <v>6</v>
      </c>
      <c r="AK42">
        <f t="shared" si="0"/>
        <v>743.55555555555554</v>
      </c>
      <c r="AL42">
        <f t="shared" si="1"/>
        <v>4.8983861326957565E-3</v>
      </c>
      <c r="AM42">
        <f t="shared" si="2"/>
        <v>3.6422222222222227</v>
      </c>
    </row>
    <row r="43" spans="1:39">
      <c r="A43">
        <v>14</v>
      </c>
      <c r="B43">
        <v>3</v>
      </c>
      <c r="C43" t="s">
        <v>43</v>
      </c>
      <c r="D43">
        <f>VLOOKUP($A43,Sheet3!$A$1:$Z$101,22,Sheet3!V:V)</f>
        <v>3</v>
      </c>
      <c r="E43">
        <v>6</v>
      </c>
      <c r="F43">
        <v>3885</v>
      </c>
      <c r="G43">
        <v>3522</v>
      </c>
      <c r="H43">
        <v>363</v>
      </c>
      <c r="I43">
        <v>0</v>
      </c>
      <c r="J43">
        <v>14</v>
      </c>
      <c r="K43">
        <v>1</v>
      </c>
      <c r="L43">
        <v>3</v>
      </c>
      <c r="M43">
        <v>1</v>
      </c>
      <c r="N43">
        <v>1</v>
      </c>
      <c r="O43">
        <v>0</v>
      </c>
      <c r="P43">
        <v>0</v>
      </c>
      <c r="Q43">
        <v>0</v>
      </c>
      <c r="S43" s="8">
        <v>100</v>
      </c>
      <c r="T43">
        <v>8</v>
      </c>
      <c r="U43">
        <v>6786</v>
      </c>
      <c r="V43">
        <v>6300</v>
      </c>
      <c r="W43">
        <v>486</v>
      </c>
      <c r="X43">
        <v>0</v>
      </c>
      <c r="Y43">
        <v>18.186666666666667</v>
      </c>
      <c r="Z43">
        <v>1</v>
      </c>
      <c r="AA43">
        <v>4</v>
      </c>
      <c r="AB43">
        <v>1</v>
      </c>
      <c r="AC43">
        <v>2</v>
      </c>
      <c r="AD43">
        <v>0</v>
      </c>
      <c r="AE43">
        <v>0</v>
      </c>
      <c r="AF43">
        <v>0</v>
      </c>
      <c r="AH43">
        <v>6786</v>
      </c>
      <c r="AI43">
        <v>18.186666666666667</v>
      </c>
      <c r="AJ43">
        <v>8</v>
      </c>
      <c r="AK43">
        <f t="shared" si="0"/>
        <v>848.25</v>
      </c>
      <c r="AL43">
        <f t="shared" si="1"/>
        <v>2.6800275076137147E-3</v>
      </c>
      <c r="AM43">
        <f t="shared" si="2"/>
        <v>2.2733333333333334</v>
      </c>
    </row>
    <row r="44" spans="1:39">
      <c r="A44">
        <v>15</v>
      </c>
      <c r="B44">
        <v>1</v>
      </c>
      <c r="C44" t="s">
        <v>43</v>
      </c>
      <c r="D44">
        <f>VLOOKUP($A44,Sheet3!$A$1:$Z$101,22,Sheet3!V:V)</f>
        <v>3</v>
      </c>
      <c r="E44">
        <v>6</v>
      </c>
      <c r="F44">
        <v>4292</v>
      </c>
      <c r="G44">
        <v>3936</v>
      </c>
      <c r="H44">
        <v>356</v>
      </c>
      <c r="I44">
        <v>0</v>
      </c>
      <c r="J44">
        <v>16.43</v>
      </c>
      <c r="K44">
        <v>1</v>
      </c>
      <c r="L44">
        <v>3</v>
      </c>
      <c r="M44">
        <v>1</v>
      </c>
      <c r="N44">
        <v>1</v>
      </c>
      <c r="O44">
        <v>0</v>
      </c>
      <c r="P44">
        <v>0</v>
      </c>
      <c r="Q44">
        <v>0</v>
      </c>
      <c r="S44" s="8" t="s">
        <v>187</v>
      </c>
      <c r="T44">
        <v>6.1166666666666663</v>
      </c>
      <c r="U44">
        <v>4364.9916666666668</v>
      </c>
      <c r="V44">
        <v>4001.6583333333333</v>
      </c>
      <c r="W44">
        <v>363.33333333333331</v>
      </c>
      <c r="X44">
        <v>0</v>
      </c>
      <c r="Y44">
        <v>17.310499999999994</v>
      </c>
      <c r="Z44">
        <v>1</v>
      </c>
      <c r="AA44">
        <v>3.0583333333333331</v>
      </c>
      <c r="AB44">
        <v>1</v>
      </c>
      <c r="AC44">
        <v>1.0583333333333333</v>
      </c>
      <c r="AD44">
        <v>0</v>
      </c>
      <c r="AE44">
        <v>0</v>
      </c>
      <c r="AF44">
        <v>0</v>
      </c>
      <c r="AH44">
        <v>4364.9916666666668</v>
      </c>
      <c r="AI44">
        <v>17.310499999999994</v>
      </c>
      <c r="AJ44">
        <v>6.1166666666666663</v>
      </c>
      <c r="AK44">
        <f>AVERAGE(AK4:AK43)</f>
        <v>712.2192550505049</v>
      </c>
      <c r="AL44">
        <f>AVERAGE(AL4:AL43)</f>
        <v>4.0160847847075182E-3</v>
      </c>
      <c r="AM44">
        <f>AVERAGE(AM4:AM43)</f>
        <v>2.8436186868686866</v>
      </c>
    </row>
    <row r="45" spans="1:39">
      <c r="A45">
        <v>15</v>
      </c>
      <c r="B45">
        <v>2</v>
      </c>
      <c r="C45" t="s">
        <v>43</v>
      </c>
      <c r="D45">
        <f>VLOOKUP($A45,Sheet3!$A$1:$Z$101,22,Sheet3!V:V)</f>
        <v>3</v>
      </c>
      <c r="E45">
        <v>6</v>
      </c>
      <c r="F45">
        <v>4283</v>
      </c>
      <c r="G45">
        <v>3935</v>
      </c>
      <c r="H45">
        <v>348</v>
      </c>
      <c r="I45">
        <v>0</v>
      </c>
      <c r="J45">
        <v>15.37</v>
      </c>
      <c r="K45">
        <v>1</v>
      </c>
      <c r="L45">
        <v>3</v>
      </c>
      <c r="M45">
        <v>1</v>
      </c>
      <c r="N45">
        <v>1</v>
      </c>
      <c r="O45">
        <v>0</v>
      </c>
      <c r="P45">
        <v>0</v>
      </c>
      <c r="Q45">
        <v>0</v>
      </c>
      <c r="T45">
        <f>STDEV(T4:T43)</f>
        <v>0.4239953770645144</v>
      </c>
      <c r="U45">
        <f t="shared" ref="U45:AF45" si="3">STDEV(U4:U43)</f>
        <v>503.94470419485805</v>
      </c>
      <c r="V45">
        <f t="shared" si="3"/>
        <v>482.05607532509305</v>
      </c>
      <c r="W45">
        <f t="shared" si="3"/>
        <v>41.537543516287933</v>
      </c>
      <c r="X45">
        <f t="shared" si="3"/>
        <v>0</v>
      </c>
      <c r="Y45">
        <f t="shared" si="3"/>
        <v>4.6344334640561291</v>
      </c>
      <c r="Z45">
        <f t="shared" si="3"/>
        <v>0</v>
      </c>
      <c r="AA45">
        <f t="shared" si="3"/>
        <v>0.2119976885322572</v>
      </c>
      <c r="AB45">
        <f t="shared" si="3"/>
        <v>0</v>
      </c>
      <c r="AC45">
        <f t="shared" si="3"/>
        <v>0.21199768853225692</v>
      </c>
      <c r="AD45">
        <f t="shared" si="3"/>
        <v>0</v>
      </c>
      <c r="AE45">
        <f t="shared" si="3"/>
        <v>0</v>
      </c>
      <c r="AF45">
        <f t="shared" si="3"/>
        <v>0</v>
      </c>
      <c r="AK45">
        <f>STDEV(AK4:AK43)</f>
        <v>37.921539781855422</v>
      </c>
      <c r="AL45">
        <f t="shared" ref="AL45:AM45" si="4">STDEV(AL4:AL43)</f>
        <v>1.2362986008868863E-3</v>
      </c>
      <c r="AM45">
        <f t="shared" si="4"/>
        <v>0.79553779525557955</v>
      </c>
    </row>
    <row r="46" spans="1:39">
      <c r="A46">
        <v>15</v>
      </c>
      <c r="B46">
        <v>3</v>
      </c>
      <c r="C46" t="s">
        <v>43</v>
      </c>
      <c r="D46">
        <f>VLOOKUP($A46,Sheet3!$A$1:$Z$101,22,Sheet3!V:V)</f>
        <v>3</v>
      </c>
      <c r="E46">
        <v>6</v>
      </c>
      <c r="F46">
        <v>4286</v>
      </c>
      <c r="G46">
        <v>3933</v>
      </c>
      <c r="H46">
        <v>353</v>
      </c>
      <c r="I46">
        <v>0</v>
      </c>
      <c r="J46">
        <v>17.75</v>
      </c>
      <c r="K46">
        <v>1</v>
      </c>
      <c r="L46">
        <v>3</v>
      </c>
      <c r="M46">
        <v>1</v>
      </c>
      <c r="N46">
        <v>1</v>
      </c>
      <c r="O46">
        <v>0</v>
      </c>
      <c r="P46">
        <v>0</v>
      </c>
      <c r="Q46">
        <v>0</v>
      </c>
    </row>
    <row r="47" spans="1:39">
      <c r="A47">
        <v>16</v>
      </c>
      <c r="B47">
        <v>1</v>
      </c>
      <c r="C47" t="s">
        <v>43</v>
      </c>
      <c r="D47">
        <f>VLOOKUP($A47,Sheet3!$A$1:$Z$101,22,Sheet3!V:V)</f>
        <v>3</v>
      </c>
      <c r="E47">
        <v>6</v>
      </c>
      <c r="F47">
        <v>4261</v>
      </c>
      <c r="G47">
        <v>3929</v>
      </c>
      <c r="H47">
        <v>332</v>
      </c>
      <c r="I47">
        <v>0</v>
      </c>
      <c r="J47">
        <v>11.34</v>
      </c>
      <c r="K47">
        <v>1</v>
      </c>
      <c r="L47">
        <v>3</v>
      </c>
      <c r="M47">
        <v>1</v>
      </c>
      <c r="N47">
        <v>1</v>
      </c>
      <c r="O47">
        <v>0</v>
      </c>
      <c r="P47">
        <v>0</v>
      </c>
      <c r="Q47">
        <v>0</v>
      </c>
    </row>
    <row r="48" spans="1:39">
      <c r="A48">
        <v>16</v>
      </c>
      <c r="B48">
        <v>2</v>
      </c>
      <c r="C48" t="s">
        <v>43</v>
      </c>
      <c r="D48">
        <f>VLOOKUP($A48,Sheet3!$A$1:$Z$101,22,Sheet3!V:V)</f>
        <v>3</v>
      </c>
      <c r="E48">
        <v>6</v>
      </c>
      <c r="F48">
        <v>4313</v>
      </c>
      <c r="G48">
        <v>3936</v>
      </c>
      <c r="H48">
        <v>377</v>
      </c>
      <c r="I48">
        <v>0</v>
      </c>
      <c r="J48">
        <v>18.34</v>
      </c>
      <c r="K48">
        <v>1</v>
      </c>
      <c r="L48">
        <v>3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34">
      <c r="A49">
        <v>16</v>
      </c>
      <c r="B49">
        <v>3</v>
      </c>
      <c r="C49" t="s">
        <v>43</v>
      </c>
      <c r="D49">
        <f>VLOOKUP($A49,Sheet3!$A$1:$Z$101,22,Sheet3!V:V)</f>
        <v>3</v>
      </c>
      <c r="E49">
        <v>6</v>
      </c>
      <c r="F49">
        <v>4261</v>
      </c>
      <c r="G49">
        <v>3929</v>
      </c>
      <c r="H49">
        <v>332</v>
      </c>
      <c r="I49">
        <v>0</v>
      </c>
      <c r="J49">
        <v>12.49</v>
      </c>
      <c r="K49">
        <v>1</v>
      </c>
      <c r="L49">
        <v>3</v>
      </c>
      <c r="M49">
        <v>1</v>
      </c>
      <c r="N49">
        <v>1</v>
      </c>
      <c r="O49">
        <v>0</v>
      </c>
      <c r="P49">
        <v>0</v>
      </c>
      <c r="Q49">
        <v>0</v>
      </c>
    </row>
    <row r="50" spans="1:34">
      <c r="A50">
        <v>17</v>
      </c>
      <c r="B50">
        <v>1</v>
      </c>
      <c r="C50" t="s">
        <v>43</v>
      </c>
      <c r="D50">
        <f>VLOOKUP($A50,Sheet3!$A$1:$Z$101,22,Sheet3!V:V)</f>
        <v>1</v>
      </c>
      <c r="E50">
        <v>6</v>
      </c>
      <c r="F50">
        <v>4249</v>
      </c>
      <c r="G50">
        <v>3877</v>
      </c>
      <c r="H50">
        <v>372</v>
      </c>
      <c r="I50">
        <v>0</v>
      </c>
      <c r="J50">
        <v>15.48</v>
      </c>
      <c r="K50">
        <v>1</v>
      </c>
      <c r="L50">
        <v>3</v>
      </c>
      <c r="M50">
        <v>1</v>
      </c>
      <c r="N50">
        <v>1</v>
      </c>
      <c r="O50">
        <v>0</v>
      </c>
      <c r="P50">
        <v>0</v>
      </c>
      <c r="Q50">
        <v>0</v>
      </c>
    </row>
    <row r="51" spans="1:34">
      <c r="A51">
        <v>17</v>
      </c>
      <c r="B51">
        <v>2</v>
      </c>
      <c r="C51" t="s">
        <v>43</v>
      </c>
      <c r="D51">
        <f>VLOOKUP($A51,Sheet3!$A$1:$Z$101,22,Sheet3!V:V)</f>
        <v>1</v>
      </c>
      <c r="E51">
        <v>6</v>
      </c>
      <c r="F51">
        <v>4271</v>
      </c>
      <c r="G51">
        <v>3885</v>
      </c>
      <c r="H51">
        <v>386</v>
      </c>
      <c r="I51">
        <v>0</v>
      </c>
      <c r="J51">
        <v>16.329999999999998</v>
      </c>
      <c r="K51">
        <v>1</v>
      </c>
      <c r="L51">
        <v>3</v>
      </c>
      <c r="M51">
        <v>1</v>
      </c>
      <c r="N51">
        <v>1</v>
      </c>
      <c r="O51">
        <v>0</v>
      </c>
      <c r="P51">
        <v>0</v>
      </c>
      <c r="Q51">
        <v>0</v>
      </c>
    </row>
    <row r="52" spans="1:34">
      <c r="A52">
        <v>17</v>
      </c>
      <c r="B52">
        <v>3</v>
      </c>
      <c r="C52" t="s">
        <v>43</v>
      </c>
      <c r="D52">
        <f>VLOOKUP($A52,Sheet3!$A$1:$Z$101,22,Sheet3!V:V)</f>
        <v>1</v>
      </c>
      <c r="E52">
        <v>6</v>
      </c>
      <c r="F52">
        <v>4208</v>
      </c>
      <c r="G52">
        <v>3875</v>
      </c>
      <c r="H52">
        <v>333</v>
      </c>
      <c r="I52">
        <v>0</v>
      </c>
      <c r="J52">
        <v>17.47</v>
      </c>
      <c r="K52">
        <v>1</v>
      </c>
      <c r="L52">
        <v>3</v>
      </c>
      <c r="M52">
        <v>1</v>
      </c>
      <c r="N52">
        <v>1</v>
      </c>
      <c r="O52">
        <v>0</v>
      </c>
      <c r="P52">
        <v>0</v>
      </c>
      <c r="Q52">
        <v>0</v>
      </c>
    </row>
    <row r="53" spans="1:34">
      <c r="A53">
        <v>18</v>
      </c>
      <c r="B53">
        <v>1</v>
      </c>
      <c r="C53" t="s">
        <v>43</v>
      </c>
      <c r="D53">
        <f>VLOOKUP($A53,Sheet3!$A$1:$Z$101,22,Sheet3!V:V)</f>
        <v>3</v>
      </c>
      <c r="E53">
        <v>6</v>
      </c>
      <c r="F53">
        <v>4296</v>
      </c>
      <c r="G53">
        <v>3909</v>
      </c>
      <c r="H53">
        <v>387</v>
      </c>
      <c r="I53">
        <v>0</v>
      </c>
      <c r="J53">
        <v>18.03</v>
      </c>
      <c r="K53">
        <v>1</v>
      </c>
      <c r="L53">
        <v>3</v>
      </c>
      <c r="M53">
        <v>1</v>
      </c>
      <c r="N53">
        <v>1</v>
      </c>
      <c r="O53">
        <v>0</v>
      </c>
      <c r="P53">
        <v>0</v>
      </c>
      <c r="Q53">
        <v>0</v>
      </c>
    </row>
    <row r="54" spans="1:34">
      <c r="A54">
        <v>18</v>
      </c>
      <c r="B54">
        <v>2</v>
      </c>
      <c r="C54" t="s">
        <v>43</v>
      </c>
      <c r="D54">
        <f>VLOOKUP($A54,Sheet3!$A$1:$Z$101,22,Sheet3!V:V)</f>
        <v>3</v>
      </c>
      <c r="E54">
        <v>6</v>
      </c>
      <c r="F54">
        <v>4230</v>
      </c>
      <c r="G54">
        <v>3898</v>
      </c>
      <c r="H54">
        <v>332</v>
      </c>
      <c r="I54">
        <v>0</v>
      </c>
      <c r="J54">
        <v>15.05</v>
      </c>
      <c r="K54">
        <v>1</v>
      </c>
      <c r="L54">
        <v>3</v>
      </c>
      <c r="M54">
        <v>1</v>
      </c>
      <c r="N54">
        <v>1</v>
      </c>
      <c r="O54">
        <v>0</v>
      </c>
      <c r="P54">
        <v>0</v>
      </c>
      <c r="Q54">
        <v>0</v>
      </c>
      <c r="Y54" s="22"/>
      <c r="Z54" s="22"/>
      <c r="AA54" s="22" t="s">
        <v>45</v>
      </c>
      <c r="AB54" s="22" t="s">
        <v>45</v>
      </c>
      <c r="AC54" s="22" t="s">
        <v>57</v>
      </c>
      <c r="AD54" s="22" t="s">
        <v>57</v>
      </c>
      <c r="AE54" s="22" t="s">
        <v>230</v>
      </c>
      <c r="AF54" s="22" t="s">
        <v>230</v>
      </c>
      <c r="AG54" s="22" t="s">
        <v>231</v>
      </c>
      <c r="AH54" s="22" t="s">
        <v>231</v>
      </c>
    </row>
    <row r="55" spans="1:34">
      <c r="A55">
        <v>18</v>
      </c>
      <c r="B55">
        <v>3</v>
      </c>
      <c r="C55" t="s">
        <v>43</v>
      </c>
      <c r="D55">
        <f>VLOOKUP($A55,Sheet3!$A$1:$Z$101,22,Sheet3!V:V)</f>
        <v>3</v>
      </c>
      <c r="E55">
        <v>6</v>
      </c>
      <c r="F55">
        <v>4294</v>
      </c>
      <c r="G55">
        <v>3909</v>
      </c>
      <c r="H55">
        <v>385</v>
      </c>
      <c r="I55">
        <v>0</v>
      </c>
      <c r="J55">
        <v>20.170000000000002</v>
      </c>
      <c r="K55">
        <v>1</v>
      </c>
      <c r="L55">
        <v>3</v>
      </c>
      <c r="M55">
        <v>1</v>
      </c>
      <c r="N55">
        <v>1</v>
      </c>
      <c r="O55">
        <v>0</v>
      </c>
      <c r="P55">
        <v>0</v>
      </c>
      <c r="Q55">
        <v>0</v>
      </c>
      <c r="Y55" s="22">
        <v>1</v>
      </c>
      <c r="Z55" s="22" t="s">
        <v>209</v>
      </c>
      <c r="AA55" s="24">
        <v>5.96</v>
      </c>
      <c r="AB55" s="24">
        <v>1.2537004051536202</v>
      </c>
      <c r="AC55" s="24">
        <v>9.8055555555555554</v>
      </c>
      <c r="AD55" s="24">
        <v>3.0612375803503804</v>
      </c>
      <c r="AE55" s="24">
        <v>10.210526315789474</v>
      </c>
      <c r="AF55" s="24">
        <v>2.2126288653379169</v>
      </c>
      <c r="AG55" s="26">
        <f>GETPIVOTDATA("Average of Total Steps",$S$3)</f>
        <v>6.1166666666666663</v>
      </c>
      <c r="AH55" s="26">
        <f>T45</f>
        <v>0.4239953770645144</v>
      </c>
    </row>
    <row r="56" spans="1:34">
      <c r="A56">
        <v>19</v>
      </c>
      <c r="B56">
        <v>1</v>
      </c>
      <c r="C56" t="s">
        <v>43</v>
      </c>
      <c r="D56">
        <f>VLOOKUP($A56,Sheet3!$A$1:$Z$101,22,Sheet3!V:V)</f>
        <v>3</v>
      </c>
      <c r="E56">
        <v>6</v>
      </c>
      <c r="F56">
        <v>4205</v>
      </c>
      <c r="G56">
        <v>3876</v>
      </c>
      <c r="H56">
        <v>329</v>
      </c>
      <c r="I56">
        <v>0</v>
      </c>
      <c r="J56">
        <v>12.71</v>
      </c>
      <c r="K56">
        <v>1</v>
      </c>
      <c r="L56">
        <v>3</v>
      </c>
      <c r="M56">
        <v>1</v>
      </c>
      <c r="N56">
        <v>1</v>
      </c>
      <c r="O56">
        <v>0</v>
      </c>
      <c r="P56">
        <v>0</v>
      </c>
      <c r="Q56">
        <v>0</v>
      </c>
      <c r="Y56" s="22">
        <v>2</v>
      </c>
      <c r="Z56" s="22" t="s">
        <v>203</v>
      </c>
      <c r="AA56" s="27">
        <v>482.16517733355965</v>
      </c>
      <c r="AB56" s="27">
        <v>114.08592501682783</v>
      </c>
      <c r="AC56" s="27">
        <v>499.11116827817295</v>
      </c>
      <c r="AD56" s="27">
        <v>84.737857523272623</v>
      </c>
      <c r="AE56" s="27">
        <v>673.11573399802</v>
      </c>
      <c r="AF56" s="27">
        <v>123.17469047527543</v>
      </c>
      <c r="AG56" s="28">
        <f>AK44</f>
        <v>712.2192550505049</v>
      </c>
      <c r="AH56" s="28">
        <f>AK45</f>
        <v>37.921539781855422</v>
      </c>
    </row>
    <row r="57" spans="1:34">
      <c r="A57">
        <v>19</v>
      </c>
      <c r="B57">
        <v>2</v>
      </c>
      <c r="C57" t="s">
        <v>43</v>
      </c>
      <c r="D57">
        <f>VLOOKUP($A57,Sheet3!$A$1:$Z$101,22,Sheet3!V:V)</f>
        <v>3</v>
      </c>
      <c r="E57">
        <v>6</v>
      </c>
      <c r="F57">
        <v>4209</v>
      </c>
      <c r="G57">
        <v>3876</v>
      </c>
      <c r="H57">
        <v>333</v>
      </c>
      <c r="I57">
        <v>0</v>
      </c>
      <c r="J57">
        <v>13.78</v>
      </c>
      <c r="K57">
        <v>1</v>
      </c>
      <c r="L57">
        <v>3</v>
      </c>
      <c r="M57">
        <v>1</v>
      </c>
      <c r="N57">
        <v>1</v>
      </c>
      <c r="O57">
        <v>0</v>
      </c>
      <c r="P57">
        <v>0</v>
      </c>
      <c r="Q57">
        <v>0</v>
      </c>
      <c r="Y57" s="22">
        <v>3</v>
      </c>
      <c r="Z57" s="22" t="s">
        <v>204</v>
      </c>
      <c r="AA57" s="23">
        <v>3.8925344811933903E-3</v>
      </c>
      <c r="AB57" s="23">
        <v>2.8276452964417415E-3</v>
      </c>
      <c r="AC57" s="23">
        <v>2.3273266347804216E-3</v>
      </c>
      <c r="AD57" s="23">
        <v>5.8508013092537772E-4</v>
      </c>
      <c r="AE57" s="23">
        <v>1.0291008260510741E-3</v>
      </c>
      <c r="AF57" s="23">
        <v>3.8000811315872641E-4</v>
      </c>
      <c r="AG57" s="25">
        <f>AL44</f>
        <v>4.0160847847075182E-3</v>
      </c>
      <c r="AH57" s="25">
        <f>AL45</f>
        <v>1.2362986008868863E-3</v>
      </c>
    </row>
    <row r="58" spans="1:34">
      <c r="A58">
        <v>19</v>
      </c>
      <c r="B58">
        <v>3</v>
      </c>
      <c r="C58" t="s">
        <v>43</v>
      </c>
      <c r="D58">
        <f>VLOOKUP($A58,Sheet3!$A$1:$Z$101,22,Sheet3!V:V)</f>
        <v>3</v>
      </c>
      <c r="E58">
        <v>6</v>
      </c>
      <c r="F58">
        <v>4209</v>
      </c>
      <c r="G58">
        <v>3876</v>
      </c>
      <c r="H58">
        <v>333</v>
      </c>
      <c r="I58">
        <v>0</v>
      </c>
      <c r="J58">
        <v>16.11</v>
      </c>
      <c r="K58">
        <v>1</v>
      </c>
      <c r="L58">
        <v>3</v>
      </c>
      <c r="M58">
        <v>1</v>
      </c>
      <c r="N58">
        <v>1</v>
      </c>
      <c r="O58">
        <v>0</v>
      </c>
      <c r="P58">
        <v>0</v>
      </c>
      <c r="Q58">
        <v>0</v>
      </c>
      <c r="T58" s="7" t="s">
        <v>216</v>
      </c>
      <c r="U58" s="7" t="s">
        <v>45</v>
      </c>
      <c r="V58" s="7" t="s">
        <v>57</v>
      </c>
      <c r="W58" s="7" t="s">
        <v>47</v>
      </c>
      <c r="X58" s="7" t="s">
        <v>51</v>
      </c>
      <c r="Y58" s="22">
        <v>4</v>
      </c>
      <c r="Z58" s="22" t="s">
        <v>205</v>
      </c>
      <c r="AA58" s="24">
        <v>1.8144231371841666</v>
      </c>
      <c r="AB58" s="24">
        <v>1.2811761927992289</v>
      </c>
      <c r="AC58" s="24">
        <v>1.1332028107162588</v>
      </c>
      <c r="AD58" s="24">
        <v>0.25534969369968552</v>
      </c>
      <c r="AE58" s="24">
        <v>0.66359421382822914</v>
      </c>
      <c r="AF58" s="24">
        <v>0.18466046242918382</v>
      </c>
      <c r="AG58" s="26">
        <f>AM44</f>
        <v>2.8436186868686866</v>
      </c>
      <c r="AH58" s="26">
        <f>AM45</f>
        <v>0.79553779525557955</v>
      </c>
    </row>
    <row r="59" spans="1:34">
      <c r="A59">
        <v>20</v>
      </c>
      <c r="B59">
        <v>1</v>
      </c>
      <c r="C59" t="s">
        <v>43</v>
      </c>
      <c r="D59">
        <f>VLOOKUP($A59,Sheet3!$A$1:$Z$101,22,Sheet3!V:V)</f>
        <v>3</v>
      </c>
      <c r="E59">
        <v>6</v>
      </c>
      <c r="F59">
        <v>4219</v>
      </c>
      <c r="G59">
        <v>3875</v>
      </c>
      <c r="H59">
        <v>344</v>
      </c>
      <c r="I59">
        <v>0</v>
      </c>
      <c r="J59">
        <v>22.39</v>
      </c>
      <c r="K59">
        <v>1</v>
      </c>
      <c r="L59">
        <v>3</v>
      </c>
      <c r="M59">
        <v>1</v>
      </c>
      <c r="N59">
        <v>1</v>
      </c>
      <c r="O59">
        <v>0</v>
      </c>
      <c r="P59">
        <v>0</v>
      </c>
      <c r="Q59">
        <v>0</v>
      </c>
      <c r="S59">
        <v>1</v>
      </c>
      <c r="T59" s="7" t="s">
        <v>219</v>
      </c>
      <c r="U59" s="18">
        <v>5.96</v>
      </c>
      <c r="V59" s="18">
        <v>9.8055555555555554</v>
      </c>
      <c r="W59" s="18">
        <v>10.210526315789474</v>
      </c>
      <c r="X59" s="18">
        <f>GETPIVOTDATA("Average of Total Steps",$S$3)</f>
        <v>6.1166666666666663</v>
      </c>
      <c r="Y59" s="22">
        <v>5</v>
      </c>
      <c r="Z59" s="22" t="s">
        <v>206</v>
      </c>
      <c r="AA59" s="27">
        <v>2904.2156862745096</v>
      </c>
      <c r="AB59" s="27">
        <v>1155.2899526834128</v>
      </c>
      <c r="AC59" s="27">
        <v>5116.5972222222226</v>
      </c>
      <c r="AD59" s="27">
        <v>2488.8269708077241</v>
      </c>
      <c r="AE59" s="27">
        <v>6943.0657894736842</v>
      </c>
      <c r="AF59" s="27">
        <v>2378.6344887674209</v>
      </c>
      <c r="AG59" s="28">
        <f>GETPIVOTDATA("Average of Total Tokens",$S$3)</f>
        <v>4364.9916666666668</v>
      </c>
      <c r="AH59" s="28">
        <f>U45</f>
        <v>503.94470419485805</v>
      </c>
    </row>
    <row r="60" spans="1:34">
      <c r="A60">
        <v>20</v>
      </c>
      <c r="B60">
        <v>2</v>
      </c>
      <c r="C60" t="s">
        <v>43</v>
      </c>
      <c r="D60">
        <f>VLOOKUP($A60,Sheet3!$A$1:$Z$101,22,Sheet3!V:V)</f>
        <v>3</v>
      </c>
      <c r="E60">
        <v>6</v>
      </c>
      <c r="F60">
        <v>4223</v>
      </c>
      <c r="G60">
        <v>3880</v>
      </c>
      <c r="H60">
        <v>343</v>
      </c>
      <c r="I60">
        <v>0</v>
      </c>
      <c r="J60">
        <v>14.74</v>
      </c>
      <c r="K60">
        <v>1</v>
      </c>
      <c r="L60">
        <v>3</v>
      </c>
      <c r="M60">
        <v>1</v>
      </c>
      <c r="N60">
        <v>1</v>
      </c>
      <c r="O60">
        <v>0</v>
      </c>
      <c r="P60">
        <v>0</v>
      </c>
      <c r="Q60">
        <v>0</v>
      </c>
      <c r="S60">
        <v>2</v>
      </c>
      <c r="T60" s="7" t="s">
        <v>220</v>
      </c>
      <c r="U60" s="19">
        <v>487.22039473684208</v>
      </c>
      <c r="V60" s="19">
        <v>521.8059490084986</v>
      </c>
      <c r="W60" s="19">
        <v>679.99097938144325</v>
      </c>
      <c r="X60" s="19">
        <f>GETPIVOTDATA("Average of Total Tokens",$S$3)/GETPIVOTDATA("Average of Total Steps",$S$3)</f>
        <v>713.62261580381482</v>
      </c>
      <c r="Y60" s="22">
        <v>6</v>
      </c>
      <c r="Z60" s="22" t="s">
        <v>207</v>
      </c>
      <c r="AA60" s="24">
        <v>10.638692810457512</v>
      </c>
      <c r="AB60" s="24">
        <v>6.2738163851724558</v>
      </c>
      <c r="AC60" s="24">
        <v>11.200833333333332</v>
      </c>
      <c r="AD60" s="24">
        <v>5.136841098713294</v>
      </c>
      <c r="AE60" s="24">
        <v>6.8905263157894714</v>
      </c>
      <c r="AF60" s="24">
        <v>2.3512729494692901</v>
      </c>
      <c r="AG60" s="26">
        <f>GETPIVOTDATA("Average of Total Time Taken (s)",$S$3)</f>
        <v>17.310499999999994</v>
      </c>
      <c r="AH60" s="26">
        <f>Y45</f>
        <v>4.6344334640561291</v>
      </c>
    </row>
    <row r="61" spans="1:34">
      <c r="A61">
        <v>20</v>
      </c>
      <c r="B61">
        <v>3</v>
      </c>
      <c r="C61" t="s">
        <v>43</v>
      </c>
      <c r="D61">
        <f>VLOOKUP($A61,Sheet3!$A$1:$Z$101,22,Sheet3!V:V)</f>
        <v>3</v>
      </c>
      <c r="E61">
        <v>6</v>
      </c>
      <c r="F61">
        <v>4223</v>
      </c>
      <c r="G61">
        <v>3880</v>
      </c>
      <c r="H61">
        <v>343</v>
      </c>
      <c r="I61">
        <v>0</v>
      </c>
      <c r="J61">
        <v>13.83</v>
      </c>
      <c r="K61">
        <v>1</v>
      </c>
      <c r="L61">
        <v>3</v>
      </c>
      <c r="M61">
        <v>1</v>
      </c>
      <c r="N61">
        <v>1</v>
      </c>
      <c r="O61">
        <v>0</v>
      </c>
      <c r="P61">
        <v>0</v>
      </c>
      <c r="Q61">
        <v>0</v>
      </c>
      <c r="S61">
        <v>3</v>
      </c>
      <c r="T61" s="7" t="s">
        <v>218</v>
      </c>
      <c r="U61" s="20">
        <v>3.6631896386816534E-3</v>
      </c>
      <c r="V61" s="20">
        <v>2.1891176590344598E-3</v>
      </c>
      <c r="W61" s="20">
        <v>9.9243281350381738E-4</v>
      </c>
      <c r="X61" s="20">
        <f>GETPIVOTDATA("Average of Total Time Taken (s)",$S$3)/GETPIVOTDATA("Average of Total Tokens",$S$3)</f>
        <v>3.965757857498772E-3</v>
      </c>
      <c r="Y61" s="22">
        <v>7</v>
      </c>
      <c r="Z61" s="22" t="s">
        <v>208</v>
      </c>
      <c r="AA61" s="22">
        <v>65</v>
      </c>
      <c r="AB61" s="22"/>
      <c r="AC61" s="22"/>
      <c r="AD61" s="22"/>
      <c r="AE61" s="22"/>
      <c r="AF61" s="22"/>
    </row>
    <row r="62" spans="1:34">
      <c r="A62">
        <v>21</v>
      </c>
      <c r="B62">
        <v>1</v>
      </c>
      <c r="C62" t="s">
        <v>43</v>
      </c>
      <c r="D62">
        <f>VLOOKUP($A62,Sheet3!$A$1:$Z$101,22,Sheet3!V:V)</f>
        <v>3</v>
      </c>
      <c r="E62">
        <v>6</v>
      </c>
      <c r="F62">
        <v>4212</v>
      </c>
      <c r="G62">
        <v>3889</v>
      </c>
      <c r="H62">
        <v>323</v>
      </c>
      <c r="I62">
        <v>0</v>
      </c>
      <c r="J62">
        <v>12.46</v>
      </c>
      <c r="K62">
        <v>1</v>
      </c>
      <c r="L62">
        <v>3</v>
      </c>
      <c r="M62">
        <v>1</v>
      </c>
      <c r="N62">
        <v>1</v>
      </c>
      <c r="O62">
        <v>0</v>
      </c>
      <c r="P62">
        <v>0</v>
      </c>
      <c r="Q62">
        <v>0</v>
      </c>
      <c r="S62">
        <v>4</v>
      </c>
      <c r="T62" s="7" t="s">
        <v>221</v>
      </c>
      <c r="U62" s="18">
        <v>1.7847807017543851</v>
      </c>
      <c r="V62" s="18">
        <v>1.1422946175637392</v>
      </c>
      <c r="W62" s="18">
        <v>0.674845360824742</v>
      </c>
      <c r="X62" s="18">
        <f>GETPIVOTDATA("Average of Total Time Taken (s)",$S$3)/GETPIVOTDATA("Average of Total Steps",$S$3)</f>
        <v>2.8300544959128056</v>
      </c>
      <c r="Y62" s="22">
        <v>8</v>
      </c>
      <c r="Z62" s="22" t="s">
        <v>210</v>
      </c>
      <c r="AA62" s="27">
        <v>2717.3921568627452</v>
      </c>
      <c r="AB62" s="27">
        <v>1061.7596164562171</v>
      </c>
      <c r="AC62" s="27">
        <v>4848.4722222222226</v>
      </c>
      <c r="AD62" s="27">
        <v>2416.1660149408699</v>
      </c>
      <c r="AE62" s="27">
        <v>6696.9736842105267</v>
      </c>
      <c r="AF62" s="27">
        <v>2320.1715325715841</v>
      </c>
      <c r="AG62" s="28">
        <f>GETPIVOTDATA("Average of Prompt Tokens",$S$3)</f>
        <v>4001.6583333333333</v>
      </c>
      <c r="AH62" s="28">
        <f>V45</f>
        <v>482.05607532509305</v>
      </c>
    </row>
    <row r="63" spans="1:34">
      <c r="A63">
        <v>21</v>
      </c>
      <c r="B63">
        <v>2</v>
      </c>
      <c r="C63" t="s">
        <v>43</v>
      </c>
      <c r="D63">
        <f>VLOOKUP($A63,Sheet3!$A$1:$Z$101,22,Sheet3!V:V)</f>
        <v>3</v>
      </c>
      <c r="E63">
        <v>6</v>
      </c>
      <c r="F63">
        <v>4251</v>
      </c>
      <c r="G63">
        <v>3890</v>
      </c>
      <c r="H63">
        <v>361</v>
      </c>
      <c r="I63">
        <v>0</v>
      </c>
      <c r="J63">
        <v>14.16</v>
      </c>
      <c r="K63">
        <v>1</v>
      </c>
      <c r="L63">
        <v>3</v>
      </c>
      <c r="M63">
        <v>1</v>
      </c>
      <c r="N63">
        <v>1</v>
      </c>
      <c r="O63">
        <v>0</v>
      </c>
      <c r="P63">
        <v>0</v>
      </c>
      <c r="Q63">
        <v>0</v>
      </c>
      <c r="S63">
        <v>5</v>
      </c>
      <c r="T63" s="7" t="s">
        <v>222</v>
      </c>
      <c r="U63" s="19">
        <v>2904.2156862745096</v>
      </c>
      <c r="V63" s="19">
        <v>5116.5972222222226</v>
      </c>
      <c r="W63" s="19">
        <v>6943.0657894736842</v>
      </c>
      <c r="X63" s="19">
        <f>GETPIVOTDATA("Average of Total Tokens",$S$3)</f>
        <v>4364.9916666666668</v>
      </c>
      <c r="Y63" s="22">
        <v>9</v>
      </c>
      <c r="Z63" s="22" t="s">
        <v>211</v>
      </c>
      <c r="AA63" s="27">
        <v>186.8235294117647</v>
      </c>
      <c r="AB63" s="27">
        <v>104</v>
      </c>
      <c r="AC63" s="27">
        <v>268.125</v>
      </c>
      <c r="AD63" s="27">
        <v>88.58592883432226</v>
      </c>
      <c r="AE63" s="27">
        <v>246.09210526315789</v>
      </c>
      <c r="AF63" s="27">
        <v>80.860425277563067</v>
      </c>
      <c r="AG63" s="28">
        <f>GETPIVOTDATA("Average of Completion Tokens",$S$3)</f>
        <v>363.33333333333331</v>
      </c>
      <c r="AH63" s="28">
        <f>W45</f>
        <v>41.537543516287933</v>
      </c>
    </row>
    <row r="64" spans="1:34">
      <c r="A64">
        <v>21</v>
      </c>
      <c r="B64">
        <v>3</v>
      </c>
      <c r="C64" t="s">
        <v>43</v>
      </c>
      <c r="D64">
        <f>VLOOKUP($A64,Sheet3!$A$1:$Z$101,22,Sheet3!V:V)</f>
        <v>3</v>
      </c>
      <c r="E64">
        <v>6</v>
      </c>
      <c r="F64">
        <v>4237</v>
      </c>
      <c r="G64">
        <v>3884</v>
      </c>
      <c r="H64">
        <v>353</v>
      </c>
      <c r="I64">
        <v>0</v>
      </c>
      <c r="J64">
        <v>13.29</v>
      </c>
      <c r="K64">
        <v>1</v>
      </c>
      <c r="L64">
        <v>3</v>
      </c>
      <c r="M64">
        <v>1</v>
      </c>
      <c r="N64">
        <v>1</v>
      </c>
      <c r="O64">
        <v>0</v>
      </c>
      <c r="P64">
        <v>0</v>
      </c>
      <c r="Q64">
        <v>0</v>
      </c>
      <c r="S64">
        <v>6</v>
      </c>
      <c r="T64" s="7" t="s">
        <v>214</v>
      </c>
      <c r="U64" s="18">
        <v>10.638692810457512</v>
      </c>
      <c r="V64" s="18">
        <v>11.200833333333332</v>
      </c>
      <c r="W64" s="18">
        <v>6.8905263157894714</v>
      </c>
      <c r="X64" s="18">
        <f>GETPIVOTDATA("Average of Total Time Taken (s)",$S$3)</f>
        <v>17.310499999999994</v>
      </c>
      <c r="Y64" s="22">
        <v>10</v>
      </c>
      <c r="Z64" s="22" t="s">
        <v>212</v>
      </c>
      <c r="AA64" s="24">
        <v>2.5032679738562091</v>
      </c>
      <c r="AB64" s="24">
        <v>1.2881900291487498</v>
      </c>
      <c r="AC64" s="24">
        <v>4.9027777777777777</v>
      </c>
      <c r="AD64" s="24">
        <v>1.5306187901751902</v>
      </c>
      <c r="AE64" s="24">
        <v>4.8205128205128203</v>
      </c>
      <c r="AF64" s="24">
        <v>1.6950405284719319</v>
      </c>
      <c r="AG64" s="26">
        <f>GETPIVOTDATA("Average of AFM_Handler",$S$3)</f>
        <v>3.0583333333333331</v>
      </c>
      <c r="AH64" s="26">
        <f>AA45</f>
        <v>0.2119976885322572</v>
      </c>
    </row>
    <row r="65" spans="1:34">
      <c r="A65">
        <v>22</v>
      </c>
      <c r="B65">
        <v>1</v>
      </c>
      <c r="C65" t="s">
        <v>43</v>
      </c>
      <c r="D65">
        <f>VLOOKUP($A65,Sheet3!$A$1:$Z$101,22,Sheet3!V:V)</f>
        <v>0</v>
      </c>
      <c r="E65">
        <v>9</v>
      </c>
      <c r="F65">
        <v>9843</v>
      </c>
      <c r="G65">
        <v>9388</v>
      </c>
      <c r="H65">
        <v>455</v>
      </c>
      <c r="I65">
        <v>0</v>
      </c>
      <c r="J65">
        <v>44.5</v>
      </c>
      <c r="K65">
        <v>1</v>
      </c>
      <c r="L65">
        <v>4</v>
      </c>
      <c r="M65">
        <v>0</v>
      </c>
      <c r="N65">
        <v>3</v>
      </c>
      <c r="O65">
        <v>1</v>
      </c>
      <c r="P65">
        <v>0</v>
      </c>
      <c r="Q65">
        <v>0</v>
      </c>
      <c r="S65">
        <v>7</v>
      </c>
      <c r="T65" s="7" t="s">
        <v>208</v>
      </c>
      <c r="U65" s="19">
        <v>65</v>
      </c>
      <c r="V65" s="18">
        <v>32.799999999999997</v>
      </c>
      <c r="W65" s="21">
        <v>37.299999999999997</v>
      </c>
      <c r="X65" s="21">
        <v>45.7</v>
      </c>
      <c r="Y65" s="22">
        <v>11</v>
      </c>
      <c r="Z65" s="22" t="s">
        <v>213</v>
      </c>
      <c r="AA65" s="24">
        <v>0.49019607843137253</v>
      </c>
      <c r="AB65" s="24">
        <v>1.052727549804624</v>
      </c>
      <c r="AC65" s="24">
        <v>0</v>
      </c>
      <c r="AD65" s="24">
        <v>0</v>
      </c>
      <c r="AE65" s="24">
        <v>0.41025641025641024</v>
      </c>
      <c r="AF65" s="24">
        <v>1.4493146037050826</v>
      </c>
      <c r="AG65" s="26">
        <v>0</v>
      </c>
      <c r="AH65" s="24">
        <v>0</v>
      </c>
    </row>
    <row r="66" spans="1:34">
      <c r="A66">
        <v>22</v>
      </c>
      <c r="B66">
        <v>2</v>
      </c>
      <c r="C66" t="s">
        <v>43</v>
      </c>
      <c r="D66">
        <f>VLOOKUP($A66,Sheet3!$A$1:$Z$101,22,Sheet3!V:V)</f>
        <v>0</v>
      </c>
      <c r="E66">
        <v>10</v>
      </c>
      <c r="F66">
        <v>10582</v>
      </c>
      <c r="G66">
        <v>9586</v>
      </c>
      <c r="H66">
        <v>996</v>
      </c>
      <c r="I66">
        <v>0</v>
      </c>
      <c r="J66">
        <v>96</v>
      </c>
      <c r="K66">
        <v>1</v>
      </c>
      <c r="L66">
        <v>5</v>
      </c>
      <c r="M66">
        <v>1</v>
      </c>
      <c r="N66">
        <v>3</v>
      </c>
      <c r="O66">
        <v>0</v>
      </c>
      <c r="P66">
        <v>0</v>
      </c>
      <c r="Q66">
        <v>0</v>
      </c>
      <c r="S66">
        <v>8</v>
      </c>
      <c r="T66" s="7" t="s">
        <v>215</v>
      </c>
      <c r="U66" s="19">
        <v>2717.3921568627452</v>
      </c>
      <c r="V66" s="19">
        <v>4848.4722222222226</v>
      </c>
      <c r="W66" s="19">
        <v>6696.9736842105267</v>
      </c>
      <c r="X66" s="19">
        <f>GETPIVOTDATA("Average of Prompt Tokens",$S$3)</f>
        <v>4001.6583333333333</v>
      </c>
    </row>
    <row r="67" spans="1:34">
      <c r="A67">
        <v>22</v>
      </c>
      <c r="B67">
        <v>3</v>
      </c>
      <c r="C67" t="s">
        <v>43</v>
      </c>
      <c r="D67">
        <f>VLOOKUP($A67,Sheet3!$A$1:$Z$101,22,Sheet3!V:V)</f>
        <v>0</v>
      </c>
      <c r="E67">
        <v>9</v>
      </c>
      <c r="F67">
        <v>9817</v>
      </c>
      <c r="G67">
        <v>9377</v>
      </c>
      <c r="H67">
        <v>440</v>
      </c>
      <c r="I67">
        <v>0</v>
      </c>
      <c r="J67">
        <v>46.67</v>
      </c>
      <c r="K67">
        <v>1</v>
      </c>
      <c r="L67">
        <v>4</v>
      </c>
      <c r="M67">
        <v>0</v>
      </c>
      <c r="N67">
        <v>3</v>
      </c>
      <c r="O67">
        <v>1</v>
      </c>
      <c r="P67">
        <v>0</v>
      </c>
      <c r="Q67">
        <v>0</v>
      </c>
      <c r="S67">
        <v>9</v>
      </c>
      <c r="T67" s="7" t="s">
        <v>217</v>
      </c>
      <c r="U67" s="19">
        <v>186.8235294117647</v>
      </c>
      <c r="V67" s="19">
        <v>268.125</v>
      </c>
      <c r="W67" s="19">
        <v>246.09210526315789</v>
      </c>
      <c r="X67" s="19">
        <f>GETPIVOTDATA("Average of Completion Tokens",$S$3)</f>
        <v>363.33333333333331</v>
      </c>
    </row>
    <row r="68" spans="1:34">
      <c r="A68">
        <v>23</v>
      </c>
      <c r="B68">
        <v>1</v>
      </c>
      <c r="C68" t="s">
        <v>43</v>
      </c>
      <c r="D68">
        <f>VLOOKUP($A68,Sheet3!$A$1:$Z$101,22,Sheet3!V:V)</f>
        <v>0</v>
      </c>
      <c r="E68">
        <v>9</v>
      </c>
      <c r="F68">
        <v>9840</v>
      </c>
      <c r="G68">
        <v>9395</v>
      </c>
      <c r="H68">
        <v>445</v>
      </c>
      <c r="I68">
        <v>0</v>
      </c>
      <c r="J68">
        <v>41.94</v>
      </c>
      <c r="K68">
        <v>1</v>
      </c>
      <c r="L68">
        <v>4</v>
      </c>
      <c r="M68">
        <v>0</v>
      </c>
      <c r="N68">
        <v>3</v>
      </c>
      <c r="O68">
        <v>1</v>
      </c>
      <c r="P68">
        <v>0</v>
      </c>
      <c r="Q68">
        <v>0</v>
      </c>
      <c r="S68">
        <v>10</v>
      </c>
      <c r="T68" s="7" t="s">
        <v>223</v>
      </c>
      <c r="U68" s="21">
        <v>2.5032679738562091</v>
      </c>
      <c r="V68" s="21">
        <v>4.9027777777777777</v>
      </c>
      <c r="W68" s="21">
        <v>4.8205128205128203</v>
      </c>
      <c r="X68" s="21">
        <f>GETPIVOTDATA("Average of AFM_Handler",$S$3)</f>
        <v>3.0583333333333331</v>
      </c>
    </row>
    <row r="69" spans="1:34">
      <c r="A69">
        <v>23</v>
      </c>
      <c r="B69">
        <v>2</v>
      </c>
      <c r="C69" t="s">
        <v>43</v>
      </c>
      <c r="D69">
        <f>VLOOKUP($A69,Sheet3!$A$1:$Z$101,22,Sheet3!V:V)</f>
        <v>0</v>
      </c>
      <c r="E69">
        <v>9</v>
      </c>
      <c r="F69">
        <v>9820</v>
      </c>
      <c r="G69">
        <v>9385</v>
      </c>
      <c r="H69">
        <v>435</v>
      </c>
      <c r="I69">
        <v>0</v>
      </c>
      <c r="J69">
        <v>71.14</v>
      </c>
      <c r="K69">
        <v>1</v>
      </c>
      <c r="L69">
        <v>4</v>
      </c>
      <c r="M69">
        <v>0</v>
      </c>
      <c r="N69">
        <v>3</v>
      </c>
      <c r="O69">
        <v>1</v>
      </c>
      <c r="P69">
        <v>0</v>
      </c>
      <c r="Q69">
        <v>0</v>
      </c>
      <c r="S69">
        <v>11</v>
      </c>
      <c r="T69" s="7" t="s">
        <v>224</v>
      </c>
      <c r="U69" s="21">
        <v>0.49019607843137253</v>
      </c>
      <c r="V69" s="21">
        <v>0</v>
      </c>
      <c r="W69" s="21">
        <v>0.41025641025641024</v>
      </c>
      <c r="X69" s="21">
        <f>GETPIVOTDATA("Average of Data_Handler",$S$3)</f>
        <v>0</v>
      </c>
    </row>
    <row r="70" spans="1:34">
      <c r="A70">
        <v>23</v>
      </c>
      <c r="B70">
        <v>3</v>
      </c>
      <c r="C70" t="s">
        <v>43</v>
      </c>
      <c r="D70">
        <f>VLOOKUP($A70,Sheet3!$A$1:$Z$101,22,Sheet3!V:V)</f>
        <v>0</v>
      </c>
      <c r="E70">
        <v>9</v>
      </c>
      <c r="F70">
        <v>9820</v>
      </c>
      <c r="G70">
        <v>9385</v>
      </c>
      <c r="H70">
        <v>435</v>
      </c>
      <c r="I70">
        <v>0</v>
      </c>
      <c r="J70">
        <v>40.25</v>
      </c>
      <c r="K70">
        <v>1</v>
      </c>
      <c r="L70">
        <v>4</v>
      </c>
      <c r="M70">
        <v>0</v>
      </c>
      <c r="N70">
        <v>3</v>
      </c>
      <c r="O70">
        <v>1</v>
      </c>
      <c r="P70">
        <v>0</v>
      </c>
      <c r="Q70">
        <v>0</v>
      </c>
    </row>
    <row r="71" spans="1:34">
      <c r="A71">
        <v>24</v>
      </c>
      <c r="B71">
        <v>1</v>
      </c>
      <c r="C71" t="s">
        <v>43</v>
      </c>
      <c r="D71">
        <f>VLOOKUP($A71,Sheet3!$A$1:$Z$101,22,Sheet3!V:V)</f>
        <v>2</v>
      </c>
      <c r="E71">
        <v>11</v>
      </c>
      <c r="F71">
        <v>11481</v>
      </c>
      <c r="G71">
        <v>11012</v>
      </c>
      <c r="H71">
        <v>469</v>
      </c>
      <c r="I71">
        <v>0</v>
      </c>
      <c r="J71">
        <v>27.72</v>
      </c>
      <c r="K71">
        <v>1</v>
      </c>
      <c r="L71">
        <v>5</v>
      </c>
      <c r="M71">
        <v>1</v>
      </c>
      <c r="N71">
        <v>3</v>
      </c>
      <c r="O71">
        <v>1</v>
      </c>
      <c r="P71">
        <v>0</v>
      </c>
      <c r="Q71">
        <v>0</v>
      </c>
      <c r="Y71" t="s">
        <v>226</v>
      </c>
      <c r="Z71">
        <v>65</v>
      </c>
      <c r="AA71">
        <v>32.799999999999997</v>
      </c>
      <c r="AB71">
        <v>37.299999999999997</v>
      </c>
      <c r="AC71">
        <v>45.7</v>
      </c>
    </row>
    <row r="72" spans="1:34">
      <c r="A72">
        <v>24</v>
      </c>
      <c r="B72">
        <v>2</v>
      </c>
      <c r="C72" t="s">
        <v>43</v>
      </c>
      <c r="D72">
        <f>VLOOKUP($A72,Sheet3!$A$1:$Z$101,22,Sheet3!V:V)</f>
        <v>2</v>
      </c>
      <c r="E72">
        <v>12</v>
      </c>
      <c r="F72">
        <v>11158</v>
      </c>
      <c r="G72">
        <v>10469</v>
      </c>
      <c r="H72">
        <v>689</v>
      </c>
      <c r="I72">
        <v>0</v>
      </c>
      <c r="J72">
        <v>63.28</v>
      </c>
      <c r="K72">
        <v>1</v>
      </c>
      <c r="L72">
        <v>6</v>
      </c>
      <c r="M72">
        <v>2</v>
      </c>
      <c r="N72">
        <v>3</v>
      </c>
      <c r="O72">
        <v>0</v>
      </c>
      <c r="P72">
        <v>0</v>
      </c>
      <c r="Q72">
        <v>0</v>
      </c>
      <c r="Y72" t="s">
        <v>227</v>
      </c>
      <c r="Z72">
        <v>2.5032679738562091</v>
      </c>
      <c r="AA72">
        <v>4.9027777777777777</v>
      </c>
      <c r="AB72">
        <v>4.8205128205128203</v>
      </c>
      <c r="AC72">
        <v>3.0583333333333331</v>
      </c>
    </row>
    <row r="73" spans="1:34">
      <c r="A73">
        <v>24</v>
      </c>
      <c r="B73">
        <v>3</v>
      </c>
      <c r="C73" t="s">
        <v>43</v>
      </c>
      <c r="D73">
        <f>VLOOKUP($A73,Sheet3!$A$1:$Z$101,22,Sheet3!V:V)</f>
        <v>2</v>
      </c>
      <c r="E73">
        <v>11</v>
      </c>
      <c r="F73">
        <v>11483</v>
      </c>
      <c r="G73">
        <v>11013</v>
      </c>
      <c r="H73">
        <v>470</v>
      </c>
      <c r="I73">
        <v>0</v>
      </c>
      <c r="J73">
        <v>29.47</v>
      </c>
      <c r="K73">
        <v>1</v>
      </c>
      <c r="L73">
        <v>5</v>
      </c>
      <c r="M73">
        <v>1</v>
      </c>
      <c r="N73">
        <v>3</v>
      </c>
      <c r="O73">
        <v>1</v>
      </c>
      <c r="P73">
        <v>0</v>
      </c>
      <c r="Q73">
        <v>0</v>
      </c>
      <c r="Y73" t="s">
        <v>228</v>
      </c>
      <c r="Z73">
        <v>0.49019607843137253</v>
      </c>
      <c r="AA73">
        <v>0</v>
      </c>
      <c r="AB73">
        <v>0.41025641025641024</v>
      </c>
      <c r="AC73">
        <v>0</v>
      </c>
    </row>
    <row r="74" spans="1:34">
      <c r="A74">
        <v>25</v>
      </c>
      <c r="B74">
        <v>1</v>
      </c>
      <c r="C74" t="s">
        <v>43</v>
      </c>
      <c r="D74">
        <f>VLOOKUP($A74,Sheet3!$A$1:$Z$101,22,Sheet3!V:V)</f>
        <v>1.5</v>
      </c>
      <c r="E74">
        <v>8</v>
      </c>
      <c r="F74">
        <v>6745</v>
      </c>
      <c r="G74">
        <v>6258</v>
      </c>
      <c r="H74">
        <v>487</v>
      </c>
      <c r="I74">
        <v>0</v>
      </c>
      <c r="J74">
        <v>9.08</v>
      </c>
      <c r="K74">
        <v>1</v>
      </c>
      <c r="L74">
        <v>4</v>
      </c>
      <c r="M74">
        <v>1</v>
      </c>
      <c r="N74">
        <v>2</v>
      </c>
      <c r="O74">
        <v>0</v>
      </c>
      <c r="P74">
        <v>0</v>
      </c>
      <c r="Q74">
        <v>0</v>
      </c>
      <c r="Y74" t="s">
        <v>229</v>
      </c>
      <c r="Z74">
        <v>5.96</v>
      </c>
      <c r="AA74">
        <v>9.8055555555555554</v>
      </c>
      <c r="AB74">
        <v>10.210526315789474</v>
      </c>
      <c r="AC74">
        <v>6.1166666666666663</v>
      </c>
    </row>
    <row r="75" spans="1:34">
      <c r="A75">
        <v>25</v>
      </c>
      <c r="B75">
        <v>2</v>
      </c>
      <c r="C75" t="s">
        <v>43</v>
      </c>
      <c r="D75">
        <f>VLOOKUP($A75,Sheet3!$A$1:$Z$101,22,Sheet3!V:V)</f>
        <v>1.5</v>
      </c>
      <c r="E75">
        <v>8</v>
      </c>
      <c r="F75">
        <v>6739</v>
      </c>
      <c r="G75">
        <v>6248</v>
      </c>
      <c r="H75">
        <v>491</v>
      </c>
      <c r="I75">
        <v>0</v>
      </c>
      <c r="J75">
        <v>6.64</v>
      </c>
      <c r="K75">
        <v>1</v>
      </c>
      <c r="L75">
        <v>4</v>
      </c>
      <c r="M75">
        <v>1</v>
      </c>
      <c r="N75">
        <v>2</v>
      </c>
      <c r="O75">
        <v>0</v>
      </c>
      <c r="P75">
        <v>0</v>
      </c>
      <c r="Q75">
        <v>0</v>
      </c>
    </row>
    <row r="76" spans="1:34">
      <c r="A76">
        <v>25</v>
      </c>
      <c r="B76">
        <v>3</v>
      </c>
      <c r="C76" t="s">
        <v>43</v>
      </c>
      <c r="D76">
        <f>VLOOKUP($A76,Sheet3!$A$1:$Z$101,22,Sheet3!V:V)</f>
        <v>1.5</v>
      </c>
      <c r="E76">
        <v>8</v>
      </c>
      <c r="F76">
        <v>6743</v>
      </c>
      <c r="G76">
        <v>6258</v>
      </c>
      <c r="H76">
        <v>485</v>
      </c>
      <c r="I76">
        <v>0</v>
      </c>
      <c r="J76">
        <v>7.64</v>
      </c>
      <c r="K76">
        <v>1</v>
      </c>
      <c r="L76">
        <v>4</v>
      </c>
      <c r="M76">
        <v>1</v>
      </c>
      <c r="N76">
        <v>2</v>
      </c>
      <c r="O76">
        <v>0</v>
      </c>
      <c r="P76">
        <v>0</v>
      </c>
      <c r="Q76">
        <v>0</v>
      </c>
      <c r="T76" s="7" t="s">
        <v>216</v>
      </c>
      <c r="U76" s="7" t="s">
        <v>45</v>
      </c>
      <c r="V76" s="7" t="s">
        <v>57</v>
      </c>
      <c r="W76" s="7" t="s">
        <v>47</v>
      </c>
      <c r="X76" s="7" t="s">
        <v>51</v>
      </c>
    </row>
    <row r="77" spans="1:34">
      <c r="A77">
        <v>26</v>
      </c>
      <c r="B77">
        <v>1</v>
      </c>
      <c r="C77" t="s">
        <v>43</v>
      </c>
      <c r="D77">
        <f>VLOOKUP($A77,Sheet3!$A$1:$Z$101,22,Sheet3!V:V)</f>
        <v>0</v>
      </c>
      <c r="E77">
        <v>10</v>
      </c>
      <c r="F77">
        <v>8701</v>
      </c>
      <c r="G77">
        <v>8048</v>
      </c>
      <c r="H77">
        <v>653</v>
      </c>
      <c r="I77">
        <v>0</v>
      </c>
      <c r="J77">
        <v>10.33</v>
      </c>
      <c r="K77">
        <v>1</v>
      </c>
      <c r="L77">
        <v>5</v>
      </c>
      <c r="M77">
        <v>2</v>
      </c>
      <c r="N77">
        <v>2</v>
      </c>
      <c r="O77">
        <v>0</v>
      </c>
      <c r="P77">
        <v>0</v>
      </c>
      <c r="Q77">
        <v>0</v>
      </c>
      <c r="S77">
        <v>1</v>
      </c>
      <c r="T77" s="7" t="s">
        <v>219</v>
      </c>
      <c r="U77" s="18">
        <f>U59</f>
        <v>5.96</v>
      </c>
      <c r="V77" s="18">
        <f t="shared" ref="V77:X77" si="5">V59</f>
        <v>9.8055555555555554</v>
      </c>
      <c r="W77" s="18">
        <f t="shared" si="5"/>
        <v>10.210526315789474</v>
      </c>
      <c r="X77" s="18">
        <f t="shared" si="5"/>
        <v>6.1166666666666663</v>
      </c>
      <c r="Y77" t="s">
        <v>222</v>
      </c>
      <c r="Z77">
        <v>2904.2156862745096</v>
      </c>
      <c r="AA77">
        <v>5116.5972222222226</v>
      </c>
      <c r="AB77">
        <v>6943.0657894736842</v>
      </c>
      <c r="AC77">
        <v>4364.9916666666668</v>
      </c>
    </row>
    <row r="78" spans="1:34">
      <c r="A78">
        <v>26</v>
      </c>
      <c r="B78">
        <v>2</v>
      </c>
      <c r="C78" t="s">
        <v>43</v>
      </c>
      <c r="D78">
        <f>VLOOKUP($A78,Sheet3!$A$1:$Z$101,22,Sheet3!V:V)</f>
        <v>0</v>
      </c>
      <c r="E78">
        <v>10</v>
      </c>
      <c r="F78">
        <v>8701</v>
      </c>
      <c r="G78">
        <v>8048</v>
      </c>
      <c r="H78">
        <v>653</v>
      </c>
      <c r="I78">
        <v>0</v>
      </c>
      <c r="J78">
        <v>15.96</v>
      </c>
      <c r="K78">
        <v>1</v>
      </c>
      <c r="L78">
        <v>5</v>
      </c>
      <c r="M78">
        <v>2</v>
      </c>
      <c r="N78">
        <v>2</v>
      </c>
      <c r="O78">
        <v>0</v>
      </c>
      <c r="P78">
        <v>0</v>
      </c>
      <c r="Q78">
        <v>0</v>
      </c>
      <c r="S78">
        <v>2</v>
      </c>
      <c r="T78" s="7" t="s">
        <v>220</v>
      </c>
      <c r="U78" s="18">
        <f t="shared" ref="U78:X87" si="6">U60</f>
        <v>487.22039473684208</v>
      </c>
      <c r="V78" s="18">
        <f t="shared" si="6"/>
        <v>521.8059490084986</v>
      </c>
      <c r="W78" s="18">
        <f t="shared" si="6"/>
        <v>679.99097938144325</v>
      </c>
      <c r="X78" s="18">
        <f t="shared" si="6"/>
        <v>713.62261580381482</v>
      </c>
      <c r="Y78" t="s">
        <v>215</v>
      </c>
      <c r="Z78">
        <v>2717.3921568627452</v>
      </c>
      <c r="AA78">
        <v>4848.4722222222226</v>
      </c>
      <c r="AB78">
        <v>6696.9736842105267</v>
      </c>
      <c r="AC78">
        <v>4001.6583333333333</v>
      </c>
    </row>
    <row r="79" spans="1:34">
      <c r="A79">
        <v>26</v>
      </c>
      <c r="B79">
        <v>3</v>
      </c>
      <c r="C79" t="s">
        <v>43</v>
      </c>
      <c r="D79">
        <f>VLOOKUP($A79,Sheet3!$A$1:$Z$101,22,Sheet3!V:V)</f>
        <v>0</v>
      </c>
      <c r="E79">
        <v>10</v>
      </c>
      <c r="F79">
        <v>8826</v>
      </c>
      <c r="G79">
        <v>8109</v>
      </c>
      <c r="H79">
        <v>717</v>
      </c>
      <c r="I79">
        <v>0</v>
      </c>
      <c r="J79">
        <v>22.76</v>
      </c>
      <c r="K79">
        <v>1</v>
      </c>
      <c r="L79">
        <v>5</v>
      </c>
      <c r="M79">
        <v>2</v>
      </c>
      <c r="N79">
        <v>2</v>
      </c>
      <c r="O79">
        <v>0</v>
      </c>
      <c r="P79">
        <v>0</v>
      </c>
      <c r="Q79">
        <v>0</v>
      </c>
      <c r="S79">
        <v>3</v>
      </c>
      <c r="T79" t="s">
        <v>225</v>
      </c>
      <c r="U79" s="18">
        <f>U61*1000</f>
        <v>3.6631896386816534</v>
      </c>
      <c r="V79" s="18">
        <f t="shared" ref="V79:X79" si="7">V61*1000</f>
        <v>2.1891176590344599</v>
      </c>
      <c r="W79" s="18">
        <f t="shared" si="7"/>
        <v>0.9924328135038174</v>
      </c>
      <c r="X79" s="18">
        <f t="shared" si="7"/>
        <v>3.965757857498772</v>
      </c>
      <c r="Y79" t="s">
        <v>217</v>
      </c>
      <c r="Z79">
        <v>186.8235294117647</v>
      </c>
      <c r="AA79">
        <v>268.125</v>
      </c>
      <c r="AB79">
        <v>246.09210526315789</v>
      </c>
      <c r="AC79">
        <v>363.33333333333331</v>
      </c>
    </row>
    <row r="80" spans="1:34">
      <c r="A80">
        <v>27</v>
      </c>
      <c r="B80">
        <v>1</v>
      </c>
      <c r="C80" t="s">
        <v>43</v>
      </c>
      <c r="D80">
        <f>VLOOKUP($A80,Sheet3!$A$1:$Z$101,22,Sheet3!V:V)</f>
        <v>0.5</v>
      </c>
      <c r="E80">
        <v>8</v>
      </c>
      <c r="F80">
        <v>6718</v>
      </c>
      <c r="G80">
        <v>6196</v>
      </c>
      <c r="H80">
        <v>522</v>
      </c>
      <c r="I80">
        <v>0</v>
      </c>
      <c r="J80">
        <v>17.71</v>
      </c>
      <c r="K80">
        <v>1</v>
      </c>
      <c r="L80">
        <v>4</v>
      </c>
      <c r="M80">
        <v>1</v>
      </c>
      <c r="N80">
        <v>2</v>
      </c>
      <c r="O80">
        <v>0</v>
      </c>
      <c r="P80">
        <v>0</v>
      </c>
      <c r="Q80">
        <v>0</v>
      </c>
      <c r="S80">
        <v>4</v>
      </c>
      <c r="T80" s="7" t="s">
        <v>221</v>
      </c>
      <c r="U80" s="18">
        <f t="shared" si="6"/>
        <v>1.7847807017543851</v>
      </c>
      <c r="V80" s="18">
        <f t="shared" si="6"/>
        <v>1.1422946175637392</v>
      </c>
      <c r="W80" s="18">
        <f t="shared" si="6"/>
        <v>0.674845360824742</v>
      </c>
      <c r="X80" s="18">
        <f t="shared" si="6"/>
        <v>2.8300544959128056</v>
      </c>
      <c r="Y80" t="s">
        <v>220</v>
      </c>
      <c r="Z80">
        <v>487.22039473684208</v>
      </c>
      <c r="AA80">
        <v>521.8059490084986</v>
      </c>
      <c r="AB80">
        <v>679.99097938144325</v>
      </c>
      <c r="AC80">
        <v>713.62261580381482</v>
      </c>
    </row>
    <row r="81" spans="1:29">
      <c r="A81">
        <v>27</v>
      </c>
      <c r="B81">
        <v>2</v>
      </c>
      <c r="C81" t="s">
        <v>43</v>
      </c>
      <c r="D81">
        <f>VLOOKUP($A81,Sheet3!$A$1:$Z$101,22,Sheet3!V:V)</f>
        <v>0.5</v>
      </c>
      <c r="E81">
        <v>8</v>
      </c>
      <c r="F81">
        <v>6830</v>
      </c>
      <c r="G81">
        <v>6251</v>
      </c>
      <c r="H81">
        <v>579</v>
      </c>
      <c r="I81">
        <v>0</v>
      </c>
      <c r="J81">
        <v>15.99</v>
      </c>
      <c r="K81">
        <v>1</v>
      </c>
      <c r="L81">
        <v>4</v>
      </c>
      <c r="M81">
        <v>1</v>
      </c>
      <c r="N81">
        <v>2</v>
      </c>
      <c r="O81">
        <v>0</v>
      </c>
      <c r="P81">
        <v>0</v>
      </c>
      <c r="Q81">
        <v>0</v>
      </c>
      <c r="S81">
        <v>5</v>
      </c>
      <c r="T81" s="7" t="s">
        <v>222</v>
      </c>
      <c r="U81" s="18">
        <f t="shared" si="6"/>
        <v>2904.2156862745096</v>
      </c>
      <c r="V81" s="18">
        <f t="shared" si="6"/>
        <v>5116.5972222222226</v>
      </c>
      <c r="W81" s="18">
        <f t="shared" si="6"/>
        <v>6943.0657894736842</v>
      </c>
      <c r="X81" s="18">
        <f t="shared" si="6"/>
        <v>4364.9916666666668</v>
      </c>
    </row>
    <row r="82" spans="1:29">
      <c r="A82">
        <v>27</v>
      </c>
      <c r="B82">
        <v>3</v>
      </c>
      <c r="C82" t="s">
        <v>43</v>
      </c>
      <c r="D82">
        <f>VLOOKUP($A82,Sheet3!$A$1:$Z$101,22,Sheet3!V:V)</f>
        <v>0.5</v>
      </c>
      <c r="E82">
        <v>8</v>
      </c>
      <c r="F82">
        <v>6830</v>
      </c>
      <c r="G82">
        <v>6251</v>
      </c>
      <c r="H82">
        <v>579</v>
      </c>
      <c r="I82">
        <v>0</v>
      </c>
      <c r="J82">
        <v>20.18</v>
      </c>
      <c r="K82">
        <v>1</v>
      </c>
      <c r="L82">
        <v>4</v>
      </c>
      <c r="M82">
        <v>1</v>
      </c>
      <c r="N82">
        <v>2</v>
      </c>
      <c r="O82">
        <v>0</v>
      </c>
      <c r="P82">
        <v>0</v>
      </c>
      <c r="Q82">
        <v>0</v>
      </c>
      <c r="S82">
        <v>6</v>
      </c>
      <c r="T82" s="7" t="s">
        <v>214</v>
      </c>
      <c r="U82" s="18">
        <f t="shared" si="6"/>
        <v>10.638692810457512</v>
      </c>
      <c r="V82" s="18">
        <f t="shared" si="6"/>
        <v>11.200833333333332</v>
      </c>
      <c r="W82" s="18">
        <f t="shared" si="6"/>
        <v>6.8905263157894714</v>
      </c>
      <c r="X82" s="18">
        <f t="shared" si="6"/>
        <v>17.310499999999994</v>
      </c>
    </row>
    <row r="83" spans="1:29">
      <c r="A83">
        <v>28</v>
      </c>
      <c r="B83">
        <v>1</v>
      </c>
      <c r="C83" t="s">
        <v>43</v>
      </c>
      <c r="D83">
        <f>VLOOKUP($A83,Sheet3!$A$1:$Z$101,22,Sheet3!V:V)</f>
        <v>0</v>
      </c>
      <c r="E83">
        <v>9</v>
      </c>
      <c r="F83">
        <v>9791</v>
      </c>
      <c r="G83">
        <v>9341</v>
      </c>
      <c r="H83">
        <v>450</v>
      </c>
      <c r="I83">
        <v>0</v>
      </c>
      <c r="J83">
        <v>72.75</v>
      </c>
      <c r="K83">
        <v>1</v>
      </c>
      <c r="L83">
        <v>4</v>
      </c>
      <c r="M83">
        <v>0</v>
      </c>
      <c r="N83">
        <v>3</v>
      </c>
      <c r="O83">
        <v>1</v>
      </c>
      <c r="P83">
        <v>0</v>
      </c>
      <c r="Q83">
        <v>0</v>
      </c>
      <c r="S83">
        <v>7</v>
      </c>
      <c r="T83" s="7" t="s">
        <v>208</v>
      </c>
      <c r="U83" s="18">
        <f t="shared" si="6"/>
        <v>65</v>
      </c>
      <c r="V83" s="18">
        <f t="shared" si="6"/>
        <v>32.799999999999997</v>
      </c>
      <c r="W83" s="18">
        <f t="shared" si="6"/>
        <v>37.299999999999997</v>
      </c>
      <c r="X83" s="18">
        <f t="shared" si="6"/>
        <v>45.7</v>
      </c>
    </row>
    <row r="84" spans="1:29">
      <c r="A84">
        <v>28</v>
      </c>
      <c r="B84">
        <v>2</v>
      </c>
      <c r="C84" t="s">
        <v>43</v>
      </c>
      <c r="D84">
        <f>VLOOKUP($A84,Sheet3!$A$1:$Z$101,22,Sheet3!V:V)</f>
        <v>0</v>
      </c>
      <c r="E84">
        <v>9</v>
      </c>
      <c r="F84">
        <v>9854</v>
      </c>
      <c r="G84">
        <v>9382</v>
      </c>
      <c r="H84">
        <v>472</v>
      </c>
      <c r="I84">
        <v>0</v>
      </c>
      <c r="J84">
        <v>59.53</v>
      </c>
      <c r="K84">
        <v>1</v>
      </c>
      <c r="L84">
        <v>4</v>
      </c>
      <c r="M84">
        <v>0</v>
      </c>
      <c r="N84">
        <v>3</v>
      </c>
      <c r="O84">
        <v>1</v>
      </c>
      <c r="P84">
        <v>0</v>
      </c>
      <c r="Q84">
        <v>0</v>
      </c>
      <c r="S84">
        <v>8</v>
      </c>
      <c r="T84" s="7" t="s">
        <v>215</v>
      </c>
      <c r="U84" s="18">
        <f t="shared" si="6"/>
        <v>2717.3921568627452</v>
      </c>
      <c r="V84" s="18">
        <f t="shared" si="6"/>
        <v>4848.4722222222226</v>
      </c>
      <c r="W84" s="18">
        <f t="shared" si="6"/>
        <v>6696.9736842105267</v>
      </c>
      <c r="X84" s="18">
        <f t="shared" si="6"/>
        <v>4001.6583333333333</v>
      </c>
      <c r="Y84" t="s">
        <v>214</v>
      </c>
      <c r="Z84">
        <v>10.638692810457512</v>
      </c>
      <c r="AA84">
        <v>11.200833333333332</v>
      </c>
      <c r="AB84">
        <v>6.8905263157894714</v>
      </c>
      <c r="AC84">
        <v>17.310499999999994</v>
      </c>
    </row>
    <row r="85" spans="1:29">
      <c r="A85">
        <v>28</v>
      </c>
      <c r="B85">
        <v>3</v>
      </c>
      <c r="C85" t="s">
        <v>43</v>
      </c>
      <c r="D85">
        <f>VLOOKUP($A85,Sheet3!$A$1:$Z$101,22,Sheet3!V:V)</f>
        <v>0</v>
      </c>
      <c r="E85">
        <v>9</v>
      </c>
      <c r="F85">
        <v>9890</v>
      </c>
      <c r="G85">
        <v>9407</v>
      </c>
      <c r="H85">
        <v>483</v>
      </c>
      <c r="I85">
        <v>0</v>
      </c>
      <c r="J85">
        <v>75.06</v>
      </c>
      <c r="K85">
        <v>1</v>
      </c>
      <c r="L85">
        <v>4</v>
      </c>
      <c r="M85">
        <v>0</v>
      </c>
      <c r="N85">
        <v>3</v>
      </c>
      <c r="O85">
        <v>1</v>
      </c>
      <c r="P85">
        <v>0</v>
      </c>
      <c r="Q85">
        <v>0</v>
      </c>
      <c r="S85">
        <v>9</v>
      </c>
      <c r="T85" s="7" t="s">
        <v>217</v>
      </c>
      <c r="U85" s="18">
        <f t="shared" si="6"/>
        <v>186.8235294117647</v>
      </c>
      <c r="V85" s="18">
        <f t="shared" si="6"/>
        <v>268.125</v>
      </c>
      <c r="W85" s="18">
        <f t="shared" si="6"/>
        <v>246.09210526315789</v>
      </c>
      <c r="X85" s="18">
        <f t="shared" si="6"/>
        <v>363.33333333333331</v>
      </c>
      <c r="Y85" t="s">
        <v>221</v>
      </c>
      <c r="Z85">
        <v>1.7847807017543851</v>
      </c>
      <c r="AA85">
        <v>1.1422946175637392</v>
      </c>
      <c r="AB85">
        <v>0.674845360824742</v>
      </c>
      <c r="AC85">
        <v>2.8300544959128056</v>
      </c>
    </row>
    <row r="86" spans="1:29">
      <c r="A86">
        <v>29</v>
      </c>
      <c r="B86">
        <v>1</v>
      </c>
      <c r="C86" t="s">
        <v>43</v>
      </c>
      <c r="D86">
        <f>VLOOKUP($A86,Sheet3!$A$1:$Z$101,22,Sheet3!V:V)</f>
        <v>0</v>
      </c>
      <c r="K86">
        <v>1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S86">
        <v>10</v>
      </c>
      <c r="T86" s="7" t="s">
        <v>223</v>
      </c>
      <c r="U86" s="18">
        <f t="shared" si="6"/>
        <v>2.5032679738562091</v>
      </c>
      <c r="V86" s="18">
        <f t="shared" si="6"/>
        <v>4.9027777777777777</v>
      </c>
      <c r="W86" s="18">
        <f t="shared" si="6"/>
        <v>4.8205128205128203</v>
      </c>
      <c r="X86" s="18">
        <f t="shared" si="6"/>
        <v>3.0583333333333331</v>
      </c>
      <c r="Y86" t="s">
        <v>225</v>
      </c>
      <c r="Z86">
        <v>3.6631896386816534</v>
      </c>
      <c r="AA86">
        <v>2.1891176590344599</v>
      </c>
      <c r="AB86">
        <v>0.9924328135038174</v>
      </c>
      <c r="AC86">
        <v>3.965757857498772</v>
      </c>
    </row>
    <row r="87" spans="1:29">
      <c r="A87">
        <v>29</v>
      </c>
      <c r="B87">
        <v>2</v>
      </c>
      <c r="C87" t="s">
        <v>43</v>
      </c>
      <c r="D87">
        <f>VLOOKUP($A87,Sheet3!$A$1:$Z$101,22,Sheet3!V:V)</f>
        <v>0</v>
      </c>
      <c r="K87">
        <v>1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S87">
        <v>11</v>
      </c>
      <c r="T87" s="7" t="s">
        <v>224</v>
      </c>
      <c r="U87" s="18">
        <f t="shared" si="6"/>
        <v>0.49019607843137253</v>
      </c>
      <c r="V87" s="18">
        <f t="shared" si="6"/>
        <v>0</v>
      </c>
      <c r="W87" s="18">
        <f t="shared" si="6"/>
        <v>0.41025641025641024</v>
      </c>
      <c r="X87" s="18">
        <f t="shared" si="6"/>
        <v>0</v>
      </c>
    </row>
    <row r="88" spans="1:29">
      <c r="A88">
        <v>29</v>
      </c>
      <c r="B88">
        <v>3</v>
      </c>
      <c r="C88" t="s">
        <v>43</v>
      </c>
      <c r="D88">
        <f>VLOOKUP($A88,Sheet3!$A$1:$Z$101,22,Sheet3!V:V)</f>
        <v>0</v>
      </c>
      <c r="K88">
        <v>1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</row>
    <row r="89" spans="1:29">
      <c r="A89">
        <v>30</v>
      </c>
      <c r="B89">
        <v>1</v>
      </c>
      <c r="C89" t="s">
        <v>43</v>
      </c>
      <c r="D89">
        <f>VLOOKUP($A89,Sheet3!$A$1:$Z$101,22,Sheet3!V:V)</f>
        <v>0</v>
      </c>
      <c r="K89">
        <v>1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</row>
    <row r="90" spans="1:29">
      <c r="A90">
        <v>30</v>
      </c>
      <c r="B90">
        <v>2</v>
      </c>
      <c r="C90" t="s">
        <v>43</v>
      </c>
      <c r="D90">
        <f>VLOOKUP($A90,Sheet3!$A$1:$Z$101,22,Sheet3!V:V)</f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0</v>
      </c>
      <c r="Q90">
        <v>0</v>
      </c>
    </row>
    <row r="91" spans="1:29">
      <c r="A91">
        <v>30</v>
      </c>
      <c r="B91">
        <v>3</v>
      </c>
      <c r="C91" t="s">
        <v>43</v>
      </c>
      <c r="D91">
        <f>VLOOKUP($A91,Sheet3!$A$1:$Z$101,22,Sheet3!V:V)</f>
        <v>0</v>
      </c>
      <c r="K91">
        <v>1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</row>
    <row r="92" spans="1:29">
      <c r="A92">
        <v>31</v>
      </c>
      <c r="B92">
        <v>1</v>
      </c>
      <c r="C92" t="s">
        <v>43</v>
      </c>
      <c r="D92">
        <f>VLOOKUP($A92,Sheet3!$A$1:$Z$101,22,Sheet3!V:V)</f>
        <v>1.5</v>
      </c>
      <c r="E92">
        <v>6</v>
      </c>
      <c r="F92">
        <v>4300</v>
      </c>
      <c r="G92">
        <v>3941</v>
      </c>
      <c r="H92">
        <v>359</v>
      </c>
      <c r="I92">
        <v>0</v>
      </c>
      <c r="J92">
        <v>13.15</v>
      </c>
      <c r="K92">
        <v>1</v>
      </c>
      <c r="L92">
        <v>3</v>
      </c>
      <c r="M92">
        <v>1</v>
      </c>
      <c r="N92">
        <v>1</v>
      </c>
      <c r="O92">
        <v>0</v>
      </c>
      <c r="P92">
        <v>0</v>
      </c>
      <c r="Q92">
        <v>0</v>
      </c>
    </row>
    <row r="93" spans="1:29">
      <c r="A93">
        <v>31</v>
      </c>
      <c r="B93">
        <v>2</v>
      </c>
      <c r="C93" t="s">
        <v>43</v>
      </c>
      <c r="D93">
        <f>VLOOKUP($A93,Sheet3!$A$1:$Z$101,22,Sheet3!V:V)</f>
        <v>1.5</v>
      </c>
      <c r="E93">
        <v>6</v>
      </c>
      <c r="F93">
        <v>4302</v>
      </c>
      <c r="G93">
        <v>3941</v>
      </c>
      <c r="H93">
        <v>361</v>
      </c>
      <c r="I93">
        <v>0</v>
      </c>
      <c r="J93">
        <v>13.08</v>
      </c>
      <c r="K93">
        <v>1</v>
      </c>
      <c r="L93">
        <v>3</v>
      </c>
      <c r="M93">
        <v>1</v>
      </c>
      <c r="N93">
        <v>1</v>
      </c>
      <c r="O93">
        <v>0</v>
      </c>
      <c r="P93">
        <v>0</v>
      </c>
      <c r="Q93">
        <v>0</v>
      </c>
    </row>
    <row r="94" spans="1:29">
      <c r="A94">
        <v>31</v>
      </c>
      <c r="B94">
        <v>3</v>
      </c>
      <c r="C94" t="s">
        <v>43</v>
      </c>
      <c r="D94">
        <f>VLOOKUP($A94,Sheet3!$A$1:$Z$101,22,Sheet3!V:V)</f>
        <v>1.5</v>
      </c>
      <c r="E94">
        <v>6</v>
      </c>
      <c r="F94">
        <v>4302</v>
      </c>
      <c r="G94">
        <v>3941</v>
      </c>
      <c r="H94">
        <v>361</v>
      </c>
      <c r="I94">
        <v>0</v>
      </c>
      <c r="J94">
        <v>12.33</v>
      </c>
      <c r="K94">
        <v>1</v>
      </c>
      <c r="L94">
        <v>3</v>
      </c>
      <c r="M94">
        <v>1</v>
      </c>
      <c r="N94">
        <v>1</v>
      </c>
      <c r="O94">
        <v>0</v>
      </c>
      <c r="P94">
        <v>0</v>
      </c>
      <c r="Q94">
        <v>0</v>
      </c>
    </row>
    <row r="95" spans="1:29">
      <c r="A95">
        <v>32</v>
      </c>
      <c r="B95">
        <v>1</v>
      </c>
      <c r="C95" t="s">
        <v>43</v>
      </c>
      <c r="D95">
        <f>VLOOKUP($A95,Sheet3!$A$1:$Z$101,22,Sheet3!V:V)</f>
        <v>3</v>
      </c>
      <c r="E95">
        <v>6</v>
      </c>
      <c r="F95">
        <v>4261</v>
      </c>
      <c r="G95">
        <v>3917</v>
      </c>
      <c r="H95">
        <v>344</v>
      </c>
      <c r="I95">
        <v>0</v>
      </c>
      <c r="J95">
        <v>13.42</v>
      </c>
      <c r="K95">
        <v>1</v>
      </c>
      <c r="L95">
        <v>3</v>
      </c>
      <c r="M95">
        <v>1</v>
      </c>
      <c r="N95">
        <v>1</v>
      </c>
      <c r="O95">
        <v>0</v>
      </c>
      <c r="P95">
        <v>0</v>
      </c>
      <c r="Q95">
        <v>0</v>
      </c>
    </row>
    <row r="96" spans="1:29">
      <c r="A96">
        <v>32</v>
      </c>
      <c r="B96">
        <v>2</v>
      </c>
      <c r="C96" t="s">
        <v>43</v>
      </c>
      <c r="D96">
        <f>VLOOKUP($A96,Sheet3!$A$1:$Z$101,22,Sheet3!V:V)</f>
        <v>3</v>
      </c>
      <c r="E96">
        <v>6</v>
      </c>
      <c r="F96">
        <v>4261</v>
      </c>
      <c r="G96">
        <v>3917</v>
      </c>
      <c r="H96">
        <v>344</v>
      </c>
      <c r="I96">
        <v>0</v>
      </c>
      <c r="J96">
        <v>12.61</v>
      </c>
      <c r="K96">
        <v>1</v>
      </c>
      <c r="L96">
        <v>3</v>
      </c>
      <c r="M96">
        <v>1</v>
      </c>
      <c r="N96">
        <v>1</v>
      </c>
      <c r="O96">
        <v>0</v>
      </c>
      <c r="P96">
        <v>0</v>
      </c>
      <c r="Q96">
        <v>0</v>
      </c>
    </row>
    <row r="97" spans="1:17">
      <c r="A97">
        <v>32</v>
      </c>
      <c r="B97">
        <v>3</v>
      </c>
      <c r="C97" t="s">
        <v>43</v>
      </c>
      <c r="D97">
        <f>VLOOKUP($A97,Sheet3!$A$1:$Z$101,22,Sheet3!V:V)</f>
        <v>3</v>
      </c>
      <c r="E97">
        <v>6</v>
      </c>
      <c r="F97">
        <v>4261</v>
      </c>
      <c r="G97">
        <v>3917</v>
      </c>
      <c r="H97">
        <v>344</v>
      </c>
      <c r="I97">
        <v>0</v>
      </c>
      <c r="J97">
        <v>18.309999999999999</v>
      </c>
      <c r="K97">
        <v>1</v>
      </c>
      <c r="L97">
        <v>3</v>
      </c>
      <c r="M97">
        <v>1</v>
      </c>
      <c r="N97">
        <v>1</v>
      </c>
      <c r="O97">
        <v>0</v>
      </c>
      <c r="P97">
        <v>0</v>
      </c>
      <c r="Q97">
        <v>0</v>
      </c>
    </row>
    <row r="98" spans="1:17">
      <c r="A98">
        <v>33</v>
      </c>
      <c r="B98">
        <v>1</v>
      </c>
      <c r="C98" t="s">
        <v>43</v>
      </c>
      <c r="D98">
        <f>VLOOKUP($A98,Sheet3!$A$1:$Z$101,22,Sheet3!V:V)</f>
        <v>1</v>
      </c>
      <c r="E98">
        <v>13</v>
      </c>
      <c r="F98">
        <v>17645</v>
      </c>
      <c r="G98">
        <v>16706</v>
      </c>
      <c r="H98">
        <v>939</v>
      </c>
      <c r="I98">
        <v>0</v>
      </c>
      <c r="J98">
        <v>111.81</v>
      </c>
      <c r="K98">
        <v>1</v>
      </c>
      <c r="L98">
        <v>4</v>
      </c>
      <c r="M98">
        <v>0</v>
      </c>
      <c r="N98">
        <v>3</v>
      </c>
      <c r="O98">
        <v>3</v>
      </c>
      <c r="P98">
        <v>2</v>
      </c>
      <c r="Q98">
        <v>0</v>
      </c>
    </row>
    <row r="99" spans="1:17">
      <c r="A99">
        <v>33</v>
      </c>
      <c r="B99">
        <v>2</v>
      </c>
      <c r="C99" t="s">
        <v>43</v>
      </c>
      <c r="D99">
        <f>VLOOKUP($A99,Sheet3!$A$1:$Z$101,22,Sheet3!V:V)</f>
        <v>1</v>
      </c>
      <c r="E99">
        <v>9</v>
      </c>
      <c r="F99">
        <v>9810</v>
      </c>
      <c r="G99">
        <v>9363</v>
      </c>
      <c r="H99">
        <v>447</v>
      </c>
      <c r="I99">
        <v>0</v>
      </c>
      <c r="J99">
        <v>72.459999999999994</v>
      </c>
      <c r="K99">
        <v>1</v>
      </c>
      <c r="L99">
        <v>4</v>
      </c>
      <c r="M99">
        <v>0</v>
      </c>
      <c r="N99">
        <v>3</v>
      </c>
      <c r="O99">
        <v>1</v>
      </c>
      <c r="P99">
        <v>0</v>
      </c>
      <c r="Q99">
        <v>0</v>
      </c>
    </row>
    <row r="100" spans="1:17">
      <c r="A100">
        <v>33</v>
      </c>
      <c r="B100">
        <v>3</v>
      </c>
      <c r="C100" t="s">
        <v>43</v>
      </c>
      <c r="D100">
        <f>VLOOKUP($A100,Sheet3!$A$1:$Z$101,22,Sheet3!V:V)</f>
        <v>1</v>
      </c>
      <c r="E100">
        <v>9</v>
      </c>
      <c r="F100">
        <v>9862</v>
      </c>
      <c r="G100">
        <v>9389</v>
      </c>
      <c r="H100">
        <v>473</v>
      </c>
      <c r="I100">
        <v>0</v>
      </c>
      <c r="J100">
        <v>110.94</v>
      </c>
      <c r="K100">
        <v>1</v>
      </c>
      <c r="L100">
        <v>4</v>
      </c>
      <c r="M100">
        <v>0</v>
      </c>
      <c r="N100">
        <v>3</v>
      </c>
      <c r="O100">
        <v>1</v>
      </c>
      <c r="P100">
        <v>0</v>
      </c>
      <c r="Q100">
        <v>0</v>
      </c>
    </row>
    <row r="101" spans="1:17">
      <c r="A101">
        <v>34</v>
      </c>
      <c r="B101">
        <v>1</v>
      </c>
      <c r="C101" t="s">
        <v>43</v>
      </c>
      <c r="D101">
        <f>VLOOKUP($A101,Sheet3!$A$1:$Z$101,22,Sheet3!V:V)</f>
        <v>0</v>
      </c>
      <c r="E101">
        <v>9</v>
      </c>
      <c r="F101">
        <v>9833</v>
      </c>
      <c r="G101">
        <v>9350</v>
      </c>
      <c r="H101">
        <v>483</v>
      </c>
      <c r="I101">
        <v>0</v>
      </c>
      <c r="J101">
        <v>40.380000000000003</v>
      </c>
      <c r="K101">
        <v>1</v>
      </c>
      <c r="L101">
        <v>4</v>
      </c>
      <c r="M101">
        <v>0</v>
      </c>
      <c r="N101">
        <v>3</v>
      </c>
      <c r="O101">
        <v>1</v>
      </c>
      <c r="P101">
        <v>0</v>
      </c>
      <c r="Q101">
        <v>0</v>
      </c>
    </row>
    <row r="102" spans="1:17">
      <c r="A102">
        <v>34</v>
      </c>
      <c r="B102">
        <v>2</v>
      </c>
      <c r="C102" t="s">
        <v>43</v>
      </c>
      <c r="D102">
        <f>VLOOKUP($A102,Sheet3!$A$1:$Z$101,22,Sheet3!V:V)</f>
        <v>0</v>
      </c>
      <c r="E102">
        <v>9</v>
      </c>
      <c r="F102">
        <v>9721</v>
      </c>
      <c r="G102">
        <v>9294</v>
      </c>
      <c r="H102">
        <v>427</v>
      </c>
      <c r="I102">
        <v>0</v>
      </c>
      <c r="J102">
        <v>53.75</v>
      </c>
      <c r="K102">
        <v>1</v>
      </c>
      <c r="L102">
        <v>4</v>
      </c>
      <c r="M102">
        <v>0</v>
      </c>
      <c r="N102">
        <v>3</v>
      </c>
      <c r="O102">
        <v>1</v>
      </c>
      <c r="P102">
        <v>0</v>
      </c>
      <c r="Q102">
        <v>0</v>
      </c>
    </row>
    <row r="103" spans="1:17">
      <c r="A103">
        <v>34</v>
      </c>
      <c r="B103">
        <v>3</v>
      </c>
      <c r="C103" t="s">
        <v>43</v>
      </c>
      <c r="D103">
        <f>VLOOKUP($A103,Sheet3!$A$1:$Z$101,22,Sheet3!V:V)</f>
        <v>0</v>
      </c>
      <c r="E103">
        <v>9</v>
      </c>
      <c r="F103">
        <v>9984</v>
      </c>
      <c r="G103">
        <v>9459</v>
      </c>
      <c r="H103">
        <v>525</v>
      </c>
      <c r="I103">
        <v>0</v>
      </c>
      <c r="J103">
        <v>100.99</v>
      </c>
      <c r="K103">
        <v>1</v>
      </c>
      <c r="L103">
        <v>4</v>
      </c>
      <c r="M103">
        <v>0</v>
      </c>
      <c r="N103">
        <v>3</v>
      </c>
      <c r="O103">
        <v>1</v>
      </c>
      <c r="P103">
        <v>0</v>
      </c>
      <c r="Q103">
        <v>0</v>
      </c>
    </row>
    <row r="104" spans="1:17">
      <c r="A104">
        <v>35</v>
      </c>
      <c r="B104">
        <v>1</v>
      </c>
      <c r="C104" t="s">
        <v>48</v>
      </c>
      <c r="D104">
        <f>VLOOKUP($A104,Sheet3!$A$1:$Z$101,22,Sheet3!V:V)</f>
        <v>2</v>
      </c>
      <c r="E104">
        <v>7</v>
      </c>
      <c r="F104">
        <v>6868</v>
      </c>
      <c r="G104">
        <v>6488</v>
      </c>
      <c r="H104">
        <v>380</v>
      </c>
      <c r="I104">
        <v>0</v>
      </c>
      <c r="J104">
        <v>15.01</v>
      </c>
      <c r="K104">
        <v>1</v>
      </c>
      <c r="L104">
        <v>3</v>
      </c>
      <c r="M104">
        <v>0</v>
      </c>
      <c r="N104">
        <v>2</v>
      </c>
      <c r="O104">
        <v>1</v>
      </c>
      <c r="P104">
        <v>0</v>
      </c>
      <c r="Q104">
        <v>0</v>
      </c>
    </row>
    <row r="105" spans="1:17">
      <c r="A105">
        <v>35</v>
      </c>
      <c r="B105">
        <v>2</v>
      </c>
      <c r="C105" t="s">
        <v>48</v>
      </c>
      <c r="D105">
        <f>VLOOKUP($A105,Sheet3!$A$1:$Z$101,22,Sheet3!V:V)</f>
        <v>2</v>
      </c>
      <c r="E105">
        <v>9</v>
      </c>
      <c r="F105">
        <v>9519</v>
      </c>
      <c r="G105">
        <v>8914</v>
      </c>
      <c r="H105">
        <v>605</v>
      </c>
      <c r="I105">
        <v>0</v>
      </c>
      <c r="J105">
        <v>44.54</v>
      </c>
      <c r="K105">
        <v>1</v>
      </c>
      <c r="L105">
        <v>3</v>
      </c>
      <c r="M105">
        <v>0</v>
      </c>
      <c r="N105">
        <v>2</v>
      </c>
      <c r="O105">
        <v>2</v>
      </c>
      <c r="P105">
        <v>0</v>
      </c>
      <c r="Q105">
        <v>1</v>
      </c>
    </row>
    <row r="106" spans="1:17">
      <c r="A106">
        <v>35</v>
      </c>
      <c r="B106">
        <v>3</v>
      </c>
      <c r="C106" t="s">
        <v>48</v>
      </c>
      <c r="D106">
        <f>VLOOKUP($A106,Sheet3!$A$1:$Z$101,22,Sheet3!V:V)</f>
        <v>2</v>
      </c>
      <c r="E106">
        <v>9</v>
      </c>
      <c r="F106">
        <v>9591</v>
      </c>
      <c r="G106">
        <v>8955</v>
      </c>
      <c r="H106">
        <v>636</v>
      </c>
      <c r="I106">
        <v>0</v>
      </c>
      <c r="J106">
        <v>45.98</v>
      </c>
      <c r="K106">
        <v>1</v>
      </c>
      <c r="L106">
        <v>3</v>
      </c>
      <c r="M106">
        <v>0</v>
      </c>
      <c r="N106">
        <v>2</v>
      </c>
      <c r="O106">
        <v>2</v>
      </c>
      <c r="P106">
        <v>0</v>
      </c>
      <c r="Q106">
        <v>1</v>
      </c>
    </row>
    <row r="107" spans="1:17">
      <c r="A107">
        <v>36</v>
      </c>
      <c r="B107">
        <v>1</v>
      </c>
      <c r="C107" t="s">
        <v>48</v>
      </c>
      <c r="D107">
        <f>VLOOKUP($A107,Sheet3!$A$1:$Z$101,22,Sheet3!V:V)</f>
        <v>0</v>
      </c>
      <c r="E107">
        <v>9</v>
      </c>
      <c r="F107">
        <v>11452</v>
      </c>
      <c r="G107">
        <v>10143</v>
      </c>
      <c r="H107">
        <v>1309</v>
      </c>
      <c r="I107">
        <v>0</v>
      </c>
      <c r="J107">
        <v>25.98</v>
      </c>
      <c r="K107">
        <v>1</v>
      </c>
      <c r="L107">
        <v>4</v>
      </c>
      <c r="M107">
        <v>1</v>
      </c>
      <c r="N107">
        <v>2</v>
      </c>
      <c r="O107">
        <v>1</v>
      </c>
      <c r="P107">
        <v>0</v>
      </c>
      <c r="Q107">
        <v>0</v>
      </c>
    </row>
    <row r="108" spans="1:17">
      <c r="A108">
        <v>36</v>
      </c>
      <c r="B108">
        <v>2</v>
      </c>
      <c r="C108" t="s">
        <v>48</v>
      </c>
      <c r="D108">
        <f>VLOOKUP($A108,Sheet3!$A$1:$Z$101,22,Sheet3!V:V)</f>
        <v>0</v>
      </c>
      <c r="E108">
        <v>9</v>
      </c>
      <c r="F108">
        <v>11547</v>
      </c>
      <c r="G108">
        <v>10205</v>
      </c>
      <c r="H108">
        <v>1342</v>
      </c>
      <c r="I108">
        <v>0</v>
      </c>
      <c r="J108">
        <v>27.12</v>
      </c>
      <c r="K108">
        <v>1</v>
      </c>
      <c r="L108">
        <v>4</v>
      </c>
      <c r="M108">
        <v>1</v>
      </c>
      <c r="N108">
        <v>2</v>
      </c>
      <c r="O108">
        <v>1</v>
      </c>
      <c r="P108">
        <v>0</v>
      </c>
      <c r="Q108">
        <v>0</v>
      </c>
    </row>
    <row r="109" spans="1:17">
      <c r="A109">
        <v>36</v>
      </c>
      <c r="B109">
        <v>3</v>
      </c>
      <c r="C109" t="s">
        <v>48</v>
      </c>
      <c r="D109">
        <f>VLOOKUP($A109,Sheet3!$A$1:$Z$101,22,Sheet3!V:V)</f>
        <v>0</v>
      </c>
      <c r="E109">
        <v>9</v>
      </c>
      <c r="F109">
        <v>11312</v>
      </c>
      <c r="G109">
        <v>10052</v>
      </c>
      <c r="H109">
        <v>1260</v>
      </c>
      <c r="I109">
        <v>0</v>
      </c>
      <c r="J109">
        <v>26.53</v>
      </c>
      <c r="K109">
        <v>1</v>
      </c>
      <c r="L109">
        <v>4</v>
      </c>
      <c r="M109">
        <v>1</v>
      </c>
      <c r="N109">
        <v>2</v>
      </c>
      <c r="O109">
        <v>1</v>
      </c>
      <c r="P109">
        <v>0</v>
      </c>
      <c r="Q109">
        <v>0</v>
      </c>
    </row>
    <row r="110" spans="1:17">
      <c r="A110">
        <v>37</v>
      </c>
      <c r="B110">
        <v>1</v>
      </c>
      <c r="C110" t="s">
        <v>43</v>
      </c>
      <c r="D110">
        <f>VLOOKUP($A110,Sheet3!$A$1:$Z$101,22,Sheet3!V:V)</f>
        <v>3</v>
      </c>
      <c r="E110">
        <v>6</v>
      </c>
      <c r="F110">
        <v>4318</v>
      </c>
      <c r="G110">
        <v>3945</v>
      </c>
      <c r="H110">
        <v>373</v>
      </c>
      <c r="I110">
        <v>0</v>
      </c>
      <c r="J110">
        <v>19.600000000000001</v>
      </c>
      <c r="K110">
        <v>1</v>
      </c>
      <c r="L110">
        <v>3</v>
      </c>
      <c r="M110">
        <v>1</v>
      </c>
      <c r="N110">
        <v>1</v>
      </c>
      <c r="O110">
        <v>0</v>
      </c>
      <c r="P110">
        <v>0</v>
      </c>
      <c r="Q110">
        <v>0</v>
      </c>
    </row>
    <row r="111" spans="1:17">
      <c r="A111">
        <v>37</v>
      </c>
      <c r="B111">
        <v>2</v>
      </c>
      <c r="C111" t="s">
        <v>43</v>
      </c>
      <c r="D111">
        <f>VLOOKUP($A111,Sheet3!$A$1:$Z$101,22,Sheet3!V:V)</f>
        <v>3</v>
      </c>
      <c r="E111">
        <v>6</v>
      </c>
      <c r="F111">
        <v>4318</v>
      </c>
      <c r="G111">
        <v>3945</v>
      </c>
      <c r="H111">
        <v>373</v>
      </c>
      <c r="I111">
        <v>0</v>
      </c>
      <c r="J111">
        <v>16.54</v>
      </c>
      <c r="K111">
        <v>1</v>
      </c>
      <c r="L111">
        <v>3</v>
      </c>
      <c r="M111">
        <v>1</v>
      </c>
      <c r="N111">
        <v>1</v>
      </c>
      <c r="O111">
        <v>0</v>
      </c>
      <c r="P111">
        <v>0</v>
      </c>
      <c r="Q111">
        <v>0</v>
      </c>
    </row>
    <row r="112" spans="1:17">
      <c r="A112">
        <v>37</v>
      </c>
      <c r="B112">
        <v>3</v>
      </c>
      <c r="C112" t="s">
        <v>43</v>
      </c>
      <c r="D112">
        <f>VLOOKUP($A112,Sheet3!$A$1:$Z$101,22,Sheet3!V:V)</f>
        <v>3</v>
      </c>
      <c r="E112">
        <v>6</v>
      </c>
      <c r="F112">
        <v>4318</v>
      </c>
      <c r="G112">
        <v>3945</v>
      </c>
      <c r="H112">
        <v>373</v>
      </c>
      <c r="I112">
        <v>0</v>
      </c>
      <c r="J112">
        <v>17.7</v>
      </c>
      <c r="K112">
        <v>1</v>
      </c>
      <c r="L112">
        <v>3</v>
      </c>
      <c r="M112">
        <v>1</v>
      </c>
      <c r="N112">
        <v>1</v>
      </c>
      <c r="O112">
        <v>0</v>
      </c>
      <c r="P112">
        <v>0</v>
      </c>
      <c r="Q112">
        <v>0</v>
      </c>
    </row>
    <row r="113" spans="1:17">
      <c r="A113">
        <v>38</v>
      </c>
      <c r="B113">
        <v>1</v>
      </c>
      <c r="C113" t="s">
        <v>43</v>
      </c>
      <c r="D113">
        <f>VLOOKUP($A113,Sheet3!$A$1:$Z$101,22,Sheet3!V:V)</f>
        <v>3</v>
      </c>
      <c r="E113">
        <v>6</v>
      </c>
      <c r="F113">
        <v>4308</v>
      </c>
      <c r="G113">
        <v>3946</v>
      </c>
      <c r="H113">
        <v>362</v>
      </c>
      <c r="I113">
        <v>0</v>
      </c>
      <c r="J113">
        <v>15.75</v>
      </c>
      <c r="K113">
        <v>1</v>
      </c>
      <c r="L113">
        <v>3</v>
      </c>
      <c r="M113">
        <v>1</v>
      </c>
      <c r="N113">
        <v>1</v>
      </c>
      <c r="O113">
        <v>0</v>
      </c>
      <c r="P113">
        <v>0</v>
      </c>
      <c r="Q113">
        <v>0</v>
      </c>
    </row>
    <row r="114" spans="1:17">
      <c r="A114">
        <v>38</v>
      </c>
      <c r="B114">
        <v>2</v>
      </c>
      <c r="C114" t="s">
        <v>43</v>
      </c>
      <c r="D114">
        <f>VLOOKUP($A114,Sheet3!$A$1:$Z$101,22,Sheet3!V:V)</f>
        <v>3</v>
      </c>
      <c r="E114">
        <v>6</v>
      </c>
      <c r="F114">
        <v>4308</v>
      </c>
      <c r="G114">
        <v>3946</v>
      </c>
      <c r="H114">
        <v>362</v>
      </c>
      <c r="I114">
        <v>0</v>
      </c>
      <c r="J114">
        <v>16.079999999999998</v>
      </c>
      <c r="K114">
        <v>1</v>
      </c>
      <c r="L114">
        <v>3</v>
      </c>
      <c r="M114">
        <v>1</v>
      </c>
      <c r="N114">
        <v>1</v>
      </c>
      <c r="O114">
        <v>0</v>
      </c>
      <c r="P114">
        <v>0</v>
      </c>
      <c r="Q114">
        <v>0</v>
      </c>
    </row>
    <row r="115" spans="1:17">
      <c r="A115">
        <v>38</v>
      </c>
      <c r="B115">
        <v>3</v>
      </c>
      <c r="C115" t="s">
        <v>43</v>
      </c>
      <c r="D115">
        <f>VLOOKUP($A115,Sheet3!$A$1:$Z$101,22,Sheet3!V:V)</f>
        <v>3</v>
      </c>
      <c r="E115">
        <v>6</v>
      </c>
      <c r="F115">
        <v>4308</v>
      </c>
      <c r="G115">
        <v>3946</v>
      </c>
      <c r="H115">
        <v>362</v>
      </c>
      <c r="I115">
        <v>0</v>
      </c>
      <c r="J115">
        <v>16.940000000000001</v>
      </c>
      <c r="K115">
        <v>1</v>
      </c>
      <c r="L115">
        <v>3</v>
      </c>
      <c r="M115">
        <v>1</v>
      </c>
      <c r="N115">
        <v>1</v>
      </c>
      <c r="O115">
        <v>0</v>
      </c>
      <c r="P115">
        <v>0</v>
      </c>
      <c r="Q115">
        <v>0</v>
      </c>
    </row>
    <row r="116" spans="1:17">
      <c r="A116">
        <v>39</v>
      </c>
      <c r="B116">
        <v>1</v>
      </c>
      <c r="C116" t="s">
        <v>43</v>
      </c>
      <c r="D116">
        <f>VLOOKUP($A116,Sheet3!$A$1:$Z$101,22,Sheet3!V:V)</f>
        <v>3</v>
      </c>
      <c r="E116">
        <v>6</v>
      </c>
      <c r="F116">
        <v>3750</v>
      </c>
      <c r="G116">
        <v>3439</v>
      </c>
      <c r="H116">
        <v>311</v>
      </c>
      <c r="I116">
        <v>0</v>
      </c>
      <c r="J116">
        <v>11.96</v>
      </c>
      <c r="K116">
        <v>1</v>
      </c>
      <c r="L116">
        <v>3</v>
      </c>
      <c r="M116">
        <v>1</v>
      </c>
      <c r="N116">
        <v>1</v>
      </c>
      <c r="O116">
        <v>0</v>
      </c>
      <c r="P116">
        <v>0</v>
      </c>
      <c r="Q116">
        <v>0</v>
      </c>
    </row>
    <row r="117" spans="1:17">
      <c r="A117">
        <v>39</v>
      </c>
      <c r="B117">
        <v>2</v>
      </c>
      <c r="C117" t="s">
        <v>43</v>
      </c>
      <c r="D117">
        <f>VLOOKUP($A117,Sheet3!$A$1:$Z$101,22,Sheet3!V:V)</f>
        <v>3</v>
      </c>
      <c r="E117">
        <v>6</v>
      </c>
      <c r="F117">
        <v>3737</v>
      </c>
      <c r="G117">
        <v>3439</v>
      </c>
      <c r="H117">
        <v>298</v>
      </c>
      <c r="I117">
        <v>0</v>
      </c>
      <c r="J117">
        <v>13.83</v>
      </c>
      <c r="K117">
        <v>1</v>
      </c>
      <c r="L117">
        <v>3</v>
      </c>
      <c r="M117">
        <v>1</v>
      </c>
      <c r="N117">
        <v>1</v>
      </c>
      <c r="O117">
        <v>0</v>
      </c>
      <c r="P117">
        <v>0</v>
      </c>
      <c r="Q117">
        <v>0</v>
      </c>
    </row>
    <row r="118" spans="1:17">
      <c r="A118">
        <v>39</v>
      </c>
      <c r="B118">
        <v>3</v>
      </c>
      <c r="C118" t="s">
        <v>43</v>
      </c>
      <c r="D118">
        <f>VLOOKUP($A118,Sheet3!$A$1:$Z$101,22,Sheet3!V:V)</f>
        <v>3</v>
      </c>
      <c r="E118">
        <v>6</v>
      </c>
      <c r="F118">
        <v>3737</v>
      </c>
      <c r="G118">
        <v>3439</v>
      </c>
      <c r="H118">
        <v>298</v>
      </c>
      <c r="I118">
        <v>0</v>
      </c>
      <c r="J118">
        <v>12.84</v>
      </c>
      <c r="K118">
        <v>1</v>
      </c>
      <c r="L118">
        <v>3</v>
      </c>
      <c r="M118">
        <v>1</v>
      </c>
      <c r="N118">
        <v>1</v>
      </c>
      <c r="O118">
        <v>0</v>
      </c>
      <c r="P118">
        <v>0</v>
      </c>
      <c r="Q118">
        <v>0</v>
      </c>
    </row>
    <row r="119" spans="1:17">
      <c r="A119">
        <v>40</v>
      </c>
      <c r="B119">
        <v>1</v>
      </c>
      <c r="C119" t="s">
        <v>43</v>
      </c>
      <c r="D119">
        <f>VLOOKUP($A119,Sheet3!$A$1:$Z$101,22,Sheet3!V:V)</f>
        <v>0</v>
      </c>
      <c r="E119">
        <v>9</v>
      </c>
      <c r="F119">
        <v>9259</v>
      </c>
      <c r="G119">
        <v>8756</v>
      </c>
      <c r="H119">
        <v>503</v>
      </c>
      <c r="I119">
        <v>0</v>
      </c>
      <c r="J119">
        <v>57.28</v>
      </c>
      <c r="K119">
        <v>1</v>
      </c>
      <c r="L119">
        <v>4</v>
      </c>
      <c r="M119">
        <v>0</v>
      </c>
      <c r="N119">
        <v>3</v>
      </c>
      <c r="O119">
        <v>1</v>
      </c>
      <c r="P119">
        <v>0</v>
      </c>
      <c r="Q119">
        <v>0</v>
      </c>
    </row>
    <row r="120" spans="1:17">
      <c r="A120">
        <v>40</v>
      </c>
      <c r="B120">
        <v>2</v>
      </c>
      <c r="C120" t="s">
        <v>43</v>
      </c>
      <c r="D120">
        <f>VLOOKUP($A120,Sheet3!$A$1:$Z$101,22,Sheet3!V:V)</f>
        <v>0</v>
      </c>
      <c r="E120">
        <v>10</v>
      </c>
      <c r="F120">
        <v>10013</v>
      </c>
      <c r="G120">
        <v>9213</v>
      </c>
      <c r="H120">
        <v>800</v>
      </c>
      <c r="I120">
        <v>0</v>
      </c>
      <c r="J120">
        <v>49.38</v>
      </c>
      <c r="K120">
        <v>1</v>
      </c>
      <c r="L120">
        <v>5</v>
      </c>
      <c r="M120">
        <v>1</v>
      </c>
      <c r="N120">
        <v>3</v>
      </c>
      <c r="O120">
        <v>0</v>
      </c>
      <c r="P120">
        <v>0</v>
      </c>
      <c r="Q120">
        <v>0</v>
      </c>
    </row>
    <row r="121" spans="1:17">
      <c r="A121">
        <v>40</v>
      </c>
      <c r="B121">
        <v>3</v>
      </c>
      <c r="C121" t="s">
        <v>43</v>
      </c>
      <c r="D121">
        <f>VLOOKUP($A121,Sheet3!$A$1:$Z$101,22,Sheet3!V:V)</f>
        <v>0</v>
      </c>
      <c r="E121">
        <v>9</v>
      </c>
      <c r="F121">
        <v>9771</v>
      </c>
      <c r="G121">
        <v>9307</v>
      </c>
      <c r="H121">
        <v>464</v>
      </c>
      <c r="I121">
        <v>0</v>
      </c>
      <c r="J121">
        <v>41.28</v>
      </c>
      <c r="K121">
        <v>1</v>
      </c>
      <c r="L121">
        <v>4</v>
      </c>
      <c r="M121">
        <v>0</v>
      </c>
      <c r="N121">
        <v>3</v>
      </c>
      <c r="O121">
        <v>1</v>
      </c>
      <c r="P121">
        <v>0</v>
      </c>
      <c r="Q121">
        <v>0</v>
      </c>
    </row>
    <row r="122" spans="1:17">
      <c r="A122">
        <v>41</v>
      </c>
      <c r="B122">
        <v>1</v>
      </c>
      <c r="C122" t="s">
        <v>43</v>
      </c>
      <c r="D122">
        <f>VLOOKUP($A122,Sheet3!$A$1:$Z$101,22,Sheet3!V:V)</f>
        <v>0</v>
      </c>
      <c r="E122">
        <v>6</v>
      </c>
      <c r="F122">
        <v>3945</v>
      </c>
      <c r="G122">
        <v>3553</v>
      </c>
      <c r="H122">
        <v>392</v>
      </c>
      <c r="I122">
        <v>0</v>
      </c>
      <c r="J122">
        <v>43.77</v>
      </c>
      <c r="K122">
        <v>1</v>
      </c>
      <c r="L122">
        <v>3</v>
      </c>
      <c r="M122">
        <v>1</v>
      </c>
      <c r="N122">
        <v>1</v>
      </c>
      <c r="O122">
        <v>0</v>
      </c>
      <c r="P122">
        <v>0</v>
      </c>
      <c r="Q122">
        <v>0</v>
      </c>
    </row>
    <row r="123" spans="1:17">
      <c r="A123">
        <v>41</v>
      </c>
      <c r="B123">
        <v>2</v>
      </c>
      <c r="C123" t="s">
        <v>43</v>
      </c>
      <c r="D123">
        <f>VLOOKUP($A123,Sheet3!$A$1:$Z$101,22,Sheet3!V:V)</f>
        <v>0</v>
      </c>
      <c r="E123">
        <v>6</v>
      </c>
      <c r="F123">
        <v>3947</v>
      </c>
      <c r="G123">
        <v>3554</v>
      </c>
      <c r="H123">
        <v>393</v>
      </c>
      <c r="I123">
        <v>0</v>
      </c>
      <c r="J123">
        <v>39.32</v>
      </c>
      <c r="K123">
        <v>1</v>
      </c>
      <c r="L123">
        <v>3</v>
      </c>
      <c r="M123">
        <v>1</v>
      </c>
      <c r="N123">
        <v>1</v>
      </c>
      <c r="O123">
        <v>0</v>
      </c>
      <c r="P123">
        <v>0</v>
      </c>
      <c r="Q123">
        <v>0</v>
      </c>
    </row>
    <row r="124" spans="1:17">
      <c r="A124">
        <v>41</v>
      </c>
      <c r="B124">
        <v>3</v>
      </c>
      <c r="C124" t="s">
        <v>43</v>
      </c>
      <c r="D124">
        <f>VLOOKUP($A124,Sheet3!$A$1:$Z$101,22,Sheet3!V:V)</f>
        <v>0</v>
      </c>
      <c r="E124">
        <v>8</v>
      </c>
      <c r="F124">
        <v>6390</v>
      </c>
      <c r="G124">
        <v>5813</v>
      </c>
      <c r="H124">
        <v>577</v>
      </c>
      <c r="I124">
        <v>0</v>
      </c>
      <c r="J124">
        <v>30.11</v>
      </c>
      <c r="K124">
        <v>1</v>
      </c>
      <c r="L124">
        <v>4</v>
      </c>
      <c r="M124">
        <v>1</v>
      </c>
      <c r="N124">
        <v>2</v>
      </c>
      <c r="O124">
        <v>0</v>
      </c>
      <c r="P124">
        <v>0</v>
      </c>
      <c r="Q124">
        <v>0</v>
      </c>
    </row>
    <row r="125" spans="1:17">
      <c r="A125">
        <v>42</v>
      </c>
      <c r="B125">
        <v>1</v>
      </c>
      <c r="C125" t="s">
        <v>43</v>
      </c>
      <c r="D125">
        <f>VLOOKUP($A125,Sheet3!$A$1:$Z$101,22,Sheet3!V:V)</f>
        <v>0</v>
      </c>
      <c r="E125">
        <v>6</v>
      </c>
      <c r="F125">
        <v>3985</v>
      </c>
      <c r="G125">
        <v>3574</v>
      </c>
      <c r="H125">
        <v>411</v>
      </c>
      <c r="I125">
        <v>0</v>
      </c>
      <c r="J125">
        <v>40.299999999999997</v>
      </c>
      <c r="K125">
        <v>1</v>
      </c>
      <c r="L125">
        <v>3</v>
      </c>
      <c r="M125">
        <v>1</v>
      </c>
      <c r="N125">
        <v>1</v>
      </c>
      <c r="O125">
        <v>0</v>
      </c>
      <c r="P125">
        <v>0</v>
      </c>
      <c r="Q125">
        <v>0</v>
      </c>
    </row>
    <row r="126" spans="1:17">
      <c r="A126">
        <v>42</v>
      </c>
      <c r="B126">
        <v>2</v>
      </c>
      <c r="C126" t="s">
        <v>43</v>
      </c>
      <c r="D126">
        <f>VLOOKUP($A126,Sheet3!$A$1:$Z$101,22,Sheet3!V:V)</f>
        <v>0</v>
      </c>
      <c r="E126">
        <v>6</v>
      </c>
      <c r="F126">
        <v>4017</v>
      </c>
      <c r="G126">
        <v>3573</v>
      </c>
      <c r="H126">
        <v>444</v>
      </c>
      <c r="I126">
        <v>0</v>
      </c>
      <c r="J126">
        <v>40.369999999999997</v>
      </c>
      <c r="K126">
        <v>1</v>
      </c>
      <c r="L126">
        <v>3</v>
      </c>
      <c r="M126">
        <v>1</v>
      </c>
      <c r="N126">
        <v>1</v>
      </c>
      <c r="O126">
        <v>0</v>
      </c>
      <c r="P126">
        <v>0</v>
      </c>
      <c r="Q126">
        <v>0</v>
      </c>
    </row>
    <row r="127" spans="1:17">
      <c r="A127">
        <v>42</v>
      </c>
      <c r="B127">
        <v>3</v>
      </c>
      <c r="C127" t="s">
        <v>43</v>
      </c>
      <c r="D127">
        <f>VLOOKUP($A127,Sheet3!$A$1:$Z$101,22,Sheet3!V:V)</f>
        <v>0</v>
      </c>
      <c r="E127">
        <v>6</v>
      </c>
      <c r="F127">
        <v>3984</v>
      </c>
      <c r="G127">
        <v>3573</v>
      </c>
      <c r="H127">
        <v>411</v>
      </c>
      <c r="I127">
        <v>0</v>
      </c>
      <c r="J127">
        <v>59.98</v>
      </c>
      <c r="K127">
        <v>1</v>
      </c>
      <c r="L127">
        <v>3</v>
      </c>
      <c r="M127">
        <v>1</v>
      </c>
      <c r="N127">
        <v>1</v>
      </c>
      <c r="O127">
        <v>0</v>
      </c>
      <c r="P127">
        <v>0</v>
      </c>
      <c r="Q127">
        <v>0</v>
      </c>
    </row>
    <row r="128" spans="1:17">
      <c r="A128">
        <v>43</v>
      </c>
      <c r="B128">
        <v>1</v>
      </c>
      <c r="C128" t="s">
        <v>43</v>
      </c>
      <c r="D128">
        <f>VLOOKUP($A128,Sheet3!$A$1:$Z$101,22,Sheet3!V:V)</f>
        <v>3</v>
      </c>
      <c r="E128">
        <v>6</v>
      </c>
      <c r="F128">
        <v>4370</v>
      </c>
      <c r="G128">
        <v>3987</v>
      </c>
      <c r="H128">
        <v>383</v>
      </c>
      <c r="I128">
        <v>0</v>
      </c>
      <c r="J128">
        <v>17.73</v>
      </c>
      <c r="K128">
        <v>1</v>
      </c>
      <c r="L128">
        <v>3</v>
      </c>
      <c r="M128">
        <v>1</v>
      </c>
      <c r="N128">
        <v>1</v>
      </c>
      <c r="O128">
        <v>0</v>
      </c>
      <c r="P128">
        <v>0</v>
      </c>
      <c r="Q128">
        <v>0</v>
      </c>
    </row>
    <row r="129" spans="1:17">
      <c r="A129">
        <v>43</v>
      </c>
      <c r="B129">
        <v>2</v>
      </c>
      <c r="C129" t="s">
        <v>43</v>
      </c>
      <c r="D129">
        <f>VLOOKUP($A129,Sheet3!$A$1:$Z$101,22,Sheet3!V:V)</f>
        <v>3</v>
      </c>
      <c r="E129">
        <v>6</v>
      </c>
      <c r="F129">
        <v>4391</v>
      </c>
      <c r="G129">
        <v>4003</v>
      </c>
      <c r="H129">
        <v>388</v>
      </c>
      <c r="I129">
        <v>0</v>
      </c>
      <c r="J129">
        <v>20.49</v>
      </c>
      <c r="K129">
        <v>1</v>
      </c>
      <c r="L129">
        <v>3</v>
      </c>
      <c r="M129">
        <v>1</v>
      </c>
      <c r="N129">
        <v>1</v>
      </c>
      <c r="O129">
        <v>0</v>
      </c>
      <c r="P129">
        <v>0</v>
      </c>
      <c r="Q129">
        <v>0</v>
      </c>
    </row>
    <row r="130" spans="1:17">
      <c r="A130">
        <v>43</v>
      </c>
      <c r="B130">
        <v>3</v>
      </c>
      <c r="C130" t="s">
        <v>43</v>
      </c>
      <c r="D130">
        <f>VLOOKUP($A130,Sheet3!$A$1:$Z$101,22,Sheet3!V:V)</f>
        <v>3</v>
      </c>
      <c r="E130">
        <v>6</v>
      </c>
      <c r="F130">
        <v>4391</v>
      </c>
      <c r="G130">
        <v>4003</v>
      </c>
      <c r="H130">
        <v>388</v>
      </c>
      <c r="I130">
        <v>0</v>
      </c>
      <c r="J130">
        <v>22.33</v>
      </c>
      <c r="K130">
        <v>1</v>
      </c>
      <c r="L130">
        <v>3</v>
      </c>
      <c r="M130">
        <v>1</v>
      </c>
      <c r="N130">
        <v>1</v>
      </c>
      <c r="O130">
        <v>0</v>
      </c>
      <c r="P130">
        <v>0</v>
      </c>
      <c r="Q130">
        <v>0</v>
      </c>
    </row>
    <row r="131" spans="1:17">
      <c r="A131">
        <v>44</v>
      </c>
      <c r="B131">
        <v>1</v>
      </c>
      <c r="C131" t="s">
        <v>43</v>
      </c>
      <c r="D131">
        <f>VLOOKUP($A131,Sheet3!$A$1:$Z$101,22,Sheet3!V:V)</f>
        <v>3</v>
      </c>
      <c r="E131">
        <v>6</v>
      </c>
      <c r="F131">
        <v>4357</v>
      </c>
      <c r="G131">
        <v>3983</v>
      </c>
      <c r="H131">
        <v>374</v>
      </c>
      <c r="I131">
        <v>0</v>
      </c>
      <c r="J131">
        <v>16.57</v>
      </c>
      <c r="K131">
        <v>1</v>
      </c>
      <c r="L131">
        <v>3</v>
      </c>
      <c r="M131">
        <v>1</v>
      </c>
      <c r="N131">
        <v>1</v>
      </c>
      <c r="O131">
        <v>0</v>
      </c>
      <c r="P131">
        <v>0</v>
      </c>
      <c r="Q131">
        <v>0</v>
      </c>
    </row>
    <row r="132" spans="1:17">
      <c r="A132">
        <v>44</v>
      </c>
      <c r="B132">
        <v>2</v>
      </c>
      <c r="C132" t="s">
        <v>43</v>
      </c>
      <c r="D132">
        <f>VLOOKUP($A132,Sheet3!$A$1:$Z$101,22,Sheet3!V:V)</f>
        <v>3</v>
      </c>
      <c r="E132">
        <v>6</v>
      </c>
      <c r="F132">
        <v>4330</v>
      </c>
      <c r="G132">
        <v>3963</v>
      </c>
      <c r="H132">
        <v>367</v>
      </c>
      <c r="I132">
        <v>0</v>
      </c>
      <c r="J132">
        <v>18.61</v>
      </c>
      <c r="K132">
        <v>1</v>
      </c>
      <c r="L132">
        <v>3</v>
      </c>
      <c r="M132">
        <v>1</v>
      </c>
      <c r="N132">
        <v>1</v>
      </c>
      <c r="O132">
        <v>0</v>
      </c>
      <c r="P132">
        <v>0</v>
      </c>
      <c r="Q132">
        <v>0</v>
      </c>
    </row>
    <row r="133" spans="1:17">
      <c r="A133">
        <v>44</v>
      </c>
      <c r="B133">
        <v>3</v>
      </c>
      <c r="C133" t="s">
        <v>43</v>
      </c>
      <c r="D133">
        <f>VLOOKUP($A133,Sheet3!$A$1:$Z$101,22,Sheet3!V:V)</f>
        <v>3</v>
      </c>
      <c r="E133">
        <v>6</v>
      </c>
      <c r="F133">
        <v>4357</v>
      </c>
      <c r="G133">
        <v>3983</v>
      </c>
      <c r="H133">
        <v>374</v>
      </c>
      <c r="I133">
        <v>0</v>
      </c>
      <c r="J133">
        <v>17.46</v>
      </c>
      <c r="K133">
        <v>1</v>
      </c>
      <c r="L133">
        <v>3</v>
      </c>
      <c r="M133">
        <v>1</v>
      </c>
      <c r="N133">
        <v>1</v>
      </c>
      <c r="O133">
        <v>0</v>
      </c>
      <c r="P133">
        <v>0</v>
      </c>
      <c r="Q133">
        <v>0</v>
      </c>
    </row>
    <row r="134" spans="1:17">
      <c r="A134">
        <v>45</v>
      </c>
      <c r="B134">
        <v>1</v>
      </c>
      <c r="C134" t="s">
        <v>43</v>
      </c>
      <c r="D134">
        <f>VLOOKUP($A134,Sheet3!$A$1:$Z$101,22,Sheet3!V:V)</f>
        <v>3</v>
      </c>
      <c r="E134">
        <v>6</v>
      </c>
      <c r="F134">
        <v>4707</v>
      </c>
      <c r="G134">
        <v>4237</v>
      </c>
      <c r="H134">
        <v>470</v>
      </c>
      <c r="I134">
        <v>0</v>
      </c>
      <c r="J134">
        <v>19.84</v>
      </c>
      <c r="K134">
        <v>1</v>
      </c>
      <c r="L134">
        <v>3</v>
      </c>
      <c r="M134">
        <v>1</v>
      </c>
      <c r="N134">
        <v>1</v>
      </c>
      <c r="O134">
        <v>0</v>
      </c>
      <c r="P134">
        <v>0</v>
      </c>
      <c r="Q134">
        <v>0</v>
      </c>
    </row>
    <row r="135" spans="1:17">
      <c r="A135">
        <v>45</v>
      </c>
      <c r="B135">
        <v>2</v>
      </c>
      <c r="C135" t="s">
        <v>43</v>
      </c>
      <c r="D135">
        <f>VLOOKUP($A135,Sheet3!$A$1:$Z$101,22,Sheet3!V:V)</f>
        <v>3</v>
      </c>
      <c r="E135">
        <v>6</v>
      </c>
      <c r="F135">
        <v>4707</v>
      </c>
      <c r="G135">
        <v>4237</v>
      </c>
      <c r="H135">
        <v>470</v>
      </c>
      <c r="I135">
        <v>0</v>
      </c>
      <c r="J135">
        <v>17.32</v>
      </c>
      <c r="K135">
        <v>1</v>
      </c>
      <c r="L135">
        <v>3</v>
      </c>
      <c r="M135">
        <v>1</v>
      </c>
      <c r="N135">
        <v>1</v>
      </c>
      <c r="O135">
        <v>0</v>
      </c>
      <c r="P135">
        <v>0</v>
      </c>
      <c r="Q135">
        <v>0</v>
      </c>
    </row>
    <row r="136" spans="1:17">
      <c r="A136">
        <v>45</v>
      </c>
      <c r="B136">
        <v>3</v>
      </c>
      <c r="C136" t="s">
        <v>43</v>
      </c>
      <c r="D136">
        <f>VLOOKUP($A136,Sheet3!$A$1:$Z$101,22,Sheet3!V:V)</f>
        <v>3</v>
      </c>
      <c r="E136">
        <v>6</v>
      </c>
      <c r="F136">
        <v>4683</v>
      </c>
      <c r="G136">
        <v>4225</v>
      </c>
      <c r="H136">
        <v>458</v>
      </c>
      <c r="I136">
        <v>0</v>
      </c>
      <c r="J136">
        <v>17.329999999999998</v>
      </c>
      <c r="K136">
        <v>1</v>
      </c>
      <c r="L136">
        <v>3</v>
      </c>
      <c r="M136">
        <v>1</v>
      </c>
      <c r="N136">
        <v>1</v>
      </c>
      <c r="O136">
        <v>0</v>
      </c>
      <c r="P136">
        <v>0</v>
      </c>
      <c r="Q136">
        <v>0</v>
      </c>
    </row>
    <row r="137" spans="1:17">
      <c r="A137">
        <v>46</v>
      </c>
      <c r="B137">
        <v>1</v>
      </c>
      <c r="C137" t="s">
        <v>43</v>
      </c>
      <c r="D137">
        <f>VLOOKUP($A137,Sheet3!$A$1:$Z$101,22,Sheet3!V:V)</f>
        <v>3</v>
      </c>
      <c r="E137">
        <v>6</v>
      </c>
      <c r="F137">
        <v>4243</v>
      </c>
      <c r="G137">
        <v>3875</v>
      </c>
      <c r="H137">
        <v>368</v>
      </c>
      <c r="I137">
        <v>0</v>
      </c>
      <c r="J137">
        <v>19.899999999999999</v>
      </c>
      <c r="K137">
        <v>1</v>
      </c>
      <c r="L137">
        <v>3</v>
      </c>
      <c r="M137">
        <v>1</v>
      </c>
      <c r="N137">
        <v>1</v>
      </c>
      <c r="O137">
        <v>0</v>
      </c>
      <c r="P137">
        <v>0</v>
      </c>
      <c r="Q137">
        <v>0</v>
      </c>
    </row>
    <row r="138" spans="1:17">
      <c r="A138">
        <v>46</v>
      </c>
      <c r="B138">
        <v>2</v>
      </c>
      <c r="C138" t="s">
        <v>43</v>
      </c>
      <c r="D138">
        <f>VLOOKUP($A138,Sheet3!$A$1:$Z$101,22,Sheet3!V:V)</f>
        <v>3</v>
      </c>
      <c r="E138">
        <v>6</v>
      </c>
      <c r="F138">
        <v>4243</v>
      </c>
      <c r="G138">
        <v>3875</v>
      </c>
      <c r="H138">
        <v>368</v>
      </c>
      <c r="I138">
        <v>0</v>
      </c>
      <c r="J138">
        <v>16.96</v>
      </c>
      <c r="K138">
        <v>1</v>
      </c>
      <c r="L138">
        <v>3</v>
      </c>
      <c r="M138">
        <v>1</v>
      </c>
      <c r="N138">
        <v>1</v>
      </c>
      <c r="O138">
        <v>0</v>
      </c>
      <c r="P138">
        <v>0</v>
      </c>
      <c r="Q138">
        <v>0</v>
      </c>
    </row>
    <row r="139" spans="1:17">
      <c r="A139">
        <v>46</v>
      </c>
      <c r="B139">
        <v>3</v>
      </c>
      <c r="C139" t="s">
        <v>43</v>
      </c>
      <c r="D139">
        <f>VLOOKUP($A139,Sheet3!$A$1:$Z$101,22,Sheet3!V:V)</f>
        <v>3</v>
      </c>
      <c r="E139">
        <v>6</v>
      </c>
      <c r="F139">
        <v>4233</v>
      </c>
      <c r="G139">
        <v>3875</v>
      </c>
      <c r="H139">
        <v>358</v>
      </c>
      <c r="I139">
        <v>0</v>
      </c>
      <c r="J139">
        <v>16.88</v>
      </c>
      <c r="K139">
        <v>1</v>
      </c>
      <c r="L139">
        <v>3</v>
      </c>
      <c r="M139">
        <v>1</v>
      </c>
      <c r="N139">
        <v>1</v>
      </c>
      <c r="O139">
        <v>0</v>
      </c>
      <c r="P139">
        <v>0</v>
      </c>
      <c r="Q139">
        <v>0</v>
      </c>
    </row>
    <row r="140" spans="1:17">
      <c r="A140">
        <v>47</v>
      </c>
      <c r="B140">
        <v>1</v>
      </c>
      <c r="C140" t="s">
        <v>43</v>
      </c>
      <c r="D140">
        <f>VLOOKUP($A140,Sheet3!$A$1:$Z$101,22,Sheet3!V:V)</f>
        <v>0</v>
      </c>
      <c r="E140">
        <v>14</v>
      </c>
      <c r="F140">
        <v>16726</v>
      </c>
      <c r="G140">
        <v>15309</v>
      </c>
      <c r="H140">
        <v>1417</v>
      </c>
      <c r="I140">
        <v>0</v>
      </c>
      <c r="J140">
        <v>75.67</v>
      </c>
      <c r="K140">
        <v>1</v>
      </c>
      <c r="L140">
        <v>7</v>
      </c>
      <c r="M140">
        <v>3</v>
      </c>
      <c r="N140">
        <v>3</v>
      </c>
      <c r="O140">
        <v>0</v>
      </c>
      <c r="P140">
        <v>0</v>
      </c>
      <c r="Q140">
        <v>0</v>
      </c>
    </row>
    <row r="141" spans="1:17">
      <c r="A141">
        <v>47</v>
      </c>
      <c r="B141">
        <v>2</v>
      </c>
      <c r="C141" t="s">
        <v>43</v>
      </c>
      <c r="D141">
        <f>VLOOKUP($A141,Sheet3!$A$1:$Z$101,22,Sheet3!V:V)</f>
        <v>0</v>
      </c>
      <c r="E141">
        <v>14</v>
      </c>
      <c r="F141">
        <v>16599</v>
      </c>
      <c r="G141">
        <v>15264</v>
      </c>
      <c r="H141">
        <v>1335</v>
      </c>
      <c r="I141">
        <v>0</v>
      </c>
      <c r="J141">
        <v>93.53</v>
      </c>
      <c r="K141">
        <v>1</v>
      </c>
      <c r="L141">
        <v>7</v>
      </c>
      <c r="M141">
        <v>3</v>
      </c>
      <c r="N141">
        <v>3</v>
      </c>
      <c r="O141">
        <v>0</v>
      </c>
      <c r="P141">
        <v>0</v>
      </c>
      <c r="Q141">
        <v>0</v>
      </c>
    </row>
    <row r="142" spans="1:17">
      <c r="A142">
        <v>47</v>
      </c>
      <c r="B142">
        <v>3</v>
      </c>
      <c r="C142" t="s">
        <v>43</v>
      </c>
      <c r="D142">
        <f>VLOOKUP($A142,Sheet3!$A$1:$Z$101,22,Sheet3!V:V)</f>
        <v>0</v>
      </c>
      <c r="E142">
        <v>14</v>
      </c>
      <c r="F142">
        <v>16591</v>
      </c>
      <c r="G142">
        <v>15262</v>
      </c>
      <c r="H142">
        <v>1329</v>
      </c>
      <c r="I142">
        <v>0</v>
      </c>
      <c r="J142">
        <v>136.63999999999999</v>
      </c>
      <c r="K142">
        <v>1</v>
      </c>
      <c r="L142">
        <v>7</v>
      </c>
      <c r="M142">
        <v>3</v>
      </c>
      <c r="N142">
        <v>3</v>
      </c>
      <c r="O142">
        <v>0</v>
      </c>
      <c r="P142">
        <v>0</v>
      </c>
      <c r="Q142">
        <v>0</v>
      </c>
    </row>
    <row r="143" spans="1:17">
      <c r="A143">
        <v>48</v>
      </c>
      <c r="B143">
        <v>1</v>
      </c>
      <c r="C143" t="s">
        <v>43</v>
      </c>
      <c r="D143">
        <f>VLOOKUP($A143,Sheet3!$A$1:$Z$101,22,Sheet3!V:V)</f>
        <v>0</v>
      </c>
      <c r="E143">
        <v>10</v>
      </c>
      <c r="F143">
        <v>9965</v>
      </c>
      <c r="G143">
        <v>9235</v>
      </c>
      <c r="H143">
        <v>730</v>
      </c>
      <c r="I143">
        <v>0</v>
      </c>
      <c r="J143">
        <v>46.05</v>
      </c>
      <c r="K143">
        <v>1</v>
      </c>
      <c r="L143">
        <v>5</v>
      </c>
      <c r="M143">
        <v>1</v>
      </c>
      <c r="N143">
        <v>3</v>
      </c>
      <c r="O143">
        <v>0</v>
      </c>
      <c r="P143">
        <v>0</v>
      </c>
      <c r="Q143">
        <v>0</v>
      </c>
    </row>
    <row r="144" spans="1:17">
      <c r="A144">
        <v>48</v>
      </c>
      <c r="B144">
        <v>2</v>
      </c>
      <c r="C144" t="s">
        <v>43</v>
      </c>
      <c r="D144">
        <f>VLOOKUP($A144,Sheet3!$A$1:$Z$101,22,Sheet3!V:V)</f>
        <v>0</v>
      </c>
      <c r="E144">
        <v>10</v>
      </c>
      <c r="F144">
        <v>9963</v>
      </c>
      <c r="G144">
        <v>9230</v>
      </c>
      <c r="H144">
        <v>733</v>
      </c>
      <c r="I144">
        <v>0</v>
      </c>
      <c r="J144">
        <v>42.29</v>
      </c>
      <c r="K144">
        <v>1</v>
      </c>
      <c r="L144">
        <v>5</v>
      </c>
      <c r="M144">
        <v>1</v>
      </c>
      <c r="N144">
        <v>3</v>
      </c>
      <c r="O144">
        <v>0</v>
      </c>
      <c r="P144">
        <v>0</v>
      </c>
      <c r="Q144">
        <v>0</v>
      </c>
    </row>
    <row r="145" spans="1:17">
      <c r="A145">
        <v>48</v>
      </c>
      <c r="B145">
        <v>3</v>
      </c>
      <c r="C145" t="s">
        <v>43</v>
      </c>
      <c r="D145">
        <f>VLOOKUP($A145,Sheet3!$A$1:$Z$101,22,Sheet3!V:V)</f>
        <v>0</v>
      </c>
      <c r="E145">
        <v>10</v>
      </c>
      <c r="F145">
        <v>9981</v>
      </c>
      <c r="G145">
        <v>9230</v>
      </c>
      <c r="H145">
        <v>751</v>
      </c>
      <c r="I145">
        <v>0</v>
      </c>
      <c r="J145">
        <v>34.33</v>
      </c>
      <c r="K145">
        <v>1</v>
      </c>
      <c r="L145">
        <v>5</v>
      </c>
      <c r="M145">
        <v>1</v>
      </c>
      <c r="N145">
        <v>3</v>
      </c>
      <c r="O145">
        <v>0</v>
      </c>
      <c r="P145">
        <v>0</v>
      </c>
      <c r="Q145">
        <v>0</v>
      </c>
    </row>
    <row r="146" spans="1:17">
      <c r="A146">
        <v>49</v>
      </c>
      <c r="B146">
        <v>1</v>
      </c>
      <c r="C146" t="s">
        <v>43</v>
      </c>
      <c r="D146">
        <f>VLOOKUP($A146,Sheet3!$A$1:$Z$101,22,Sheet3!V:V)</f>
        <v>0</v>
      </c>
      <c r="E146">
        <v>10</v>
      </c>
      <c r="F146">
        <v>10072</v>
      </c>
      <c r="G146">
        <v>9312</v>
      </c>
      <c r="H146">
        <v>760</v>
      </c>
      <c r="I146">
        <v>0</v>
      </c>
      <c r="J146">
        <v>157.15</v>
      </c>
      <c r="K146">
        <v>1</v>
      </c>
      <c r="L146">
        <v>5</v>
      </c>
      <c r="M146">
        <v>1</v>
      </c>
      <c r="N146">
        <v>3</v>
      </c>
      <c r="O146">
        <v>0</v>
      </c>
      <c r="P146">
        <v>0</v>
      </c>
      <c r="Q146">
        <v>0</v>
      </c>
    </row>
    <row r="147" spans="1:17">
      <c r="A147">
        <v>49</v>
      </c>
      <c r="B147">
        <v>2</v>
      </c>
      <c r="C147" t="s">
        <v>43</v>
      </c>
      <c r="D147">
        <f>VLOOKUP($A147,Sheet3!$A$1:$Z$101,22,Sheet3!V:V)</f>
        <v>0</v>
      </c>
      <c r="E147">
        <v>13</v>
      </c>
      <c r="F147">
        <v>16716</v>
      </c>
      <c r="G147">
        <v>15672</v>
      </c>
      <c r="H147">
        <v>1044</v>
      </c>
      <c r="I147">
        <v>0</v>
      </c>
      <c r="J147">
        <v>53.54</v>
      </c>
      <c r="K147">
        <v>1</v>
      </c>
      <c r="L147">
        <v>5</v>
      </c>
      <c r="M147">
        <v>1</v>
      </c>
      <c r="N147">
        <v>3</v>
      </c>
      <c r="O147">
        <v>2</v>
      </c>
      <c r="P147">
        <v>1</v>
      </c>
      <c r="Q147">
        <v>0</v>
      </c>
    </row>
    <row r="148" spans="1:17">
      <c r="A148">
        <v>49</v>
      </c>
      <c r="B148">
        <v>3</v>
      </c>
      <c r="C148" t="s">
        <v>43</v>
      </c>
      <c r="D148">
        <f>VLOOKUP($A148,Sheet3!$A$1:$Z$101,22,Sheet3!V:V)</f>
        <v>0</v>
      </c>
      <c r="E148">
        <v>10</v>
      </c>
      <c r="F148">
        <v>9986</v>
      </c>
      <c r="G148">
        <v>9275</v>
      </c>
      <c r="H148">
        <v>711</v>
      </c>
      <c r="I148">
        <v>0</v>
      </c>
      <c r="J148">
        <v>27.59</v>
      </c>
      <c r="K148">
        <v>1</v>
      </c>
      <c r="L148">
        <v>5</v>
      </c>
      <c r="M148">
        <v>1</v>
      </c>
      <c r="N148">
        <v>3</v>
      </c>
      <c r="O148">
        <v>0</v>
      </c>
      <c r="P148">
        <v>0</v>
      </c>
      <c r="Q148">
        <v>0</v>
      </c>
    </row>
    <row r="149" spans="1:17">
      <c r="A149">
        <v>50</v>
      </c>
      <c r="B149">
        <v>1</v>
      </c>
      <c r="C149" t="s">
        <v>43</v>
      </c>
      <c r="D149">
        <f>VLOOKUP($A149,Sheet3!$A$1:$Z$101,22,Sheet3!V:V)</f>
        <v>0</v>
      </c>
      <c r="E149">
        <v>15</v>
      </c>
      <c r="F149">
        <v>20318</v>
      </c>
      <c r="G149">
        <v>19270</v>
      </c>
      <c r="H149">
        <v>1048</v>
      </c>
      <c r="I149">
        <v>0</v>
      </c>
      <c r="J149">
        <v>60.78</v>
      </c>
      <c r="K149">
        <v>1</v>
      </c>
      <c r="L149">
        <v>7</v>
      </c>
      <c r="M149">
        <v>2</v>
      </c>
      <c r="N149">
        <v>4</v>
      </c>
      <c r="O149">
        <v>1</v>
      </c>
      <c r="P149">
        <v>0</v>
      </c>
      <c r="Q149">
        <v>0</v>
      </c>
    </row>
    <row r="150" spans="1:17">
      <c r="A150">
        <v>50</v>
      </c>
      <c r="B150">
        <v>2</v>
      </c>
      <c r="C150" t="s">
        <v>43</v>
      </c>
      <c r="D150">
        <f>VLOOKUP($A150,Sheet3!$A$1:$Z$101,22,Sheet3!V:V)</f>
        <v>0</v>
      </c>
      <c r="E150">
        <v>10</v>
      </c>
      <c r="F150">
        <v>10157</v>
      </c>
      <c r="G150">
        <v>9333</v>
      </c>
      <c r="H150">
        <v>824</v>
      </c>
      <c r="I150">
        <v>0</v>
      </c>
      <c r="J150">
        <v>36.020000000000003</v>
      </c>
      <c r="K150">
        <v>1</v>
      </c>
      <c r="L150">
        <v>5</v>
      </c>
      <c r="M150">
        <v>1</v>
      </c>
      <c r="N150">
        <v>3</v>
      </c>
      <c r="O150">
        <v>0</v>
      </c>
      <c r="P150">
        <v>0</v>
      </c>
      <c r="Q150">
        <v>0</v>
      </c>
    </row>
    <row r="151" spans="1:17">
      <c r="A151">
        <v>50</v>
      </c>
      <c r="B151">
        <v>3</v>
      </c>
      <c r="C151" t="s">
        <v>43</v>
      </c>
      <c r="D151">
        <f>VLOOKUP($A151,Sheet3!$A$1:$Z$101,22,Sheet3!V:V)</f>
        <v>0</v>
      </c>
      <c r="E151">
        <v>10</v>
      </c>
      <c r="F151">
        <v>9995</v>
      </c>
      <c r="G151">
        <v>9252</v>
      </c>
      <c r="H151">
        <v>743</v>
      </c>
      <c r="I151">
        <v>0</v>
      </c>
      <c r="J151">
        <v>37.96</v>
      </c>
      <c r="K151">
        <v>1</v>
      </c>
      <c r="L151">
        <v>5</v>
      </c>
      <c r="M151">
        <v>1</v>
      </c>
      <c r="N151">
        <v>3</v>
      </c>
      <c r="O151">
        <v>0</v>
      </c>
      <c r="P151">
        <v>0</v>
      </c>
      <c r="Q151">
        <v>0</v>
      </c>
    </row>
    <row r="152" spans="1:17">
      <c r="A152">
        <v>51</v>
      </c>
      <c r="B152">
        <v>1</v>
      </c>
      <c r="C152" t="s">
        <v>43</v>
      </c>
      <c r="D152">
        <f>VLOOKUP($A152,Sheet3!$A$1:$Z$101,22,Sheet3!V:V)</f>
        <v>0</v>
      </c>
      <c r="E152">
        <v>10</v>
      </c>
      <c r="F152">
        <v>9916</v>
      </c>
      <c r="G152">
        <v>9159</v>
      </c>
      <c r="H152">
        <v>757</v>
      </c>
      <c r="I152">
        <v>0</v>
      </c>
      <c r="J152">
        <v>37.56</v>
      </c>
      <c r="K152">
        <v>1</v>
      </c>
      <c r="L152">
        <v>5</v>
      </c>
      <c r="M152">
        <v>1</v>
      </c>
      <c r="N152">
        <v>3</v>
      </c>
      <c r="O152">
        <v>0</v>
      </c>
      <c r="P152">
        <v>0</v>
      </c>
      <c r="Q152">
        <v>0</v>
      </c>
    </row>
    <row r="153" spans="1:17">
      <c r="A153">
        <v>51</v>
      </c>
      <c r="B153">
        <v>2</v>
      </c>
      <c r="C153" t="s">
        <v>43</v>
      </c>
      <c r="D153">
        <f>VLOOKUP($A153,Sheet3!$A$1:$Z$101,22,Sheet3!V:V)</f>
        <v>0</v>
      </c>
      <c r="E153">
        <v>8</v>
      </c>
      <c r="F153">
        <v>6963</v>
      </c>
      <c r="G153">
        <v>6411</v>
      </c>
      <c r="H153">
        <v>552</v>
      </c>
      <c r="I153">
        <v>0</v>
      </c>
      <c r="J153">
        <v>31.68</v>
      </c>
      <c r="K153">
        <v>1</v>
      </c>
      <c r="L153">
        <v>4</v>
      </c>
      <c r="M153">
        <v>1</v>
      </c>
      <c r="N153">
        <v>2</v>
      </c>
      <c r="O153">
        <v>0</v>
      </c>
      <c r="P153">
        <v>0</v>
      </c>
      <c r="Q153">
        <v>0</v>
      </c>
    </row>
    <row r="154" spans="1:17">
      <c r="A154">
        <v>51</v>
      </c>
      <c r="B154">
        <v>3</v>
      </c>
      <c r="C154" t="s">
        <v>43</v>
      </c>
      <c r="D154">
        <f>VLOOKUP($A154,Sheet3!$A$1:$Z$101,22,Sheet3!V:V)</f>
        <v>0</v>
      </c>
      <c r="E154">
        <v>10</v>
      </c>
      <c r="F154">
        <v>10002</v>
      </c>
      <c r="G154">
        <v>9232</v>
      </c>
      <c r="H154">
        <v>770</v>
      </c>
      <c r="I154">
        <v>0</v>
      </c>
      <c r="J154">
        <v>44.08</v>
      </c>
      <c r="K154">
        <v>1</v>
      </c>
      <c r="L154">
        <v>5</v>
      </c>
      <c r="M154">
        <v>1</v>
      </c>
      <c r="N154">
        <v>3</v>
      </c>
      <c r="O154">
        <v>0</v>
      </c>
      <c r="P154">
        <v>0</v>
      </c>
      <c r="Q154">
        <v>0</v>
      </c>
    </row>
    <row r="155" spans="1:17">
      <c r="A155">
        <v>52</v>
      </c>
      <c r="B155">
        <v>1</v>
      </c>
      <c r="C155" t="s">
        <v>43</v>
      </c>
      <c r="D155">
        <f>VLOOKUP($A155,Sheet3!$A$1:$Z$101,22,Sheet3!V:V)</f>
        <v>2</v>
      </c>
      <c r="E155">
        <v>13</v>
      </c>
      <c r="F155">
        <v>16086</v>
      </c>
      <c r="G155">
        <v>15294</v>
      </c>
      <c r="H155">
        <v>792</v>
      </c>
      <c r="I155">
        <v>0</v>
      </c>
      <c r="J155">
        <v>43.21</v>
      </c>
      <c r="K155">
        <v>1</v>
      </c>
      <c r="L155">
        <v>5</v>
      </c>
      <c r="M155">
        <v>1</v>
      </c>
      <c r="N155">
        <v>3</v>
      </c>
      <c r="O155">
        <v>2</v>
      </c>
      <c r="P155">
        <v>1</v>
      </c>
      <c r="Q155">
        <v>0</v>
      </c>
    </row>
    <row r="156" spans="1:17">
      <c r="A156">
        <v>52</v>
      </c>
      <c r="B156">
        <v>2</v>
      </c>
      <c r="C156" t="s">
        <v>43</v>
      </c>
      <c r="D156">
        <f>VLOOKUP($A156,Sheet3!$A$1:$Z$101,22,Sheet3!V:V)</f>
        <v>2</v>
      </c>
      <c r="E156">
        <v>11</v>
      </c>
      <c r="F156">
        <v>12466</v>
      </c>
      <c r="G156">
        <v>11833</v>
      </c>
      <c r="H156">
        <v>633</v>
      </c>
      <c r="I156">
        <v>0</v>
      </c>
      <c r="J156">
        <v>45.28</v>
      </c>
      <c r="K156">
        <v>1</v>
      </c>
      <c r="L156">
        <v>5</v>
      </c>
      <c r="M156">
        <v>1</v>
      </c>
      <c r="N156">
        <v>3</v>
      </c>
      <c r="O156">
        <v>1</v>
      </c>
      <c r="P156">
        <v>0</v>
      </c>
      <c r="Q156">
        <v>0</v>
      </c>
    </row>
    <row r="157" spans="1:17">
      <c r="A157">
        <v>52</v>
      </c>
      <c r="B157">
        <v>3</v>
      </c>
      <c r="C157" t="s">
        <v>43</v>
      </c>
      <c r="D157">
        <f>VLOOKUP($A157,Sheet3!$A$1:$Z$101,22,Sheet3!V:V)</f>
        <v>2</v>
      </c>
      <c r="E157">
        <v>13</v>
      </c>
      <c r="F157">
        <v>16111</v>
      </c>
      <c r="G157">
        <v>15296</v>
      </c>
      <c r="H157">
        <v>815</v>
      </c>
      <c r="I157">
        <v>0</v>
      </c>
      <c r="J157">
        <v>54.32</v>
      </c>
      <c r="K157">
        <v>1</v>
      </c>
      <c r="L157">
        <v>5</v>
      </c>
      <c r="M157">
        <v>1</v>
      </c>
      <c r="N157">
        <v>3</v>
      </c>
      <c r="O157">
        <v>2</v>
      </c>
      <c r="P157">
        <v>1</v>
      </c>
      <c r="Q157">
        <v>0</v>
      </c>
    </row>
    <row r="158" spans="1:17">
      <c r="A158">
        <v>53</v>
      </c>
      <c r="B158">
        <v>1</v>
      </c>
      <c r="C158" t="s">
        <v>43</v>
      </c>
      <c r="D158">
        <f>VLOOKUP($A158,Sheet3!$A$1:$Z$101,22,Sheet3!V:V)</f>
        <v>0</v>
      </c>
      <c r="E158">
        <v>8</v>
      </c>
      <c r="F158">
        <v>7100</v>
      </c>
      <c r="G158">
        <v>6484</v>
      </c>
      <c r="H158">
        <v>616</v>
      </c>
      <c r="I158">
        <v>0</v>
      </c>
      <c r="J158">
        <v>30.79</v>
      </c>
      <c r="K158">
        <v>1</v>
      </c>
      <c r="L158">
        <v>4</v>
      </c>
      <c r="M158">
        <v>1</v>
      </c>
      <c r="N158">
        <v>2</v>
      </c>
      <c r="O158">
        <v>0</v>
      </c>
      <c r="P158">
        <v>0</v>
      </c>
      <c r="Q158">
        <v>0</v>
      </c>
    </row>
    <row r="159" spans="1:17">
      <c r="A159">
        <v>53</v>
      </c>
      <c r="B159">
        <v>2</v>
      </c>
      <c r="C159" t="s">
        <v>43</v>
      </c>
      <c r="D159">
        <f>VLOOKUP($A159,Sheet3!$A$1:$Z$101,22,Sheet3!V:V)</f>
        <v>0</v>
      </c>
      <c r="E159">
        <v>8</v>
      </c>
      <c r="F159">
        <v>7230</v>
      </c>
      <c r="G159">
        <v>6551</v>
      </c>
      <c r="H159">
        <v>679</v>
      </c>
      <c r="I159">
        <v>0</v>
      </c>
      <c r="J159">
        <v>31.3</v>
      </c>
      <c r="K159">
        <v>1</v>
      </c>
      <c r="L159">
        <v>4</v>
      </c>
      <c r="M159">
        <v>1</v>
      </c>
      <c r="N159">
        <v>2</v>
      </c>
      <c r="O159">
        <v>0</v>
      </c>
      <c r="P159">
        <v>0</v>
      </c>
      <c r="Q159">
        <v>0</v>
      </c>
    </row>
    <row r="160" spans="1:17">
      <c r="A160">
        <v>53</v>
      </c>
      <c r="B160">
        <v>3</v>
      </c>
      <c r="C160" t="s">
        <v>43</v>
      </c>
      <c r="D160">
        <f>VLOOKUP($A160,Sheet3!$A$1:$Z$101,22,Sheet3!V:V)</f>
        <v>0</v>
      </c>
      <c r="E160">
        <v>8</v>
      </c>
      <c r="F160">
        <v>7374</v>
      </c>
      <c r="G160">
        <v>6615</v>
      </c>
      <c r="H160">
        <v>759</v>
      </c>
      <c r="I160">
        <v>0</v>
      </c>
      <c r="J160">
        <v>24.63</v>
      </c>
      <c r="K160">
        <v>1</v>
      </c>
      <c r="L160">
        <v>4</v>
      </c>
      <c r="M160">
        <v>1</v>
      </c>
      <c r="N160">
        <v>2</v>
      </c>
      <c r="O160">
        <v>0</v>
      </c>
      <c r="P160">
        <v>0</v>
      </c>
      <c r="Q160">
        <v>0</v>
      </c>
    </row>
    <row r="161" spans="1:17">
      <c r="A161">
        <v>54</v>
      </c>
      <c r="B161">
        <v>1</v>
      </c>
      <c r="C161" t="s">
        <v>43</v>
      </c>
      <c r="D161">
        <f>VLOOKUP($A161,Sheet3!$A$1:$Z$101,22,Sheet3!V:V)</f>
        <v>0</v>
      </c>
      <c r="E161">
        <v>8</v>
      </c>
      <c r="F161">
        <v>7072</v>
      </c>
      <c r="G161">
        <v>6474</v>
      </c>
      <c r="H161">
        <v>598</v>
      </c>
      <c r="I161">
        <v>0</v>
      </c>
      <c r="J161">
        <v>28.19</v>
      </c>
      <c r="K161">
        <v>1</v>
      </c>
      <c r="L161">
        <v>4</v>
      </c>
      <c r="M161">
        <v>1</v>
      </c>
      <c r="N161">
        <v>2</v>
      </c>
      <c r="O161">
        <v>0</v>
      </c>
      <c r="P161">
        <v>0</v>
      </c>
      <c r="Q161">
        <v>0</v>
      </c>
    </row>
    <row r="162" spans="1:17">
      <c r="A162">
        <v>54</v>
      </c>
      <c r="B162">
        <v>2</v>
      </c>
      <c r="C162" t="s">
        <v>43</v>
      </c>
      <c r="D162">
        <f>VLOOKUP($A162,Sheet3!$A$1:$Z$101,22,Sheet3!V:V)</f>
        <v>0</v>
      </c>
      <c r="E162">
        <v>8</v>
      </c>
      <c r="F162">
        <v>7265</v>
      </c>
      <c r="G162">
        <v>6569</v>
      </c>
      <c r="H162">
        <v>696</v>
      </c>
      <c r="I162">
        <v>0</v>
      </c>
      <c r="J162">
        <v>30.16</v>
      </c>
      <c r="K162">
        <v>1</v>
      </c>
      <c r="L162">
        <v>4</v>
      </c>
      <c r="M162">
        <v>1</v>
      </c>
      <c r="N162">
        <v>2</v>
      </c>
      <c r="O162">
        <v>0</v>
      </c>
      <c r="P162">
        <v>0</v>
      </c>
      <c r="Q162">
        <v>0</v>
      </c>
    </row>
    <row r="163" spans="1:17">
      <c r="A163">
        <v>54</v>
      </c>
      <c r="B163">
        <v>3</v>
      </c>
      <c r="C163" t="s">
        <v>43</v>
      </c>
      <c r="D163">
        <f>VLOOKUP($A163,Sheet3!$A$1:$Z$101,22,Sheet3!V:V)</f>
        <v>0</v>
      </c>
      <c r="E163">
        <v>8</v>
      </c>
      <c r="F163">
        <v>7097</v>
      </c>
      <c r="G163">
        <v>6491</v>
      </c>
      <c r="H163">
        <v>606</v>
      </c>
      <c r="I163">
        <v>0</v>
      </c>
      <c r="J163">
        <v>28.68</v>
      </c>
      <c r="K163">
        <v>1</v>
      </c>
      <c r="L163">
        <v>4</v>
      </c>
      <c r="M163">
        <v>1</v>
      </c>
      <c r="N163">
        <v>2</v>
      </c>
      <c r="O163">
        <v>0</v>
      </c>
      <c r="P163">
        <v>0</v>
      </c>
      <c r="Q163">
        <v>0</v>
      </c>
    </row>
    <row r="164" spans="1:17">
      <c r="A164">
        <v>55</v>
      </c>
      <c r="B164">
        <v>1</v>
      </c>
      <c r="C164" t="s">
        <v>43</v>
      </c>
      <c r="D164">
        <f>VLOOKUP($A164,Sheet3!$A$1:$Z$101,22,Sheet3!V:V)</f>
        <v>0</v>
      </c>
      <c r="E164">
        <v>10</v>
      </c>
      <c r="F164">
        <v>10016</v>
      </c>
      <c r="G164">
        <v>9276</v>
      </c>
      <c r="H164">
        <v>740</v>
      </c>
      <c r="I164">
        <v>0</v>
      </c>
      <c r="J164">
        <v>42.76</v>
      </c>
      <c r="K164">
        <v>1</v>
      </c>
      <c r="L164">
        <v>5</v>
      </c>
      <c r="M164">
        <v>1</v>
      </c>
      <c r="N164">
        <v>3</v>
      </c>
      <c r="O164">
        <v>0</v>
      </c>
      <c r="P164">
        <v>0</v>
      </c>
      <c r="Q164">
        <v>0</v>
      </c>
    </row>
    <row r="165" spans="1:17">
      <c r="A165">
        <v>55</v>
      </c>
      <c r="B165">
        <v>2</v>
      </c>
      <c r="C165" t="s">
        <v>43</v>
      </c>
      <c r="D165">
        <f>VLOOKUP($A165,Sheet3!$A$1:$Z$101,22,Sheet3!V:V)</f>
        <v>0</v>
      </c>
      <c r="E165">
        <v>8</v>
      </c>
      <c r="F165">
        <v>7331</v>
      </c>
      <c r="G165">
        <v>6595</v>
      </c>
      <c r="H165">
        <v>736</v>
      </c>
      <c r="I165">
        <v>0</v>
      </c>
      <c r="J165">
        <v>42.23</v>
      </c>
      <c r="K165">
        <v>1</v>
      </c>
      <c r="L165">
        <v>4</v>
      </c>
      <c r="M165">
        <v>1</v>
      </c>
      <c r="N165">
        <v>2</v>
      </c>
      <c r="O165">
        <v>0</v>
      </c>
      <c r="P165">
        <v>0</v>
      </c>
      <c r="Q165">
        <v>0</v>
      </c>
    </row>
    <row r="166" spans="1:17">
      <c r="A166">
        <v>55</v>
      </c>
      <c r="B166">
        <v>3</v>
      </c>
      <c r="C166" t="s">
        <v>43</v>
      </c>
      <c r="D166">
        <f>VLOOKUP($A166,Sheet3!$A$1:$Z$101,22,Sheet3!V:V)</f>
        <v>0</v>
      </c>
      <c r="E166">
        <v>10</v>
      </c>
      <c r="F166">
        <v>9929</v>
      </c>
      <c r="G166">
        <v>9262</v>
      </c>
      <c r="H166">
        <v>667</v>
      </c>
      <c r="I166">
        <v>0</v>
      </c>
      <c r="J166">
        <v>40.47</v>
      </c>
      <c r="K166">
        <v>1</v>
      </c>
      <c r="L166">
        <v>5</v>
      </c>
      <c r="M166">
        <v>1</v>
      </c>
      <c r="N166">
        <v>3</v>
      </c>
      <c r="O166">
        <v>0</v>
      </c>
      <c r="P166">
        <v>0</v>
      </c>
      <c r="Q166">
        <v>0</v>
      </c>
    </row>
    <row r="167" spans="1:17">
      <c r="A167">
        <v>56</v>
      </c>
      <c r="B167">
        <v>1</v>
      </c>
      <c r="C167" t="s">
        <v>43</v>
      </c>
      <c r="D167">
        <f>VLOOKUP($A167,Sheet3!$A$1:$Z$101,22,Sheet3!V:V)</f>
        <v>0</v>
      </c>
      <c r="E167">
        <v>8</v>
      </c>
      <c r="F167">
        <v>7013</v>
      </c>
      <c r="G167">
        <v>6346</v>
      </c>
      <c r="H167">
        <v>667</v>
      </c>
      <c r="I167">
        <v>0</v>
      </c>
      <c r="J167">
        <v>34.4</v>
      </c>
      <c r="K167">
        <v>1</v>
      </c>
      <c r="L167">
        <v>4</v>
      </c>
      <c r="M167">
        <v>1</v>
      </c>
      <c r="N167">
        <v>2</v>
      </c>
      <c r="O167">
        <v>0</v>
      </c>
      <c r="P167">
        <v>0</v>
      </c>
      <c r="Q167">
        <v>0</v>
      </c>
    </row>
    <row r="168" spans="1:17">
      <c r="A168">
        <v>56</v>
      </c>
      <c r="B168">
        <v>2</v>
      </c>
      <c r="C168" t="s">
        <v>43</v>
      </c>
      <c r="D168">
        <f>VLOOKUP($A168,Sheet3!$A$1:$Z$101,22,Sheet3!V:V)</f>
        <v>0</v>
      </c>
      <c r="E168">
        <v>8</v>
      </c>
      <c r="F168">
        <v>7266</v>
      </c>
      <c r="G168">
        <v>6454</v>
      </c>
      <c r="H168">
        <v>812</v>
      </c>
      <c r="I168">
        <v>0</v>
      </c>
      <c r="J168">
        <v>39.74</v>
      </c>
      <c r="K168">
        <v>1</v>
      </c>
      <c r="L168">
        <v>4</v>
      </c>
      <c r="M168">
        <v>1</v>
      </c>
      <c r="N168">
        <v>2</v>
      </c>
      <c r="O168">
        <v>0</v>
      </c>
      <c r="P168">
        <v>0</v>
      </c>
      <c r="Q168">
        <v>0</v>
      </c>
    </row>
    <row r="169" spans="1:17">
      <c r="A169">
        <v>56</v>
      </c>
      <c r="B169">
        <v>3</v>
      </c>
      <c r="C169" t="s">
        <v>43</v>
      </c>
      <c r="D169">
        <f>VLOOKUP($A169,Sheet3!$A$1:$Z$101,22,Sheet3!V:V)</f>
        <v>0</v>
      </c>
      <c r="E169">
        <v>8</v>
      </c>
      <c r="F169">
        <v>7279</v>
      </c>
      <c r="G169">
        <v>6461</v>
      </c>
      <c r="H169">
        <v>818</v>
      </c>
      <c r="I169">
        <v>0</v>
      </c>
      <c r="J169">
        <v>34.15</v>
      </c>
      <c r="K169">
        <v>1</v>
      </c>
      <c r="L169">
        <v>4</v>
      </c>
      <c r="M169">
        <v>1</v>
      </c>
      <c r="N169">
        <v>2</v>
      </c>
      <c r="O169">
        <v>0</v>
      </c>
      <c r="P169">
        <v>0</v>
      </c>
      <c r="Q169">
        <v>0</v>
      </c>
    </row>
    <row r="170" spans="1:17">
      <c r="A170">
        <v>57</v>
      </c>
      <c r="B170">
        <v>1</v>
      </c>
      <c r="C170" t="s">
        <v>43</v>
      </c>
      <c r="D170">
        <f>VLOOKUP($A170,Sheet3!$A$1:$Z$101,22,Sheet3!V:V)</f>
        <v>0</v>
      </c>
      <c r="E170">
        <v>13</v>
      </c>
      <c r="F170">
        <v>16456</v>
      </c>
      <c r="G170">
        <v>15337</v>
      </c>
      <c r="H170">
        <v>1119</v>
      </c>
      <c r="I170">
        <v>0</v>
      </c>
      <c r="J170">
        <v>52.94</v>
      </c>
      <c r="K170">
        <v>1</v>
      </c>
      <c r="L170">
        <v>6</v>
      </c>
      <c r="M170">
        <v>2</v>
      </c>
      <c r="N170">
        <v>3</v>
      </c>
      <c r="O170">
        <v>1</v>
      </c>
      <c r="P170">
        <v>0</v>
      </c>
      <c r="Q170">
        <v>0</v>
      </c>
    </row>
    <row r="171" spans="1:17">
      <c r="A171">
        <v>57</v>
      </c>
      <c r="B171">
        <v>2</v>
      </c>
      <c r="C171" t="s">
        <v>43</v>
      </c>
      <c r="D171">
        <f>VLOOKUP($A171,Sheet3!$A$1:$Z$101,22,Sheet3!V:V)</f>
        <v>0</v>
      </c>
      <c r="E171">
        <v>13</v>
      </c>
      <c r="F171">
        <v>16451</v>
      </c>
      <c r="G171">
        <v>15321</v>
      </c>
      <c r="H171">
        <v>1130</v>
      </c>
      <c r="I171">
        <v>0</v>
      </c>
      <c r="J171">
        <v>48.09</v>
      </c>
      <c r="K171">
        <v>1</v>
      </c>
      <c r="L171">
        <v>6</v>
      </c>
      <c r="M171">
        <v>2</v>
      </c>
      <c r="N171">
        <v>3</v>
      </c>
      <c r="O171">
        <v>1</v>
      </c>
      <c r="P171">
        <v>0</v>
      </c>
      <c r="Q171">
        <v>0</v>
      </c>
    </row>
    <row r="172" spans="1:17">
      <c r="A172">
        <v>57</v>
      </c>
      <c r="B172">
        <v>3</v>
      </c>
      <c r="C172" t="s">
        <v>43</v>
      </c>
      <c r="D172">
        <f>VLOOKUP($A172,Sheet3!$A$1:$Z$101,22,Sheet3!V:V)</f>
        <v>0</v>
      </c>
      <c r="E172">
        <v>8</v>
      </c>
      <c r="F172">
        <v>7225</v>
      </c>
      <c r="G172">
        <v>6496</v>
      </c>
      <c r="H172">
        <v>729</v>
      </c>
      <c r="I172">
        <v>0</v>
      </c>
      <c r="J172">
        <v>34.090000000000003</v>
      </c>
      <c r="K172">
        <v>1</v>
      </c>
      <c r="L172">
        <v>4</v>
      </c>
      <c r="M172">
        <v>1</v>
      </c>
      <c r="N172">
        <v>2</v>
      </c>
      <c r="O172">
        <v>0</v>
      </c>
      <c r="P172">
        <v>0</v>
      </c>
      <c r="Q172">
        <v>0</v>
      </c>
    </row>
    <row r="173" spans="1:17">
      <c r="A173">
        <v>58</v>
      </c>
      <c r="B173">
        <v>1</v>
      </c>
      <c r="C173" t="s">
        <v>43</v>
      </c>
      <c r="D173">
        <f>VLOOKUP($A173,Sheet3!$A$1:$Z$101,22,Sheet3!V:V)</f>
        <v>0</v>
      </c>
      <c r="E173">
        <v>13</v>
      </c>
      <c r="F173">
        <v>16148</v>
      </c>
      <c r="G173">
        <v>15047</v>
      </c>
      <c r="H173">
        <v>1101</v>
      </c>
      <c r="I173">
        <v>0</v>
      </c>
      <c r="J173">
        <v>59.97</v>
      </c>
      <c r="K173">
        <v>1</v>
      </c>
      <c r="L173">
        <v>6</v>
      </c>
      <c r="M173">
        <v>2</v>
      </c>
      <c r="N173">
        <v>3</v>
      </c>
      <c r="O173">
        <v>1</v>
      </c>
      <c r="P173">
        <v>0</v>
      </c>
      <c r="Q173">
        <v>0</v>
      </c>
    </row>
    <row r="174" spans="1:17">
      <c r="A174">
        <v>58</v>
      </c>
      <c r="B174">
        <v>2</v>
      </c>
      <c r="C174" t="s">
        <v>43</v>
      </c>
      <c r="D174">
        <f>VLOOKUP($A174,Sheet3!$A$1:$Z$101,22,Sheet3!V:V)</f>
        <v>0</v>
      </c>
      <c r="E174">
        <v>13</v>
      </c>
      <c r="F174">
        <v>16261</v>
      </c>
      <c r="G174">
        <v>15105</v>
      </c>
      <c r="H174">
        <v>1156</v>
      </c>
      <c r="I174">
        <v>0</v>
      </c>
      <c r="J174">
        <v>67.930000000000007</v>
      </c>
      <c r="K174">
        <v>1</v>
      </c>
      <c r="L174">
        <v>6</v>
      </c>
      <c r="M174">
        <v>2</v>
      </c>
      <c r="N174">
        <v>3</v>
      </c>
      <c r="O174">
        <v>1</v>
      </c>
      <c r="P174">
        <v>0</v>
      </c>
      <c r="Q174">
        <v>0</v>
      </c>
    </row>
    <row r="175" spans="1:17">
      <c r="A175">
        <v>58</v>
      </c>
      <c r="B175">
        <v>3</v>
      </c>
      <c r="C175" t="s">
        <v>43</v>
      </c>
      <c r="D175">
        <f>VLOOKUP($A175,Sheet3!$A$1:$Z$101,22,Sheet3!V:V)</f>
        <v>0</v>
      </c>
      <c r="E175">
        <v>13</v>
      </c>
      <c r="F175">
        <v>16638</v>
      </c>
      <c r="G175">
        <v>15492</v>
      </c>
      <c r="H175">
        <v>1146</v>
      </c>
      <c r="I175">
        <v>0</v>
      </c>
      <c r="J175">
        <v>60.63</v>
      </c>
      <c r="K175">
        <v>1</v>
      </c>
      <c r="L175">
        <v>6</v>
      </c>
      <c r="M175">
        <v>2</v>
      </c>
      <c r="N175">
        <v>3</v>
      </c>
      <c r="O175">
        <v>1</v>
      </c>
      <c r="P175">
        <v>0</v>
      </c>
      <c r="Q175">
        <v>0</v>
      </c>
    </row>
    <row r="176" spans="1:17">
      <c r="A176">
        <v>59</v>
      </c>
      <c r="B176">
        <v>1</v>
      </c>
      <c r="C176" t="s">
        <v>43</v>
      </c>
      <c r="D176">
        <f>VLOOKUP($A176,Sheet3!$A$1:$Z$101,22,Sheet3!V:V)</f>
        <v>0</v>
      </c>
      <c r="E176">
        <v>10</v>
      </c>
      <c r="F176">
        <v>10208</v>
      </c>
      <c r="G176">
        <v>9393</v>
      </c>
      <c r="H176">
        <v>815</v>
      </c>
      <c r="I176">
        <v>0</v>
      </c>
      <c r="J176">
        <v>26.96</v>
      </c>
      <c r="K176">
        <v>1</v>
      </c>
      <c r="L176">
        <v>5</v>
      </c>
      <c r="M176">
        <v>1</v>
      </c>
      <c r="N176">
        <v>3</v>
      </c>
      <c r="O176">
        <v>0</v>
      </c>
      <c r="P176">
        <v>0</v>
      </c>
      <c r="Q176">
        <v>0</v>
      </c>
    </row>
    <row r="177" spans="1:17">
      <c r="A177">
        <v>59</v>
      </c>
      <c r="B177">
        <v>2</v>
      </c>
      <c r="C177" t="s">
        <v>43</v>
      </c>
      <c r="D177">
        <f>VLOOKUP($A177,Sheet3!$A$1:$Z$101,22,Sheet3!V:V)</f>
        <v>0</v>
      </c>
      <c r="E177">
        <v>10</v>
      </c>
      <c r="F177">
        <v>10226</v>
      </c>
      <c r="G177">
        <v>9393</v>
      </c>
      <c r="H177">
        <v>833</v>
      </c>
      <c r="I177">
        <v>0</v>
      </c>
      <c r="J177">
        <v>28.72</v>
      </c>
      <c r="K177">
        <v>1</v>
      </c>
      <c r="L177">
        <v>5</v>
      </c>
      <c r="M177">
        <v>1</v>
      </c>
      <c r="N177">
        <v>3</v>
      </c>
      <c r="O177">
        <v>0</v>
      </c>
      <c r="P177">
        <v>0</v>
      </c>
      <c r="Q177">
        <v>0</v>
      </c>
    </row>
    <row r="178" spans="1:17">
      <c r="A178">
        <v>59</v>
      </c>
      <c r="B178">
        <v>3</v>
      </c>
      <c r="C178" t="s">
        <v>43</v>
      </c>
      <c r="D178">
        <f>VLOOKUP($A178,Sheet3!$A$1:$Z$101,22,Sheet3!V:V)</f>
        <v>0</v>
      </c>
      <c r="E178">
        <v>10</v>
      </c>
      <c r="F178">
        <v>10389</v>
      </c>
      <c r="G178">
        <v>9495</v>
      </c>
      <c r="H178">
        <v>894</v>
      </c>
      <c r="I178">
        <v>0</v>
      </c>
      <c r="J178">
        <v>38.5</v>
      </c>
      <c r="K178">
        <v>1</v>
      </c>
      <c r="L178">
        <v>5</v>
      </c>
      <c r="M178">
        <v>1</v>
      </c>
      <c r="N178">
        <v>3</v>
      </c>
      <c r="O178">
        <v>0</v>
      </c>
      <c r="P178">
        <v>0</v>
      </c>
      <c r="Q178">
        <v>0</v>
      </c>
    </row>
    <row r="179" spans="1:17">
      <c r="A179">
        <v>60</v>
      </c>
      <c r="B179">
        <v>1</v>
      </c>
      <c r="C179" t="s">
        <v>43</v>
      </c>
      <c r="D179">
        <f>VLOOKUP($A179,Sheet3!$A$1:$Z$101,22,Sheet3!V:V)</f>
        <v>0</v>
      </c>
      <c r="E179">
        <v>8</v>
      </c>
      <c r="F179">
        <v>7520</v>
      </c>
      <c r="G179">
        <v>6702</v>
      </c>
      <c r="H179">
        <v>818</v>
      </c>
      <c r="I179">
        <v>0</v>
      </c>
      <c r="J179">
        <v>33.979999999999997</v>
      </c>
      <c r="K179">
        <v>1</v>
      </c>
      <c r="L179">
        <v>4</v>
      </c>
      <c r="M179">
        <v>1</v>
      </c>
      <c r="N179">
        <v>2</v>
      </c>
      <c r="O179">
        <v>0</v>
      </c>
      <c r="P179">
        <v>0</v>
      </c>
      <c r="Q179">
        <v>0</v>
      </c>
    </row>
    <row r="180" spans="1:17">
      <c r="A180">
        <v>60</v>
      </c>
      <c r="B180">
        <v>2</v>
      </c>
      <c r="C180" t="s">
        <v>43</v>
      </c>
      <c r="D180">
        <f>VLOOKUP($A180,Sheet3!$A$1:$Z$101,22,Sheet3!V:V)</f>
        <v>0</v>
      </c>
      <c r="E180">
        <v>12</v>
      </c>
      <c r="F180">
        <v>12663</v>
      </c>
      <c r="G180">
        <v>11722</v>
      </c>
      <c r="H180">
        <v>941</v>
      </c>
      <c r="I180">
        <v>0</v>
      </c>
      <c r="J180">
        <v>41.2</v>
      </c>
      <c r="K180">
        <v>1</v>
      </c>
      <c r="L180">
        <v>6</v>
      </c>
      <c r="M180">
        <v>1</v>
      </c>
      <c r="N180">
        <v>4</v>
      </c>
      <c r="O180">
        <v>0</v>
      </c>
      <c r="P180">
        <v>0</v>
      </c>
      <c r="Q180">
        <v>0</v>
      </c>
    </row>
    <row r="181" spans="1:17">
      <c r="A181">
        <v>60</v>
      </c>
      <c r="B181">
        <v>3</v>
      </c>
      <c r="C181" t="s">
        <v>43</v>
      </c>
      <c r="D181">
        <f>VLOOKUP($A181,Sheet3!$A$1:$Z$101,22,Sheet3!V:V)</f>
        <v>0</v>
      </c>
      <c r="E181">
        <v>18</v>
      </c>
      <c r="F181">
        <v>27448</v>
      </c>
      <c r="G181">
        <v>26333</v>
      </c>
      <c r="H181">
        <v>1115</v>
      </c>
      <c r="I181">
        <v>0</v>
      </c>
      <c r="J181">
        <v>42.27</v>
      </c>
      <c r="K181">
        <v>1</v>
      </c>
      <c r="L181">
        <v>7</v>
      </c>
      <c r="M181">
        <v>1</v>
      </c>
      <c r="N181">
        <v>4</v>
      </c>
      <c r="O181">
        <v>3</v>
      </c>
      <c r="P181">
        <v>2</v>
      </c>
      <c r="Q181">
        <v>0</v>
      </c>
    </row>
    <row r="182" spans="1:17">
      <c r="A182">
        <v>61</v>
      </c>
      <c r="B182">
        <v>1</v>
      </c>
      <c r="C182" t="s">
        <v>43</v>
      </c>
      <c r="D182">
        <f>VLOOKUP($A182,Sheet3!$A$1:$Z$101,22,Sheet3!V:V)</f>
        <v>0</v>
      </c>
      <c r="E182">
        <v>8</v>
      </c>
      <c r="F182">
        <v>7175</v>
      </c>
      <c r="G182">
        <v>6451</v>
      </c>
      <c r="H182">
        <v>724</v>
      </c>
      <c r="I182">
        <v>0</v>
      </c>
      <c r="J182">
        <v>76.02</v>
      </c>
      <c r="K182">
        <v>1</v>
      </c>
      <c r="L182">
        <v>4</v>
      </c>
      <c r="M182">
        <v>1</v>
      </c>
      <c r="N182">
        <v>2</v>
      </c>
      <c r="O182">
        <v>0</v>
      </c>
      <c r="P182">
        <v>0</v>
      </c>
      <c r="Q182">
        <v>0</v>
      </c>
    </row>
    <row r="183" spans="1:17">
      <c r="A183">
        <v>61</v>
      </c>
      <c r="B183">
        <v>2</v>
      </c>
      <c r="C183" t="s">
        <v>43</v>
      </c>
      <c r="D183">
        <f>VLOOKUP($A183,Sheet3!$A$1:$Z$101,22,Sheet3!V:V)</f>
        <v>0</v>
      </c>
      <c r="E183">
        <v>10</v>
      </c>
      <c r="F183">
        <v>9488</v>
      </c>
      <c r="G183">
        <v>8639</v>
      </c>
      <c r="H183">
        <v>849</v>
      </c>
      <c r="I183">
        <v>0</v>
      </c>
      <c r="J183">
        <v>48.48</v>
      </c>
      <c r="K183">
        <v>1</v>
      </c>
      <c r="L183">
        <v>5</v>
      </c>
      <c r="M183">
        <v>2</v>
      </c>
      <c r="N183">
        <v>2</v>
      </c>
      <c r="O183">
        <v>0</v>
      </c>
      <c r="P183">
        <v>0</v>
      </c>
      <c r="Q183">
        <v>0</v>
      </c>
    </row>
    <row r="184" spans="1:17">
      <c r="A184">
        <v>61</v>
      </c>
      <c r="B184">
        <v>3</v>
      </c>
      <c r="C184" t="s">
        <v>43</v>
      </c>
      <c r="D184">
        <f>VLOOKUP($A184,Sheet3!$A$1:$Z$101,22,Sheet3!V:V)</f>
        <v>0</v>
      </c>
      <c r="E184">
        <v>10</v>
      </c>
      <c r="F184">
        <v>9486</v>
      </c>
      <c r="G184">
        <v>8659</v>
      </c>
      <c r="H184">
        <v>827</v>
      </c>
      <c r="I184">
        <v>0</v>
      </c>
      <c r="J184">
        <v>38.35</v>
      </c>
      <c r="K184">
        <v>1</v>
      </c>
      <c r="L184">
        <v>5</v>
      </c>
      <c r="M184">
        <v>2</v>
      </c>
      <c r="N184">
        <v>2</v>
      </c>
      <c r="O184">
        <v>0</v>
      </c>
      <c r="P184">
        <v>0</v>
      </c>
      <c r="Q184">
        <v>0</v>
      </c>
    </row>
    <row r="185" spans="1:17">
      <c r="A185">
        <v>62</v>
      </c>
      <c r="B185">
        <v>1</v>
      </c>
      <c r="C185" t="s">
        <v>43</v>
      </c>
      <c r="D185">
        <f>VLOOKUP($A185,Sheet3!$A$1:$Z$101,22,Sheet3!V:V)</f>
        <v>1</v>
      </c>
      <c r="E185">
        <v>11</v>
      </c>
      <c r="F185">
        <v>13911</v>
      </c>
      <c r="G185">
        <v>12803</v>
      </c>
      <c r="H185">
        <v>1108</v>
      </c>
      <c r="I185">
        <v>0</v>
      </c>
      <c r="J185">
        <v>36.520000000000003</v>
      </c>
      <c r="K185">
        <v>1</v>
      </c>
      <c r="L185">
        <v>5</v>
      </c>
      <c r="M185">
        <v>1</v>
      </c>
      <c r="N185">
        <v>3</v>
      </c>
      <c r="O185">
        <v>1</v>
      </c>
      <c r="P185">
        <v>0</v>
      </c>
      <c r="Q185">
        <v>0</v>
      </c>
    </row>
    <row r="186" spans="1:17">
      <c r="A186">
        <v>62</v>
      </c>
      <c r="B186">
        <v>2</v>
      </c>
      <c r="C186" t="s">
        <v>43</v>
      </c>
      <c r="D186">
        <f>VLOOKUP($A186,Sheet3!$A$1:$Z$101,22,Sheet3!V:V)</f>
        <v>1</v>
      </c>
      <c r="E186">
        <v>11</v>
      </c>
      <c r="F186">
        <v>14130</v>
      </c>
      <c r="G186">
        <v>12963</v>
      </c>
      <c r="H186">
        <v>1167</v>
      </c>
      <c r="I186">
        <v>0</v>
      </c>
      <c r="J186">
        <v>28.35</v>
      </c>
      <c r="K186">
        <v>1</v>
      </c>
      <c r="L186">
        <v>4</v>
      </c>
      <c r="M186">
        <v>1</v>
      </c>
      <c r="N186">
        <v>2</v>
      </c>
      <c r="O186">
        <v>2</v>
      </c>
      <c r="P186">
        <v>1</v>
      </c>
      <c r="Q186">
        <v>0</v>
      </c>
    </row>
    <row r="187" spans="1:17">
      <c r="A187">
        <v>62</v>
      </c>
      <c r="B187">
        <v>3</v>
      </c>
      <c r="C187" t="s">
        <v>43</v>
      </c>
      <c r="D187">
        <f>VLOOKUP($A187,Sheet3!$A$1:$Z$101,22,Sheet3!V:V)</f>
        <v>1</v>
      </c>
      <c r="E187">
        <v>11</v>
      </c>
      <c r="F187">
        <v>14467</v>
      </c>
      <c r="G187">
        <v>13334</v>
      </c>
      <c r="H187">
        <v>1133</v>
      </c>
      <c r="I187">
        <v>0</v>
      </c>
      <c r="J187">
        <v>42.75</v>
      </c>
      <c r="K187">
        <v>1</v>
      </c>
      <c r="L187">
        <v>5</v>
      </c>
      <c r="M187">
        <v>1</v>
      </c>
      <c r="N187">
        <v>3</v>
      </c>
      <c r="O187">
        <v>1</v>
      </c>
      <c r="P187">
        <v>0</v>
      </c>
      <c r="Q187">
        <v>0</v>
      </c>
    </row>
    <row r="188" spans="1:17">
      <c r="A188">
        <v>63</v>
      </c>
      <c r="B188">
        <v>1</v>
      </c>
      <c r="C188" t="s">
        <v>43</v>
      </c>
      <c r="D188">
        <f>VLOOKUP($A188,Sheet3!$A$1:$Z$101,22,Sheet3!V:V)</f>
        <v>0</v>
      </c>
      <c r="E188">
        <v>9</v>
      </c>
      <c r="F188">
        <v>9756</v>
      </c>
      <c r="G188">
        <v>9245</v>
      </c>
      <c r="H188">
        <v>511</v>
      </c>
      <c r="I188">
        <v>0</v>
      </c>
      <c r="J188">
        <v>22.4</v>
      </c>
      <c r="K188">
        <v>1</v>
      </c>
      <c r="L188">
        <v>4</v>
      </c>
      <c r="M188">
        <v>0</v>
      </c>
      <c r="N188">
        <v>3</v>
      </c>
      <c r="O188">
        <v>1</v>
      </c>
      <c r="P188">
        <v>0</v>
      </c>
      <c r="Q188">
        <v>0</v>
      </c>
    </row>
    <row r="189" spans="1:17">
      <c r="A189">
        <v>63</v>
      </c>
      <c r="B189">
        <v>2</v>
      </c>
      <c r="C189" t="s">
        <v>43</v>
      </c>
      <c r="D189">
        <f>VLOOKUP($A189,Sheet3!$A$1:$Z$101,22,Sheet3!V:V)</f>
        <v>0</v>
      </c>
      <c r="E189">
        <v>9</v>
      </c>
      <c r="F189">
        <v>10578</v>
      </c>
      <c r="G189">
        <v>9570</v>
      </c>
      <c r="H189">
        <v>1008</v>
      </c>
      <c r="I189">
        <v>0</v>
      </c>
      <c r="J189">
        <v>39.24</v>
      </c>
      <c r="K189">
        <v>1</v>
      </c>
      <c r="L189">
        <v>4</v>
      </c>
      <c r="M189">
        <v>1</v>
      </c>
      <c r="N189">
        <v>2</v>
      </c>
      <c r="O189">
        <v>1</v>
      </c>
      <c r="P189">
        <v>0</v>
      </c>
      <c r="Q189">
        <v>0</v>
      </c>
    </row>
    <row r="190" spans="1:17">
      <c r="A190">
        <v>63</v>
      </c>
      <c r="B190">
        <v>3</v>
      </c>
      <c r="C190" t="s">
        <v>43</v>
      </c>
      <c r="D190">
        <f>VLOOKUP($A190,Sheet3!$A$1:$Z$101,22,Sheet3!V:V)</f>
        <v>0</v>
      </c>
      <c r="E190">
        <v>9</v>
      </c>
      <c r="F190">
        <v>9672</v>
      </c>
      <c r="G190">
        <v>9204</v>
      </c>
      <c r="H190">
        <v>468</v>
      </c>
      <c r="I190">
        <v>0</v>
      </c>
      <c r="J190">
        <v>21.26</v>
      </c>
      <c r="K190">
        <v>1</v>
      </c>
      <c r="L190">
        <v>4</v>
      </c>
      <c r="M190">
        <v>0</v>
      </c>
      <c r="N190">
        <v>3</v>
      </c>
      <c r="O190">
        <v>1</v>
      </c>
      <c r="P190">
        <v>0</v>
      </c>
      <c r="Q190">
        <v>0</v>
      </c>
    </row>
    <row r="191" spans="1:17">
      <c r="A191">
        <v>64</v>
      </c>
      <c r="B191">
        <v>1</v>
      </c>
      <c r="C191" t="s">
        <v>43</v>
      </c>
      <c r="D191">
        <f>VLOOKUP($A191,Sheet3!$A$1:$Z$101,22,Sheet3!V:V)</f>
        <v>0</v>
      </c>
      <c r="E191">
        <v>10</v>
      </c>
      <c r="F191">
        <v>9614</v>
      </c>
      <c r="G191">
        <v>8929</v>
      </c>
      <c r="H191">
        <v>685</v>
      </c>
      <c r="I191">
        <v>0</v>
      </c>
      <c r="J191">
        <v>22.7</v>
      </c>
      <c r="K191">
        <v>1</v>
      </c>
      <c r="L191">
        <v>5</v>
      </c>
      <c r="M191">
        <v>1</v>
      </c>
      <c r="N191">
        <v>3</v>
      </c>
      <c r="O191">
        <v>0</v>
      </c>
      <c r="P191">
        <v>0</v>
      </c>
      <c r="Q191">
        <v>0</v>
      </c>
    </row>
    <row r="192" spans="1:17">
      <c r="A192">
        <v>64</v>
      </c>
      <c r="B192">
        <v>2</v>
      </c>
      <c r="C192" t="s">
        <v>43</v>
      </c>
      <c r="D192">
        <f>VLOOKUP($A192,Sheet3!$A$1:$Z$101,22,Sheet3!V:V)</f>
        <v>0</v>
      </c>
      <c r="E192">
        <v>10</v>
      </c>
      <c r="F192">
        <v>9561</v>
      </c>
      <c r="G192">
        <v>8911</v>
      </c>
      <c r="H192">
        <v>650</v>
      </c>
      <c r="I192">
        <v>0</v>
      </c>
      <c r="J192">
        <v>24.06</v>
      </c>
      <c r="K192">
        <v>1</v>
      </c>
      <c r="L192">
        <v>5</v>
      </c>
      <c r="M192">
        <v>1</v>
      </c>
      <c r="N192">
        <v>3</v>
      </c>
      <c r="O192">
        <v>0</v>
      </c>
      <c r="P192">
        <v>0</v>
      </c>
      <c r="Q192">
        <v>0</v>
      </c>
    </row>
    <row r="193" spans="1:17">
      <c r="A193">
        <v>64</v>
      </c>
      <c r="B193">
        <v>3</v>
      </c>
      <c r="C193" t="s">
        <v>43</v>
      </c>
      <c r="D193">
        <f>VLOOKUP($A193,Sheet3!$A$1:$Z$101,22,Sheet3!V:V)</f>
        <v>0</v>
      </c>
      <c r="E193">
        <v>10</v>
      </c>
      <c r="F193">
        <v>9806</v>
      </c>
      <c r="G193">
        <v>9006</v>
      </c>
      <c r="H193">
        <v>800</v>
      </c>
      <c r="I193">
        <v>0</v>
      </c>
      <c r="J193">
        <v>34.74</v>
      </c>
      <c r="K193">
        <v>1</v>
      </c>
      <c r="L193">
        <v>5</v>
      </c>
      <c r="M193">
        <v>1</v>
      </c>
      <c r="N193">
        <v>3</v>
      </c>
      <c r="O193">
        <v>0</v>
      </c>
      <c r="P193">
        <v>0</v>
      </c>
      <c r="Q193">
        <v>0</v>
      </c>
    </row>
    <row r="194" spans="1:17">
      <c r="A194">
        <v>65</v>
      </c>
      <c r="B194">
        <v>1</v>
      </c>
      <c r="C194" t="s">
        <v>43</v>
      </c>
      <c r="D194">
        <f>VLOOKUP($A194,Sheet3!$A$1:$Z$101,22,Sheet3!V:V)</f>
        <v>1</v>
      </c>
      <c r="E194">
        <v>9</v>
      </c>
      <c r="F194">
        <v>9519</v>
      </c>
      <c r="G194">
        <v>9093</v>
      </c>
      <c r="H194">
        <v>426</v>
      </c>
      <c r="I194">
        <v>0</v>
      </c>
      <c r="J194">
        <v>17.079999999999998</v>
      </c>
      <c r="K194">
        <v>1</v>
      </c>
      <c r="L194">
        <v>4</v>
      </c>
      <c r="M194">
        <v>0</v>
      </c>
      <c r="N194">
        <v>3</v>
      </c>
      <c r="O194">
        <v>1</v>
      </c>
      <c r="P194">
        <v>0</v>
      </c>
      <c r="Q194">
        <v>0</v>
      </c>
    </row>
    <row r="195" spans="1:17">
      <c r="A195">
        <v>65</v>
      </c>
      <c r="B195">
        <v>2</v>
      </c>
      <c r="C195" t="s">
        <v>43</v>
      </c>
      <c r="D195">
        <f>VLOOKUP($A195,Sheet3!$A$1:$Z$101,22,Sheet3!V:V)</f>
        <v>1</v>
      </c>
      <c r="E195">
        <v>11</v>
      </c>
      <c r="F195">
        <v>13024</v>
      </c>
      <c r="G195">
        <v>12341</v>
      </c>
      <c r="H195">
        <v>683</v>
      </c>
      <c r="I195">
        <v>0</v>
      </c>
      <c r="J195">
        <v>24.75</v>
      </c>
      <c r="K195">
        <v>1</v>
      </c>
      <c r="L195">
        <v>4</v>
      </c>
      <c r="M195">
        <v>0</v>
      </c>
      <c r="N195">
        <v>3</v>
      </c>
      <c r="O195">
        <v>2</v>
      </c>
      <c r="P195">
        <v>1</v>
      </c>
      <c r="Q195">
        <v>0</v>
      </c>
    </row>
    <row r="196" spans="1:17">
      <c r="A196">
        <v>65</v>
      </c>
      <c r="B196">
        <v>3</v>
      </c>
      <c r="C196" t="s">
        <v>43</v>
      </c>
      <c r="D196">
        <f>VLOOKUP($A196,Sheet3!$A$1:$Z$101,22,Sheet3!V:V)</f>
        <v>1</v>
      </c>
      <c r="E196">
        <v>9</v>
      </c>
      <c r="F196">
        <v>9560</v>
      </c>
      <c r="G196">
        <v>9097</v>
      </c>
      <c r="H196">
        <v>463</v>
      </c>
      <c r="I196">
        <v>0</v>
      </c>
      <c r="J196">
        <v>20.09</v>
      </c>
      <c r="K196">
        <v>1</v>
      </c>
      <c r="L196">
        <v>4</v>
      </c>
      <c r="M196">
        <v>0</v>
      </c>
      <c r="N196">
        <v>3</v>
      </c>
      <c r="O196">
        <v>1</v>
      </c>
      <c r="P196">
        <v>0</v>
      </c>
      <c r="Q196">
        <v>0</v>
      </c>
    </row>
    <row r="197" spans="1:17">
      <c r="A197">
        <v>66</v>
      </c>
      <c r="B197">
        <v>1</v>
      </c>
      <c r="C197" t="s">
        <v>43</v>
      </c>
      <c r="D197">
        <f>VLOOKUP($A197,Sheet3!$A$1:$Z$101,22,Sheet3!V:V)</f>
        <v>0</v>
      </c>
      <c r="E197">
        <v>9</v>
      </c>
      <c r="F197">
        <v>9717</v>
      </c>
      <c r="G197">
        <v>9218</v>
      </c>
      <c r="H197">
        <v>499</v>
      </c>
      <c r="I197">
        <v>0</v>
      </c>
      <c r="J197">
        <v>33.770000000000003</v>
      </c>
      <c r="K197">
        <v>1</v>
      </c>
      <c r="L197">
        <v>4</v>
      </c>
      <c r="M197">
        <v>0</v>
      </c>
      <c r="N197">
        <v>3</v>
      </c>
      <c r="O197">
        <v>1</v>
      </c>
      <c r="P197">
        <v>0</v>
      </c>
      <c r="Q197">
        <v>0</v>
      </c>
    </row>
    <row r="198" spans="1:17">
      <c r="A198">
        <v>66</v>
      </c>
      <c r="B198">
        <v>2</v>
      </c>
      <c r="C198" t="s">
        <v>43</v>
      </c>
      <c r="D198">
        <f>VLOOKUP($A198,Sheet3!$A$1:$Z$101,22,Sheet3!V:V)</f>
        <v>0</v>
      </c>
      <c r="E198">
        <v>11</v>
      </c>
      <c r="F198">
        <v>11962</v>
      </c>
      <c r="G198">
        <v>11447</v>
      </c>
      <c r="H198">
        <v>515</v>
      </c>
      <c r="I198">
        <v>0</v>
      </c>
      <c r="J198">
        <v>38.01</v>
      </c>
      <c r="K198">
        <v>1</v>
      </c>
      <c r="L198">
        <v>5</v>
      </c>
      <c r="M198">
        <v>0</v>
      </c>
      <c r="N198">
        <v>4</v>
      </c>
      <c r="O198">
        <v>1</v>
      </c>
      <c r="P198">
        <v>0</v>
      </c>
      <c r="Q198">
        <v>0</v>
      </c>
    </row>
    <row r="199" spans="1:17">
      <c r="A199">
        <v>66</v>
      </c>
      <c r="B199">
        <v>3</v>
      </c>
      <c r="C199" t="s">
        <v>43</v>
      </c>
      <c r="D199">
        <f>VLOOKUP($A199,Sheet3!$A$1:$Z$101,22,Sheet3!V:V)</f>
        <v>0</v>
      </c>
      <c r="K199">
        <v>1</v>
      </c>
      <c r="L199">
        <v>3</v>
      </c>
      <c r="M199">
        <v>0</v>
      </c>
      <c r="N199">
        <v>3</v>
      </c>
      <c r="O199">
        <v>0</v>
      </c>
      <c r="P199">
        <v>0</v>
      </c>
      <c r="Q199">
        <v>0</v>
      </c>
    </row>
    <row r="200" spans="1:17">
      <c r="A200">
        <v>67</v>
      </c>
      <c r="B200">
        <v>1</v>
      </c>
      <c r="C200" t="s">
        <v>43</v>
      </c>
      <c r="D200">
        <f>VLOOKUP($A200,Sheet3!$A$1:$Z$101,22,Sheet3!V:V)</f>
        <v>0</v>
      </c>
      <c r="E200">
        <v>8</v>
      </c>
      <c r="F200">
        <v>6860</v>
      </c>
      <c r="G200">
        <v>6038</v>
      </c>
      <c r="H200">
        <v>822</v>
      </c>
      <c r="I200">
        <v>0</v>
      </c>
      <c r="J200">
        <v>33.74</v>
      </c>
      <c r="K200">
        <v>1</v>
      </c>
      <c r="L200">
        <v>4</v>
      </c>
      <c r="M200">
        <v>1</v>
      </c>
      <c r="N200">
        <v>2</v>
      </c>
      <c r="O200">
        <v>0</v>
      </c>
      <c r="P200">
        <v>0</v>
      </c>
      <c r="Q200">
        <v>0</v>
      </c>
    </row>
    <row r="201" spans="1:17">
      <c r="A201">
        <v>67</v>
      </c>
      <c r="B201">
        <v>2</v>
      </c>
      <c r="C201" t="s">
        <v>43</v>
      </c>
      <c r="D201">
        <f>VLOOKUP($A201,Sheet3!$A$1:$Z$101,22,Sheet3!V:V)</f>
        <v>0</v>
      </c>
      <c r="E201">
        <v>12</v>
      </c>
      <c r="F201">
        <v>12230</v>
      </c>
      <c r="G201">
        <v>11147</v>
      </c>
      <c r="H201">
        <v>1083</v>
      </c>
      <c r="I201">
        <v>0</v>
      </c>
      <c r="J201">
        <v>36.340000000000003</v>
      </c>
      <c r="K201">
        <v>1</v>
      </c>
      <c r="L201">
        <v>6</v>
      </c>
      <c r="M201">
        <v>2</v>
      </c>
      <c r="N201">
        <v>3</v>
      </c>
      <c r="O201">
        <v>0</v>
      </c>
      <c r="P201">
        <v>0</v>
      </c>
      <c r="Q201">
        <v>0</v>
      </c>
    </row>
    <row r="202" spans="1:17">
      <c r="A202">
        <v>67</v>
      </c>
      <c r="B202">
        <v>3</v>
      </c>
      <c r="C202" t="s">
        <v>43</v>
      </c>
      <c r="D202">
        <f>VLOOKUP($A202,Sheet3!$A$1:$Z$101,22,Sheet3!V:V)</f>
        <v>0</v>
      </c>
      <c r="E202">
        <v>9</v>
      </c>
      <c r="F202">
        <v>9293</v>
      </c>
      <c r="G202">
        <v>8525</v>
      </c>
      <c r="H202">
        <v>768</v>
      </c>
      <c r="I202">
        <v>0</v>
      </c>
      <c r="J202">
        <v>25.05</v>
      </c>
      <c r="K202">
        <v>1</v>
      </c>
      <c r="L202">
        <v>4</v>
      </c>
      <c r="M202">
        <v>1</v>
      </c>
      <c r="N202">
        <v>2</v>
      </c>
      <c r="O202">
        <v>1</v>
      </c>
      <c r="P202">
        <v>0</v>
      </c>
      <c r="Q202">
        <v>0</v>
      </c>
    </row>
    <row r="203" spans="1:17">
      <c r="A203">
        <v>68</v>
      </c>
      <c r="B203">
        <v>1</v>
      </c>
      <c r="C203" t="s">
        <v>43</v>
      </c>
      <c r="D203">
        <f>VLOOKUP($A203,Sheet3!$A$1:$Z$101,22,Sheet3!V:V)</f>
        <v>0</v>
      </c>
      <c r="E203">
        <v>9</v>
      </c>
      <c r="F203">
        <v>9120</v>
      </c>
      <c r="G203">
        <v>8637</v>
      </c>
      <c r="H203">
        <v>483</v>
      </c>
      <c r="I203">
        <v>0</v>
      </c>
      <c r="J203">
        <v>21.79</v>
      </c>
      <c r="K203">
        <v>1</v>
      </c>
      <c r="L203">
        <v>4</v>
      </c>
      <c r="M203">
        <v>0</v>
      </c>
      <c r="N203">
        <v>3</v>
      </c>
      <c r="O203">
        <v>1</v>
      </c>
      <c r="P203">
        <v>0</v>
      </c>
      <c r="Q203">
        <v>0</v>
      </c>
    </row>
    <row r="204" spans="1:17">
      <c r="A204">
        <v>68</v>
      </c>
      <c r="B204">
        <v>2</v>
      </c>
      <c r="C204" t="s">
        <v>43</v>
      </c>
      <c r="D204">
        <f>VLOOKUP($A204,Sheet3!$A$1:$Z$101,22,Sheet3!V:V)</f>
        <v>0</v>
      </c>
      <c r="E204">
        <v>9</v>
      </c>
      <c r="F204">
        <v>9233</v>
      </c>
      <c r="G204">
        <v>8697</v>
      </c>
      <c r="H204">
        <v>536</v>
      </c>
      <c r="I204">
        <v>0</v>
      </c>
      <c r="J204">
        <v>24.99</v>
      </c>
      <c r="K204">
        <v>1</v>
      </c>
      <c r="L204">
        <v>4</v>
      </c>
      <c r="M204">
        <v>0</v>
      </c>
      <c r="N204">
        <v>3</v>
      </c>
      <c r="O204">
        <v>1</v>
      </c>
      <c r="P204">
        <v>0</v>
      </c>
      <c r="Q204">
        <v>0</v>
      </c>
    </row>
    <row r="205" spans="1:17">
      <c r="A205">
        <v>68</v>
      </c>
      <c r="B205">
        <v>3</v>
      </c>
      <c r="C205" t="s">
        <v>43</v>
      </c>
      <c r="D205">
        <f>VLOOKUP($A205,Sheet3!$A$1:$Z$101,22,Sheet3!V:V)</f>
        <v>0</v>
      </c>
      <c r="E205">
        <v>9</v>
      </c>
      <c r="F205">
        <v>9212</v>
      </c>
      <c r="G205">
        <v>8686</v>
      </c>
      <c r="H205">
        <v>526</v>
      </c>
      <c r="I205">
        <v>0</v>
      </c>
      <c r="J205">
        <v>21.06</v>
      </c>
      <c r="K205">
        <v>1</v>
      </c>
      <c r="L205">
        <v>4</v>
      </c>
      <c r="M205">
        <v>0</v>
      </c>
      <c r="N205">
        <v>3</v>
      </c>
      <c r="O205">
        <v>1</v>
      </c>
      <c r="P205">
        <v>0</v>
      </c>
      <c r="Q205">
        <v>0</v>
      </c>
    </row>
    <row r="206" spans="1:17">
      <c r="A206">
        <v>69</v>
      </c>
      <c r="B206">
        <v>1</v>
      </c>
      <c r="C206" t="s">
        <v>43</v>
      </c>
      <c r="D206">
        <f>VLOOKUP($A206,Sheet3!$A$1:$Z$101,22,Sheet3!V:V)</f>
        <v>0</v>
      </c>
      <c r="E206">
        <v>9</v>
      </c>
      <c r="F206">
        <v>9730</v>
      </c>
      <c r="G206">
        <v>9277</v>
      </c>
      <c r="H206">
        <v>453</v>
      </c>
      <c r="I206">
        <v>0</v>
      </c>
      <c r="J206">
        <v>18.25</v>
      </c>
      <c r="K206">
        <v>1</v>
      </c>
      <c r="L206">
        <v>4</v>
      </c>
      <c r="M206">
        <v>0</v>
      </c>
      <c r="N206">
        <v>3</v>
      </c>
      <c r="O206">
        <v>1</v>
      </c>
      <c r="P206">
        <v>0</v>
      </c>
      <c r="Q206">
        <v>0</v>
      </c>
    </row>
    <row r="207" spans="1:17">
      <c r="A207">
        <v>69</v>
      </c>
      <c r="B207">
        <v>2</v>
      </c>
      <c r="C207" t="s">
        <v>43</v>
      </c>
      <c r="D207">
        <f>VLOOKUP($A207,Sheet3!$A$1:$Z$101,22,Sheet3!V:V)</f>
        <v>0</v>
      </c>
      <c r="E207">
        <v>9</v>
      </c>
      <c r="F207">
        <v>9774</v>
      </c>
      <c r="G207">
        <v>9296</v>
      </c>
      <c r="H207">
        <v>478</v>
      </c>
      <c r="I207">
        <v>0</v>
      </c>
      <c r="J207">
        <v>22.07</v>
      </c>
      <c r="K207">
        <v>1</v>
      </c>
      <c r="L207">
        <v>4</v>
      </c>
      <c r="M207">
        <v>0</v>
      </c>
      <c r="N207">
        <v>3</v>
      </c>
      <c r="O207">
        <v>1</v>
      </c>
      <c r="P207">
        <v>0</v>
      </c>
      <c r="Q207">
        <v>0</v>
      </c>
    </row>
    <row r="208" spans="1:17">
      <c r="A208">
        <v>69</v>
      </c>
      <c r="B208">
        <v>3</v>
      </c>
      <c r="C208" t="s">
        <v>43</v>
      </c>
      <c r="D208">
        <f>VLOOKUP($A208,Sheet3!$A$1:$Z$101,22,Sheet3!V:V)</f>
        <v>0</v>
      </c>
      <c r="E208">
        <v>8</v>
      </c>
      <c r="F208">
        <v>7062</v>
      </c>
      <c r="G208">
        <v>6404</v>
      </c>
      <c r="H208">
        <v>658</v>
      </c>
      <c r="I208">
        <v>0</v>
      </c>
      <c r="J208">
        <v>37.840000000000003</v>
      </c>
      <c r="K208">
        <v>1</v>
      </c>
      <c r="L208">
        <v>4</v>
      </c>
      <c r="M208">
        <v>1</v>
      </c>
      <c r="N208">
        <v>2</v>
      </c>
      <c r="O208">
        <v>0</v>
      </c>
      <c r="P208">
        <v>0</v>
      </c>
      <c r="Q208">
        <v>0</v>
      </c>
    </row>
    <row r="209" spans="1:17">
      <c r="A209">
        <v>70</v>
      </c>
      <c r="B209">
        <v>1</v>
      </c>
      <c r="C209" t="s">
        <v>43</v>
      </c>
      <c r="D209">
        <f>VLOOKUP($A209,Sheet3!$A$1:$Z$101,22,Sheet3!V:V)</f>
        <v>2</v>
      </c>
      <c r="E209">
        <v>13</v>
      </c>
      <c r="F209">
        <v>16073</v>
      </c>
      <c r="G209">
        <v>15285</v>
      </c>
      <c r="H209">
        <v>788</v>
      </c>
      <c r="I209">
        <v>0</v>
      </c>
      <c r="J209">
        <v>33.69</v>
      </c>
      <c r="K209">
        <v>1</v>
      </c>
      <c r="L209">
        <v>5</v>
      </c>
      <c r="M209">
        <v>1</v>
      </c>
      <c r="N209">
        <v>3</v>
      </c>
      <c r="O209">
        <v>2</v>
      </c>
      <c r="P209">
        <v>1</v>
      </c>
      <c r="Q209">
        <v>0</v>
      </c>
    </row>
    <row r="210" spans="1:17">
      <c r="A210">
        <v>70</v>
      </c>
      <c r="B210">
        <v>2</v>
      </c>
      <c r="C210" t="s">
        <v>43</v>
      </c>
      <c r="D210">
        <f>VLOOKUP($A210,Sheet3!$A$1:$Z$101,22,Sheet3!V:V)</f>
        <v>2</v>
      </c>
      <c r="E210">
        <v>11</v>
      </c>
      <c r="F210">
        <v>12442</v>
      </c>
      <c r="G210">
        <v>11795</v>
      </c>
      <c r="H210">
        <v>647</v>
      </c>
      <c r="I210">
        <v>0</v>
      </c>
      <c r="J210">
        <v>25.28</v>
      </c>
      <c r="K210">
        <v>1</v>
      </c>
      <c r="L210">
        <v>5</v>
      </c>
      <c r="M210">
        <v>1</v>
      </c>
      <c r="N210">
        <v>3</v>
      </c>
      <c r="O210">
        <v>1</v>
      </c>
      <c r="P210">
        <v>0</v>
      </c>
      <c r="Q210">
        <v>0</v>
      </c>
    </row>
    <row r="211" spans="1:17">
      <c r="A211">
        <v>70</v>
      </c>
      <c r="B211">
        <v>3</v>
      </c>
      <c r="C211" t="s">
        <v>43</v>
      </c>
      <c r="D211">
        <f>VLOOKUP($A211,Sheet3!$A$1:$Z$101,22,Sheet3!V:V)</f>
        <v>2</v>
      </c>
      <c r="E211">
        <v>13</v>
      </c>
      <c r="F211">
        <v>16027</v>
      </c>
      <c r="G211">
        <v>15249</v>
      </c>
      <c r="H211">
        <v>778</v>
      </c>
      <c r="I211">
        <v>0</v>
      </c>
      <c r="J211">
        <v>28.23</v>
      </c>
      <c r="K211">
        <v>1</v>
      </c>
      <c r="L211">
        <v>5</v>
      </c>
      <c r="M211">
        <v>1</v>
      </c>
      <c r="N211">
        <v>3</v>
      </c>
      <c r="O211">
        <v>2</v>
      </c>
      <c r="P211">
        <v>1</v>
      </c>
      <c r="Q211">
        <v>0</v>
      </c>
    </row>
    <row r="212" spans="1:17">
      <c r="A212">
        <v>71</v>
      </c>
      <c r="B212">
        <v>1</v>
      </c>
      <c r="C212" t="s">
        <v>43</v>
      </c>
      <c r="D212">
        <f>VLOOKUP($A212,Sheet3!$A$1:$Z$101,22,Sheet3!V:V)</f>
        <v>0</v>
      </c>
      <c r="E212">
        <v>10</v>
      </c>
      <c r="F212">
        <v>9894</v>
      </c>
      <c r="G212">
        <v>9090</v>
      </c>
      <c r="H212">
        <v>804</v>
      </c>
      <c r="I212">
        <v>0</v>
      </c>
      <c r="J212">
        <v>25.88</v>
      </c>
      <c r="K212">
        <v>1</v>
      </c>
      <c r="L212">
        <v>5</v>
      </c>
      <c r="M212">
        <v>1</v>
      </c>
      <c r="N212">
        <v>3</v>
      </c>
      <c r="O212">
        <v>0</v>
      </c>
      <c r="P212">
        <v>0</v>
      </c>
      <c r="Q212">
        <v>0</v>
      </c>
    </row>
    <row r="213" spans="1:17">
      <c r="A213">
        <v>71</v>
      </c>
      <c r="B213">
        <v>2</v>
      </c>
      <c r="C213" t="s">
        <v>43</v>
      </c>
      <c r="D213">
        <f>VLOOKUP($A213,Sheet3!$A$1:$Z$101,22,Sheet3!V:V)</f>
        <v>0</v>
      </c>
      <c r="E213">
        <v>10</v>
      </c>
      <c r="F213">
        <v>9898</v>
      </c>
      <c r="G213">
        <v>9094</v>
      </c>
      <c r="H213">
        <v>804</v>
      </c>
      <c r="I213">
        <v>0</v>
      </c>
      <c r="J213">
        <v>32.479999999999997</v>
      </c>
      <c r="K213">
        <v>1</v>
      </c>
      <c r="L213">
        <v>5</v>
      </c>
      <c r="M213">
        <v>1</v>
      </c>
      <c r="N213">
        <v>3</v>
      </c>
      <c r="O213">
        <v>0</v>
      </c>
      <c r="P213">
        <v>0</v>
      </c>
      <c r="Q213">
        <v>0</v>
      </c>
    </row>
    <row r="214" spans="1:17">
      <c r="A214">
        <v>71</v>
      </c>
      <c r="B214">
        <v>3</v>
      </c>
      <c r="C214" t="s">
        <v>43</v>
      </c>
      <c r="D214">
        <f>VLOOKUP($A214,Sheet3!$A$1:$Z$101,22,Sheet3!V:V)</f>
        <v>0</v>
      </c>
      <c r="E214">
        <v>10</v>
      </c>
      <c r="F214">
        <v>9819</v>
      </c>
      <c r="G214">
        <v>9050</v>
      </c>
      <c r="H214">
        <v>769</v>
      </c>
      <c r="I214">
        <v>0</v>
      </c>
      <c r="J214">
        <v>24.12</v>
      </c>
      <c r="K214">
        <v>1</v>
      </c>
      <c r="L214">
        <v>5</v>
      </c>
      <c r="M214">
        <v>1</v>
      </c>
      <c r="N214">
        <v>3</v>
      </c>
      <c r="O214">
        <v>0</v>
      </c>
      <c r="P214">
        <v>0</v>
      </c>
      <c r="Q214">
        <v>0</v>
      </c>
    </row>
    <row r="215" spans="1:17">
      <c r="A215">
        <v>72</v>
      </c>
      <c r="B215">
        <v>1</v>
      </c>
      <c r="C215" t="s">
        <v>43</v>
      </c>
      <c r="D215">
        <f>VLOOKUP($A215,Sheet3!$A$1:$Z$101,22,Sheet3!V:V)</f>
        <v>0</v>
      </c>
      <c r="E215">
        <v>9</v>
      </c>
      <c r="F215">
        <v>9710</v>
      </c>
      <c r="G215">
        <v>9239</v>
      </c>
      <c r="H215">
        <v>471</v>
      </c>
      <c r="I215">
        <v>0</v>
      </c>
      <c r="J215">
        <v>33.75</v>
      </c>
      <c r="K215">
        <v>1</v>
      </c>
      <c r="L215">
        <v>4</v>
      </c>
      <c r="M215">
        <v>0</v>
      </c>
      <c r="N215">
        <v>3</v>
      </c>
      <c r="O215">
        <v>1</v>
      </c>
      <c r="P215">
        <v>0</v>
      </c>
      <c r="Q215">
        <v>0</v>
      </c>
    </row>
    <row r="216" spans="1:17">
      <c r="A216">
        <v>72</v>
      </c>
      <c r="B216">
        <v>2</v>
      </c>
      <c r="C216" t="s">
        <v>43</v>
      </c>
      <c r="D216">
        <f>VLOOKUP($A216,Sheet3!$A$1:$Z$101,22,Sheet3!V:V)</f>
        <v>0</v>
      </c>
      <c r="E216">
        <v>10</v>
      </c>
      <c r="F216">
        <v>9950</v>
      </c>
      <c r="G216">
        <v>9117</v>
      </c>
      <c r="H216">
        <v>833</v>
      </c>
      <c r="I216">
        <v>0</v>
      </c>
      <c r="J216">
        <v>37.9</v>
      </c>
      <c r="K216">
        <v>1</v>
      </c>
      <c r="L216">
        <v>5</v>
      </c>
      <c r="M216">
        <v>1</v>
      </c>
      <c r="N216">
        <v>3</v>
      </c>
      <c r="O216">
        <v>0</v>
      </c>
      <c r="P216">
        <v>0</v>
      </c>
      <c r="Q216">
        <v>0</v>
      </c>
    </row>
    <row r="217" spans="1:17">
      <c r="A217">
        <v>72</v>
      </c>
      <c r="B217">
        <v>3</v>
      </c>
      <c r="C217" t="s">
        <v>43</v>
      </c>
      <c r="D217">
        <f>VLOOKUP($A217,Sheet3!$A$1:$Z$101,22,Sheet3!V:V)</f>
        <v>0</v>
      </c>
      <c r="E217">
        <v>13</v>
      </c>
      <c r="F217">
        <v>16759</v>
      </c>
      <c r="G217">
        <v>15717</v>
      </c>
      <c r="H217">
        <v>1042</v>
      </c>
      <c r="I217">
        <v>0</v>
      </c>
      <c r="J217">
        <v>83.1</v>
      </c>
      <c r="K217">
        <v>1</v>
      </c>
      <c r="L217">
        <v>5</v>
      </c>
      <c r="M217">
        <v>1</v>
      </c>
      <c r="N217">
        <v>3</v>
      </c>
      <c r="O217">
        <v>2</v>
      </c>
      <c r="P217">
        <v>1</v>
      </c>
      <c r="Q217">
        <v>0</v>
      </c>
    </row>
    <row r="218" spans="1:17">
      <c r="A218">
        <v>73</v>
      </c>
      <c r="B218">
        <v>1</v>
      </c>
      <c r="C218" t="s">
        <v>43</v>
      </c>
      <c r="D218">
        <f>VLOOKUP($A218,Sheet3!$A$1:$Z$101,22,Sheet3!V:V)</f>
        <v>1</v>
      </c>
      <c r="E218">
        <v>8</v>
      </c>
      <c r="F218">
        <v>8074</v>
      </c>
      <c r="G218">
        <v>7137</v>
      </c>
      <c r="H218">
        <v>937</v>
      </c>
      <c r="I218">
        <v>0</v>
      </c>
      <c r="J218">
        <v>58.44</v>
      </c>
      <c r="K218">
        <v>1</v>
      </c>
      <c r="L218">
        <v>4</v>
      </c>
      <c r="M218">
        <v>1</v>
      </c>
      <c r="N218">
        <v>2</v>
      </c>
      <c r="O218">
        <v>0</v>
      </c>
      <c r="P218">
        <v>0</v>
      </c>
      <c r="Q218">
        <v>0</v>
      </c>
    </row>
    <row r="219" spans="1:17">
      <c r="A219">
        <v>73</v>
      </c>
      <c r="B219">
        <v>2</v>
      </c>
      <c r="C219" t="s">
        <v>43</v>
      </c>
      <c r="D219">
        <f>VLOOKUP($A219,Sheet3!$A$1:$Z$101,22,Sheet3!V:V)</f>
        <v>1</v>
      </c>
      <c r="E219">
        <v>8</v>
      </c>
      <c r="F219">
        <v>7893</v>
      </c>
      <c r="G219">
        <v>7068</v>
      </c>
      <c r="H219">
        <v>825</v>
      </c>
      <c r="I219">
        <v>0</v>
      </c>
      <c r="J219">
        <v>52.38</v>
      </c>
      <c r="K219">
        <v>1</v>
      </c>
      <c r="L219">
        <v>4</v>
      </c>
      <c r="M219">
        <v>1</v>
      </c>
      <c r="N219">
        <v>2</v>
      </c>
      <c r="O219">
        <v>0</v>
      </c>
      <c r="P219">
        <v>0</v>
      </c>
      <c r="Q219">
        <v>0</v>
      </c>
    </row>
    <row r="220" spans="1:17">
      <c r="A220">
        <v>73</v>
      </c>
      <c r="B220">
        <v>3</v>
      </c>
      <c r="C220" t="s">
        <v>43</v>
      </c>
      <c r="D220">
        <f>VLOOKUP($A220,Sheet3!$A$1:$Z$101,22,Sheet3!V:V)</f>
        <v>1</v>
      </c>
      <c r="E220">
        <v>8</v>
      </c>
      <c r="F220">
        <v>7893</v>
      </c>
      <c r="G220">
        <v>7068</v>
      </c>
      <c r="H220">
        <v>825</v>
      </c>
      <c r="I220">
        <v>0</v>
      </c>
      <c r="J220">
        <v>48.78</v>
      </c>
      <c r="K220">
        <v>1</v>
      </c>
      <c r="L220">
        <v>4</v>
      </c>
      <c r="M220">
        <v>1</v>
      </c>
      <c r="N220">
        <v>2</v>
      </c>
      <c r="O220">
        <v>0</v>
      </c>
      <c r="P220">
        <v>0</v>
      </c>
      <c r="Q220">
        <v>0</v>
      </c>
    </row>
    <row r="221" spans="1:17">
      <c r="A221">
        <v>74</v>
      </c>
      <c r="B221">
        <v>1</v>
      </c>
      <c r="C221" t="s">
        <v>43</v>
      </c>
      <c r="D221">
        <f>VLOOKUP($A221,Sheet3!$A$1:$Z$101,22,Sheet3!V:V)</f>
        <v>0</v>
      </c>
      <c r="E221">
        <v>8</v>
      </c>
      <c r="F221">
        <v>7916</v>
      </c>
      <c r="G221">
        <v>7064</v>
      </c>
      <c r="H221">
        <v>852</v>
      </c>
      <c r="I221">
        <v>0</v>
      </c>
      <c r="J221">
        <v>50.65</v>
      </c>
      <c r="K221">
        <v>1</v>
      </c>
      <c r="L221">
        <v>4</v>
      </c>
      <c r="M221">
        <v>1</v>
      </c>
      <c r="N221">
        <v>2</v>
      </c>
      <c r="O221">
        <v>0</v>
      </c>
      <c r="P221">
        <v>0</v>
      </c>
      <c r="Q221">
        <v>0</v>
      </c>
    </row>
    <row r="222" spans="1:17">
      <c r="A222">
        <v>74</v>
      </c>
      <c r="B222">
        <v>2</v>
      </c>
      <c r="C222" t="s">
        <v>43</v>
      </c>
      <c r="D222">
        <f>VLOOKUP($A222,Sheet3!$A$1:$Z$101,22,Sheet3!V:V)</f>
        <v>0</v>
      </c>
      <c r="E222">
        <v>8</v>
      </c>
      <c r="F222">
        <v>7903</v>
      </c>
      <c r="G222">
        <v>7058</v>
      </c>
      <c r="H222">
        <v>845</v>
      </c>
      <c r="I222">
        <v>0</v>
      </c>
      <c r="J222">
        <v>53.08</v>
      </c>
      <c r="K222">
        <v>1</v>
      </c>
      <c r="L222">
        <v>4</v>
      </c>
      <c r="M222">
        <v>1</v>
      </c>
      <c r="N222">
        <v>2</v>
      </c>
      <c r="O222">
        <v>0</v>
      </c>
      <c r="P222">
        <v>0</v>
      </c>
      <c r="Q222">
        <v>0</v>
      </c>
    </row>
    <row r="223" spans="1:17">
      <c r="A223">
        <v>74</v>
      </c>
      <c r="B223">
        <v>3</v>
      </c>
      <c r="C223" t="s">
        <v>43</v>
      </c>
      <c r="D223">
        <f>VLOOKUP($A223,Sheet3!$A$1:$Z$101,22,Sheet3!V:V)</f>
        <v>0</v>
      </c>
      <c r="E223">
        <v>8</v>
      </c>
      <c r="F223">
        <v>8007</v>
      </c>
      <c r="G223">
        <v>7097</v>
      </c>
      <c r="H223">
        <v>910</v>
      </c>
      <c r="I223">
        <v>0</v>
      </c>
      <c r="J223">
        <v>48.52</v>
      </c>
      <c r="K223">
        <v>1</v>
      </c>
      <c r="L223">
        <v>4</v>
      </c>
      <c r="M223">
        <v>1</v>
      </c>
      <c r="N223">
        <v>2</v>
      </c>
      <c r="O223">
        <v>0</v>
      </c>
      <c r="P223">
        <v>0</v>
      </c>
      <c r="Q223">
        <v>0</v>
      </c>
    </row>
    <row r="224" spans="1:17">
      <c r="A224">
        <v>75</v>
      </c>
      <c r="B224">
        <v>1</v>
      </c>
      <c r="C224" t="s">
        <v>43</v>
      </c>
      <c r="D224">
        <f>VLOOKUP($A224,Sheet3!$A$1:$Z$101,22,Sheet3!V:V)</f>
        <v>0</v>
      </c>
      <c r="E224">
        <v>8</v>
      </c>
      <c r="F224">
        <v>8048</v>
      </c>
      <c r="G224">
        <v>7145</v>
      </c>
      <c r="H224">
        <v>903</v>
      </c>
      <c r="I224">
        <v>0</v>
      </c>
      <c r="J224">
        <v>48.41</v>
      </c>
      <c r="K224">
        <v>1</v>
      </c>
      <c r="L224">
        <v>4</v>
      </c>
      <c r="M224">
        <v>1</v>
      </c>
      <c r="N224">
        <v>2</v>
      </c>
      <c r="O224">
        <v>0</v>
      </c>
      <c r="P224">
        <v>0</v>
      </c>
      <c r="Q224">
        <v>0</v>
      </c>
    </row>
    <row r="225" spans="1:17">
      <c r="A225">
        <v>75</v>
      </c>
      <c r="B225">
        <v>2</v>
      </c>
      <c r="C225" t="s">
        <v>43</v>
      </c>
      <c r="D225">
        <f>VLOOKUP($A225,Sheet3!$A$1:$Z$101,22,Sheet3!V:V)</f>
        <v>0</v>
      </c>
      <c r="E225">
        <v>8</v>
      </c>
      <c r="F225">
        <v>8071</v>
      </c>
      <c r="G225">
        <v>7147</v>
      </c>
      <c r="H225">
        <v>924</v>
      </c>
      <c r="I225">
        <v>0</v>
      </c>
      <c r="J225">
        <v>26.12</v>
      </c>
      <c r="K225">
        <v>1</v>
      </c>
      <c r="L225">
        <v>4</v>
      </c>
      <c r="M225">
        <v>1</v>
      </c>
      <c r="N225">
        <v>2</v>
      </c>
      <c r="O225">
        <v>0</v>
      </c>
      <c r="P225">
        <v>0</v>
      </c>
      <c r="Q225">
        <v>0</v>
      </c>
    </row>
    <row r="226" spans="1:17">
      <c r="A226">
        <v>75</v>
      </c>
      <c r="B226">
        <v>3</v>
      </c>
      <c r="C226" t="s">
        <v>43</v>
      </c>
      <c r="D226">
        <f>VLOOKUP($A226,Sheet3!$A$1:$Z$101,22,Sheet3!V:V)</f>
        <v>0</v>
      </c>
      <c r="E226">
        <v>8</v>
      </c>
      <c r="F226">
        <v>8101</v>
      </c>
      <c r="G226">
        <v>7173</v>
      </c>
      <c r="H226">
        <v>928</v>
      </c>
      <c r="I226">
        <v>0</v>
      </c>
      <c r="J226">
        <v>23.07</v>
      </c>
      <c r="K226">
        <v>1</v>
      </c>
      <c r="L226">
        <v>4</v>
      </c>
      <c r="M226">
        <v>1</v>
      </c>
      <c r="N226">
        <v>2</v>
      </c>
      <c r="O226">
        <v>0</v>
      </c>
      <c r="P226">
        <v>0</v>
      </c>
      <c r="Q226">
        <v>0</v>
      </c>
    </row>
    <row r="227" spans="1:17">
      <c r="A227">
        <v>76</v>
      </c>
      <c r="B227">
        <v>1</v>
      </c>
      <c r="C227" t="s">
        <v>43</v>
      </c>
      <c r="D227">
        <f>VLOOKUP($A227,Sheet3!$A$1:$Z$101,22,Sheet3!V:V)</f>
        <v>1</v>
      </c>
      <c r="E227">
        <v>12</v>
      </c>
      <c r="F227">
        <v>14560</v>
      </c>
      <c r="G227">
        <v>13165</v>
      </c>
      <c r="H227">
        <v>1395</v>
      </c>
      <c r="I227">
        <v>0</v>
      </c>
      <c r="J227">
        <v>90.54</v>
      </c>
      <c r="K227">
        <v>1</v>
      </c>
      <c r="L227">
        <v>6</v>
      </c>
      <c r="M227">
        <v>2</v>
      </c>
      <c r="N227">
        <v>3</v>
      </c>
      <c r="O227">
        <v>0</v>
      </c>
      <c r="P227">
        <v>0</v>
      </c>
      <c r="Q227">
        <v>0</v>
      </c>
    </row>
    <row r="228" spans="1:17">
      <c r="A228">
        <v>76</v>
      </c>
      <c r="B228">
        <v>2</v>
      </c>
      <c r="C228" t="s">
        <v>43</v>
      </c>
      <c r="D228">
        <f>VLOOKUP($A228,Sheet3!$A$1:$Z$101,22,Sheet3!V:V)</f>
        <v>1</v>
      </c>
      <c r="E228">
        <v>12</v>
      </c>
      <c r="F228">
        <v>14451</v>
      </c>
      <c r="G228">
        <v>12851</v>
      </c>
      <c r="H228">
        <v>1600</v>
      </c>
      <c r="I228">
        <v>0</v>
      </c>
      <c r="J228">
        <v>112.61</v>
      </c>
      <c r="K228">
        <v>1</v>
      </c>
      <c r="L228">
        <v>6</v>
      </c>
      <c r="M228">
        <v>3</v>
      </c>
      <c r="N228">
        <v>2</v>
      </c>
      <c r="O228">
        <v>0</v>
      </c>
      <c r="P228">
        <v>0</v>
      </c>
      <c r="Q228">
        <v>0</v>
      </c>
    </row>
    <row r="229" spans="1:17">
      <c r="A229">
        <v>76</v>
      </c>
      <c r="B229">
        <v>3</v>
      </c>
      <c r="C229" t="s">
        <v>43</v>
      </c>
      <c r="D229">
        <f>VLOOKUP($A229,Sheet3!$A$1:$Z$101,22,Sheet3!V:V)</f>
        <v>1</v>
      </c>
      <c r="E229">
        <v>10</v>
      </c>
      <c r="F229">
        <v>10915</v>
      </c>
      <c r="G229">
        <v>9708</v>
      </c>
      <c r="H229">
        <v>1207</v>
      </c>
      <c r="I229">
        <v>0</v>
      </c>
      <c r="J229">
        <v>54.85</v>
      </c>
      <c r="K229">
        <v>1</v>
      </c>
      <c r="L229">
        <v>5</v>
      </c>
      <c r="M229">
        <v>2</v>
      </c>
      <c r="N229">
        <v>2</v>
      </c>
      <c r="O229">
        <v>0</v>
      </c>
      <c r="P229">
        <v>0</v>
      </c>
      <c r="Q229">
        <v>0</v>
      </c>
    </row>
    <row r="230" spans="1:17">
      <c r="A230">
        <v>77</v>
      </c>
      <c r="B230">
        <v>1</v>
      </c>
      <c r="C230" t="s">
        <v>43</v>
      </c>
      <c r="D230">
        <f>VLOOKUP($A230,Sheet3!$A$1:$Z$101,22,Sheet3!V:V)</f>
        <v>0</v>
      </c>
      <c r="E230">
        <v>10</v>
      </c>
      <c r="F230">
        <v>11177</v>
      </c>
      <c r="G230">
        <v>9781</v>
      </c>
      <c r="H230">
        <v>1396</v>
      </c>
      <c r="I230">
        <v>0</v>
      </c>
      <c r="J230">
        <v>52.2</v>
      </c>
      <c r="K230">
        <v>1</v>
      </c>
      <c r="L230">
        <v>5</v>
      </c>
      <c r="M230">
        <v>2</v>
      </c>
      <c r="N230">
        <v>2</v>
      </c>
      <c r="O230">
        <v>0</v>
      </c>
      <c r="P230">
        <v>0</v>
      </c>
      <c r="Q230">
        <v>0</v>
      </c>
    </row>
    <row r="231" spans="1:17">
      <c r="A231">
        <v>77</v>
      </c>
      <c r="B231">
        <v>2</v>
      </c>
      <c r="C231" t="s">
        <v>43</v>
      </c>
      <c r="D231">
        <f>VLOOKUP($A231,Sheet3!$A$1:$Z$101,22,Sheet3!V:V)</f>
        <v>0</v>
      </c>
      <c r="E231">
        <v>12</v>
      </c>
      <c r="F231">
        <v>14938</v>
      </c>
      <c r="G231">
        <v>13150</v>
      </c>
      <c r="H231">
        <v>1788</v>
      </c>
      <c r="I231">
        <v>0</v>
      </c>
      <c r="J231">
        <v>53.48</v>
      </c>
      <c r="K231">
        <v>1</v>
      </c>
      <c r="L231">
        <v>6</v>
      </c>
      <c r="M231">
        <v>3</v>
      </c>
      <c r="N231">
        <v>2</v>
      </c>
      <c r="O231">
        <v>0</v>
      </c>
      <c r="P231">
        <v>0</v>
      </c>
      <c r="Q231">
        <v>0</v>
      </c>
    </row>
    <row r="232" spans="1:17">
      <c r="A232">
        <v>77</v>
      </c>
      <c r="B232">
        <v>3</v>
      </c>
      <c r="C232" t="s">
        <v>43</v>
      </c>
      <c r="D232">
        <f>VLOOKUP($A232,Sheet3!$A$1:$Z$101,22,Sheet3!V:V)</f>
        <v>0</v>
      </c>
      <c r="E232">
        <v>14</v>
      </c>
      <c r="F232">
        <v>18474</v>
      </c>
      <c r="G232">
        <v>16697</v>
      </c>
      <c r="H232">
        <v>1777</v>
      </c>
      <c r="I232">
        <v>0</v>
      </c>
      <c r="J232">
        <v>79.290000000000006</v>
      </c>
      <c r="K232">
        <v>1</v>
      </c>
      <c r="L232">
        <v>7</v>
      </c>
      <c r="M232">
        <v>3</v>
      </c>
      <c r="N232">
        <v>3</v>
      </c>
      <c r="O232">
        <v>0</v>
      </c>
      <c r="P232">
        <v>0</v>
      </c>
      <c r="Q232">
        <v>0</v>
      </c>
    </row>
    <row r="233" spans="1:17">
      <c r="A233">
        <v>78</v>
      </c>
      <c r="B233">
        <v>1</v>
      </c>
      <c r="C233" t="s">
        <v>43</v>
      </c>
      <c r="D233">
        <f>VLOOKUP($A233,Sheet3!$A$1:$Z$101,22,Sheet3!V:V)</f>
        <v>0</v>
      </c>
      <c r="E233">
        <v>13</v>
      </c>
      <c r="F233">
        <v>17304</v>
      </c>
      <c r="G233">
        <v>16137</v>
      </c>
      <c r="H233">
        <v>1167</v>
      </c>
      <c r="I233">
        <v>0</v>
      </c>
      <c r="J233">
        <v>49.36</v>
      </c>
      <c r="K233">
        <v>1</v>
      </c>
      <c r="L233">
        <v>6</v>
      </c>
      <c r="M233">
        <v>2</v>
      </c>
      <c r="N233">
        <v>3</v>
      </c>
      <c r="O233">
        <v>1</v>
      </c>
      <c r="P233">
        <v>0</v>
      </c>
      <c r="Q233">
        <v>0</v>
      </c>
    </row>
    <row r="234" spans="1:17">
      <c r="A234">
        <v>78</v>
      </c>
      <c r="B234">
        <v>2</v>
      </c>
      <c r="C234" t="s">
        <v>43</v>
      </c>
      <c r="D234">
        <f>VLOOKUP($A234,Sheet3!$A$1:$Z$101,22,Sheet3!V:V)</f>
        <v>0</v>
      </c>
      <c r="E234">
        <v>13</v>
      </c>
      <c r="F234">
        <v>17153</v>
      </c>
      <c r="G234">
        <v>16055</v>
      </c>
      <c r="H234">
        <v>1098</v>
      </c>
      <c r="I234">
        <v>0</v>
      </c>
      <c r="J234">
        <v>40.409999999999997</v>
      </c>
      <c r="K234">
        <v>1</v>
      </c>
      <c r="L234">
        <v>6</v>
      </c>
      <c r="M234">
        <v>2</v>
      </c>
      <c r="N234">
        <v>3</v>
      </c>
      <c r="O234">
        <v>1</v>
      </c>
      <c r="P234">
        <v>0</v>
      </c>
      <c r="Q234">
        <v>0</v>
      </c>
    </row>
    <row r="235" spans="1:17">
      <c r="A235">
        <v>78</v>
      </c>
      <c r="B235">
        <v>3</v>
      </c>
      <c r="C235" t="s">
        <v>43</v>
      </c>
      <c r="D235">
        <f>VLOOKUP($A235,Sheet3!$A$1:$Z$101,22,Sheet3!V:V)</f>
        <v>0</v>
      </c>
      <c r="E235">
        <v>13</v>
      </c>
      <c r="F235">
        <v>17262</v>
      </c>
      <c r="G235">
        <v>16106</v>
      </c>
      <c r="H235">
        <v>1156</v>
      </c>
      <c r="I235">
        <v>0</v>
      </c>
      <c r="J235">
        <v>72.599999999999994</v>
      </c>
      <c r="K235">
        <v>1</v>
      </c>
      <c r="L235">
        <v>6</v>
      </c>
      <c r="M235">
        <v>2</v>
      </c>
      <c r="N235">
        <v>3</v>
      </c>
      <c r="O235">
        <v>1</v>
      </c>
      <c r="P235">
        <v>0</v>
      </c>
      <c r="Q235">
        <v>0</v>
      </c>
    </row>
    <row r="236" spans="1:17">
      <c r="A236">
        <v>79</v>
      </c>
      <c r="B236">
        <v>1</v>
      </c>
      <c r="C236" t="s">
        <v>43</v>
      </c>
      <c r="D236">
        <f>VLOOKUP($A236,Sheet3!$A$1:$Z$101,22,Sheet3!V:V)</f>
        <v>0</v>
      </c>
      <c r="E236">
        <v>7</v>
      </c>
      <c r="F236">
        <v>7169</v>
      </c>
      <c r="G236">
        <v>6840</v>
      </c>
      <c r="H236">
        <v>329</v>
      </c>
      <c r="I236">
        <v>0</v>
      </c>
      <c r="J236">
        <v>37.46</v>
      </c>
      <c r="K236">
        <v>1</v>
      </c>
      <c r="L236">
        <v>3</v>
      </c>
      <c r="M236">
        <v>0</v>
      </c>
      <c r="N236">
        <v>2</v>
      </c>
      <c r="O236">
        <v>1</v>
      </c>
      <c r="P236">
        <v>0</v>
      </c>
      <c r="Q236">
        <v>0</v>
      </c>
    </row>
    <row r="237" spans="1:17">
      <c r="A237">
        <v>79</v>
      </c>
      <c r="B237">
        <v>2</v>
      </c>
      <c r="C237" t="s">
        <v>43</v>
      </c>
      <c r="D237">
        <f>VLOOKUP($A237,Sheet3!$A$1:$Z$101,22,Sheet3!V:V)</f>
        <v>0</v>
      </c>
      <c r="E237">
        <v>7</v>
      </c>
      <c r="F237">
        <v>7166</v>
      </c>
      <c r="G237">
        <v>6838</v>
      </c>
      <c r="H237">
        <v>328</v>
      </c>
      <c r="I237">
        <v>0</v>
      </c>
      <c r="J237">
        <v>37.97</v>
      </c>
      <c r="K237">
        <v>1</v>
      </c>
      <c r="L237">
        <v>3</v>
      </c>
      <c r="M237">
        <v>0</v>
      </c>
      <c r="N237">
        <v>2</v>
      </c>
      <c r="O237">
        <v>1</v>
      </c>
      <c r="P237">
        <v>0</v>
      </c>
      <c r="Q237">
        <v>0</v>
      </c>
    </row>
    <row r="238" spans="1:17">
      <c r="A238">
        <v>79</v>
      </c>
      <c r="B238">
        <v>3</v>
      </c>
      <c r="C238" t="s">
        <v>43</v>
      </c>
      <c r="D238">
        <f>VLOOKUP($A238,Sheet3!$A$1:$Z$101,22,Sheet3!V:V)</f>
        <v>0</v>
      </c>
      <c r="E238">
        <v>8</v>
      </c>
      <c r="F238">
        <v>7335</v>
      </c>
      <c r="G238">
        <v>6717</v>
      </c>
      <c r="H238">
        <v>618</v>
      </c>
      <c r="I238">
        <v>0</v>
      </c>
      <c r="J238">
        <v>28.59</v>
      </c>
      <c r="K238">
        <v>1</v>
      </c>
      <c r="L238">
        <v>4</v>
      </c>
      <c r="M238">
        <v>1</v>
      </c>
      <c r="N238">
        <v>2</v>
      </c>
      <c r="O238">
        <v>0</v>
      </c>
      <c r="P238">
        <v>0</v>
      </c>
      <c r="Q238">
        <v>0</v>
      </c>
    </row>
    <row r="239" spans="1:17">
      <c r="A239">
        <v>80</v>
      </c>
      <c r="B239">
        <v>1</v>
      </c>
      <c r="C239" t="s">
        <v>43</v>
      </c>
      <c r="D239">
        <f>VLOOKUP($A239,Sheet3!$A$1:$Z$101,22,Sheet3!V:V)</f>
        <v>1.5</v>
      </c>
      <c r="E239">
        <v>5</v>
      </c>
      <c r="F239">
        <v>4481</v>
      </c>
      <c r="G239">
        <v>4144</v>
      </c>
      <c r="H239">
        <v>337</v>
      </c>
      <c r="I239">
        <v>0</v>
      </c>
      <c r="J239">
        <v>16.97</v>
      </c>
      <c r="K239">
        <v>1</v>
      </c>
      <c r="L239">
        <v>1</v>
      </c>
      <c r="M239">
        <v>0</v>
      </c>
      <c r="N239">
        <v>0</v>
      </c>
      <c r="O239">
        <v>2</v>
      </c>
      <c r="P239">
        <v>0</v>
      </c>
      <c r="Q239">
        <v>1</v>
      </c>
    </row>
    <row r="240" spans="1:17">
      <c r="A240">
        <v>80</v>
      </c>
      <c r="B240">
        <v>2</v>
      </c>
      <c r="C240" t="s">
        <v>51</v>
      </c>
      <c r="D240">
        <f>VLOOKUP($A240,Sheet3!$A$1:$Z$101,22,Sheet3!V:V)</f>
        <v>1.5</v>
      </c>
      <c r="E240">
        <v>5</v>
      </c>
      <c r="F240">
        <v>4433</v>
      </c>
      <c r="G240">
        <v>4147</v>
      </c>
      <c r="H240">
        <v>286</v>
      </c>
      <c r="I240">
        <v>0</v>
      </c>
      <c r="J240">
        <v>36.04</v>
      </c>
      <c r="K240">
        <v>1</v>
      </c>
      <c r="L240">
        <v>1</v>
      </c>
      <c r="M240">
        <v>0</v>
      </c>
      <c r="N240">
        <v>0</v>
      </c>
      <c r="O240">
        <v>2</v>
      </c>
      <c r="P240">
        <v>0</v>
      </c>
      <c r="Q240">
        <v>1</v>
      </c>
    </row>
    <row r="241" spans="1:17">
      <c r="A241">
        <v>80</v>
      </c>
      <c r="B241">
        <v>3</v>
      </c>
      <c r="C241" t="s">
        <v>51</v>
      </c>
      <c r="D241">
        <f>VLOOKUP($A241,Sheet3!$A$1:$Z$101,22,Sheet3!V:V)</f>
        <v>1.5</v>
      </c>
      <c r="E241">
        <v>5</v>
      </c>
      <c r="F241">
        <v>4427</v>
      </c>
      <c r="G241">
        <v>4144</v>
      </c>
      <c r="H241">
        <v>283</v>
      </c>
      <c r="I241">
        <v>0</v>
      </c>
      <c r="J241">
        <v>37.909999999999997</v>
      </c>
      <c r="K241">
        <v>1</v>
      </c>
      <c r="L241">
        <v>1</v>
      </c>
      <c r="M241">
        <v>0</v>
      </c>
      <c r="N241">
        <v>0</v>
      </c>
      <c r="O241">
        <v>2</v>
      </c>
      <c r="P241">
        <v>0</v>
      </c>
      <c r="Q241">
        <v>1</v>
      </c>
    </row>
    <row r="242" spans="1:17">
      <c r="A242">
        <v>81</v>
      </c>
      <c r="B242">
        <v>1</v>
      </c>
      <c r="C242" t="s">
        <v>51</v>
      </c>
      <c r="D242">
        <f>VLOOKUP($A242,Sheet3!$A$1:$Z$101,22,Sheet3!V:V)</f>
        <v>0</v>
      </c>
      <c r="E242">
        <v>12</v>
      </c>
      <c r="F242">
        <v>15915</v>
      </c>
      <c r="G242">
        <v>13771</v>
      </c>
      <c r="H242">
        <v>2144</v>
      </c>
      <c r="I242">
        <v>0</v>
      </c>
      <c r="J242">
        <v>44</v>
      </c>
      <c r="K242">
        <v>1</v>
      </c>
      <c r="L242">
        <v>6</v>
      </c>
      <c r="M242">
        <v>3</v>
      </c>
      <c r="N242">
        <v>2</v>
      </c>
      <c r="O242">
        <v>0</v>
      </c>
      <c r="P242">
        <v>0</v>
      </c>
      <c r="Q242">
        <v>0</v>
      </c>
    </row>
    <row r="243" spans="1:17">
      <c r="A243">
        <v>81</v>
      </c>
      <c r="B243">
        <v>2</v>
      </c>
      <c r="C243" t="s">
        <v>51</v>
      </c>
      <c r="D243">
        <f>VLOOKUP($A243,Sheet3!$A$1:$Z$101,22,Sheet3!V:V)</f>
        <v>0</v>
      </c>
      <c r="E243">
        <v>13</v>
      </c>
      <c r="F243">
        <v>22480</v>
      </c>
      <c r="G243">
        <v>19635</v>
      </c>
      <c r="H243">
        <v>2845</v>
      </c>
      <c r="I243">
        <v>0</v>
      </c>
      <c r="J243">
        <v>48.75</v>
      </c>
      <c r="K243">
        <v>1</v>
      </c>
      <c r="L243">
        <v>6</v>
      </c>
      <c r="M243">
        <v>3</v>
      </c>
      <c r="N243">
        <v>2</v>
      </c>
      <c r="O243">
        <v>1</v>
      </c>
      <c r="P243">
        <v>0</v>
      </c>
      <c r="Q243">
        <v>0</v>
      </c>
    </row>
    <row r="244" spans="1:17">
      <c r="A244">
        <v>81</v>
      </c>
      <c r="B244">
        <v>3</v>
      </c>
      <c r="C244" t="s">
        <v>51</v>
      </c>
      <c r="D244">
        <f>VLOOKUP($A244,Sheet3!$A$1:$Z$101,22,Sheet3!V:V)</f>
        <v>0</v>
      </c>
      <c r="K244">
        <v>1</v>
      </c>
      <c r="L244">
        <v>5</v>
      </c>
      <c r="M244">
        <v>3</v>
      </c>
      <c r="N244">
        <v>2</v>
      </c>
      <c r="O244">
        <v>0</v>
      </c>
      <c r="P244">
        <v>0</v>
      </c>
      <c r="Q244">
        <v>0</v>
      </c>
    </row>
    <row r="245" spans="1:17">
      <c r="A245">
        <v>82</v>
      </c>
      <c r="B245">
        <v>1</v>
      </c>
      <c r="C245" t="s">
        <v>43</v>
      </c>
      <c r="D245">
        <f>VLOOKUP($A245,Sheet3!$A$1:$Z$101,22,Sheet3!V:V)</f>
        <v>0</v>
      </c>
      <c r="E245">
        <v>9</v>
      </c>
      <c r="F245">
        <v>9900</v>
      </c>
      <c r="G245">
        <v>9432</v>
      </c>
      <c r="H245">
        <v>468</v>
      </c>
      <c r="I245">
        <v>0</v>
      </c>
      <c r="J245">
        <v>41.09</v>
      </c>
      <c r="K245">
        <v>1</v>
      </c>
      <c r="L245">
        <v>4</v>
      </c>
      <c r="M245">
        <v>0</v>
      </c>
      <c r="N245">
        <v>3</v>
      </c>
      <c r="O245">
        <v>1</v>
      </c>
      <c r="P245">
        <v>0</v>
      </c>
      <c r="Q245">
        <v>0</v>
      </c>
    </row>
    <row r="246" spans="1:17">
      <c r="A246">
        <v>82</v>
      </c>
      <c r="B246">
        <v>2</v>
      </c>
      <c r="C246" t="s">
        <v>43</v>
      </c>
      <c r="D246">
        <f>VLOOKUP($A246,Sheet3!$A$1:$Z$101,22,Sheet3!V:V)</f>
        <v>0</v>
      </c>
      <c r="E246">
        <v>9</v>
      </c>
      <c r="F246">
        <v>9800</v>
      </c>
      <c r="G246">
        <v>9350</v>
      </c>
      <c r="H246">
        <v>450</v>
      </c>
      <c r="I246">
        <v>0</v>
      </c>
      <c r="J246">
        <v>45.84</v>
      </c>
      <c r="K246">
        <v>1</v>
      </c>
      <c r="L246">
        <v>4</v>
      </c>
      <c r="M246">
        <v>0</v>
      </c>
      <c r="N246">
        <v>3</v>
      </c>
      <c r="O246">
        <v>1</v>
      </c>
      <c r="P246">
        <v>0</v>
      </c>
      <c r="Q246">
        <v>0</v>
      </c>
    </row>
    <row r="247" spans="1:17">
      <c r="A247">
        <v>82</v>
      </c>
      <c r="B247">
        <v>3</v>
      </c>
      <c r="C247" t="s">
        <v>43</v>
      </c>
      <c r="D247">
        <f>VLOOKUP($A247,Sheet3!$A$1:$Z$101,22,Sheet3!V:V)</f>
        <v>0</v>
      </c>
      <c r="E247">
        <v>9</v>
      </c>
      <c r="F247">
        <v>9911</v>
      </c>
      <c r="G247">
        <v>9422</v>
      </c>
      <c r="H247">
        <v>489</v>
      </c>
      <c r="I247">
        <v>0</v>
      </c>
      <c r="J247">
        <v>43.75</v>
      </c>
      <c r="K247">
        <v>1</v>
      </c>
      <c r="L247">
        <v>4</v>
      </c>
      <c r="M247">
        <v>0</v>
      </c>
      <c r="N247">
        <v>3</v>
      </c>
      <c r="O247">
        <v>1</v>
      </c>
      <c r="P247">
        <v>0</v>
      </c>
      <c r="Q247">
        <v>0</v>
      </c>
    </row>
    <row r="248" spans="1:17">
      <c r="A248">
        <v>83</v>
      </c>
      <c r="B248">
        <v>1</v>
      </c>
      <c r="C248" t="s">
        <v>43</v>
      </c>
      <c r="D248">
        <f>VLOOKUP($A248,Sheet3!$A$1:$Z$101,22,Sheet3!V:V)</f>
        <v>0</v>
      </c>
      <c r="E248">
        <v>9</v>
      </c>
      <c r="F248">
        <v>9955</v>
      </c>
      <c r="G248">
        <v>9460</v>
      </c>
      <c r="H248">
        <v>495</v>
      </c>
      <c r="I248">
        <v>0</v>
      </c>
      <c r="J248">
        <v>41.77</v>
      </c>
      <c r="K248">
        <v>1</v>
      </c>
      <c r="L248">
        <v>4</v>
      </c>
      <c r="M248">
        <v>0</v>
      </c>
      <c r="N248">
        <v>3</v>
      </c>
      <c r="O248">
        <v>1</v>
      </c>
      <c r="P248">
        <v>0</v>
      </c>
      <c r="Q248">
        <v>0</v>
      </c>
    </row>
    <row r="249" spans="1:17">
      <c r="A249">
        <v>83</v>
      </c>
      <c r="B249">
        <v>2</v>
      </c>
      <c r="C249" t="s">
        <v>43</v>
      </c>
      <c r="D249">
        <f>VLOOKUP($A249,Sheet3!$A$1:$Z$101,22,Sheet3!V:V)</f>
        <v>0</v>
      </c>
      <c r="E249">
        <v>9</v>
      </c>
      <c r="F249">
        <v>9902</v>
      </c>
      <c r="G249">
        <v>9434</v>
      </c>
      <c r="H249">
        <v>468</v>
      </c>
      <c r="I249">
        <v>0</v>
      </c>
      <c r="J249">
        <v>42.2</v>
      </c>
      <c r="K249">
        <v>1</v>
      </c>
      <c r="L249">
        <v>4</v>
      </c>
      <c r="M249">
        <v>0</v>
      </c>
      <c r="N249">
        <v>3</v>
      </c>
      <c r="O249">
        <v>1</v>
      </c>
      <c r="P249">
        <v>0</v>
      </c>
      <c r="Q249">
        <v>0</v>
      </c>
    </row>
    <row r="250" spans="1:17">
      <c r="A250">
        <v>83</v>
      </c>
      <c r="B250">
        <v>3</v>
      </c>
      <c r="C250" t="s">
        <v>43</v>
      </c>
      <c r="D250">
        <f>VLOOKUP($A250,Sheet3!$A$1:$Z$101,22,Sheet3!V:V)</f>
        <v>0</v>
      </c>
      <c r="E250">
        <v>9</v>
      </c>
      <c r="F250">
        <v>9862</v>
      </c>
      <c r="G250">
        <v>9405</v>
      </c>
      <c r="H250">
        <v>457</v>
      </c>
      <c r="I250">
        <v>0</v>
      </c>
      <c r="J250">
        <v>55.22</v>
      </c>
      <c r="K250">
        <v>1</v>
      </c>
      <c r="L250">
        <v>4</v>
      </c>
      <c r="M250">
        <v>0</v>
      </c>
      <c r="N250">
        <v>3</v>
      </c>
      <c r="O250">
        <v>1</v>
      </c>
      <c r="P250">
        <v>0</v>
      </c>
      <c r="Q250">
        <v>0</v>
      </c>
    </row>
    <row r="251" spans="1:17">
      <c r="A251">
        <v>84</v>
      </c>
      <c r="B251">
        <v>1</v>
      </c>
      <c r="C251" t="s">
        <v>43</v>
      </c>
      <c r="D251">
        <f>VLOOKUP($A251,Sheet3!$A$1:$Z$101,22,Sheet3!V:V)</f>
        <v>0</v>
      </c>
      <c r="E251">
        <v>10</v>
      </c>
      <c r="F251">
        <v>10147</v>
      </c>
      <c r="G251">
        <v>9269</v>
      </c>
      <c r="H251">
        <v>878</v>
      </c>
      <c r="I251">
        <v>0</v>
      </c>
      <c r="J251">
        <v>58.08</v>
      </c>
      <c r="K251">
        <v>1</v>
      </c>
      <c r="L251">
        <v>5</v>
      </c>
      <c r="M251">
        <v>1</v>
      </c>
      <c r="N251">
        <v>3</v>
      </c>
      <c r="O251">
        <v>0</v>
      </c>
      <c r="P251">
        <v>0</v>
      </c>
      <c r="Q251">
        <v>0</v>
      </c>
    </row>
    <row r="252" spans="1:17">
      <c r="A252">
        <v>84</v>
      </c>
      <c r="B252">
        <v>2</v>
      </c>
      <c r="C252" t="s">
        <v>43</v>
      </c>
      <c r="D252">
        <f>VLOOKUP($A252,Sheet3!$A$1:$Z$101,22,Sheet3!V:V)</f>
        <v>0</v>
      </c>
      <c r="E252">
        <v>10</v>
      </c>
      <c r="F252">
        <v>9676</v>
      </c>
      <c r="G252">
        <v>8849</v>
      </c>
      <c r="H252">
        <v>827</v>
      </c>
      <c r="I252">
        <v>0</v>
      </c>
      <c r="J252">
        <v>62.62</v>
      </c>
      <c r="K252">
        <v>1</v>
      </c>
      <c r="L252">
        <v>5</v>
      </c>
      <c r="M252">
        <v>1</v>
      </c>
      <c r="N252">
        <v>3</v>
      </c>
      <c r="O252">
        <v>0</v>
      </c>
      <c r="P252">
        <v>0</v>
      </c>
      <c r="Q252">
        <v>0</v>
      </c>
    </row>
    <row r="253" spans="1:17">
      <c r="A253">
        <v>84</v>
      </c>
      <c r="B253">
        <v>3</v>
      </c>
      <c r="C253" t="s">
        <v>43</v>
      </c>
      <c r="D253">
        <f>VLOOKUP($A253,Sheet3!$A$1:$Z$101,22,Sheet3!V:V)</f>
        <v>0</v>
      </c>
      <c r="E253">
        <v>10</v>
      </c>
      <c r="F253">
        <v>9954</v>
      </c>
      <c r="G253">
        <v>9196</v>
      </c>
      <c r="H253">
        <v>758</v>
      </c>
      <c r="I253">
        <v>0</v>
      </c>
      <c r="J253">
        <v>44.76</v>
      </c>
      <c r="K253">
        <v>1</v>
      </c>
      <c r="L253">
        <v>5</v>
      </c>
      <c r="M253">
        <v>1</v>
      </c>
      <c r="N253">
        <v>3</v>
      </c>
      <c r="O253">
        <v>0</v>
      </c>
      <c r="P253">
        <v>0</v>
      </c>
      <c r="Q253">
        <v>0</v>
      </c>
    </row>
    <row r="254" spans="1:17">
      <c r="A254">
        <v>85</v>
      </c>
      <c r="B254">
        <v>1</v>
      </c>
      <c r="C254" t="s">
        <v>43</v>
      </c>
      <c r="D254">
        <f>VLOOKUP($A254,Sheet3!$A$1:$Z$101,22,Sheet3!V:V)</f>
        <v>0</v>
      </c>
      <c r="E254">
        <v>10</v>
      </c>
      <c r="F254">
        <v>10094</v>
      </c>
      <c r="G254">
        <v>9265</v>
      </c>
      <c r="H254">
        <v>829</v>
      </c>
      <c r="I254">
        <v>0</v>
      </c>
      <c r="J254">
        <v>66.959999999999994</v>
      </c>
      <c r="K254">
        <v>1</v>
      </c>
      <c r="L254">
        <v>5</v>
      </c>
      <c r="M254">
        <v>1</v>
      </c>
      <c r="N254">
        <v>3</v>
      </c>
      <c r="O254">
        <v>0</v>
      </c>
      <c r="P254">
        <v>0</v>
      </c>
      <c r="Q254">
        <v>0</v>
      </c>
    </row>
    <row r="255" spans="1:17">
      <c r="A255">
        <v>85</v>
      </c>
      <c r="B255">
        <v>2</v>
      </c>
      <c r="C255" t="s">
        <v>43</v>
      </c>
      <c r="D255">
        <f>VLOOKUP($A255,Sheet3!$A$1:$Z$101,22,Sheet3!V:V)</f>
        <v>0</v>
      </c>
      <c r="E255">
        <v>10</v>
      </c>
      <c r="F255">
        <v>10126</v>
      </c>
      <c r="G255">
        <v>9264</v>
      </c>
      <c r="H255">
        <v>862</v>
      </c>
      <c r="I255">
        <v>0</v>
      </c>
      <c r="J255">
        <v>52.8</v>
      </c>
      <c r="K255">
        <v>1</v>
      </c>
      <c r="L255">
        <v>5</v>
      </c>
      <c r="M255">
        <v>1</v>
      </c>
      <c r="N255">
        <v>3</v>
      </c>
      <c r="O255">
        <v>0</v>
      </c>
      <c r="P255">
        <v>0</v>
      </c>
      <c r="Q255">
        <v>0</v>
      </c>
    </row>
    <row r="256" spans="1:17">
      <c r="A256">
        <v>85</v>
      </c>
      <c r="B256">
        <v>3</v>
      </c>
      <c r="C256" t="s">
        <v>43</v>
      </c>
      <c r="D256">
        <f>VLOOKUP($A256,Sheet3!$A$1:$Z$101,22,Sheet3!V:V)</f>
        <v>0</v>
      </c>
      <c r="E256">
        <v>10</v>
      </c>
      <c r="F256">
        <v>9956</v>
      </c>
      <c r="G256">
        <v>9197</v>
      </c>
      <c r="H256">
        <v>759</v>
      </c>
      <c r="I256">
        <v>0</v>
      </c>
      <c r="J256">
        <v>35.29</v>
      </c>
      <c r="K256">
        <v>1</v>
      </c>
      <c r="L256">
        <v>5</v>
      </c>
      <c r="M256">
        <v>1</v>
      </c>
      <c r="N256">
        <v>3</v>
      </c>
      <c r="O256">
        <v>0</v>
      </c>
      <c r="P256">
        <v>0</v>
      </c>
      <c r="Q256">
        <v>0</v>
      </c>
    </row>
    <row r="257" spans="1:17">
      <c r="A257">
        <v>86</v>
      </c>
      <c r="B257">
        <v>1</v>
      </c>
      <c r="C257" t="s">
        <v>43</v>
      </c>
      <c r="D257">
        <f>VLOOKUP($A257,Sheet3!$A$1:$Z$101,22,Sheet3!V:V)</f>
        <v>0</v>
      </c>
      <c r="E257">
        <v>4</v>
      </c>
      <c r="F257">
        <v>3687</v>
      </c>
      <c r="G257">
        <v>3322</v>
      </c>
      <c r="H257">
        <v>365</v>
      </c>
      <c r="I257">
        <v>0</v>
      </c>
      <c r="J257">
        <v>15.47</v>
      </c>
      <c r="K257">
        <v>1</v>
      </c>
      <c r="L257">
        <v>0</v>
      </c>
      <c r="M257">
        <v>0</v>
      </c>
      <c r="N257">
        <v>0</v>
      </c>
      <c r="O257">
        <v>2</v>
      </c>
      <c r="P257">
        <v>1</v>
      </c>
      <c r="Q257">
        <v>0</v>
      </c>
    </row>
    <row r="258" spans="1:17">
      <c r="A258">
        <v>86</v>
      </c>
      <c r="B258">
        <v>2</v>
      </c>
      <c r="C258" t="s">
        <v>43</v>
      </c>
      <c r="D258">
        <f>VLOOKUP($A258,Sheet3!$A$1:$Z$101,22,Sheet3!V:V)</f>
        <v>0</v>
      </c>
      <c r="E258">
        <v>4</v>
      </c>
      <c r="F258">
        <v>3898</v>
      </c>
      <c r="G258">
        <v>3412</v>
      </c>
      <c r="H258">
        <v>486</v>
      </c>
      <c r="I258">
        <v>0</v>
      </c>
      <c r="J258">
        <v>20.58</v>
      </c>
      <c r="K258">
        <v>1</v>
      </c>
      <c r="L258">
        <v>0</v>
      </c>
      <c r="M258">
        <v>0</v>
      </c>
      <c r="N258">
        <v>0</v>
      </c>
      <c r="O258">
        <v>2</v>
      </c>
      <c r="P258">
        <v>1</v>
      </c>
      <c r="Q258">
        <v>0</v>
      </c>
    </row>
    <row r="259" spans="1:17">
      <c r="A259">
        <v>86</v>
      </c>
      <c r="B259">
        <v>3</v>
      </c>
      <c r="C259" t="s">
        <v>43</v>
      </c>
      <c r="D259">
        <f>VLOOKUP($A259,Sheet3!$A$1:$Z$101,22,Sheet3!V:V)</f>
        <v>0</v>
      </c>
      <c r="E259">
        <v>8</v>
      </c>
      <c r="F259">
        <v>8454</v>
      </c>
      <c r="G259">
        <v>7403</v>
      </c>
      <c r="H259">
        <v>1051</v>
      </c>
      <c r="I259">
        <v>0</v>
      </c>
      <c r="J259">
        <v>54.01</v>
      </c>
      <c r="K259">
        <v>1</v>
      </c>
      <c r="L259">
        <v>0</v>
      </c>
      <c r="M259">
        <v>0</v>
      </c>
      <c r="N259">
        <v>0</v>
      </c>
      <c r="O259">
        <v>4</v>
      </c>
      <c r="P259">
        <v>3</v>
      </c>
      <c r="Q259">
        <v>0</v>
      </c>
    </row>
    <row r="260" spans="1:17">
      <c r="A260">
        <v>87</v>
      </c>
      <c r="B260">
        <v>1</v>
      </c>
      <c r="C260" t="s">
        <v>43</v>
      </c>
      <c r="D260">
        <f>VLOOKUP($A260,Sheet3!$A$1:$Z$101,22,Sheet3!V:V)</f>
        <v>0</v>
      </c>
      <c r="E260">
        <v>9</v>
      </c>
      <c r="F260">
        <v>9881</v>
      </c>
      <c r="G260">
        <v>9425</v>
      </c>
      <c r="H260">
        <v>456</v>
      </c>
      <c r="I260">
        <v>0</v>
      </c>
      <c r="J260">
        <v>37.61</v>
      </c>
      <c r="K260">
        <v>1</v>
      </c>
      <c r="L260">
        <v>4</v>
      </c>
      <c r="M260">
        <v>0</v>
      </c>
      <c r="N260">
        <v>3</v>
      </c>
      <c r="O260">
        <v>1</v>
      </c>
      <c r="P260">
        <v>0</v>
      </c>
      <c r="Q260">
        <v>0</v>
      </c>
    </row>
    <row r="261" spans="1:17">
      <c r="A261">
        <v>87</v>
      </c>
      <c r="B261">
        <v>2</v>
      </c>
      <c r="C261" t="s">
        <v>43</v>
      </c>
      <c r="D261">
        <f>VLOOKUP($A261,Sheet3!$A$1:$Z$101,22,Sheet3!V:V)</f>
        <v>0</v>
      </c>
      <c r="E261">
        <v>9</v>
      </c>
      <c r="F261">
        <v>9959</v>
      </c>
      <c r="G261">
        <v>9458</v>
      </c>
      <c r="H261">
        <v>501</v>
      </c>
      <c r="I261">
        <v>0</v>
      </c>
      <c r="J261">
        <v>63.3</v>
      </c>
      <c r="K261">
        <v>1</v>
      </c>
      <c r="L261">
        <v>4</v>
      </c>
      <c r="M261">
        <v>0</v>
      </c>
      <c r="N261">
        <v>3</v>
      </c>
      <c r="O261">
        <v>1</v>
      </c>
      <c r="P261">
        <v>0</v>
      </c>
      <c r="Q261">
        <v>0</v>
      </c>
    </row>
    <row r="262" spans="1:17">
      <c r="A262">
        <v>87</v>
      </c>
      <c r="B262">
        <v>3</v>
      </c>
      <c r="C262" t="s">
        <v>43</v>
      </c>
      <c r="D262">
        <f>VLOOKUP($A262,Sheet3!$A$1:$Z$101,22,Sheet3!V:V)</f>
        <v>0</v>
      </c>
      <c r="E262">
        <v>11</v>
      </c>
      <c r="F262">
        <v>13986</v>
      </c>
      <c r="G262">
        <v>12951</v>
      </c>
      <c r="H262">
        <v>1035</v>
      </c>
      <c r="I262">
        <v>0</v>
      </c>
      <c r="J262">
        <v>77.23</v>
      </c>
      <c r="K262">
        <v>1</v>
      </c>
      <c r="L262">
        <v>5</v>
      </c>
      <c r="M262">
        <v>1</v>
      </c>
      <c r="N262">
        <v>3</v>
      </c>
      <c r="O262">
        <v>1</v>
      </c>
      <c r="P262">
        <v>0</v>
      </c>
      <c r="Q262">
        <v>0</v>
      </c>
    </row>
    <row r="263" spans="1:17">
      <c r="A263">
        <v>88</v>
      </c>
      <c r="B263">
        <v>1</v>
      </c>
      <c r="C263" t="s">
        <v>43</v>
      </c>
      <c r="D263">
        <f>VLOOKUP($A263,Sheet3!$A$1:$Z$101,22,Sheet3!V:V)</f>
        <v>0</v>
      </c>
      <c r="E263">
        <v>9</v>
      </c>
      <c r="F263">
        <v>9920</v>
      </c>
      <c r="G263">
        <v>9459</v>
      </c>
      <c r="H263">
        <v>461</v>
      </c>
      <c r="I263">
        <v>0</v>
      </c>
      <c r="J263">
        <v>37.06</v>
      </c>
      <c r="K263">
        <v>1</v>
      </c>
      <c r="L263">
        <v>4</v>
      </c>
      <c r="M263">
        <v>0</v>
      </c>
      <c r="N263">
        <v>3</v>
      </c>
      <c r="O263">
        <v>1</v>
      </c>
      <c r="P263">
        <v>0</v>
      </c>
      <c r="Q263">
        <v>0</v>
      </c>
    </row>
    <row r="264" spans="1:17">
      <c r="A264">
        <v>88</v>
      </c>
      <c r="B264">
        <v>2</v>
      </c>
      <c r="C264" t="s">
        <v>43</v>
      </c>
      <c r="D264">
        <f>VLOOKUP($A264,Sheet3!$A$1:$Z$101,22,Sheet3!V:V)</f>
        <v>0</v>
      </c>
      <c r="E264">
        <v>9</v>
      </c>
      <c r="F264">
        <v>10061</v>
      </c>
      <c r="G264">
        <v>9527</v>
      </c>
      <c r="H264">
        <v>534</v>
      </c>
      <c r="I264">
        <v>0</v>
      </c>
      <c r="J264">
        <v>33.020000000000003</v>
      </c>
      <c r="K264">
        <v>1</v>
      </c>
      <c r="L264">
        <v>4</v>
      </c>
      <c r="M264">
        <v>0</v>
      </c>
      <c r="N264">
        <v>3</v>
      </c>
      <c r="O264">
        <v>1</v>
      </c>
      <c r="P264">
        <v>0</v>
      </c>
      <c r="Q264">
        <v>0</v>
      </c>
    </row>
    <row r="265" spans="1:17">
      <c r="A265">
        <v>88</v>
      </c>
      <c r="B265">
        <v>3</v>
      </c>
      <c r="C265" t="s">
        <v>43</v>
      </c>
      <c r="D265">
        <f>VLOOKUP($A265,Sheet3!$A$1:$Z$101,22,Sheet3!V:V)</f>
        <v>0</v>
      </c>
      <c r="E265">
        <v>9</v>
      </c>
      <c r="F265">
        <v>10021</v>
      </c>
      <c r="G265">
        <v>9508</v>
      </c>
      <c r="H265">
        <v>513</v>
      </c>
      <c r="I265">
        <v>0</v>
      </c>
      <c r="J265">
        <v>58.22</v>
      </c>
      <c r="K265">
        <v>1</v>
      </c>
      <c r="L265">
        <v>4</v>
      </c>
      <c r="M265">
        <v>0</v>
      </c>
      <c r="N265">
        <v>3</v>
      </c>
      <c r="O265">
        <v>1</v>
      </c>
      <c r="P265">
        <v>0</v>
      </c>
      <c r="Q265">
        <v>0</v>
      </c>
    </row>
    <row r="266" spans="1:17">
      <c r="A266">
        <v>89</v>
      </c>
      <c r="B266">
        <v>1</v>
      </c>
      <c r="C266" t="s">
        <v>43</v>
      </c>
      <c r="D266">
        <f>VLOOKUP($A266,Sheet3!$A$1:$Z$101,22,Sheet3!V:V)</f>
        <v>3</v>
      </c>
      <c r="E266">
        <v>6</v>
      </c>
      <c r="F266">
        <v>4294</v>
      </c>
      <c r="G266">
        <v>3939</v>
      </c>
      <c r="H266">
        <v>355</v>
      </c>
      <c r="I266">
        <v>0</v>
      </c>
      <c r="J266">
        <v>15.21</v>
      </c>
      <c r="K266">
        <v>1</v>
      </c>
      <c r="L266">
        <v>3</v>
      </c>
      <c r="M266">
        <v>1</v>
      </c>
      <c r="N266">
        <v>1</v>
      </c>
      <c r="O266">
        <v>0</v>
      </c>
      <c r="P266">
        <v>0</v>
      </c>
      <c r="Q266">
        <v>0</v>
      </c>
    </row>
    <row r="267" spans="1:17">
      <c r="A267">
        <v>89</v>
      </c>
      <c r="B267">
        <v>2</v>
      </c>
      <c r="C267" t="s">
        <v>43</v>
      </c>
      <c r="D267">
        <f>VLOOKUP($A267,Sheet3!$A$1:$Z$101,22,Sheet3!V:V)</f>
        <v>3</v>
      </c>
      <c r="E267">
        <v>6</v>
      </c>
      <c r="F267">
        <v>4294</v>
      </c>
      <c r="G267">
        <v>3939</v>
      </c>
      <c r="H267">
        <v>355</v>
      </c>
      <c r="I267">
        <v>0</v>
      </c>
      <c r="J267">
        <v>16.36</v>
      </c>
      <c r="K267">
        <v>1</v>
      </c>
      <c r="L267">
        <v>3</v>
      </c>
      <c r="M267">
        <v>1</v>
      </c>
      <c r="N267">
        <v>1</v>
      </c>
      <c r="O267">
        <v>0</v>
      </c>
      <c r="P267">
        <v>0</v>
      </c>
      <c r="Q267">
        <v>0</v>
      </c>
    </row>
    <row r="268" spans="1:17">
      <c r="A268">
        <v>89</v>
      </c>
      <c r="B268">
        <v>3</v>
      </c>
      <c r="C268" t="s">
        <v>43</v>
      </c>
      <c r="D268">
        <f>VLOOKUP($A268,Sheet3!$A$1:$Z$101,22,Sheet3!V:V)</f>
        <v>3</v>
      </c>
      <c r="E268">
        <v>6</v>
      </c>
      <c r="F268">
        <v>4295</v>
      </c>
      <c r="G268">
        <v>3939</v>
      </c>
      <c r="H268">
        <v>356</v>
      </c>
      <c r="I268">
        <v>0</v>
      </c>
      <c r="J268">
        <v>20.21</v>
      </c>
      <c r="K268">
        <v>1</v>
      </c>
      <c r="L268">
        <v>3</v>
      </c>
      <c r="M268">
        <v>1</v>
      </c>
      <c r="N268">
        <v>1</v>
      </c>
      <c r="O268">
        <v>0</v>
      </c>
      <c r="P268">
        <v>0</v>
      </c>
      <c r="Q268">
        <v>0</v>
      </c>
    </row>
    <row r="269" spans="1:17">
      <c r="A269">
        <v>90</v>
      </c>
      <c r="B269">
        <v>1</v>
      </c>
      <c r="C269" t="s">
        <v>43</v>
      </c>
      <c r="D269">
        <f>VLOOKUP($A269,Sheet3!$A$1:$Z$101,22,Sheet3!V:V)</f>
        <v>3</v>
      </c>
      <c r="E269">
        <v>6</v>
      </c>
      <c r="F269">
        <v>4306</v>
      </c>
      <c r="G269">
        <v>3946</v>
      </c>
      <c r="H269">
        <v>360</v>
      </c>
      <c r="I269">
        <v>0</v>
      </c>
      <c r="J269">
        <v>16.54</v>
      </c>
      <c r="K269">
        <v>1</v>
      </c>
      <c r="L269">
        <v>3</v>
      </c>
      <c r="M269">
        <v>1</v>
      </c>
      <c r="N269">
        <v>1</v>
      </c>
      <c r="O269">
        <v>0</v>
      </c>
      <c r="P269">
        <v>0</v>
      </c>
      <c r="Q269">
        <v>0</v>
      </c>
    </row>
    <row r="270" spans="1:17">
      <c r="A270">
        <v>90</v>
      </c>
      <c r="B270">
        <v>2</v>
      </c>
      <c r="C270" t="s">
        <v>43</v>
      </c>
      <c r="D270">
        <f>VLOOKUP($A270,Sheet3!$A$1:$Z$101,22,Sheet3!V:V)</f>
        <v>3</v>
      </c>
      <c r="E270">
        <v>6</v>
      </c>
      <c r="F270">
        <v>4323</v>
      </c>
      <c r="G270">
        <v>3948</v>
      </c>
      <c r="H270">
        <v>375</v>
      </c>
      <c r="I270">
        <v>0</v>
      </c>
      <c r="J270">
        <v>16.55</v>
      </c>
      <c r="K270">
        <v>1</v>
      </c>
      <c r="L270">
        <v>3</v>
      </c>
      <c r="M270">
        <v>1</v>
      </c>
      <c r="N270">
        <v>1</v>
      </c>
      <c r="O270">
        <v>0</v>
      </c>
      <c r="P270">
        <v>0</v>
      </c>
      <c r="Q270">
        <v>0</v>
      </c>
    </row>
    <row r="271" spans="1:17">
      <c r="A271">
        <v>90</v>
      </c>
      <c r="B271">
        <v>3</v>
      </c>
      <c r="C271" t="s">
        <v>43</v>
      </c>
      <c r="D271">
        <f>VLOOKUP($A271,Sheet3!$A$1:$Z$101,22,Sheet3!V:V)</f>
        <v>3</v>
      </c>
      <c r="E271">
        <v>6</v>
      </c>
      <c r="F271">
        <v>4310</v>
      </c>
      <c r="G271">
        <v>3952</v>
      </c>
      <c r="H271">
        <v>358</v>
      </c>
      <c r="I271">
        <v>0</v>
      </c>
      <c r="J271">
        <v>15.43</v>
      </c>
      <c r="K271">
        <v>1</v>
      </c>
      <c r="L271">
        <v>3</v>
      </c>
      <c r="M271">
        <v>1</v>
      </c>
      <c r="N271">
        <v>1</v>
      </c>
      <c r="O271">
        <v>0</v>
      </c>
      <c r="P271">
        <v>0</v>
      </c>
      <c r="Q271">
        <v>0</v>
      </c>
    </row>
    <row r="272" spans="1:17">
      <c r="A272">
        <v>91</v>
      </c>
      <c r="B272">
        <v>1</v>
      </c>
      <c r="C272" t="s">
        <v>43</v>
      </c>
      <c r="D272">
        <f>VLOOKUP($A272,Sheet3!$A$1:$Z$101,22,Sheet3!V:V)</f>
        <v>3</v>
      </c>
      <c r="E272">
        <v>6</v>
      </c>
      <c r="F272">
        <v>4283</v>
      </c>
      <c r="G272">
        <v>3923</v>
      </c>
      <c r="H272">
        <v>360</v>
      </c>
      <c r="I272">
        <v>0</v>
      </c>
      <c r="J272">
        <v>16.71</v>
      </c>
      <c r="K272">
        <v>1</v>
      </c>
      <c r="L272">
        <v>3</v>
      </c>
      <c r="M272">
        <v>1</v>
      </c>
      <c r="N272">
        <v>1</v>
      </c>
      <c r="O272">
        <v>0</v>
      </c>
      <c r="P272">
        <v>0</v>
      </c>
      <c r="Q272">
        <v>0</v>
      </c>
    </row>
    <row r="273" spans="1:17">
      <c r="A273">
        <v>91</v>
      </c>
      <c r="B273">
        <v>2</v>
      </c>
      <c r="C273" t="s">
        <v>43</v>
      </c>
      <c r="D273">
        <f>VLOOKUP($A273,Sheet3!$A$1:$Z$101,22,Sheet3!V:V)</f>
        <v>3</v>
      </c>
      <c r="E273">
        <v>6</v>
      </c>
      <c r="F273">
        <v>4273</v>
      </c>
      <c r="G273">
        <v>3925</v>
      </c>
      <c r="H273">
        <v>348</v>
      </c>
      <c r="I273">
        <v>0</v>
      </c>
      <c r="J273">
        <v>16.62</v>
      </c>
      <c r="K273">
        <v>1</v>
      </c>
      <c r="L273">
        <v>3</v>
      </c>
      <c r="M273">
        <v>1</v>
      </c>
      <c r="N273">
        <v>1</v>
      </c>
      <c r="O273">
        <v>0</v>
      </c>
      <c r="P273">
        <v>0</v>
      </c>
      <c r="Q273">
        <v>0</v>
      </c>
    </row>
    <row r="274" spans="1:17">
      <c r="A274">
        <v>91</v>
      </c>
      <c r="B274">
        <v>3</v>
      </c>
      <c r="C274" t="s">
        <v>43</v>
      </c>
      <c r="D274">
        <f>VLOOKUP($A274,Sheet3!$A$1:$Z$101,22,Sheet3!V:V)</f>
        <v>3</v>
      </c>
      <c r="E274">
        <v>6</v>
      </c>
      <c r="F274">
        <v>4292</v>
      </c>
      <c r="G274">
        <v>3935</v>
      </c>
      <c r="H274">
        <v>357</v>
      </c>
      <c r="I274">
        <v>0</v>
      </c>
      <c r="J274">
        <v>19.010000000000002</v>
      </c>
      <c r="K274">
        <v>1</v>
      </c>
      <c r="L274">
        <v>3</v>
      </c>
      <c r="M274">
        <v>1</v>
      </c>
      <c r="N274">
        <v>1</v>
      </c>
      <c r="O274">
        <v>0</v>
      </c>
      <c r="P274">
        <v>0</v>
      </c>
      <c r="Q274">
        <v>0</v>
      </c>
    </row>
    <row r="275" spans="1:17">
      <c r="A275">
        <v>92</v>
      </c>
      <c r="B275">
        <v>1</v>
      </c>
      <c r="C275" t="s">
        <v>43</v>
      </c>
      <c r="D275">
        <f>VLOOKUP($A275,Sheet3!$A$1:$Z$101,22,Sheet3!V:V)</f>
        <v>3</v>
      </c>
      <c r="E275">
        <v>6</v>
      </c>
      <c r="F275">
        <v>4260</v>
      </c>
      <c r="G275">
        <v>3919</v>
      </c>
      <c r="H275">
        <v>341</v>
      </c>
      <c r="I275">
        <v>0</v>
      </c>
      <c r="J275">
        <v>16.760000000000002</v>
      </c>
      <c r="K275">
        <v>1</v>
      </c>
      <c r="L275">
        <v>3</v>
      </c>
      <c r="M275">
        <v>1</v>
      </c>
      <c r="N275">
        <v>1</v>
      </c>
      <c r="O275">
        <v>0</v>
      </c>
      <c r="P275">
        <v>0</v>
      </c>
      <c r="Q275">
        <v>0</v>
      </c>
    </row>
    <row r="276" spans="1:17">
      <c r="A276">
        <v>92</v>
      </c>
      <c r="B276">
        <v>2</v>
      </c>
      <c r="C276" t="s">
        <v>43</v>
      </c>
      <c r="D276">
        <f>VLOOKUP($A276,Sheet3!$A$1:$Z$101,22,Sheet3!V:V)</f>
        <v>3</v>
      </c>
      <c r="E276">
        <v>6</v>
      </c>
      <c r="F276">
        <v>4260</v>
      </c>
      <c r="G276">
        <v>3919</v>
      </c>
      <c r="H276">
        <v>341</v>
      </c>
      <c r="I276">
        <v>0</v>
      </c>
      <c r="J276">
        <v>18.09</v>
      </c>
      <c r="K276">
        <v>1</v>
      </c>
      <c r="L276">
        <v>3</v>
      </c>
      <c r="M276">
        <v>1</v>
      </c>
      <c r="N276">
        <v>1</v>
      </c>
      <c r="O276">
        <v>0</v>
      </c>
      <c r="P276">
        <v>0</v>
      </c>
      <c r="Q276">
        <v>0</v>
      </c>
    </row>
    <row r="277" spans="1:17">
      <c r="A277">
        <v>92</v>
      </c>
      <c r="B277">
        <v>3</v>
      </c>
      <c r="C277" t="s">
        <v>43</v>
      </c>
      <c r="D277">
        <f>VLOOKUP($A277,Sheet3!$A$1:$Z$101,22,Sheet3!V:V)</f>
        <v>3</v>
      </c>
      <c r="E277">
        <v>6</v>
      </c>
      <c r="F277">
        <v>4266</v>
      </c>
      <c r="G277">
        <v>3919</v>
      </c>
      <c r="H277">
        <v>347</v>
      </c>
      <c r="I277">
        <v>0</v>
      </c>
      <c r="J277">
        <v>17.57</v>
      </c>
      <c r="K277">
        <v>1</v>
      </c>
      <c r="L277">
        <v>3</v>
      </c>
      <c r="M277">
        <v>1</v>
      </c>
      <c r="N277">
        <v>1</v>
      </c>
      <c r="O277">
        <v>0</v>
      </c>
      <c r="P277">
        <v>0</v>
      </c>
      <c r="Q277">
        <v>0</v>
      </c>
    </row>
    <row r="278" spans="1:17">
      <c r="A278">
        <v>93</v>
      </c>
      <c r="B278">
        <v>1</v>
      </c>
      <c r="C278" t="s">
        <v>43</v>
      </c>
      <c r="D278">
        <f>VLOOKUP($A278,Sheet3!$A$1:$Z$101,22,Sheet3!V:V)</f>
        <v>3</v>
      </c>
      <c r="E278">
        <v>6</v>
      </c>
      <c r="F278">
        <v>4266</v>
      </c>
      <c r="G278">
        <v>3917</v>
      </c>
      <c r="H278">
        <v>349</v>
      </c>
      <c r="I278">
        <v>0</v>
      </c>
      <c r="J278">
        <v>17.05</v>
      </c>
      <c r="K278">
        <v>1</v>
      </c>
      <c r="L278">
        <v>3</v>
      </c>
      <c r="M278">
        <v>1</v>
      </c>
      <c r="N278">
        <v>1</v>
      </c>
      <c r="O278">
        <v>0</v>
      </c>
      <c r="P278">
        <v>0</v>
      </c>
      <c r="Q278">
        <v>0</v>
      </c>
    </row>
    <row r="279" spans="1:17">
      <c r="A279">
        <v>93</v>
      </c>
      <c r="B279">
        <v>2</v>
      </c>
      <c r="C279" t="s">
        <v>43</v>
      </c>
      <c r="D279">
        <f>VLOOKUP($A279,Sheet3!$A$1:$Z$101,22,Sheet3!V:V)</f>
        <v>3</v>
      </c>
      <c r="E279">
        <v>6</v>
      </c>
      <c r="F279">
        <v>4251</v>
      </c>
      <c r="G279">
        <v>3917</v>
      </c>
      <c r="H279">
        <v>334</v>
      </c>
      <c r="I279">
        <v>0</v>
      </c>
      <c r="J279">
        <v>16.309999999999999</v>
      </c>
      <c r="K279">
        <v>1</v>
      </c>
      <c r="L279">
        <v>3</v>
      </c>
      <c r="M279">
        <v>1</v>
      </c>
      <c r="N279">
        <v>1</v>
      </c>
      <c r="O279">
        <v>0</v>
      </c>
      <c r="P279">
        <v>0</v>
      </c>
      <c r="Q279">
        <v>0</v>
      </c>
    </row>
    <row r="280" spans="1:17">
      <c r="A280">
        <v>93</v>
      </c>
      <c r="B280">
        <v>3</v>
      </c>
      <c r="C280" t="s">
        <v>43</v>
      </c>
      <c r="D280">
        <f>VLOOKUP($A280,Sheet3!$A$1:$Z$101,22,Sheet3!V:V)</f>
        <v>3</v>
      </c>
      <c r="E280">
        <v>6</v>
      </c>
      <c r="F280">
        <v>4250</v>
      </c>
      <c r="G280">
        <v>3917</v>
      </c>
      <c r="H280">
        <v>333</v>
      </c>
      <c r="I280">
        <v>0</v>
      </c>
      <c r="J280">
        <v>16.149999999999999</v>
      </c>
      <c r="K280">
        <v>1</v>
      </c>
      <c r="L280">
        <v>3</v>
      </c>
      <c r="M280">
        <v>1</v>
      </c>
      <c r="N280">
        <v>1</v>
      </c>
      <c r="O280">
        <v>0</v>
      </c>
      <c r="P280">
        <v>0</v>
      </c>
      <c r="Q280">
        <v>0</v>
      </c>
    </row>
    <row r="281" spans="1:17">
      <c r="A281">
        <v>94</v>
      </c>
      <c r="B281">
        <v>1</v>
      </c>
      <c r="C281" t="s">
        <v>43</v>
      </c>
      <c r="D281">
        <f>VLOOKUP($A281,Sheet3!$A$1:$Z$101,22,Sheet3!V:V)</f>
        <v>3</v>
      </c>
      <c r="E281">
        <v>6</v>
      </c>
      <c r="F281">
        <v>4279</v>
      </c>
      <c r="G281">
        <v>3930</v>
      </c>
      <c r="H281">
        <v>349</v>
      </c>
      <c r="I281">
        <v>0</v>
      </c>
      <c r="J281">
        <v>18.489999999999998</v>
      </c>
      <c r="K281">
        <v>1</v>
      </c>
      <c r="L281">
        <v>3</v>
      </c>
      <c r="M281">
        <v>1</v>
      </c>
      <c r="N281">
        <v>1</v>
      </c>
      <c r="O281">
        <v>0</v>
      </c>
      <c r="P281">
        <v>0</v>
      </c>
      <c r="Q281">
        <v>0</v>
      </c>
    </row>
    <row r="282" spans="1:17">
      <c r="A282">
        <v>94</v>
      </c>
      <c r="B282">
        <v>2</v>
      </c>
      <c r="C282" t="s">
        <v>43</v>
      </c>
      <c r="D282">
        <f>VLOOKUP($A282,Sheet3!$A$1:$Z$101,22,Sheet3!V:V)</f>
        <v>3</v>
      </c>
      <c r="E282">
        <v>6</v>
      </c>
      <c r="F282">
        <v>4274</v>
      </c>
      <c r="G282">
        <v>3927</v>
      </c>
      <c r="H282">
        <v>347</v>
      </c>
      <c r="I282">
        <v>0</v>
      </c>
      <c r="J282">
        <v>19.62</v>
      </c>
      <c r="K282">
        <v>1</v>
      </c>
      <c r="L282">
        <v>3</v>
      </c>
      <c r="M282">
        <v>1</v>
      </c>
      <c r="N282">
        <v>1</v>
      </c>
      <c r="O282">
        <v>0</v>
      </c>
      <c r="P282">
        <v>0</v>
      </c>
      <c r="Q282">
        <v>0</v>
      </c>
    </row>
    <row r="283" spans="1:17">
      <c r="A283">
        <v>94</v>
      </c>
      <c r="B283">
        <v>3</v>
      </c>
      <c r="C283" t="s">
        <v>43</v>
      </c>
      <c r="D283">
        <f>VLOOKUP($A283,Sheet3!$A$1:$Z$101,22,Sheet3!V:V)</f>
        <v>3</v>
      </c>
      <c r="E283">
        <v>6</v>
      </c>
      <c r="F283">
        <v>4274</v>
      </c>
      <c r="G283">
        <v>3927</v>
      </c>
      <c r="H283">
        <v>347</v>
      </c>
      <c r="I283">
        <v>0</v>
      </c>
      <c r="J283">
        <v>17.97</v>
      </c>
      <c r="K283">
        <v>1</v>
      </c>
      <c r="L283">
        <v>3</v>
      </c>
      <c r="M283">
        <v>1</v>
      </c>
      <c r="N283">
        <v>1</v>
      </c>
      <c r="O283">
        <v>0</v>
      </c>
      <c r="P283">
        <v>0</v>
      </c>
      <c r="Q283">
        <v>0</v>
      </c>
    </row>
    <row r="284" spans="1:17">
      <c r="A284">
        <v>95</v>
      </c>
      <c r="B284">
        <v>1</v>
      </c>
      <c r="C284" t="s">
        <v>43</v>
      </c>
      <c r="D284">
        <f>VLOOKUP($A284,Sheet3!$A$1:$Z$101,22,Sheet3!V:V)</f>
        <v>3</v>
      </c>
      <c r="E284">
        <v>6</v>
      </c>
      <c r="F284">
        <v>4386</v>
      </c>
      <c r="G284">
        <v>3991</v>
      </c>
      <c r="H284">
        <v>395</v>
      </c>
      <c r="I284">
        <v>0</v>
      </c>
      <c r="J284">
        <v>18.03</v>
      </c>
      <c r="K284">
        <v>1</v>
      </c>
      <c r="L284">
        <v>3</v>
      </c>
      <c r="M284">
        <v>1</v>
      </c>
      <c r="N284">
        <v>1</v>
      </c>
      <c r="O284">
        <v>0</v>
      </c>
      <c r="P284">
        <v>0</v>
      </c>
      <c r="Q284">
        <v>0</v>
      </c>
    </row>
    <row r="285" spans="1:17">
      <c r="A285">
        <v>95</v>
      </c>
      <c r="B285">
        <v>2</v>
      </c>
      <c r="C285" t="s">
        <v>43</v>
      </c>
      <c r="D285">
        <f>VLOOKUP($A285,Sheet3!$A$1:$Z$101,22,Sheet3!V:V)</f>
        <v>3</v>
      </c>
      <c r="E285">
        <v>6</v>
      </c>
      <c r="F285">
        <v>4386</v>
      </c>
      <c r="G285">
        <v>3991</v>
      </c>
      <c r="H285">
        <v>395</v>
      </c>
      <c r="I285">
        <v>0</v>
      </c>
      <c r="J285">
        <v>19.12</v>
      </c>
      <c r="K285">
        <v>1</v>
      </c>
      <c r="L285">
        <v>3</v>
      </c>
      <c r="M285">
        <v>1</v>
      </c>
      <c r="N285">
        <v>1</v>
      </c>
      <c r="O285">
        <v>0</v>
      </c>
      <c r="P285">
        <v>0</v>
      </c>
      <c r="Q285">
        <v>0</v>
      </c>
    </row>
    <row r="286" spans="1:17">
      <c r="A286">
        <v>95</v>
      </c>
      <c r="B286">
        <v>3</v>
      </c>
      <c r="C286" t="s">
        <v>43</v>
      </c>
      <c r="D286">
        <f>VLOOKUP($A286,Sheet3!$A$1:$Z$101,22,Sheet3!V:V)</f>
        <v>3</v>
      </c>
      <c r="E286">
        <v>6</v>
      </c>
      <c r="F286">
        <v>4389</v>
      </c>
      <c r="G286">
        <v>3991</v>
      </c>
      <c r="H286">
        <v>398</v>
      </c>
      <c r="I286">
        <v>0</v>
      </c>
      <c r="J286">
        <v>18.399999999999999</v>
      </c>
      <c r="K286">
        <v>1</v>
      </c>
      <c r="L286">
        <v>3</v>
      </c>
      <c r="M286">
        <v>1</v>
      </c>
      <c r="N286">
        <v>1</v>
      </c>
      <c r="O286">
        <v>0</v>
      </c>
      <c r="P286">
        <v>0</v>
      </c>
      <c r="Q286">
        <v>0</v>
      </c>
    </row>
    <row r="287" spans="1:17">
      <c r="A287">
        <v>96</v>
      </c>
      <c r="B287">
        <v>1</v>
      </c>
      <c r="C287" t="s">
        <v>43</v>
      </c>
      <c r="D287">
        <f>VLOOKUP($A287,Sheet3!$A$1:$Z$101,22,Sheet3!V:V)</f>
        <v>3</v>
      </c>
      <c r="E287">
        <v>6</v>
      </c>
      <c r="F287">
        <v>4409</v>
      </c>
      <c r="G287">
        <v>3996</v>
      </c>
      <c r="H287">
        <v>413</v>
      </c>
      <c r="I287">
        <v>0</v>
      </c>
      <c r="J287">
        <v>18.55</v>
      </c>
      <c r="K287">
        <v>1</v>
      </c>
      <c r="L287">
        <v>3</v>
      </c>
      <c r="M287">
        <v>1</v>
      </c>
      <c r="N287">
        <v>1</v>
      </c>
      <c r="O287">
        <v>0</v>
      </c>
      <c r="P287">
        <v>0</v>
      </c>
      <c r="Q287">
        <v>0</v>
      </c>
    </row>
    <row r="288" spans="1:17">
      <c r="A288">
        <v>96</v>
      </c>
      <c r="B288">
        <v>2</v>
      </c>
      <c r="C288" t="s">
        <v>43</v>
      </c>
      <c r="D288">
        <f>VLOOKUP($A288,Sheet3!$A$1:$Z$101,22,Sheet3!V:V)</f>
        <v>3</v>
      </c>
      <c r="E288">
        <v>6</v>
      </c>
      <c r="F288">
        <v>4394</v>
      </c>
      <c r="G288">
        <v>3996</v>
      </c>
      <c r="H288">
        <v>398</v>
      </c>
      <c r="I288">
        <v>0</v>
      </c>
      <c r="J288">
        <v>21.94</v>
      </c>
      <c r="K288">
        <v>1</v>
      </c>
      <c r="L288">
        <v>3</v>
      </c>
      <c r="M288">
        <v>1</v>
      </c>
      <c r="N288">
        <v>1</v>
      </c>
      <c r="O288">
        <v>0</v>
      </c>
      <c r="P288">
        <v>0</v>
      </c>
      <c r="Q288">
        <v>0</v>
      </c>
    </row>
    <row r="289" spans="1:17">
      <c r="A289">
        <v>96</v>
      </c>
      <c r="B289">
        <v>3</v>
      </c>
      <c r="C289" t="s">
        <v>43</v>
      </c>
      <c r="D289">
        <f>VLOOKUP($A289,Sheet3!$A$1:$Z$101,22,Sheet3!V:V)</f>
        <v>3</v>
      </c>
      <c r="E289">
        <v>6</v>
      </c>
      <c r="F289">
        <v>4396</v>
      </c>
      <c r="G289">
        <v>3997</v>
      </c>
      <c r="H289">
        <v>399</v>
      </c>
      <c r="I289">
        <v>0</v>
      </c>
      <c r="J289">
        <v>24.47</v>
      </c>
      <c r="K289">
        <v>1</v>
      </c>
      <c r="L289">
        <v>3</v>
      </c>
      <c r="M289">
        <v>1</v>
      </c>
      <c r="N289">
        <v>1</v>
      </c>
      <c r="O289">
        <v>0</v>
      </c>
      <c r="P289">
        <v>0</v>
      </c>
      <c r="Q289">
        <v>0</v>
      </c>
    </row>
    <row r="290" spans="1:17">
      <c r="A290">
        <v>97</v>
      </c>
      <c r="B290">
        <v>1</v>
      </c>
      <c r="C290" t="s">
        <v>43</v>
      </c>
      <c r="D290">
        <f>VLOOKUP($A290,Sheet3!$A$1:$Z$101,22,Sheet3!V:V)</f>
        <v>3</v>
      </c>
      <c r="E290">
        <v>6</v>
      </c>
      <c r="F290">
        <v>4378</v>
      </c>
      <c r="G290">
        <v>3988</v>
      </c>
      <c r="H290">
        <v>390</v>
      </c>
      <c r="I290">
        <v>0</v>
      </c>
      <c r="J290">
        <v>22.87</v>
      </c>
      <c r="K290">
        <v>1</v>
      </c>
      <c r="L290">
        <v>3</v>
      </c>
      <c r="M290">
        <v>1</v>
      </c>
      <c r="N290">
        <v>1</v>
      </c>
      <c r="O290">
        <v>0</v>
      </c>
      <c r="P290">
        <v>0</v>
      </c>
      <c r="Q290">
        <v>0</v>
      </c>
    </row>
    <row r="291" spans="1:17">
      <c r="A291">
        <v>97</v>
      </c>
      <c r="B291">
        <v>2</v>
      </c>
      <c r="C291" t="s">
        <v>43</v>
      </c>
      <c r="D291">
        <f>VLOOKUP($A291,Sheet3!$A$1:$Z$101,22,Sheet3!V:V)</f>
        <v>3</v>
      </c>
      <c r="E291">
        <v>6</v>
      </c>
      <c r="F291">
        <v>4375</v>
      </c>
      <c r="G291">
        <v>3988</v>
      </c>
      <c r="H291">
        <v>387</v>
      </c>
      <c r="I291">
        <v>0</v>
      </c>
      <c r="J291">
        <v>22.02</v>
      </c>
      <c r="K291">
        <v>1</v>
      </c>
      <c r="L291">
        <v>3</v>
      </c>
      <c r="M291">
        <v>1</v>
      </c>
      <c r="N291">
        <v>1</v>
      </c>
      <c r="O291">
        <v>0</v>
      </c>
      <c r="P291">
        <v>0</v>
      </c>
      <c r="Q291">
        <v>0</v>
      </c>
    </row>
    <row r="292" spans="1:17">
      <c r="A292">
        <v>97</v>
      </c>
      <c r="B292">
        <v>3</v>
      </c>
      <c r="C292" t="s">
        <v>43</v>
      </c>
      <c r="D292">
        <f>VLOOKUP($A292,Sheet3!$A$1:$Z$101,22,Sheet3!V:V)</f>
        <v>3</v>
      </c>
      <c r="E292">
        <v>6</v>
      </c>
      <c r="F292">
        <v>4378</v>
      </c>
      <c r="G292">
        <v>3988</v>
      </c>
      <c r="H292">
        <v>390</v>
      </c>
      <c r="I292">
        <v>0</v>
      </c>
      <c r="J292">
        <v>22.79</v>
      </c>
      <c r="K292">
        <v>1</v>
      </c>
      <c r="L292">
        <v>3</v>
      </c>
      <c r="M292">
        <v>1</v>
      </c>
      <c r="N292">
        <v>1</v>
      </c>
      <c r="O292">
        <v>0</v>
      </c>
      <c r="P292">
        <v>0</v>
      </c>
      <c r="Q292">
        <v>0</v>
      </c>
    </row>
    <row r="293" spans="1:17">
      <c r="A293">
        <v>98</v>
      </c>
      <c r="B293">
        <v>1</v>
      </c>
      <c r="C293" t="s">
        <v>43</v>
      </c>
      <c r="D293">
        <f>VLOOKUP($A293,Sheet3!$A$1:$Z$101,22,Sheet3!V:V)</f>
        <v>3</v>
      </c>
      <c r="E293">
        <v>6</v>
      </c>
      <c r="F293">
        <v>4424</v>
      </c>
      <c r="G293">
        <v>4034</v>
      </c>
      <c r="H293">
        <v>390</v>
      </c>
      <c r="I293">
        <v>0</v>
      </c>
      <c r="J293">
        <v>22.21</v>
      </c>
      <c r="K293">
        <v>1</v>
      </c>
      <c r="L293">
        <v>3</v>
      </c>
      <c r="M293">
        <v>1</v>
      </c>
      <c r="N293">
        <v>1</v>
      </c>
      <c r="O293">
        <v>0</v>
      </c>
      <c r="P293">
        <v>0</v>
      </c>
      <c r="Q293">
        <v>0</v>
      </c>
    </row>
    <row r="294" spans="1:17">
      <c r="A294">
        <v>98</v>
      </c>
      <c r="B294">
        <v>2</v>
      </c>
      <c r="C294" t="s">
        <v>43</v>
      </c>
      <c r="D294">
        <f>VLOOKUP($A294,Sheet3!$A$1:$Z$101,22,Sheet3!V:V)</f>
        <v>3</v>
      </c>
      <c r="E294">
        <v>6</v>
      </c>
      <c r="F294">
        <v>4445</v>
      </c>
      <c r="G294">
        <v>4043</v>
      </c>
      <c r="H294">
        <v>402</v>
      </c>
      <c r="I294">
        <v>0</v>
      </c>
      <c r="J294">
        <v>21.71</v>
      </c>
      <c r="K294">
        <v>1</v>
      </c>
      <c r="L294">
        <v>3</v>
      </c>
      <c r="M294">
        <v>1</v>
      </c>
      <c r="N294">
        <v>1</v>
      </c>
      <c r="O294">
        <v>0</v>
      </c>
      <c r="P294">
        <v>0</v>
      </c>
      <c r="Q294">
        <v>0</v>
      </c>
    </row>
    <row r="295" spans="1:17">
      <c r="A295">
        <v>98</v>
      </c>
      <c r="B295">
        <v>3</v>
      </c>
      <c r="C295" t="s">
        <v>43</v>
      </c>
      <c r="D295">
        <f>VLOOKUP($A295,Sheet3!$A$1:$Z$101,22,Sheet3!V:V)</f>
        <v>3</v>
      </c>
      <c r="E295">
        <v>6</v>
      </c>
      <c r="F295">
        <v>4422</v>
      </c>
      <c r="G295">
        <v>4028</v>
      </c>
      <c r="H295">
        <v>394</v>
      </c>
      <c r="I295">
        <v>0</v>
      </c>
      <c r="J295">
        <v>27.67</v>
      </c>
      <c r="K295">
        <v>1</v>
      </c>
      <c r="L295">
        <v>3</v>
      </c>
      <c r="M295">
        <v>1</v>
      </c>
      <c r="N295">
        <v>1</v>
      </c>
      <c r="O295">
        <v>0</v>
      </c>
      <c r="P295">
        <v>0</v>
      </c>
      <c r="Q295">
        <v>0</v>
      </c>
    </row>
    <row r="296" spans="1:17">
      <c r="A296">
        <v>99</v>
      </c>
      <c r="B296">
        <v>1</v>
      </c>
      <c r="C296" t="s">
        <v>43</v>
      </c>
      <c r="D296">
        <f>VLOOKUP($A296,Sheet3!$A$1:$Z$101,22,Sheet3!V:V)</f>
        <v>3</v>
      </c>
      <c r="E296">
        <v>6</v>
      </c>
      <c r="F296">
        <v>4472</v>
      </c>
      <c r="G296">
        <v>4048</v>
      </c>
      <c r="H296">
        <v>424</v>
      </c>
      <c r="I296">
        <v>0</v>
      </c>
      <c r="J296">
        <v>23.7</v>
      </c>
      <c r="K296">
        <v>1</v>
      </c>
      <c r="L296">
        <v>3</v>
      </c>
      <c r="M296">
        <v>1</v>
      </c>
      <c r="N296">
        <v>1</v>
      </c>
      <c r="O296">
        <v>0</v>
      </c>
      <c r="P296">
        <v>0</v>
      </c>
      <c r="Q296">
        <v>0</v>
      </c>
    </row>
    <row r="297" spans="1:17">
      <c r="A297">
        <v>99</v>
      </c>
      <c r="B297">
        <v>2</v>
      </c>
      <c r="C297" t="s">
        <v>43</v>
      </c>
      <c r="D297">
        <f>VLOOKUP($A297,Sheet3!$A$1:$Z$101,22,Sheet3!V:V)</f>
        <v>3</v>
      </c>
      <c r="E297">
        <v>6</v>
      </c>
      <c r="F297">
        <v>4447</v>
      </c>
      <c r="G297">
        <v>4044</v>
      </c>
      <c r="H297">
        <v>403</v>
      </c>
      <c r="I297">
        <v>0</v>
      </c>
      <c r="J297">
        <v>21.92</v>
      </c>
      <c r="K297">
        <v>1</v>
      </c>
      <c r="L297">
        <v>3</v>
      </c>
      <c r="M297">
        <v>1</v>
      </c>
      <c r="N297">
        <v>1</v>
      </c>
      <c r="O297">
        <v>0</v>
      </c>
      <c r="P297">
        <v>0</v>
      </c>
      <c r="Q297">
        <v>0</v>
      </c>
    </row>
    <row r="298" spans="1:17">
      <c r="A298">
        <v>99</v>
      </c>
      <c r="B298">
        <v>3</v>
      </c>
      <c r="C298" t="s">
        <v>43</v>
      </c>
      <c r="D298">
        <f>VLOOKUP($A298,Sheet3!$A$1:$Z$101,22,Sheet3!V:V)</f>
        <v>3</v>
      </c>
      <c r="E298">
        <v>6</v>
      </c>
      <c r="F298">
        <v>4465</v>
      </c>
      <c r="G298">
        <v>4043</v>
      </c>
      <c r="H298">
        <v>422</v>
      </c>
      <c r="I298">
        <v>0</v>
      </c>
      <c r="J298">
        <v>19.940000000000001</v>
      </c>
      <c r="K298">
        <v>1</v>
      </c>
      <c r="L298">
        <v>3</v>
      </c>
      <c r="M298">
        <v>1</v>
      </c>
      <c r="N298">
        <v>1</v>
      </c>
      <c r="O298">
        <v>0</v>
      </c>
      <c r="P298">
        <v>0</v>
      </c>
      <c r="Q298">
        <v>0</v>
      </c>
    </row>
    <row r="299" spans="1:17">
      <c r="A299">
        <v>100</v>
      </c>
      <c r="B299">
        <v>1</v>
      </c>
      <c r="C299" t="s">
        <v>43</v>
      </c>
      <c r="D299">
        <f>VLOOKUP($A299,Sheet3!$A$1:$Z$101,22,Sheet3!V:V)</f>
        <v>3</v>
      </c>
      <c r="E299">
        <v>8</v>
      </c>
      <c r="F299">
        <v>6786</v>
      </c>
      <c r="G299">
        <v>6300</v>
      </c>
      <c r="H299">
        <v>486</v>
      </c>
      <c r="I299">
        <v>0</v>
      </c>
      <c r="J299">
        <v>18.25</v>
      </c>
      <c r="K299">
        <v>1</v>
      </c>
      <c r="L299">
        <v>4</v>
      </c>
      <c r="M299">
        <v>1</v>
      </c>
      <c r="N299">
        <v>2</v>
      </c>
      <c r="O299">
        <v>0</v>
      </c>
      <c r="P299">
        <v>0</v>
      </c>
      <c r="Q299">
        <v>0</v>
      </c>
    </row>
    <row r="300" spans="1:17">
      <c r="A300">
        <v>100</v>
      </c>
      <c r="B300">
        <v>2</v>
      </c>
      <c r="C300" t="s">
        <v>43</v>
      </c>
      <c r="D300">
        <f>VLOOKUP($A300,Sheet3!$A$1:$Z$101,22,Sheet3!V:V)</f>
        <v>3</v>
      </c>
      <c r="E300">
        <v>8</v>
      </c>
      <c r="F300">
        <v>6786</v>
      </c>
      <c r="G300">
        <v>6300</v>
      </c>
      <c r="H300">
        <v>486</v>
      </c>
      <c r="I300">
        <v>0</v>
      </c>
      <c r="J300">
        <v>18.309999999999999</v>
      </c>
      <c r="K300">
        <v>1</v>
      </c>
      <c r="L300">
        <v>4</v>
      </c>
      <c r="M300">
        <v>1</v>
      </c>
      <c r="N300">
        <v>2</v>
      </c>
      <c r="O300">
        <v>0</v>
      </c>
      <c r="P300">
        <v>0</v>
      </c>
      <c r="Q300">
        <v>0</v>
      </c>
    </row>
    <row r="301" spans="1:17">
      <c r="A301">
        <v>100</v>
      </c>
      <c r="B301">
        <v>3</v>
      </c>
      <c r="C301" t="s">
        <v>43</v>
      </c>
      <c r="D301">
        <f>VLOOKUP($A301,Sheet3!$A$1:$Z$101,22,Sheet3!V:V)</f>
        <v>3</v>
      </c>
      <c r="E301">
        <v>8</v>
      </c>
      <c r="F301">
        <v>6786</v>
      </c>
      <c r="G301">
        <v>6300</v>
      </c>
      <c r="H301">
        <v>486</v>
      </c>
      <c r="I301">
        <v>0</v>
      </c>
      <c r="J301">
        <v>18</v>
      </c>
      <c r="K301">
        <v>1</v>
      </c>
      <c r="L301">
        <v>4</v>
      </c>
      <c r="M301">
        <v>1</v>
      </c>
      <c r="N301">
        <v>2</v>
      </c>
      <c r="O301">
        <v>0</v>
      </c>
      <c r="P301">
        <v>0</v>
      </c>
      <c r="Q3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F7E0-B21B-5545-834B-3E4FE22C2307}">
  <dimension ref="A1:Z101"/>
  <sheetViews>
    <sheetView zoomScale="92" workbookViewId="0">
      <selection activeCell="A13" sqref="A13:XFD13"/>
    </sheetView>
  </sheetViews>
  <sheetFormatPr baseColWidth="10" defaultRowHeight="15"/>
  <sheetData>
    <row r="1" spans="1:26" ht="16">
      <c r="A1" s="4" t="s">
        <v>55</v>
      </c>
      <c r="B1" s="4" t="s">
        <v>56</v>
      </c>
      <c r="C1" s="33" t="s">
        <v>45</v>
      </c>
      <c r="D1" s="33"/>
      <c r="E1" s="33"/>
      <c r="F1" s="33" t="s">
        <v>57</v>
      </c>
      <c r="G1" s="33"/>
      <c r="H1" s="33"/>
      <c r="I1" s="33" t="s">
        <v>58</v>
      </c>
      <c r="J1" s="33"/>
      <c r="K1" s="33"/>
      <c r="L1" s="33" t="s">
        <v>59</v>
      </c>
      <c r="M1" s="33"/>
      <c r="N1" s="33"/>
      <c r="O1" s="4" t="s">
        <v>60</v>
      </c>
      <c r="P1" s="4" t="s">
        <v>61</v>
      </c>
      <c r="Q1" s="4" t="s">
        <v>62</v>
      </c>
      <c r="R1" s="4" t="s">
        <v>63</v>
      </c>
      <c r="S1" s="5" t="s">
        <v>45</v>
      </c>
      <c r="T1" s="5" t="s">
        <v>57</v>
      </c>
      <c r="U1" s="5" t="s">
        <v>58</v>
      </c>
      <c r="V1" s="5" t="s">
        <v>59</v>
      </c>
      <c r="W1" s="6" t="s">
        <v>45</v>
      </c>
      <c r="X1" s="6" t="s">
        <v>57</v>
      </c>
      <c r="Y1" s="6" t="s">
        <v>58</v>
      </c>
      <c r="Z1" s="6" t="s">
        <v>59</v>
      </c>
    </row>
    <row r="2" spans="1:26" ht="16">
      <c r="A2" s="7">
        <v>1</v>
      </c>
      <c r="B2" s="8" t="s">
        <v>64</v>
      </c>
      <c r="C2" s="9" t="s">
        <v>65</v>
      </c>
      <c r="D2" s="9" t="s">
        <v>65</v>
      </c>
      <c r="E2" s="9" t="s">
        <v>65</v>
      </c>
      <c r="F2" s="9" t="s">
        <v>65</v>
      </c>
      <c r="G2" s="9" t="s">
        <v>65</v>
      </c>
      <c r="H2" s="9" t="s">
        <v>65</v>
      </c>
      <c r="I2" s="9" t="s">
        <v>65</v>
      </c>
      <c r="J2" s="9" t="s">
        <v>65</v>
      </c>
      <c r="K2" s="9" t="s">
        <v>65</v>
      </c>
      <c r="L2" s="9" t="s">
        <v>65</v>
      </c>
      <c r="M2" s="9" t="s">
        <v>65</v>
      </c>
      <c r="N2" s="9" t="s">
        <v>65</v>
      </c>
      <c r="O2" s="7" t="s">
        <v>66</v>
      </c>
      <c r="P2" s="7" t="s">
        <v>67</v>
      </c>
      <c r="Q2" s="7" t="s">
        <v>68</v>
      </c>
      <c r="R2" s="7" t="s">
        <v>69</v>
      </c>
      <c r="S2" s="10">
        <f>IF(C2="YES",1,IF(C2="Y/PARTIAL",0.5,0)) + IF(D2="YES",1,IF(D2="Y/PARTIAL",0.5,0)) + IF(E2="YES",1,IF(E2="Y/PARTIAL",0.5,0))</f>
        <v>3</v>
      </c>
      <c r="T2" s="10">
        <f>IF(F2="YES",1,IF(F2="Y/PARTIAL",0.5,0)) + IF(G2="YES",1,IF(G2="Y/PARTIAL",0.5,0)) + IF(H2="YES",1,IF(H2="Y/PARTIAL",0.5,0))</f>
        <v>3</v>
      </c>
      <c r="U2" s="10">
        <f>IF(I2="YES",1,IF(I2="Y/PARTIAL",0.5,0)) + IF(J2="YES",1,IF(J2="Y/PARTIAL",0.5,0)) + IF(K2="YES",1,IF(K2="Y/PARTIAL",0.5,0))</f>
        <v>3</v>
      </c>
      <c r="V2" s="10">
        <f>IF(L2="YES",1,IF(L2="Y/PARTIAL",0.5,0)) + IF(M2="YES",1,IF(M2="Y/PARTIAL",0.5,0)) + IF(N2="YES",1,IF(N2="Y/PARTIAL",0.5,0))</f>
        <v>3</v>
      </c>
      <c r="W2" s="11">
        <f>IF(COUNTIF(C2:E2,"YES")&gt;0,1,IF(COUNTIF(C2:E2,"Y/PARTIAL")&gt;0,0.5,0))</f>
        <v>1</v>
      </c>
      <c r="X2" s="11">
        <f>IF(COUNTIF(F2:H2,"YES")&gt;0,1,IF(COUNTIF(F2:H2,"Y/PARTIAL")&gt;0,0.5,0))</f>
        <v>1</v>
      </c>
      <c r="Y2" s="11">
        <f>IF(COUNTIF(I2:K2,"YES")&gt;0,1,IF(COUNTIF(I2:K2,"Y/PARTIAL")&gt;0,0.5,0))</f>
        <v>1</v>
      </c>
      <c r="Z2" s="11">
        <f>IF(COUNTIF(L2:N2,"YES")&gt;0,1,IF(COUNTIF(L2:N2,"Y/PARTIAL")&gt;0,0.5,0))</f>
        <v>1</v>
      </c>
    </row>
    <row r="3" spans="1:26" ht="16">
      <c r="A3" s="7">
        <v>2</v>
      </c>
      <c r="B3" s="8" t="s">
        <v>70</v>
      </c>
      <c r="C3" s="9" t="s">
        <v>65</v>
      </c>
      <c r="D3" s="9" t="s">
        <v>65</v>
      </c>
      <c r="E3" s="9" t="s">
        <v>65</v>
      </c>
      <c r="F3" s="12" t="s">
        <v>71</v>
      </c>
      <c r="G3" s="9" t="s">
        <v>65</v>
      </c>
      <c r="H3" s="9" t="s">
        <v>65</v>
      </c>
      <c r="I3" s="9" t="s">
        <v>65</v>
      </c>
      <c r="J3" s="9" t="s">
        <v>65</v>
      </c>
      <c r="K3" s="9" t="s">
        <v>65</v>
      </c>
      <c r="L3" s="9" t="s">
        <v>65</v>
      </c>
      <c r="M3" s="9" t="s">
        <v>65</v>
      </c>
      <c r="N3" s="9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10">
        <f t="shared" ref="S3:S66" si="0">IF(C3="YES",1,IF(C3="Y/PARTIAL",0.5,0)) + IF(D3="YES",1,IF(D3="Y/PARTIAL",0.5,0)) + IF(E3="YES",1,IF(E3="Y/PARTIAL",0.5,0))</f>
        <v>3</v>
      </c>
      <c r="T3" s="10">
        <f t="shared" ref="T3:T66" si="1">IF(F3="YES",1,IF(F3="Y/PARTIAL",0.5,0)) + IF(G3="YES",1,IF(G3="Y/PARTIAL",0.5,0)) + IF(H3="YES",1,IF(H3="Y/PARTIAL",0.5,0))</f>
        <v>2</v>
      </c>
      <c r="U3" s="10">
        <f t="shared" ref="U3:U66" si="2">IF(I3="YES",1,IF(I3="Y/PARTIAL",0.5,0)) + IF(J3="YES",1,IF(J3="Y/PARTIAL",0.5,0)) + IF(K3="YES",1,IF(K3="Y/PARTIAL",0.5,0))</f>
        <v>3</v>
      </c>
      <c r="V3" s="10">
        <f t="shared" ref="V3:V66" si="3">IF(L3="YES",1,IF(L3="Y/PARTIAL",0.5,0)) + IF(M3="YES",1,IF(M3="Y/PARTIAL",0.5,0)) + IF(N3="YES",1,IF(N3="Y/PARTIAL",0.5,0))</f>
        <v>3</v>
      </c>
      <c r="W3" s="11">
        <f t="shared" ref="W3:W66" si="4">IF(COUNTIF(C3:E3,"YES")&gt;0,1,IF(COUNTIF(C3:E3,"Y/PARTIAL")&gt;0,0.5,0))</f>
        <v>1</v>
      </c>
      <c r="X3" s="11">
        <f t="shared" ref="X3:X66" si="5">IF(COUNTIF(F3:H3,"YES")&gt;0,1,IF(COUNTIF(F3:H3,"Y/PARTIAL")&gt;0,0.5,0))</f>
        <v>1</v>
      </c>
      <c r="Y3" s="11">
        <f t="shared" ref="Y3:Y66" si="6">IF(COUNTIF(I3:K3,"YES")&gt;0,1,IF(COUNTIF(I3:K3,"Y/PARTIAL")&gt;0,0.5,0))</f>
        <v>1</v>
      </c>
      <c r="Z3" s="11">
        <f t="shared" ref="Z3:Z66" si="7">IF(COUNTIF(L3:N3,"YES")&gt;0,1,IF(COUNTIF(L3:N3,"Y/PARTIAL")&gt;0,0.5,0))</f>
        <v>1</v>
      </c>
    </row>
    <row r="4" spans="1:26" ht="16">
      <c r="A4" s="7">
        <v>3</v>
      </c>
      <c r="B4" s="8" t="s">
        <v>72</v>
      </c>
      <c r="C4" s="9" t="s">
        <v>65</v>
      </c>
      <c r="D4" s="9" t="s">
        <v>65</v>
      </c>
      <c r="E4" s="9" t="s">
        <v>65</v>
      </c>
      <c r="F4" s="9" t="s">
        <v>65</v>
      </c>
      <c r="G4" s="9" t="s">
        <v>65</v>
      </c>
      <c r="H4" s="9" t="s">
        <v>65</v>
      </c>
      <c r="I4" s="9" t="s">
        <v>65</v>
      </c>
      <c r="J4" s="9" t="s">
        <v>65</v>
      </c>
      <c r="K4" s="9" t="s">
        <v>65</v>
      </c>
      <c r="L4" s="9" t="s">
        <v>65</v>
      </c>
      <c r="M4" s="9" t="s">
        <v>65</v>
      </c>
      <c r="N4" s="9" t="s">
        <v>65</v>
      </c>
      <c r="O4" s="7" t="s">
        <v>66</v>
      </c>
      <c r="P4" s="7" t="s">
        <v>67</v>
      </c>
      <c r="Q4" s="7" t="s">
        <v>68</v>
      </c>
      <c r="R4" s="7" t="s">
        <v>69</v>
      </c>
      <c r="S4" s="10">
        <f t="shared" si="0"/>
        <v>3</v>
      </c>
      <c r="T4" s="10">
        <f t="shared" si="1"/>
        <v>3</v>
      </c>
      <c r="U4" s="10">
        <f t="shared" si="2"/>
        <v>3</v>
      </c>
      <c r="V4" s="10">
        <f t="shared" si="3"/>
        <v>3</v>
      </c>
      <c r="W4" s="11">
        <f t="shared" si="4"/>
        <v>1</v>
      </c>
      <c r="X4" s="11">
        <f t="shared" si="5"/>
        <v>1</v>
      </c>
      <c r="Y4" s="11">
        <f t="shared" si="6"/>
        <v>1</v>
      </c>
      <c r="Z4" s="11">
        <f t="shared" si="7"/>
        <v>1</v>
      </c>
    </row>
    <row r="5" spans="1:26" ht="16">
      <c r="A5" s="7">
        <v>4</v>
      </c>
      <c r="B5" s="8" t="s">
        <v>73</v>
      </c>
      <c r="C5" s="9" t="s">
        <v>65</v>
      </c>
      <c r="D5" s="9" t="s">
        <v>65</v>
      </c>
      <c r="E5" s="9" t="s">
        <v>65</v>
      </c>
      <c r="F5" s="9" t="s">
        <v>65</v>
      </c>
      <c r="G5" s="9" t="s">
        <v>65</v>
      </c>
      <c r="H5" s="9" t="s">
        <v>65</v>
      </c>
      <c r="I5" s="9" t="s">
        <v>65</v>
      </c>
      <c r="J5" s="9" t="s">
        <v>65</v>
      </c>
      <c r="K5" s="9" t="s">
        <v>65</v>
      </c>
      <c r="L5" s="9" t="s">
        <v>65</v>
      </c>
      <c r="M5" s="9" t="s">
        <v>65</v>
      </c>
      <c r="N5" s="9" t="s">
        <v>65</v>
      </c>
      <c r="O5" s="7" t="s">
        <v>66</v>
      </c>
      <c r="P5" s="7" t="s">
        <v>67</v>
      </c>
      <c r="Q5" s="7" t="s">
        <v>68</v>
      </c>
      <c r="R5" s="7" t="s">
        <v>69</v>
      </c>
      <c r="S5" s="10">
        <f t="shared" si="0"/>
        <v>3</v>
      </c>
      <c r="T5" s="10">
        <f t="shared" si="1"/>
        <v>3</v>
      </c>
      <c r="U5" s="10">
        <f t="shared" si="2"/>
        <v>3</v>
      </c>
      <c r="V5" s="10">
        <f t="shared" si="3"/>
        <v>3</v>
      </c>
      <c r="W5" s="11">
        <f t="shared" si="4"/>
        <v>1</v>
      </c>
      <c r="X5" s="11">
        <f t="shared" si="5"/>
        <v>1</v>
      </c>
      <c r="Y5" s="11">
        <f t="shared" si="6"/>
        <v>1</v>
      </c>
      <c r="Z5" s="11">
        <f t="shared" si="7"/>
        <v>1</v>
      </c>
    </row>
    <row r="6" spans="1:26" ht="16">
      <c r="A6" s="7">
        <v>5</v>
      </c>
      <c r="B6" s="8" t="s">
        <v>74</v>
      </c>
      <c r="C6" s="9" t="s">
        <v>65</v>
      </c>
      <c r="D6" s="9" t="s">
        <v>65</v>
      </c>
      <c r="E6" s="9" t="s">
        <v>65</v>
      </c>
      <c r="F6" s="12" t="s">
        <v>71</v>
      </c>
      <c r="G6" s="12" t="s">
        <v>71</v>
      </c>
      <c r="H6" s="9" t="s">
        <v>65</v>
      </c>
      <c r="I6" s="9" t="s">
        <v>65</v>
      </c>
      <c r="J6" s="12" t="s">
        <v>75</v>
      </c>
      <c r="K6" s="9" t="s">
        <v>65</v>
      </c>
      <c r="L6" s="9" t="s">
        <v>65</v>
      </c>
      <c r="M6" s="9" t="s">
        <v>65</v>
      </c>
      <c r="N6" s="9" t="s">
        <v>65</v>
      </c>
      <c r="O6" s="7" t="s">
        <v>66</v>
      </c>
      <c r="P6" s="7" t="s">
        <v>67</v>
      </c>
      <c r="Q6" s="7" t="s">
        <v>68</v>
      </c>
      <c r="R6" s="7" t="s">
        <v>69</v>
      </c>
      <c r="S6" s="10">
        <f t="shared" si="0"/>
        <v>3</v>
      </c>
      <c r="T6" s="10">
        <f t="shared" si="1"/>
        <v>1</v>
      </c>
      <c r="U6" s="10">
        <f t="shared" si="2"/>
        <v>2</v>
      </c>
      <c r="V6" s="10">
        <f t="shared" si="3"/>
        <v>3</v>
      </c>
      <c r="W6" s="11">
        <f t="shared" si="4"/>
        <v>1</v>
      </c>
      <c r="X6" s="11">
        <f t="shared" si="5"/>
        <v>1</v>
      </c>
      <c r="Y6" s="11">
        <f t="shared" si="6"/>
        <v>1</v>
      </c>
      <c r="Z6" s="11">
        <f t="shared" si="7"/>
        <v>1</v>
      </c>
    </row>
    <row r="7" spans="1:26" ht="16">
      <c r="A7" s="7">
        <v>6</v>
      </c>
      <c r="B7" s="8" t="s">
        <v>76</v>
      </c>
      <c r="C7" s="9" t="s">
        <v>65</v>
      </c>
      <c r="D7" s="9" t="s">
        <v>65</v>
      </c>
      <c r="E7" s="9" t="s">
        <v>65</v>
      </c>
      <c r="F7" s="9" t="s">
        <v>65</v>
      </c>
      <c r="G7" s="9" t="s">
        <v>65</v>
      </c>
      <c r="H7" s="9" t="s">
        <v>65</v>
      </c>
      <c r="I7" s="9" t="s">
        <v>65</v>
      </c>
      <c r="J7" s="9" t="s">
        <v>65</v>
      </c>
      <c r="K7" s="9" t="s">
        <v>65</v>
      </c>
      <c r="L7" s="9" t="s">
        <v>65</v>
      </c>
      <c r="M7" s="9" t="s">
        <v>65</v>
      </c>
      <c r="N7" s="9" t="s">
        <v>65</v>
      </c>
      <c r="O7" s="7" t="s">
        <v>66</v>
      </c>
      <c r="P7" s="7" t="s">
        <v>67</v>
      </c>
      <c r="Q7" s="7" t="s">
        <v>68</v>
      </c>
      <c r="R7" s="7" t="s">
        <v>69</v>
      </c>
      <c r="S7" s="10">
        <f t="shared" si="0"/>
        <v>3</v>
      </c>
      <c r="T7" s="10">
        <f t="shared" si="1"/>
        <v>3</v>
      </c>
      <c r="U7" s="10">
        <f t="shared" si="2"/>
        <v>3</v>
      </c>
      <c r="V7" s="10">
        <f t="shared" si="3"/>
        <v>3</v>
      </c>
      <c r="W7" s="11">
        <f t="shared" si="4"/>
        <v>1</v>
      </c>
      <c r="X7" s="11">
        <f t="shared" si="5"/>
        <v>1</v>
      </c>
      <c r="Y7" s="11">
        <f t="shared" si="6"/>
        <v>1</v>
      </c>
      <c r="Z7" s="11">
        <f t="shared" si="7"/>
        <v>1</v>
      </c>
    </row>
    <row r="8" spans="1:26" ht="16">
      <c r="A8" s="7">
        <v>7</v>
      </c>
      <c r="B8" s="8" t="s">
        <v>77</v>
      </c>
      <c r="C8" s="9" t="s">
        <v>65</v>
      </c>
      <c r="D8" s="9" t="s">
        <v>65</v>
      </c>
      <c r="E8" s="9" t="s">
        <v>65</v>
      </c>
      <c r="F8" s="9" t="s">
        <v>65</v>
      </c>
      <c r="G8" s="12" t="s">
        <v>71</v>
      </c>
      <c r="H8" s="9" t="s">
        <v>65</v>
      </c>
      <c r="I8" s="9" t="s">
        <v>65</v>
      </c>
      <c r="J8" s="9" t="s">
        <v>65</v>
      </c>
      <c r="K8" s="9" t="s">
        <v>65</v>
      </c>
      <c r="L8" s="9" t="s">
        <v>65</v>
      </c>
      <c r="M8" s="9" t="s">
        <v>65</v>
      </c>
      <c r="N8" s="9" t="s">
        <v>65</v>
      </c>
      <c r="O8" s="7" t="s">
        <v>66</v>
      </c>
      <c r="P8" s="7" t="s">
        <v>67</v>
      </c>
      <c r="Q8" s="7" t="s">
        <v>68</v>
      </c>
      <c r="R8" s="7" t="s">
        <v>69</v>
      </c>
      <c r="S8" s="10">
        <f t="shared" si="0"/>
        <v>3</v>
      </c>
      <c r="T8" s="10">
        <f t="shared" si="1"/>
        <v>2</v>
      </c>
      <c r="U8" s="10">
        <f t="shared" si="2"/>
        <v>3</v>
      </c>
      <c r="V8" s="10">
        <f t="shared" si="3"/>
        <v>3</v>
      </c>
      <c r="W8" s="11">
        <f t="shared" si="4"/>
        <v>1</v>
      </c>
      <c r="X8" s="11">
        <f t="shared" si="5"/>
        <v>1</v>
      </c>
      <c r="Y8" s="11">
        <f t="shared" si="6"/>
        <v>1</v>
      </c>
      <c r="Z8" s="11">
        <f t="shared" si="7"/>
        <v>1</v>
      </c>
    </row>
    <row r="9" spans="1:26" ht="16">
      <c r="A9" s="7">
        <v>8</v>
      </c>
      <c r="B9" s="8" t="s">
        <v>78</v>
      </c>
      <c r="C9" s="9" t="s">
        <v>65</v>
      </c>
      <c r="D9" s="9" t="s">
        <v>65</v>
      </c>
      <c r="E9" s="9" t="s">
        <v>65</v>
      </c>
      <c r="F9" s="9" t="s">
        <v>65</v>
      </c>
      <c r="G9" s="9" t="s">
        <v>65</v>
      </c>
      <c r="H9" s="9" t="s">
        <v>65</v>
      </c>
      <c r="I9" s="12" t="s">
        <v>75</v>
      </c>
      <c r="J9" s="9" t="s">
        <v>65</v>
      </c>
      <c r="K9" s="12" t="s">
        <v>79</v>
      </c>
      <c r="L9" s="9" t="s">
        <v>65</v>
      </c>
      <c r="M9" s="9" t="s">
        <v>65</v>
      </c>
      <c r="N9" s="9" t="s">
        <v>65</v>
      </c>
      <c r="O9" s="7" t="s">
        <v>66</v>
      </c>
      <c r="P9" s="7" t="s">
        <v>67</v>
      </c>
      <c r="Q9" s="7" t="s">
        <v>68</v>
      </c>
      <c r="R9" s="7" t="s">
        <v>69</v>
      </c>
      <c r="S9" s="10">
        <f t="shared" si="0"/>
        <v>3</v>
      </c>
      <c r="T9" s="10">
        <f t="shared" si="1"/>
        <v>3</v>
      </c>
      <c r="U9" s="10">
        <f t="shared" si="2"/>
        <v>1</v>
      </c>
      <c r="V9" s="10">
        <f t="shared" si="3"/>
        <v>3</v>
      </c>
      <c r="W9" s="11">
        <f t="shared" si="4"/>
        <v>1</v>
      </c>
      <c r="X9" s="11">
        <f t="shared" si="5"/>
        <v>1</v>
      </c>
      <c r="Y9" s="11">
        <f t="shared" si="6"/>
        <v>1</v>
      </c>
      <c r="Z9" s="11">
        <f t="shared" si="7"/>
        <v>1</v>
      </c>
    </row>
    <row r="10" spans="1:26" ht="16">
      <c r="A10" s="7">
        <v>9</v>
      </c>
      <c r="B10" s="8" t="s">
        <v>80</v>
      </c>
      <c r="C10" s="9" t="s">
        <v>65</v>
      </c>
      <c r="D10" s="9" t="s">
        <v>65</v>
      </c>
      <c r="E10" s="9" t="s">
        <v>65</v>
      </c>
      <c r="F10" s="9" t="s">
        <v>65</v>
      </c>
      <c r="G10" s="9" t="s">
        <v>65</v>
      </c>
      <c r="H10" s="9" t="s">
        <v>65</v>
      </c>
      <c r="I10" s="9" t="s">
        <v>65</v>
      </c>
      <c r="J10" s="9" t="s">
        <v>65</v>
      </c>
      <c r="K10" s="9" t="s">
        <v>65</v>
      </c>
      <c r="L10" s="9" t="s">
        <v>65</v>
      </c>
      <c r="M10" s="9" t="s">
        <v>65</v>
      </c>
      <c r="N10" s="9" t="s">
        <v>65</v>
      </c>
      <c r="O10" s="7" t="s">
        <v>66</v>
      </c>
      <c r="P10" s="7" t="s">
        <v>67</v>
      </c>
      <c r="Q10" s="7" t="s">
        <v>68</v>
      </c>
      <c r="R10" s="7" t="s">
        <v>69</v>
      </c>
      <c r="S10" s="10">
        <f t="shared" si="0"/>
        <v>3</v>
      </c>
      <c r="T10" s="10">
        <f t="shared" si="1"/>
        <v>3</v>
      </c>
      <c r="U10" s="10">
        <f t="shared" si="2"/>
        <v>3</v>
      </c>
      <c r="V10" s="10">
        <f t="shared" si="3"/>
        <v>3</v>
      </c>
      <c r="W10" s="11">
        <f t="shared" si="4"/>
        <v>1</v>
      </c>
      <c r="X10" s="11">
        <f t="shared" si="5"/>
        <v>1</v>
      </c>
      <c r="Y10" s="11">
        <f t="shared" si="6"/>
        <v>1</v>
      </c>
      <c r="Z10" s="11">
        <f t="shared" si="7"/>
        <v>1</v>
      </c>
    </row>
    <row r="11" spans="1:26" ht="16">
      <c r="A11" s="7">
        <v>10</v>
      </c>
      <c r="B11" s="8" t="s">
        <v>81</v>
      </c>
      <c r="C11" s="9" t="s">
        <v>65</v>
      </c>
      <c r="D11" s="9" t="s">
        <v>65</v>
      </c>
      <c r="E11" s="9" t="s">
        <v>65</v>
      </c>
      <c r="F11" s="9" t="s">
        <v>65</v>
      </c>
      <c r="G11" s="9" t="s">
        <v>65</v>
      </c>
      <c r="H11" s="9" t="s">
        <v>65</v>
      </c>
      <c r="I11" s="9" t="s">
        <v>65</v>
      </c>
      <c r="J11" s="9" t="s">
        <v>65</v>
      </c>
      <c r="K11" s="9" t="s">
        <v>65</v>
      </c>
      <c r="L11" s="9" t="s">
        <v>65</v>
      </c>
      <c r="M11" s="9" t="s">
        <v>65</v>
      </c>
      <c r="N11" s="9" t="s">
        <v>65</v>
      </c>
      <c r="O11" s="7" t="s">
        <v>66</v>
      </c>
      <c r="P11" s="7" t="s">
        <v>67</v>
      </c>
      <c r="Q11" s="7" t="s">
        <v>68</v>
      </c>
      <c r="R11" s="7" t="s">
        <v>69</v>
      </c>
      <c r="S11" s="10">
        <f t="shared" si="0"/>
        <v>3</v>
      </c>
      <c r="T11" s="10">
        <f t="shared" si="1"/>
        <v>3</v>
      </c>
      <c r="U11" s="10">
        <f t="shared" si="2"/>
        <v>3</v>
      </c>
      <c r="V11" s="10">
        <f t="shared" si="3"/>
        <v>3</v>
      </c>
      <c r="W11" s="11">
        <f t="shared" si="4"/>
        <v>1</v>
      </c>
      <c r="X11" s="11">
        <f t="shared" si="5"/>
        <v>1</v>
      </c>
      <c r="Y11" s="11">
        <f t="shared" si="6"/>
        <v>1</v>
      </c>
      <c r="Z11" s="11">
        <f t="shared" si="7"/>
        <v>1</v>
      </c>
    </row>
    <row r="12" spans="1:26" ht="16">
      <c r="A12" s="7">
        <v>11</v>
      </c>
      <c r="B12" s="8" t="s">
        <v>82</v>
      </c>
      <c r="C12" s="9" t="s">
        <v>65</v>
      </c>
      <c r="D12" s="9" t="s">
        <v>65</v>
      </c>
      <c r="E12" s="9" t="s">
        <v>65</v>
      </c>
      <c r="F12" s="9" t="s">
        <v>65</v>
      </c>
      <c r="G12" s="9" t="s">
        <v>65</v>
      </c>
      <c r="H12" s="12" t="s">
        <v>71</v>
      </c>
      <c r="I12" s="9" t="s">
        <v>65</v>
      </c>
      <c r="J12" s="9" t="s">
        <v>65</v>
      </c>
      <c r="K12" s="9" t="s">
        <v>65</v>
      </c>
      <c r="L12" s="9" t="s">
        <v>65</v>
      </c>
      <c r="M12" s="9" t="s">
        <v>65</v>
      </c>
      <c r="N12" s="9" t="s">
        <v>65</v>
      </c>
      <c r="O12" s="7" t="s">
        <v>66</v>
      </c>
      <c r="P12" s="7" t="s">
        <v>67</v>
      </c>
      <c r="Q12" s="7" t="s">
        <v>68</v>
      </c>
      <c r="R12" s="7" t="s">
        <v>69</v>
      </c>
      <c r="S12" s="10">
        <f t="shared" si="0"/>
        <v>3</v>
      </c>
      <c r="T12" s="10">
        <f t="shared" si="1"/>
        <v>2</v>
      </c>
      <c r="U12" s="10">
        <f t="shared" si="2"/>
        <v>3</v>
      </c>
      <c r="V12" s="10">
        <f t="shared" si="3"/>
        <v>3</v>
      </c>
      <c r="W12" s="11">
        <f t="shared" si="4"/>
        <v>1</v>
      </c>
      <c r="X12" s="11">
        <f t="shared" si="5"/>
        <v>1</v>
      </c>
      <c r="Y12" s="11">
        <f t="shared" si="6"/>
        <v>1</v>
      </c>
      <c r="Z12" s="11">
        <f t="shared" si="7"/>
        <v>1</v>
      </c>
    </row>
    <row r="13" spans="1:26" ht="16">
      <c r="A13" s="7">
        <v>12</v>
      </c>
      <c r="B13" s="8" t="s">
        <v>83</v>
      </c>
      <c r="C13" s="9" t="s">
        <v>65</v>
      </c>
      <c r="D13" s="9" t="s">
        <v>65</v>
      </c>
      <c r="E13" s="9" t="s">
        <v>65</v>
      </c>
      <c r="F13" s="12" t="s">
        <v>71</v>
      </c>
      <c r="G13" s="9" t="s">
        <v>65</v>
      </c>
      <c r="H13" s="12" t="s">
        <v>71</v>
      </c>
      <c r="I13" s="9" t="s">
        <v>65</v>
      </c>
      <c r="J13" s="9" t="s">
        <v>65</v>
      </c>
      <c r="K13" s="9" t="s">
        <v>65</v>
      </c>
      <c r="L13" s="9" t="s">
        <v>65</v>
      </c>
      <c r="M13" s="9" t="s">
        <v>65</v>
      </c>
      <c r="N13" s="9" t="s">
        <v>65</v>
      </c>
      <c r="O13" s="7" t="s">
        <v>66</v>
      </c>
      <c r="P13" s="7" t="s">
        <v>67</v>
      </c>
      <c r="Q13" s="7" t="s">
        <v>68</v>
      </c>
      <c r="R13" s="7" t="s">
        <v>69</v>
      </c>
      <c r="S13" s="10">
        <f t="shared" si="0"/>
        <v>3</v>
      </c>
      <c r="T13" s="10">
        <f t="shared" si="1"/>
        <v>1</v>
      </c>
      <c r="U13" s="10">
        <f t="shared" si="2"/>
        <v>3</v>
      </c>
      <c r="V13" s="10">
        <f t="shared" si="3"/>
        <v>3</v>
      </c>
      <c r="W13" s="11">
        <f t="shared" si="4"/>
        <v>1</v>
      </c>
      <c r="X13" s="11">
        <f t="shared" si="5"/>
        <v>1</v>
      </c>
      <c r="Y13" s="11">
        <f t="shared" si="6"/>
        <v>1</v>
      </c>
      <c r="Z13" s="11">
        <f t="shared" si="7"/>
        <v>1</v>
      </c>
    </row>
    <row r="14" spans="1:26" ht="16">
      <c r="A14" s="7">
        <v>13</v>
      </c>
      <c r="B14" s="8" t="s">
        <v>84</v>
      </c>
      <c r="C14" s="9" t="s">
        <v>65</v>
      </c>
      <c r="D14" s="12" t="s">
        <v>75</v>
      </c>
      <c r="E14" s="12" t="s">
        <v>75</v>
      </c>
      <c r="F14" s="9" t="s">
        <v>65</v>
      </c>
      <c r="G14" s="9" t="s">
        <v>65</v>
      </c>
      <c r="H14" s="9" t="s">
        <v>65</v>
      </c>
      <c r="I14" s="9" t="s">
        <v>65</v>
      </c>
      <c r="J14" s="9" t="s">
        <v>65</v>
      </c>
      <c r="K14" s="9" t="s">
        <v>65</v>
      </c>
      <c r="L14" s="9" t="s">
        <v>65</v>
      </c>
      <c r="M14" s="9" t="s">
        <v>65</v>
      </c>
      <c r="N14" s="9" t="s">
        <v>65</v>
      </c>
      <c r="O14" s="7" t="s">
        <v>66</v>
      </c>
      <c r="P14" s="7" t="s">
        <v>67</v>
      </c>
      <c r="Q14" s="7" t="s">
        <v>68</v>
      </c>
      <c r="R14" s="7" t="s">
        <v>69</v>
      </c>
      <c r="S14" s="10">
        <f t="shared" si="0"/>
        <v>1</v>
      </c>
      <c r="T14" s="10">
        <f t="shared" si="1"/>
        <v>3</v>
      </c>
      <c r="U14" s="10">
        <f t="shared" si="2"/>
        <v>3</v>
      </c>
      <c r="V14" s="10">
        <f t="shared" si="3"/>
        <v>3</v>
      </c>
      <c r="W14" s="11">
        <f t="shared" si="4"/>
        <v>1</v>
      </c>
      <c r="X14" s="11">
        <f t="shared" si="5"/>
        <v>1</v>
      </c>
      <c r="Y14" s="11">
        <f t="shared" si="6"/>
        <v>1</v>
      </c>
      <c r="Z14" s="11">
        <f t="shared" si="7"/>
        <v>1</v>
      </c>
    </row>
    <row r="15" spans="1:26" ht="16">
      <c r="A15" s="7">
        <v>14</v>
      </c>
      <c r="B15" s="8" t="s">
        <v>85</v>
      </c>
      <c r="C15" s="9" t="s">
        <v>65</v>
      </c>
      <c r="D15" s="9" t="s">
        <v>65</v>
      </c>
      <c r="E15" s="9" t="s">
        <v>65</v>
      </c>
      <c r="F15" s="12" t="s">
        <v>71</v>
      </c>
      <c r="G15" s="12" t="s">
        <v>71</v>
      </c>
      <c r="H15" s="12" t="s">
        <v>71</v>
      </c>
      <c r="I15" s="9" t="s">
        <v>65</v>
      </c>
      <c r="J15" s="9" t="s">
        <v>65</v>
      </c>
      <c r="K15" s="9" t="s">
        <v>65</v>
      </c>
      <c r="L15" s="9" t="s">
        <v>65</v>
      </c>
      <c r="M15" s="9" t="s">
        <v>65</v>
      </c>
      <c r="N15" s="9" t="s">
        <v>65</v>
      </c>
      <c r="O15" s="7" t="s">
        <v>66</v>
      </c>
      <c r="P15" s="7" t="s">
        <v>67</v>
      </c>
      <c r="Q15" s="7" t="s">
        <v>68</v>
      </c>
      <c r="R15" s="7" t="s">
        <v>69</v>
      </c>
      <c r="S15" s="10">
        <f t="shared" si="0"/>
        <v>3</v>
      </c>
      <c r="T15" s="10">
        <f t="shared" si="1"/>
        <v>0</v>
      </c>
      <c r="U15" s="10">
        <f t="shared" si="2"/>
        <v>3</v>
      </c>
      <c r="V15" s="10">
        <f t="shared" si="3"/>
        <v>3</v>
      </c>
      <c r="W15" s="11">
        <f t="shared" si="4"/>
        <v>1</v>
      </c>
      <c r="X15" s="11">
        <f t="shared" si="5"/>
        <v>0</v>
      </c>
      <c r="Y15" s="11">
        <f t="shared" si="6"/>
        <v>1</v>
      </c>
      <c r="Z15" s="11">
        <f t="shared" si="7"/>
        <v>1</v>
      </c>
    </row>
    <row r="16" spans="1:26" ht="16">
      <c r="A16" s="7">
        <v>15</v>
      </c>
      <c r="B16" s="8" t="s">
        <v>86</v>
      </c>
      <c r="C16" s="9" t="s">
        <v>65</v>
      </c>
      <c r="D16" s="9" t="s">
        <v>65</v>
      </c>
      <c r="E16" s="9" t="s">
        <v>65</v>
      </c>
      <c r="F16" s="9" t="s">
        <v>65</v>
      </c>
      <c r="G16" s="9" t="s">
        <v>65</v>
      </c>
      <c r="H16" s="9" t="s">
        <v>65</v>
      </c>
      <c r="I16" s="9" t="s">
        <v>65</v>
      </c>
      <c r="J16" s="9" t="s">
        <v>65</v>
      </c>
      <c r="K16" s="9" t="s">
        <v>65</v>
      </c>
      <c r="L16" s="9" t="s">
        <v>65</v>
      </c>
      <c r="M16" s="9" t="s">
        <v>65</v>
      </c>
      <c r="N16" s="9" t="s">
        <v>65</v>
      </c>
      <c r="O16" s="7" t="s">
        <v>66</v>
      </c>
      <c r="P16" s="7" t="s">
        <v>67</v>
      </c>
      <c r="Q16" s="7" t="s">
        <v>68</v>
      </c>
      <c r="R16" s="7" t="s">
        <v>69</v>
      </c>
      <c r="S16" s="10">
        <f t="shared" si="0"/>
        <v>3</v>
      </c>
      <c r="T16" s="10">
        <f t="shared" si="1"/>
        <v>3</v>
      </c>
      <c r="U16" s="10">
        <f t="shared" si="2"/>
        <v>3</v>
      </c>
      <c r="V16" s="10">
        <f t="shared" si="3"/>
        <v>3</v>
      </c>
      <c r="W16" s="11">
        <f t="shared" si="4"/>
        <v>1</v>
      </c>
      <c r="X16" s="11">
        <f t="shared" si="5"/>
        <v>1</v>
      </c>
      <c r="Y16" s="11">
        <f t="shared" si="6"/>
        <v>1</v>
      </c>
      <c r="Z16" s="11">
        <f t="shared" si="7"/>
        <v>1</v>
      </c>
    </row>
    <row r="17" spans="1:26" ht="16">
      <c r="A17" s="7">
        <v>16</v>
      </c>
      <c r="B17" s="8" t="s">
        <v>87</v>
      </c>
      <c r="C17" s="9" t="s">
        <v>65</v>
      </c>
      <c r="D17" s="9" t="s">
        <v>65</v>
      </c>
      <c r="E17" s="9" t="s">
        <v>65</v>
      </c>
      <c r="F17" s="9" t="s">
        <v>65</v>
      </c>
      <c r="G17" s="9" t="s">
        <v>65</v>
      </c>
      <c r="H17" s="12" t="s">
        <v>71</v>
      </c>
      <c r="I17" s="12" t="s">
        <v>75</v>
      </c>
      <c r="J17" s="12" t="s">
        <v>75</v>
      </c>
      <c r="K17" s="12" t="s">
        <v>75</v>
      </c>
      <c r="L17" s="9" t="s">
        <v>65</v>
      </c>
      <c r="M17" s="9" t="s">
        <v>65</v>
      </c>
      <c r="N17" s="9" t="s">
        <v>65</v>
      </c>
      <c r="O17" s="7" t="s">
        <v>66</v>
      </c>
      <c r="P17" s="7" t="s">
        <v>67</v>
      </c>
      <c r="Q17" s="7" t="s">
        <v>68</v>
      </c>
      <c r="R17" s="7" t="s">
        <v>69</v>
      </c>
      <c r="S17" s="10">
        <f t="shared" si="0"/>
        <v>3</v>
      </c>
      <c r="T17" s="10">
        <f t="shared" si="1"/>
        <v>2</v>
      </c>
      <c r="U17" s="10">
        <f t="shared" si="2"/>
        <v>0</v>
      </c>
      <c r="V17" s="10">
        <f t="shared" si="3"/>
        <v>3</v>
      </c>
      <c r="W17" s="11">
        <f t="shared" si="4"/>
        <v>1</v>
      </c>
      <c r="X17" s="11">
        <f t="shared" si="5"/>
        <v>1</v>
      </c>
      <c r="Y17" s="11">
        <f t="shared" si="6"/>
        <v>0</v>
      </c>
      <c r="Z17" s="11">
        <f t="shared" si="7"/>
        <v>1</v>
      </c>
    </row>
    <row r="18" spans="1:26" ht="16">
      <c r="A18" s="7">
        <v>17</v>
      </c>
      <c r="B18" s="8" t="s">
        <v>88</v>
      </c>
      <c r="C18" s="9" t="s">
        <v>65</v>
      </c>
      <c r="D18" s="9" t="s">
        <v>65</v>
      </c>
      <c r="E18" s="9" t="s">
        <v>65</v>
      </c>
      <c r="F18" s="9" t="s">
        <v>65</v>
      </c>
      <c r="G18" s="12" t="s">
        <v>89</v>
      </c>
      <c r="H18" s="12" t="s">
        <v>71</v>
      </c>
      <c r="I18" s="9" t="s">
        <v>65</v>
      </c>
      <c r="J18" s="9" t="s">
        <v>65</v>
      </c>
      <c r="K18" s="9" t="s">
        <v>65</v>
      </c>
      <c r="L18" s="12" t="s">
        <v>89</v>
      </c>
      <c r="M18" s="12" t="s">
        <v>89</v>
      </c>
      <c r="N18" s="9" t="s">
        <v>65</v>
      </c>
      <c r="O18" s="7" t="s">
        <v>66</v>
      </c>
      <c r="P18" s="7" t="s">
        <v>67</v>
      </c>
      <c r="Q18" s="7" t="s">
        <v>68</v>
      </c>
      <c r="R18" s="7" t="s">
        <v>69</v>
      </c>
      <c r="S18" s="10">
        <f t="shared" si="0"/>
        <v>3</v>
      </c>
      <c r="T18" s="10">
        <f t="shared" si="1"/>
        <v>1</v>
      </c>
      <c r="U18" s="10">
        <f t="shared" si="2"/>
        <v>3</v>
      </c>
      <c r="V18" s="10">
        <f t="shared" si="3"/>
        <v>1</v>
      </c>
      <c r="W18" s="11">
        <f t="shared" si="4"/>
        <v>1</v>
      </c>
      <c r="X18" s="11">
        <f t="shared" si="5"/>
        <v>1</v>
      </c>
      <c r="Y18" s="11">
        <f t="shared" si="6"/>
        <v>1</v>
      </c>
      <c r="Z18" s="11">
        <f t="shared" si="7"/>
        <v>1</v>
      </c>
    </row>
    <row r="19" spans="1:26" ht="16">
      <c r="A19" s="7">
        <v>18</v>
      </c>
      <c r="B19" s="8" t="s">
        <v>90</v>
      </c>
      <c r="C19" s="9" t="s">
        <v>65</v>
      </c>
      <c r="D19" s="9" t="s">
        <v>65</v>
      </c>
      <c r="E19" s="9" t="s">
        <v>65</v>
      </c>
      <c r="F19" s="12" t="s">
        <v>71</v>
      </c>
      <c r="G19" s="12" t="s">
        <v>89</v>
      </c>
      <c r="H19" s="9" t="s">
        <v>65</v>
      </c>
      <c r="I19" s="9" t="s">
        <v>65</v>
      </c>
      <c r="J19" s="9" t="s">
        <v>65</v>
      </c>
      <c r="K19" s="12" t="s">
        <v>75</v>
      </c>
      <c r="L19" s="9" t="s">
        <v>65</v>
      </c>
      <c r="M19" s="9" t="s">
        <v>65</v>
      </c>
      <c r="N19" s="9" t="s">
        <v>65</v>
      </c>
      <c r="O19" s="7" t="s">
        <v>66</v>
      </c>
      <c r="P19" s="7" t="s">
        <v>67</v>
      </c>
      <c r="Q19" s="7" t="s">
        <v>68</v>
      </c>
      <c r="R19" s="7" t="s">
        <v>69</v>
      </c>
      <c r="S19" s="10">
        <f t="shared" si="0"/>
        <v>3</v>
      </c>
      <c r="T19" s="10">
        <f t="shared" si="1"/>
        <v>1</v>
      </c>
      <c r="U19" s="10">
        <f t="shared" si="2"/>
        <v>2</v>
      </c>
      <c r="V19" s="10">
        <f t="shared" si="3"/>
        <v>3</v>
      </c>
      <c r="W19" s="11">
        <f t="shared" si="4"/>
        <v>1</v>
      </c>
      <c r="X19" s="11">
        <f t="shared" si="5"/>
        <v>1</v>
      </c>
      <c r="Y19" s="11">
        <f t="shared" si="6"/>
        <v>1</v>
      </c>
      <c r="Z19" s="11">
        <f t="shared" si="7"/>
        <v>1</v>
      </c>
    </row>
    <row r="20" spans="1:26" ht="16">
      <c r="A20" s="7">
        <v>19</v>
      </c>
      <c r="B20" s="8" t="s">
        <v>91</v>
      </c>
      <c r="C20" s="9" t="s">
        <v>65</v>
      </c>
      <c r="D20" s="9" t="s">
        <v>65</v>
      </c>
      <c r="E20" s="9" t="s">
        <v>65</v>
      </c>
      <c r="F20" s="9" t="s">
        <v>65</v>
      </c>
      <c r="G20" s="9" t="s">
        <v>65</v>
      </c>
      <c r="H20" s="9" t="s">
        <v>65</v>
      </c>
      <c r="I20" s="9" t="s">
        <v>65</v>
      </c>
      <c r="J20" s="9" t="s">
        <v>65</v>
      </c>
      <c r="K20" s="9" t="s">
        <v>65</v>
      </c>
      <c r="L20" s="9" t="s">
        <v>65</v>
      </c>
      <c r="M20" s="9" t="s">
        <v>65</v>
      </c>
      <c r="N20" s="9" t="s">
        <v>65</v>
      </c>
      <c r="O20" s="7" t="s">
        <v>66</v>
      </c>
      <c r="P20" s="7" t="s">
        <v>67</v>
      </c>
      <c r="Q20" s="7" t="s">
        <v>68</v>
      </c>
      <c r="R20" s="7" t="s">
        <v>69</v>
      </c>
      <c r="S20" s="10">
        <f t="shared" si="0"/>
        <v>3</v>
      </c>
      <c r="T20" s="10">
        <f t="shared" si="1"/>
        <v>3</v>
      </c>
      <c r="U20" s="10">
        <f t="shared" si="2"/>
        <v>3</v>
      </c>
      <c r="V20" s="10">
        <f t="shared" si="3"/>
        <v>3</v>
      </c>
      <c r="W20" s="11">
        <f t="shared" si="4"/>
        <v>1</v>
      </c>
      <c r="X20" s="11">
        <f t="shared" si="5"/>
        <v>1</v>
      </c>
      <c r="Y20" s="11">
        <f t="shared" si="6"/>
        <v>1</v>
      </c>
      <c r="Z20" s="11">
        <f t="shared" si="7"/>
        <v>1</v>
      </c>
    </row>
    <row r="21" spans="1:26" ht="16">
      <c r="A21" s="7">
        <v>20</v>
      </c>
      <c r="B21" s="8" t="s">
        <v>92</v>
      </c>
      <c r="C21" s="9" t="s">
        <v>65</v>
      </c>
      <c r="D21" s="9" t="s">
        <v>65</v>
      </c>
      <c r="E21" s="9" t="s">
        <v>65</v>
      </c>
      <c r="F21" s="9" t="s">
        <v>65</v>
      </c>
      <c r="G21" s="12" t="s">
        <v>71</v>
      </c>
      <c r="H21" s="12" t="s">
        <v>71</v>
      </c>
      <c r="I21" s="9" t="s">
        <v>65</v>
      </c>
      <c r="J21" s="9" t="s">
        <v>65</v>
      </c>
      <c r="K21" s="9" t="s">
        <v>65</v>
      </c>
      <c r="L21" s="9" t="s">
        <v>65</v>
      </c>
      <c r="M21" s="9" t="s">
        <v>65</v>
      </c>
      <c r="N21" s="9" t="s">
        <v>65</v>
      </c>
      <c r="O21" s="7" t="s">
        <v>66</v>
      </c>
      <c r="P21" s="7" t="s">
        <v>67</v>
      </c>
      <c r="Q21" s="7" t="s">
        <v>68</v>
      </c>
      <c r="R21" s="7" t="s">
        <v>69</v>
      </c>
      <c r="S21" s="10">
        <f t="shared" si="0"/>
        <v>3</v>
      </c>
      <c r="T21" s="10">
        <f t="shared" si="1"/>
        <v>1</v>
      </c>
      <c r="U21" s="10">
        <f t="shared" si="2"/>
        <v>3</v>
      </c>
      <c r="V21" s="10">
        <f t="shared" si="3"/>
        <v>3</v>
      </c>
      <c r="W21" s="11">
        <f t="shared" si="4"/>
        <v>1</v>
      </c>
      <c r="X21" s="11">
        <f t="shared" si="5"/>
        <v>1</v>
      </c>
      <c r="Y21" s="11">
        <f t="shared" si="6"/>
        <v>1</v>
      </c>
      <c r="Z21" s="11">
        <f t="shared" si="7"/>
        <v>1</v>
      </c>
    </row>
    <row r="22" spans="1:26" ht="16">
      <c r="A22" s="7">
        <v>21</v>
      </c>
      <c r="B22" s="8" t="s">
        <v>93</v>
      </c>
      <c r="C22" s="9" t="s">
        <v>65</v>
      </c>
      <c r="D22" s="9" t="s">
        <v>65</v>
      </c>
      <c r="E22" s="9" t="s">
        <v>65</v>
      </c>
      <c r="F22" s="9" t="s">
        <v>65</v>
      </c>
      <c r="G22" s="12" t="s">
        <v>71</v>
      </c>
      <c r="H22" s="9" t="s">
        <v>65</v>
      </c>
      <c r="I22" s="9" t="s">
        <v>65</v>
      </c>
      <c r="J22" s="12" t="s">
        <v>71</v>
      </c>
      <c r="K22" s="9" t="s">
        <v>65</v>
      </c>
      <c r="L22" s="9" t="s">
        <v>65</v>
      </c>
      <c r="M22" s="9" t="s">
        <v>65</v>
      </c>
      <c r="N22" s="9" t="s">
        <v>65</v>
      </c>
      <c r="O22" s="7" t="s">
        <v>66</v>
      </c>
      <c r="P22" s="7" t="s">
        <v>67</v>
      </c>
      <c r="Q22" s="7" t="s">
        <v>68</v>
      </c>
      <c r="R22" s="7" t="s">
        <v>69</v>
      </c>
      <c r="S22" s="10">
        <f t="shared" si="0"/>
        <v>3</v>
      </c>
      <c r="T22" s="10">
        <f t="shared" si="1"/>
        <v>2</v>
      </c>
      <c r="U22" s="10">
        <f t="shared" si="2"/>
        <v>2</v>
      </c>
      <c r="V22" s="10">
        <f t="shared" si="3"/>
        <v>3</v>
      </c>
      <c r="W22" s="11">
        <f t="shared" si="4"/>
        <v>1</v>
      </c>
      <c r="X22" s="11">
        <f t="shared" si="5"/>
        <v>1</v>
      </c>
      <c r="Y22" s="11">
        <f t="shared" si="6"/>
        <v>1</v>
      </c>
      <c r="Z22" s="11">
        <f t="shared" si="7"/>
        <v>1</v>
      </c>
    </row>
    <row r="23" spans="1:26" ht="16">
      <c r="A23" s="7">
        <v>22</v>
      </c>
      <c r="B23" s="8" t="s">
        <v>94</v>
      </c>
      <c r="C23" s="12" t="s">
        <v>95</v>
      </c>
      <c r="D23" s="12" t="s">
        <v>71</v>
      </c>
      <c r="E23" s="12" t="s">
        <v>71</v>
      </c>
      <c r="F23" s="12" t="s">
        <v>89</v>
      </c>
      <c r="G23" s="12" t="s">
        <v>89</v>
      </c>
      <c r="H23" s="12" t="s">
        <v>95</v>
      </c>
      <c r="I23" s="12" t="s">
        <v>71</v>
      </c>
      <c r="J23" s="12" t="s">
        <v>71</v>
      </c>
      <c r="K23" s="12" t="s">
        <v>71</v>
      </c>
      <c r="L23" s="12" t="s">
        <v>95</v>
      </c>
      <c r="M23" s="12" t="s">
        <v>95</v>
      </c>
      <c r="N23" s="12" t="s">
        <v>95</v>
      </c>
      <c r="O23" s="7" t="s">
        <v>96</v>
      </c>
      <c r="P23" s="7" t="s">
        <v>67</v>
      </c>
      <c r="Q23" s="7" t="s">
        <v>97</v>
      </c>
      <c r="R23" s="7" t="s">
        <v>98</v>
      </c>
      <c r="S23" s="10">
        <f t="shared" si="0"/>
        <v>0</v>
      </c>
      <c r="T23" s="10">
        <f t="shared" si="1"/>
        <v>0</v>
      </c>
      <c r="U23" s="10">
        <f t="shared" si="2"/>
        <v>0</v>
      </c>
      <c r="V23" s="10">
        <f t="shared" si="3"/>
        <v>0</v>
      </c>
      <c r="W23" s="11">
        <f t="shared" si="4"/>
        <v>0</v>
      </c>
      <c r="X23" s="11">
        <f t="shared" si="5"/>
        <v>0</v>
      </c>
      <c r="Y23" s="11">
        <f t="shared" si="6"/>
        <v>0</v>
      </c>
      <c r="Z23" s="11">
        <f t="shared" si="7"/>
        <v>0</v>
      </c>
    </row>
    <row r="24" spans="1:26" ht="16">
      <c r="A24" s="7">
        <v>23</v>
      </c>
      <c r="B24" s="8" t="s">
        <v>99</v>
      </c>
      <c r="C24" s="12" t="s">
        <v>71</v>
      </c>
      <c r="D24" s="12" t="s">
        <v>79</v>
      </c>
      <c r="E24" s="12" t="s">
        <v>100</v>
      </c>
      <c r="F24" s="12" t="s">
        <v>89</v>
      </c>
      <c r="G24" s="12" t="s">
        <v>95</v>
      </c>
      <c r="H24" s="12" t="s">
        <v>95</v>
      </c>
      <c r="I24" s="12" t="s">
        <v>71</v>
      </c>
      <c r="J24" s="12" t="s">
        <v>71</v>
      </c>
      <c r="K24" s="12" t="s">
        <v>71</v>
      </c>
      <c r="L24" s="12" t="s">
        <v>95</v>
      </c>
      <c r="M24" s="12" t="s">
        <v>95</v>
      </c>
      <c r="N24" s="12" t="s">
        <v>95</v>
      </c>
      <c r="O24" s="7" t="s">
        <v>96</v>
      </c>
      <c r="P24" s="7" t="s">
        <v>67</v>
      </c>
      <c r="Q24" s="7" t="s">
        <v>97</v>
      </c>
      <c r="R24" s="7" t="s">
        <v>98</v>
      </c>
      <c r="S24" s="10">
        <f t="shared" si="0"/>
        <v>0.5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1">
        <f t="shared" si="4"/>
        <v>0.5</v>
      </c>
      <c r="X24" s="11">
        <f t="shared" si="5"/>
        <v>0</v>
      </c>
      <c r="Y24" s="11">
        <f t="shared" si="6"/>
        <v>0</v>
      </c>
      <c r="Z24" s="11">
        <f t="shared" si="7"/>
        <v>0</v>
      </c>
    </row>
    <row r="25" spans="1:26" ht="16">
      <c r="A25" s="7">
        <v>24</v>
      </c>
      <c r="B25" s="8" t="s">
        <v>101</v>
      </c>
      <c r="C25" s="13" t="s">
        <v>100</v>
      </c>
      <c r="D25" s="13" t="s">
        <v>100</v>
      </c>
      <c r="E25" s="13" t="s">
        <v>100</v>
      </c>
      <c r="F25" s="12" t="s">
        <v>71</v>
      </c>
      <c r="G25" s="12" t="s">
        <v>71</v>
      </c>
      <c r="H25" s="9" t="s">
        <v>100</v>
      </c>
      <c r="I25" s="12" t="s">
        <v>75</v>
      </c>
      <c r="J25" s="12" t="s">
        <v>75</v>
      </c>
      <c r="K25" s="12" t="s">
        <v>75</v>
      </c>
      <c r="L25" s="9" t="s">
        <v>100</v>
      </c>
      <c r="M25" s="12" t="s">
        <v>65</v>
      </c>
      <c r="N25" s="9" t="s">
        <v>100</v>
      </c>
      <c r="O25" s="7" t="s">
        <v>66</v>
      </c>
      <c r="P25" s="7" t="s">
        <v>67</v>
      </c>
      <c r="Q25" s="7" t="s">
        <v>97</v>
      </c>
      <c r="R25" s="7" t="s">
        <v>69</v>
      </c>
      <c r="S25" s="10">
        <f t="shared" si="0"/>
        <v>1.5</v>
      </c>
      <c r="T25" s="10">
        <f t="shared" si="1"/>
        <v>0.5</v>
      </c>
      <c r="U25" s="10">
        <f t="shared" si="2"/>
        <v>0</v>
      </c>
      <c r="V25" s="10">
        <f t="shared" si="3"/>
        <v>2</v>
      </c>
      <c r="W25" s="11">
        <f t="shared" si="4"/>
        <v>0.5</v>
      </c>
      <c r="X25" s="11">
        <f t="shared" si="5"/>
        <v>0.5</v>
      </c>
      <c r="Y25" s="11">
        <f t="shared" si="6"/>
        <v>0</v>
      </c>
      <c r="Z25" s="11">
        <f t="shared" si="7"/>
        <v>1</v>
      </c>
    </row>
    <row r="26" spans="1:26" ht="16">
      <c r="A26" s="7">
        <v>25</v>
      </c>
      <c r="B26" s="8" t="s">
        <v>102</v>
      </c>
      <c r="C26" s="9" t="s">
        <v>65</v>
      </c>
      <c r="D26" s="9" t="s">
        <v>65</v>
      </c>
      <c r="E26" s="9" t="s">
        <v>65</v>
      </c>
      <c r="F26" s="12" t="s">
        <v>71</v>
      </c>
      <c r="G26" s="12" t="s">
        <v>71</v>
      </c>
      <c r="H26" s="12" t="s">
        <v>75</v>
      </c>
      <c r="I26" s="12" t="s">
        <v>75</v>
      </c>
      <c r="J26" s="12" t="s">
        <v>75</v>
      </c>
      <c r="K26" s="12" t="s">
        <v>75</v>
      </c>
      <c r="L26" s="9" t="s">
        <v>100</v>
      </c>
      <c r="M26" s="9" t="s">
        <v>100</v>
      </c>
      <c r="N26" s="9" t="s">
        <v>100</v>
      </c>
      <c r="O26" s="7" t="s">
        <v>66</v>
      </c>
      <c r="P26" s="7" t="s">
        <v>67</v>
      </c>
      <c r="Q26" s="7" t="s">
        <v>97</v>
      </c>
      <c r="R26" s="7" t="s">
        <v>69</v>
      </c>
      <c r="S26" s="10">
        <f t="shared" si="0"/>
        <v>3</v>
      </c>
      <c r="T26" s="10">
        <f t="shared" si="1"/>
        <v>0</v>
      </c>
      <c r="U26" s="10">
        <f t="shared" si="2"/>
        <v>0</v>
      </c>
      <c r="V26" s="10">
        <f t="shared" si="3"/>
        <v>1.5</v>
      </c>
      <c r="W26" s="11">
        <f t="shared" si="4"/>
        <v>1</v>
      </c>
      <c r="X26" s="11">
        <f t="shared" si="5"/>
        <v>0</v>
      </c>
      <c r="Y26" s="11">
        <f t="shared" si="6"/>
        <v>0</v>
      </c>
      <c r="Z26" s="11">
        <f t="shared" si="7"/>
        <v>0.5</v>
      </c>
    </row>
    <row r="27" spans="1:26" ht="16">
      <c r="A27" s="7">
        <v>26</v>
      </c>
      <c r="B27" s="8" t="s">
        <v>103</v>
      </c>
      <c r="C27" s="13" t="s">
        <v>100</v>
      </c>
      <c r="D27" s="12" t="s">
        <v>75</v>
      </c>
      <c r="E27" s="9" t="s">
        <v>65</v>
      </c>
      <c r="F27" s="12" t="s">
        <v>71</v>
      </c>
      <c r="G27" s="12" t="s">
        <v>71</v>
      </c>
      <c r="H27" s="12" t="s">
        <v>71</v>
      </c>
      <c r="I27" s="12" t="s">
        <v>71</v>
      </c>
      <c r="J27" s="12" t="s">
        <v>71</v>
      </c>
      <c r="K27" s="12" t="s">
        <v>71</v>
      </c>
      <c r="L27" s="12" t="s">
        <v>75</v>
      </c>
      <c r="M27" s="12" t="s">
        <v>75</v>
      </c>
      <c r="N27" s="12" t="s">
        <v>75</v>
      </c>
      <c r="O27" s="7" t="s">
        <v>66</v>
      </c>
      <c r="P27" s="7" t="s">
        <v>67</v>
      </c>
      <c r="Q27" s="7" t="s">
        <v>97</v>
      </c>
      <c r="R27" s="7" t="s">
        <v>69</v>
      </c>
      <c r="S27" s="10">
        <f t="shared" si="0"/>
        <v>1.5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1">
        <f t="shared" si="4"/>
        <v>1</v>
      </c>
      <c r="X27" s="11">
        <f t="shared" si="5"/>
        <v>0</v>
      </c>
      <c r="Y27" s="11">
        <f t="shared" si="6"/>
        <v>0</v>
      </c>
      <c r="Z27" s="11">
        <f t="shared" si="7"/>
        <v>0</v>
      </c>
    </row>
    <row r="28" spans="1:26" ht="16">
      <c r="A28" s="7">
        <v>27</v>
      </c>
      <c r="B28" s="8" t="s">
        <v>104</v>
      </c>
      <c r="C28" s="12" t="s">
        <v>75</v>
      </c>
      <c r="D28" s="12" t="s">
        <v>75</v>
      </c>
      <c r="E28" s="12" t="s">
        <v>75</v>
      </c>
      <c r="F28" s="12" t="s">
        <v>71</v>
      </c>
      <c r="G28" s="12" t="s">
        <v>75</v>
      </c>
      <c r="H28" s="12" t="s">
        <v>75</v>
      </c>
      <c r="I28" s="12" t="s">
        <v>75</v>
      </c>
      <c r="J28" s="12" t="s">
        <v>75</v>
      </c>
      <c r="K28" s="12" t="s">
        <v>75</v>
      </c>
      <c r="L28" s="12" t="s">
        <v>100</v>
      </c>
      <c r="M28" s="12" t="s">
        <v>75</v>
      </c>
      <c r="N28" s="12" t="s">
        <v>75</v>
      </c>
      <c r="O28" s="7" t="s">
        <v>66</v>
      </c>
      <c r="P28" s="7" t="s">
        <v>67</v>
      </c>
      <c r="Q28" s="7" t="s">
        <v>97</v>
      </c>
      <c r="R28" s="7" t="s">
        <v>69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0.5</v>
      </c>
      <c r="W28" s="11">
        <f t="shared" si="4"/>
        <v>0</v>
      </c>
      <c r="X28" s="11">
        <f t="shared" si="5"/>
        <v>0</v>
      </c>
      <c r="Y28" s="11">
        <f t="shared" si="6"/>
        <v>0</v>
      </c>
      <c r="Z28" s="11">
        <f t="shared" si="7"/>
        <v>0.5</v>
      </c>
    </row>
    <row r="29" spans="1:26" ht="16">
      <c r="A29" s="7">
        <v>28</v>
      </c>
      <c r="B29" s="8" t="s">
        <v>105</v>
      </c>
      <c r="C29" s="12" t="s">
        <v>71</v>
      </c>
      <c r="D29" s="12" t="s">
        <v>71</v>
      </c>
      <c r="E29" s="12" t="s">
        <v>71</v>
      </c>
      <c r="F29" s="12" t="s">
        <v>75</v>
      </c>
      <c r="G29" s="12" t="s">
        <v>89</v>
      </c>
      <c r="H29" s="12" t="s">
        <v>95</v>
      </c>
      <c r="I29" s="12" t="s">
        <v>71</v>
      </c>
      <c r="J29" s="12" t="s">
        <v>71</v>
      </c>
      <c r="K29" s="12" t="s">
        <v>71</v>
      </c>
      <c r="L29" s="12" t="s">
        <v>95</v>
      </c>
      <c r="M29" s="12" t="s">
        <v>95</v>
      </c>
      <c r="N29" s="12" t="s">
        <v>95</v>
      </c>
      <c r="O29" s="7" t="s">
        <v>66</v>
      </c>
      <c r="P29" s="7" t="s">
        <v>67</v>
      </c>
      <c r="Q29" s="7" t="s">
        <v>97</v>
      </c>
      <c r="R29" s="7" t="s">
        <v>106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1">
        <f t="shared" si="4"/>
        <v>0</v>
      </c>
      <c r="X29" s="11">
        <f t="shared" si="5"/>
        <v>0</v>
      </c>
      <c r="Y29" s="11">
        <f t="shared" si="6"/>
        <v>0</v>
      </c>
      <c r="Z29" s="11">
        <f t="shared" si="7"/>
        <v>0</v>
      </c>
    </row>
    <row r="30" spans="1:26" ht="16">
      <c r="A30" s="7">
        <v>29</v>
      </c>
      <c r="B30" s="8" t="s">
        <v>107</v>
      </c>
      <c r="C30" s="13" t="s">
        <v>100</v>
      </c>
      <c r="D30" s="12" t="s">
        <v>71</v>
      </c>
      <c r="E30" s="13" t="s">
        <v>100</v>
      </c>
      <c r="F30" s="12" t="s">
        <v>71</v>
      </c>
      <c r="G30" s="12" t="s">
        <v>71</v>
      </c>
      <c r="H30" s="12" t="s">
        <v>71</v>
      </c>
      <c r="I30" s="12" t="s">
        <v>71</v>
      </c>
      <c r="J30" s="12" t="s">
        <v>71</v>
      </c>
      <c r="K30" s="12" t="s">
        <v>71</v>
      </c>
      <c r="L30" s="12" t="s">
        <v>79</v>
      </c>
      <c r="M30" s="12" t="s">
        <v>79</v>
      </c>
      <c r="N30" s="12" t="s">
        <v>79</v>
      </c>
      <c r="O30" s="7" t="s">
        <v>66</v>
      </c>
      <c r="P30" s="7" t="s">
        <v>67</v>
      </c>
      <c r="Q30" s="7" t="s">
        <v>97</v>
      </c>
      <c r="R30" s="7" t="s">
        <v>108</v>
      </c>
      <c r="S30" s="10">
        <f t="shared" si="0"/>
        <v>1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1">
        <f t="shared" si="4"/>
        <v>0.5</v>
      </c>
      <c r="X30" s="11">
        <f t="shared" si="5"/>
        <v>0</v>
      </c>
      <c r="Y30" s="11">
        <f t="shared" si="6"/>
        <v>0</v>
      </c>
      <c r="Z30" s="11">
        <f t="shared" si="7"/>
        <v>0</v>
      </c>
    </row>
    <row r="31" spans="1:26" ht="16">
      <c r="A31" s="7">
        <v>30</v>
      </c>
      <c r="B31" s="8" t="s">
        <v>109</v>
      </c>
      <c r="C31" s="13" t="s">
        <v>100</v>
      </c>
      <c r="D31" s="12" t="s">
        <v>71</v>
      </c>
      <c r="E31" s="13" t="s">
        <v>100</v>
      </c>
      <c r="F31" s="12" t="s">
        <v>71</v>
      </c>
      <c r="G31" s="12" t="s">
        <v>71</v>
      </c>
      <c r="H31" s="12" t="s">
        <v>71</v>
      </c>
      <c r="I31" s="12" t="s">
        <v>71</v>
      </c>
      <c r="J31" s="12" t="s">
        <v>71</v>
      </c>
      <c r="K31" s="12" t="s">
        <v>71</v>
      </c>
      <c r="L31" s="12" t="s">
        <v>79</v>
      </c>
      <c r="M31" s="12" t="s">
        <v>79</v>
      </c>
      <c r="N31" s="12" t="s">
        <v>79</v>
      </c>
      <c r="O31" s="7" t="s">
        <v>66</v>
      </c>
      <c r="P31" s="7" t="s">
        <v>67</v>
      </c>
      <c r="Q31" s="7" t="s">
        <v>97</v>
      </c>
      <c r="R31" s="7" t="s">
        <v>108</v>
      </c>
      <c r="S31" s="10">
        <f t="shared" si="0"/>
        <v>1</v>
      </c>
      <c r="T31" s="10">
        <f t="shared" si="1"/>
        <v>0</v>
      </c>
      <c r="U31" s="10">
        <f t="shared" si="2"/>
        <v>0</v>
      </c>
      <c r="V31" s="10">
        <f t="shared" si="3"/>
        <v>0</v>
      </c>
      <c r="W31" s="11">
        <f t="shared" si="4"/>
        <v>0.5</v>
      </c>
      <c r="X31" s="11">
        <f t="shared" si="5"/>
        <v>0</v>
      </c>
      <c r="Y31" s="11">
        <f t="shared" si="6"/>
        <v>0</v>
      </c>
      <c r="Z31" s="11">
        <f t="shared" si="7"/>
        <v>0</v>
      </c>
    </row>
    <row r="32" spans="1:26" ht="16">
      <c r="A32" s="7">
        <v>31</v>
      </c>
      <c r="B32" s="8" t="s">
        <v>110</v>
      </c>
      <c r="C32" s="13" t="s">
        <v>100</v>
      </c>
      <c r="D32" s="13" t="s">
        <v>100</v>
      </c>
      <c r="E32" s="9" t="s">
        <v>65</v>
      </c>
      <c r="F32" s="12" t="s">
        <v>71</v>
      </c>
      <c r="G32" s="12" t="s">
        <v>71</v>
      </c>
      <c r="H32" s="12" t="s">
        <v>71</v>
      </c>
      <c r="I32" s="12" t="s">
        <v>71</v>
      </c>
      <c r="J32" s="12" t="s">
        <v>71</v>
      </c>
      <c r="K32" s="12" t="s">
        <v>65</v>
      </c>
      <c r="L32" s="9" t="s">
        <v>100</v>
      </c>
      <c r="M32" s="9" t="s">
        <v>100</v>
      </c>
      <c r="N32" s="9" t="s">
        <v>100</v>
      </c>
      <c r="O32" s="7" t="s">
        <v>66</v>
      </c>
      <c r="P32" s="7" t="s">
        <v>67</v>
      </c>
      <c r="Q32" s="7" t="s">
        <v>97</v>
      </c>
      <c r="R32" s="7" t="s">
        <v>69</v>
      </c>
      <c r="S32" s="10">
        <f t="shared" si="0"/>
        <v>2</v>
      </c>
      <c r="T32" s="10">
        <f t="shared" si="1"/>
        <v>0</v>
      </c>
      <c r="U32" s="10">
        <f t="shared" si="2"/>
        <v>1</v>
      </c>
      <c r="V32" s="10">
        <f t="shared" si="3"/>
        <v>1.5</v>
      </c>
      <c r="W32" s="11">
        <f t="shared" si="4"/>
        <v>1</v>
      </c>
      <c r="X32" s="11">
        <f t="shared" si="5"/>
        <v>0</v>
      </c>
      <c r="Y32" s="11">
        <f t="shared" si="6"/>
        <v>1</v>
      </c>
      <c r="Z32" s="11">
        <f t="shared" si="7"/>
        <v>0.5</v>
      </c>
    </row>
    <row r="33" spans="1:26" ht="16">
      <c r="A33" s="7">
        <v>32</v>
      </c>
      <c r="B33" s="8" t="s">
        <v>111</v>
      </c>
      <c r="C33" s="9" t="s">
        <v>65</v>
      </c>
      <c r="D33" s="9" t="s">
        <v>65</v>
      </c>
      <c r="E33" s="9" t="s">
        <v>65</v>
      </c>
      <c r="F33" s="9" t="s">
        <v>65</v>
      </c>
      <c r="G33" s="9" t="s">
        <v>65</v>
      </c>
      <c r="H33" s="9" t="s">
        <v>65</v>
      </c>
      <c r="I33" s="12" t="s">
        <v>79</v>
      </c>
      <c r="J33" s="12" t="s">
        <v>65</v>
      </c>
      <c r="K33" s="12" t="s">
        <v>65</v>
      </c>
      <c r="L33" s="9" t="s">
        <v>65</v>
      </c>
      <c r="M33" s="9" t="s">
        <v>65</v>
      </c>
      <c r="N33" s="9" t="s">
        <v>65</v>
      </c>
      <c r="O33" s="7" t="s">
        <v>66</v>
      </c>
      <c r="P33" s="7" t="s">
        <v>67</v>
      </c>
      <c r="Q33" s="7" t="s">
        <v>68</v>
      </c>
      <c r="R33" s="7" t="s">
        <v>69</v>
      </c>
      <c r="S33" s="10">
        <f t="shared" si="0"/>
        <v>3</v>
      </c>
      <c r="T33" s="10">
        <f t="shared" si="1"/>
        <v>3</v>
      </c>
      <c r="U33" s="10">
        <f t="shared" si="2"/>
        <v>2</v>
      </c>
      <c r="V33" s="10">
        <f t="shared" si="3"/>
        <v>3</v>
      </c>
      <c r="W33" s="11">
        <f t="shared" si="4"/>
        <v>1</v>
      </c>
      <c r="X33" s="11">
        <f t="shared" si="5"/>
        <v>1</v>
      </c>
      <c r="Y33" s="11">
        <f t="shared" si="6"/>
        <v>1</v>
      </c>
      <c r="Z33" s="11">
        <f t="shared" si="7"/>
        <v>1</v>
      </c>
    </row>
    <row r="34" spans="1:26" ht="16">
      <c r="A34" s="7">
        <v>33</v>
      </c>
      <c r="B34" s="8" t="s">
        <v>112</v>
      </c>
      <c r="C34" s="9" t="s">
        <v>65</v>
      </c>
      <c r="D34" s="9" t="s">
        <v>65</v>
      </c>
      <c r="E34" s="9" t="s">
        <v>65</v>
      </c>
      <c r="F34" s="12" t="s">
        <v>95</v>
      </c>
      <c r="G34" s="12" t="s">
        <v>95</v>
      </c>
      <c r="H34" s="12" t="s">
        <v>71</v>
      </c>
      <c r="I34" s="12" t="s">
        <v>71</v>
      </c>
      <c r="J34" s="12" t="s">
        <v>71</v>
      </c>
      <c r="K34" s="12" t="s">
        <v>71</v>
      </c>
      <c r="L34" s="9" t="s">
        <v>65</v>
      </c>
      <c r="M34" s="12" t="s">
        <v>95</v>
      </c>
      <c r="N34" s="12" t="s">
        <v>95</v>
      </c>
      <c r="O34" s="7" t="s">
        <v>96</v>
      </c>
      <c r="P34" s="7" t="s">
        <v>67</v>
      </c>
      <c r="Q34" s="7" t="s">
        <v>68</v>
      </c>
      <c r="R34" s="7" t="s">
        <v>106</v>
      </c>
      <c r="S34" s="10">
        <f t="shared" si="0"/>
        <v>3</v>
      </c>
      <c r="T34" s="10">
        <f t="shared" si="1"/>
        <v>0</v>
      </c>
      <c r="U34" s="10">
        <f t="shared" si="2"/>
        <v>0</v>
      </c>
      <c r="V34" s="10">
        <f t="shared" si="3"/>
        <v>1</v>
      </c>
      <c r="W34" s="11">
        <f t="shared" si="4"/>
        <v>1</v>
      </c>
      <c r="X34" s="11">
        <f t="shared" si="5"/>
        <v>0</v>
      </c>
      <c r="Y34" s="11">
        <f t="shared" si="6"/>
        <v>0</v>
      </c>
      <c r="Z34" s="11">
        <f t="shared" si="7"/>
        <v>1</v>
      </c>
    </row>
    <row r="35" spans="1:26" ht="16">
      <c r="A35" s="7">
        <v>34</v>
      </c>
      <c r="B35" s="8" t="s">
        <v>113</v>
      </c>
      <c r="C35" s="12" t="s">
        <v>71</v>
      </c>
      <c r="D35" s="9" t="s">
        <v>65</v>
      </c>
      <c r="E35" s="9" t="s">
        <v>65</v>
      </c>
      <c r="F35" s="12" t="s">
        <v>95</v>
      </c>
      <c r="G35" s="12" t="s">
        <v>95</v>
      </c>
      <c r="H35" s="12" t="s">
        <v>95</v>
      </c>
      <c r="I35" s="12" t="s">
        <v>71</v>
      </c>
      <c r="J35" s="12" t="s">
        <v>71</v>
      </c>
      <c r="K35" s="12" t="s">
        <v>71</v>
      </c>
      <c r="L35" s="12" t="s">
        <v>95</v>
      </c>
      <c r="M35" s="12" t="s">
        <v>95</v>
      </c>
      <c r="N35" s="12" t="s">
        <v>95</v>
      </c>
      <c r="O35" s="7" t="s">
        <v>96</v>
      </c>
      <c r="P35" s="7" t="s">
        <v>67</v>
      </c>
      <c r="Q35" s="7" t="s">
        <v>68</v>
      </c>
      <c r="R35" s="7" t="s">
        <v>106</v>
      </c>
      <c r="S35" s="10">
        <f t="shared" si="0"/>
        <v>2</v>
      </c>
      <c r="T35" s="10">
        <f t="shared" si="1"/>
        <v>0</v>
      </c>
      <c r="U35" s="10">
        <f t="shared" si="2"/>
        <v>0</v>
      </c>
      <c r="V35" s="10">
        <f t="shared" si="3"/>
        <v>0</v>
      </c>
      <c r="W35" s="11">
        <f t="shared" si="4"/>
        <v>1</v>
      </c>
      <c r="X35" s="11">
        <f t="shared" si="5"/>
        <v>0</v>
      </c>
      <c r="Y35" s="11">
        <f t="shared" si="6"/>
        <v>0</v>
      </c>
      <c r="Z35" s="11">
        <f t="shared" si="7"/>
        <v>0</v>
      </c>
    </row>
    <row r="36" spans="1:26" ht="16">
      <c r="A36" s="7">
        <v>35</v>
      </c>
      <c r="B36" s="8" t="s">
        <v>114</v>
      </c>
      <c r="C36" s="9" t="s">
        <v>65</v>
      </c>
      <c r="D36" s="9" t="s">
        <v>65</v>
      </c>
      <c r="E36" s="9" t="s">
        <v>65</v>
      </c>
      <c r="F36" s="12" t="s">
        <v>95</v>
      </c>
      <c r="G36" s="12" t="s">
        <v>95</v>
      </c>
      <c r="H36" s="12" t="s">
        <v>95</v>
      </c>
      <c r="I36" s="12" t="s">
        <v>79</v>
      </c>
      <c r="J36" s="12" t="s">
        <v>79</v>
      </c>
      <c r="K36" s="12" t="s">
        <v>79</v>
      </c>
      <c r="L36" s="12" t="s">
        <v>95</v>
      </c>
      <c r="M36" s="9" t="s">
        <v>65</v>
      </c>
      <c r="N36" s="9" t="s">
        <v>65</v>
      </c>
      <c r="O36" s="7" t="s">
        <v>96</v>
      </c>
      <c r="P36" s="7" t="s">
        <v>67</v>
      </c>
      <c r="Q36" s="7" t="s">
        <v>68</v>
      </c>
      <c r="R36" s="7" t="s">
        <v>115</v>
      </c>
      <c r="S36" s="14">
        <f t="shared" si="0"/>
        <v>3</v>
      </c>
      <c r="T36" s="14">
        <f t="shared" si="1"/>
        <v>0</v>
      </c>
      <c r="U36" s="14">
        <f t="shared" si="2"/>
        <v>0</v>
      </c>
      <c r="V36" s="14">
        <f t="shared" si="3"/>
        <v>2</v>
      </c>
      <c r="W36" s="15">
        <f t="shared" si="4"/>
        <v>1</v>
      </c>
      <c r="X36" s="15">
        <f t="shared" si="5"/>
        <v>0</v>
      </c>
      <c r="Y36" s="15">
        <f t="shared" si="6"/>
        <v>0</v>
      </c>
      <c r="Z36" s="15">
        <f t="shared" si="7"/>
        <v>1</v>
      </c>
    </row>
    <row r="37" spans="1:26" ht="16">
      <c r="A37" s="7">
        <v>36</v>
      </c>
      <c r="B37" s="8" t="s">
        <v>116</v>
      </c>
      <c r="C37" s="9" t="s">
        <v>65</v>
      </c>
      <c r="D37" s="9" t="s">
        <v>65</v>
      </c>
      <c r="E37" s="9" t="s">
        <v>65</v>
      </c>
      <c r="F37" s="12" t="s">
        <v>95</v>
      </c>
      <c r="G37" s="12" t="s">
        <v>95</v>
      </c>
      <c r="H37" s="12" t="s">
        <v>95</v>
      </c>
      <c r="I37" s="12" t="s">
        <v>79</v>
      </c>
      <c r="J37" s="12" t="s">
        <v>79</v>
      </c>
      <c r="K37" s="12" t="s">
        <v>79</v>
      </c>
      <c r="L37" s="12" t="s">
        <v>95</v>
      </c>
      <c r="M37" s="12" t="s">
        <v>95</v>
      </c>
      <c r="N37" s="12" t="s">
        <v>95</v>
      </c>
      <c r="O37" s="7" t="s">
        <v>96</v>
      </c>
      <c r="P37" s="7" t="s">
        <v>67</v>
      </c>
      <c r="Q37" s="7" t="s">
        <v>68</v>
      </c>
      <c r="R37" s="7" t="s">
        <v>115</v>
      </c>
      <c r="S37" s="14">
        <f t="shared" si="0"/>
        <v>3</v>
      </c>
      <c r="T37" s="14">
        <f t="shared" si="1"/>
        <v>0</v>
      </c>
      <c r="U37" s="14">
        <f t="shared" si="2"/>
        <v>0</v>
      </c>
      <c r="V37" s="14">
        <f t="shared" si="3"/>
        <v>0</v>
      </c>
      <c r="W37" s="15">
        <f t="shared" si="4"/>
        <v>1</v>
      </c>
      <c r="X37" s="15">
        <f t="shared" si="5"/>
        <v>0</v>
      </c>
      <c r="Y37" s="15">
        <f t="shared" si="6"/>
        <v>0</v>
      </c>
      <c r="Z37" s="15">
        <f t="shared" si="7"/>
        <v>0</v>
      </c>
    </row>
    <row r="38" spans="1:26" ht="16">
      <c r="A38" s="7">
        <v>37</v>
      </c>
      <c r="B38" s="8" t="s">
        <v>117</v>
      </c>
      <c r="C38" s="9" t="s">
        <v>65</v>
      </c>
      <c r="D38" s="9" t="s">
        <v>65</v>
      </c>
      <c r="E38" s="9" t="s">
        <v>65</v>
      </c>
      <c r="F38" s="9" t="s">
        <v>65</v>
      </c>
      <c r="G38" s="9" t="s">
        <v>65</v>
      </c>
      <c r="H38" s="9" t="s">
        <v>65</v>
      </c>
      <c r="I38" s="12" t="s">
        <v>65</v>
      </c>
      <c r="J38" s="12" t="s">
        <v>65</v>
      </c>
      <c r="K38" s="12" t="s">
        <v>65</v>
      </c>
      <c r="L38" s="12" t="s">
        <v>65</v>
      </c>
      <c r="M38" s="12" t="s">
        <v>65</v>
      </c>
      <c r="N38" s="12" t="s">
        <v>65</v>
      </c>
      <c r="O38" s="7" t="s">
        <v>66</v>
      </c>
      <c r="P38" s="7" t="s">
        <v>67</v>
      </c>
      <c r="Q38" s="7" t="s">
        <v>68</v>
      </c>
      <c r="R38" s="7" t="s">
        <v>69</v>
      </c>
      <c r="S38" s="10">
        <f t="shared" si="0"/>
        <v>3</v>
      </c>
      <c r="T38" s="10">
        <f t="shared" si="1"/>
        <v>3</v>
      </c>
      <c r="U38" s="10">
        <f t="shared" si="2"/>
        <v>3</v>
      </c>
      <c r="V38" s="10">
        <f t="shared" si="3"/>
        <v>3</v>
      </c>
      <c r="W38" s="11">
        <f t="shared" si="4"/>
        <v>1</v>
      </c>
      <c r="X38" s="11">
        <f t="shared" si="5"/>
        <v>1</v>
      </c>
      <c r="Y38" s="11">
        <f t="shared" si="6"/>
        <v>1</v>
      </c>
      <c r="Z38" s="11">
        <f t="shared" si="7"/>
        <v>1</v>
      </c>
    </row>
    <row r="39" spans="1:26" ht="16">
      <c r="A39" s="7">
        <v>38</v>
      </c>
      <c r="B39" s="8" t="s">
        <v>118</v>
      </c>
      <c r="C39" s="9" t="s">
        <v>65</v>
      </c>
      <c r="D39" s="9" t="s">
        <v>65</v>
      </c>
      <c r="E39" s="9" t="s">
        <v>65</v>
      </c>
      <c r="F39" s="9" t="s">
        <v>65</v>
      </c>
      <c r="G39" s="9" t="s">
        <v>65</v>
      </c>
      <c r="H39" s="9" t="s">
        <v>65</v>
      </c>
      <c r="I39" s="12" t="s">
        <v>71</v>
      </c>
      <c r="J39" s="12" t="s">
        <v>65</v>
      </c>
      <c r="K39" s="12" t="s">
        <v>65</v>
      </c>
      <c r="L39" s="12" t="s">
        <v>65</v>
      </c>
      <c r="M39" s="12" t="s">
        <v>65</v>
      </c>
      <c r="N39" s="12" t="s">
        <v>65</v>
      </c>
      <c r="O39" s="7" t="s">
        <v>66</v>
      </c>
      <c r="P39" s="7" t="s">
        <v>67</v>
      </c>
      <c r="Q39" s="7" t="s">
        <v>68</v>
      </c>
      <c r="R39" s="7" t="s">
        <v>69</v>
      </c>
      <c r="S39" s="10">
        <f t="shared" si="0"/>
        <v>3</v>
      </c>
      <c r="T39" s="10">
        <f t="shared" si="1"/>
        <v>3</v>
      </c>
      <c r="U39" s="10">
        <f t="shared" si="2"/>
        <v>2</v>
      </c>
      <c r="V39" s="10">
        <f t="shared" si="3"/>
        <v>3</v>
      </c>
      <c r="W39" s="11">
        <f t="shared" si="4"/>
        <v>1</v>
      </c>
      <c r="X39" s="11">
        <f t="shared" si="5"/>
        <v>1</v>
      </c>
      <c r="Y39" s="11">
        <f t="shared" si="6"/>
        <v>1</v>
      </c>
      <c r="Z39" s="11">
        <f t="shared" si="7"/>
        <v>1</v>
      </c>
    </row>
    <row r="40" spans="1:26" ht="16">
      <c r="A40" s="7">
        <v>39</v>
      </c>
      <c r="B40" s="8" t="s">
        <v>119</v>
      </c>
      <c r="C40" s="9" t="s">
        <v>65</v>
      </c>
      <c r="D40" s="9" t="s">
        <v>65</v>
      </c>
      <c r="E40" s="9" t="s">
        <v>65</v>
      </c>
      <c r="F40" s="9" t="s">
        <v>65</v>
      </c>
      <c r="G40" s="9" t="s">
        <v>65</v>
      </c>
      <c r="H40" s="9" t="s">
        <v>65</v>
      </c>
      <c r="I40" s="12" t="s">
        <v>79</v>
      </c>
      <c r="J40" s="12" t="s">
        <v>65</v>
      </c>
      <c r="K40" s="12" t="s">
        <v>65</v>
      </c>
      <c r="L40" s="12" t="s">
        <v>65</v>
      </c>
      <c r="M40" s="12" t="s">
        <v>65</v>
      </c>
      <c r="N40" s="12" t="s">
        <v>65</v>
      </c>
      <c r="O40" s="7" t="s">
        <v>66</v>
      </c>
      <c r="P40" s="7" t="s">
        <v>67</v>
      </c>
      <c r="Q40" s="7" t="s">
        <v>68</v>
      </c>
      <c r="R40" s="7" t="s">
        <v>69</v>
      </c>
      <c r="S40" s="10">
        <f t="shared" si="0"/>
        <v>3</v>
      </c>
      <c r="T40" s="10">
        <f t="shared" si="1"/>
        <v>3</v>
      </c>
      <c r="U40" s="10">
        <f t="shared" si="2"/>
        <v>2</v>
      </c>
      <c r="V40" s="10">
        <f t="shared" si="3"/>
        <v>3</v>
      </c>
      <c r="W40" s="11">
        <f t="shared" si="4"/>
        <v>1</v>
      </c>
      <c r="X40" s="11">
        <f t="shared" si="5"/>
        <v>1</v>
      </c>
      <c r="Y40" s="11">
        <f t="shared" si="6"/>
        <v>1</v>
      </c>
      <c r="Z40" s="11">
        <f t="shared" si="7"/>
        <v>1</v>
      </c>
    </row>
    <row r="41" spans="1:26" ht="16">
      <c r="A41" s="7">
        <v>40</v>
      </c>
      <c r="B41" s="8" t="s">
        <v>120</v>
      </c>
      <c r="C41" s="12" t="s">
        <v>71</v>
      </c>
      <c r="D41" s="9" t="s">
        <v>65</v>
      </c>
      <c r="E41" s="9" t="s">
        <v>65</v>
      </c>
      <c r="F41" s="12" t="s">
        <v>95</v>
      </c>
      <c r="G41" s="12" t="s">
        <v>95</v>
      </c>
      <c r="H41" s="12" t="s">
        <v>75</v>
      </c>
      <c r="I41" s="12" t="s">
        <v>71</v>
      </c>
      <c r="J41" s="12" t="s">
        <v>71</v>
      </c>
      <c r="K41" s="12" t="s">
        <v>71</v>
      </c>
      <c r="L41" s="12" t="s">
        <v>95</v>
      </c>
      <c r="M41" s="12" t="s">
        <v>95</v>
      </c>
      <c r="N41" s="12" t="s">
        <v>95</v>
      </c>
      <c r="O41" s="7" t="s">
        <v>96</v>
      </c>
      <c r="P41" s="7" t="s">
        <v>67</v>
      </c>
      <c r="Q41" s="7" t="s">
        <v>68</v>
      </c>
      <c r="R41" s="7" t="s">
        <v>106</v>
      </c>
      <c r="S41" s="10">
        <f t="shared" si="0"/>
        <v>2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1">
        <f t="shared" si="4"/>
        <v>1</v>
      </c>
      <c r="X41" s="11">
        <f t="shared" si="5"/>
        <v>0</v>
      </c>
      <c r="Y41" s="11">
        <f t="shared" si="6"/>
        <v>0</v>
      </c>
      <c r="Z41" s="11">
        <f t="shared" si="7"/>
        <v>0</v>
      </c>
    </row>
    <row r="42" spans="1:26" ht="16">
      <c r="A42" s="7">
        <v>41</v>
      </c>
      <c r="B42" s="8" t="s">
        <v>121</v>
      </c>
      <c r="C42" s="12" t="s">
        <v>75</v>
      </c>
      <c r="D42" s="12" t="s">
        <v>75</v>
      </c>
      <c r="E42" s="12" t="s">
        <v>75</v>
      </c>
      <c r="F42" s="12" t="s">
        <v>71</v>
      </c>
      <c r="G42" s="12" t="s">
        <v>71</v>
      </c>
      <c r="H42" s="12" t="s">
        <v>71</v>
      </c>
      <c r="I42" s="12" t="s">
        <v>71</v>
      </c>
      <c r="J42" s="12" t="s">
        <v>71</v>
      </c>
      <c r="K42" s="12" t="s">
        <v>71</v>
      </c>
      <c r="L42" s="12" t="s">
        <v>71</v>
      </c>
      <c r="M42" s="12" t="s">
        <v>71</v>
      </c>
      <c r="N42" s="12" t="s">
        <v>75</v>
      </c>
      <c r="O42" s="7" t="s">
        <v>66</v>
      </c>
      <c r="P42" s="7" t="s">
        <v>67</v>
      </c>
      <c r="Q42" s="7" t="s">
        <v>97</v>
      </c>
      <c r="R42" s="7" t="s">
        <v>69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1">
        <f t="shared" si="4"/>
        <v>0</v>
      </c>
      <c r="X42" s="11">
        <f t="shared" si="5"/>
        <v>0</v>
      </c>
      <c r="Y42" s="11">
        <f t="shared" si="6"/>
        <v>0</v>
      </c>
      <c r="Z42" s="11">
        <f t="shared" si="7"/>
        <v>0</v>
      </c>
    </row>
    <row r="43" spans="1:26" ht="16">
      <c r="A43" s="7">
        <v>42</v>
      </c>
      <c r="B43" s="8" t="s">
        <v>122</v>
      </c>
      <c r="C43" s="12" t="s">
        <v>75</v>
      </c>
      <c r="D43" s="9" t="s">
        <v>65</v>
      </c>
      <c r="E43" s="9" t="s">
        <v>65</v>
      </c>
      <c r="F43" s="12" t="s">
        <v>71</v>
      </c>
      <c r="G43" s="9" t="s">
        <v>100</v>
      </c>
      <c r="H43" s="9" t="s">
        <v>100</v>
      </c>
      <c r="I43" s="12" t="s">
        <v>71</v>
      </c>
      <c r="J43" s="12" t="s">
        <v>71</v>
      </c>
      <c r="K43" s="12" t="s">
        <v>71</v>
      </c>
      <c r="L43" s="12" t="s">
        <v>71</v>
      </c>
      <c r="M43" s="12" t="s">
        <v>71</v>
      </c>
      <c r="N43" s="12" t="s">
        <v>71</v>
      </c>
      <c r="O43" s="7" t="s">
        <v>66</v>
      </c>
      <c r="P43" s="7" t="s">
        <v>67</v>
      </c>
      <c r="Q43" s="7" t="s">
        <v>68</v>
      </c>
      <c r="R43" s="7" t="s">
        <v>69</v>
      </c>
      <c r="S43" s="10">
        <f t="shared" si="0"/>
        <v>2</v>
      </c>
      <c r="T43" s="10">
        <f t="shared" si="1"/>
        <v>1</v>
      </c>
      <c r="U43" s="10">
        <f t="shared" si="2"/>
        <v>0</v>
      </c>
      <c r="V43" s="10">
        <f t="shared" si="3"/>
        <v>0</v>
      </c>
      <c r="W43" s="11">
        <f t="shared" si="4"/>
        <v>1</v>
      </c>
      <c r="X43" s="11">
        <f t="shared" si="5"/>
        <v>0.5</v>
      </c>
      <c r="Y43" s="11">
        <f t="shared" si="6"/>
        <v>0</v>
      </c>
      <c r="Z43" s="11">
        <f t="shared" si="7"/>
        <v>0</v>
      </c>
    </row>
    <row r="44" spans="1:26" ht="16">
      <c r="A44" s="7">
        <v>43</v>
      </c>
      <c r="B44" s="8" t="s">
        <v>123</v>
      </c>
      <c r="C44" s="9" t="s">
        <v>65</v>
      </c>
      <c r="D44" s="9" t="s">
        <v>65</v>
      </c>
      <c r="E44" s="9" t="s">
        <v>65</v>
      </c>
      <c r="F44" s="9" t="s">
        <v>65</v>
      </c>
      <c r="G44" s="9" t="s">
        <v>65</v>
      </c>
      <c r="H44" s="9" t="s">
        <v>65</v>
      </c>
      <c r="I44" s="12" t="s">
        <v>75</v>
      </c>
      <c r="J44" s="9" t="s">
        <v>65</v>
      </c>
      <c r="K44" s="12" t="s">
        <v>75</v>
      </c>
      <c r="L44" s="9" t="s">
        <v>65</v>
      </c>
      <c r="M44" s="9" t="s">
        <v>65</v>
      </c>
      <c r="N44" s="9" t="s">
        <v>65</v>
      </c>
      <c r="O44" s="7" t="s">
        <v>66</v>
      </c>
      <c r="P44" s="7" t="s">
        <v>67</v>
      </c>
      <c r="Q44" s="7" t="s">
        <v>68</v>
      </c>
      <c r="R44" s="7" t="s">
        <v>69</v>
      </c>
      <c r="S44" s="10">
        <f t="shared" si="0"/>
        <v>3</v>
      </c>
      <c r="T44" s="10">
        <f t="shared" si="1"/>
        <v>3</v>
      </c>
      <c r="U44" s="10">
        <f t="shared" si="2"/>
        <v>1</v>
      </c>
      <c r="V44" s="10">
        <f t="shared" si="3"/>
        <v>3</v>
      </c>
      <c r="W44" s="11">
        <f t="shared" si="4"/>
        <v>1</v>
      </c>
      <c r="X44" s="11">
        <f t="shared" si="5"/>
        <v>1</v>
      </c>
      <c r="Y44" s="11">
        <f t="shared" si="6"/>
        <v>1</v>
      </c>
      <c r="Z44" s="11">
        <f t="shared" si="7"/>
        <v>1</v>
      </c>
    </row>
    <row r="45" spans="1:26" ht="16">
      <c r="A45" s="7">
        <v>44</v>
      </c>
      <c r="B45" s="8" t="s">
        <v>124</v>
      </c>
      <c r="C45" s="9" t="s">
        <v>65</v>
      </c>
      <c r="D45" s="9" t="s">
        <v>65</v>
      </c>
      <c r="E45" s="9" t="s">
        <v>65</v>
      </c>
      <c r="F45" s="9" t="s">
        <v>65</v>
      </c>
      <c r="G45" s="9" t="s">
        <v>65</v>
      </c>
      <c r="H45" s="9" t="s">
        <v>65</v>
      </c>
      <c r="I45" s="9" t="s">
        <v>65</v>
      </c>
      <c r="J45" s="9" t="s">
        <v>65</v>
      </c>
      <c r="K45" s="9" t="s">
        <v>65</v>
      </c>
      <c r="L45" s="9" t="s">
        <v>65</v>
      </c>
      <c r="M45" s="9" t="s">
        <v>65</v>
      </c>
      <c r="N45" s="9" t="s">
        <v>65</v>
      </c>
      <c r="O45" s="7" t="s">
        <v>66</v>
      </c>
      <c r="P45" s="7" t="s">
        <v>67</v>
      </c>
      <c r="Q45" s="7" t="s">
        <v>68</v>
      </c>
      <c r="R45" s="7" t="s">
        <v>69</v>
      </c>
      <c r="S45" s="10">
        <f t="shared" si="0"/>
        <v>3</v>
      </c>
      <c r="T45" s="10">
        <f t="shared" si="1"/>
        <v>3</v>
      </c>
      <c r="U45" s="10">
        <f t="shared" si="2"/>
        <v>3</v>
      </c>
      <c r="V45" s="10">
        <f t="shared" si="3"/>
        <v>3</v>
      </c>
      <c r="W45" s="11">
        <f t="shared" si="4"/>
        <v>1</v>
      </c>
      <c r="X45" s="11">
        <f t="shared" si="5"/>
        <v>1</v>
      </c>
      <c r="Y45" s="11">
        <f t="shared" si="6"/>
        <v>1</v>
      </c>
      <c r="Z45" s="11">
        <f t="shared" si="7"/>
        <v>1</v>
      </c>
    </row>
    <row r="46" spans="1:26" ht="16">
      <c r="A46" s="7">
        <v>45</v>
      </c>
      <c r="B46" s="8" t="s">
        <v>125</v>
      </c>
      <c r="C46" s="9" t="s">
        <v>65</v>
      </c>
      <c r="D46" s="9" t="s">
        <v>65</v>
      </c>
      <c r="E46" s="9" t="s">
        <v>65</v>
      </c>
      <c r="F46" s="12" t="s">
        <v>71</v>
      </c>
      <c r="G46" s="9" t="s">
        <v>65</v>
      </c>
      <c r="H46" s="12" t="s">
        <v>71</v>
      </c>
      <c r="I46" s="9" t="s">
        <v>100</v>
      </c>
      <c r="J46" s="9" t="s">
        <v>100</v>
      </c>
      <c r="K46" s="9" t="s">
        <v>100</v>
      </c>
      <c r="L46" s="9" t="s">
        <v>65</v>
      </c>
      <c r="M46" s="9" t="s">
        <v>65</v>
      </c>
      <c r="N46" s="9" t="s">
        <v>65</v>
      </c>
      <c r="O46" s="7" t="s">
        <v>66</v>
      </c>
      <c r="P46" s="7" t="s">
        <v>67</v>
      </c>
      <c r="Q46" s="7" t="s">
        <v>68</v>
      </c>
      <c r="R46" s="7" t="s">
        <v>69</v>
      </c>
      <c r="S46" s="10">
        <f t="shared" si="0"/>
        <v>3</v>
      </c>
      <c r="T46" s="10">
        <f t="shared" si="1"/>
        <v>1</v>
      </c>
      <c r="U46" s="10">
        <f t="shared" si="2"/>
        <v>1.5</v>
      </c>
      <c r="V46" s="10">
        <f t="shared" si="3"/>
        <v>3</v>
      </c>
      <c r="W46" s="11">
        <f t="shared" si="4"/>
        <v>1</v>
      </c>
      <c r="X46" s="11">
        <f t="shared" si="5"/>
        <v>1</v>
      </c>
      <c r="Y46" s="11">
        <f t="shared" si="6"/>
        <v>0.5</v>
      </c>
      <c r="Z46" s="11">
        <f t="shared" si="7"/>
        <v>1</v>
      </c>
    </row>
    <row r="47" spans="1:26" ht="16">
      <c r="A47" s="7">
        <v>46</v>
      </c>
      <c r="B47" s="8" t="s">
        <v>126</v>
      </c>
      <c r="C47" s="9" t="s">
        <v>65</v>
      </c>
      <c r="D47" s="9" t="s">
        <v>65</v>
      </c>
      <c r="E47" s="9" t="s">
        <v>65</v>
      </c>
      <c r="F47" s="9" t="s">
        <v>65</v>
      </c>
      <c r="G47" s="9" t="s">
        <v>65</v>
      </c>
      <c r="H47" s="9" t="s">
        <v>65</v>
      </c>
      <c r="I47" s="9" t="s">
        <v>65</v>
      </c>
      <c r="J47" s="9" t="s">
        <v>65</v>
      </c>
      <c r="K47" s="9" t="s">
        <v>65</v>
      </c>
      <c r="L47" s="9" t="s">
        <v>65</v>
      </c>
      <c r="M47" s="9" t="s">
        <v>65</v>
      </c>
      <c r="N47" s="9" t="s">
        <v>65</v>
      </c>
      <c r="O47" s="7" t="s">
        <v>66</v>
      </c>
      <c r="P47" s="7" t="s">
        <v>67</v>
      </c>
      <c r="Q47" s="7" t="s">
        <v>68</v>
      </c>
      <c r="R47" s="7" t="s">
        <v>69</v>
      </c>
      <c r="S47" s="10">
        <f t="shared" si="0"/>
        <v>3</v>
      </c>
      <c r="T47" s="10">
        <f t="shared" si="1"/>
        <v>3</v>
      </c>
      <c r="U47" s="10">
        <f t="shared" si="2"/>
        <v>3</v>
      </c>
      <c r="V47" s="10">
        <f t="shared" si="3"/>
        <v>3</v>
      </c>
      <c r="W47" s="11">
        <f t="shared" si="4"/>
        <v>1</v>
      </c>
      <c r="X47" s="11">
        <f t="shared" si="5"/>
        <v>1</v>
      </c>
      <c r="Y47" s="11">
        <f t="shared" si="6"/>
        <v>1</v>
      </c>
      <c r="Z47" s="11">
        <f t="shared" si="7"/>
        <v>1</v>
      </c>
    </row>
    <row r="48" spans="1:26" ht="16">
      <c r="A48" s="7">
        <v>47</v>
      </c>
      <c r="B48" s="8" t="s">
        <v>127</v>
      </c>
      <c r="C48" s="9" t="s">
        <v>65</v>
      </c>
      <c r="D48" s="12" t="s">
        <v>71</v>
      </c>
      <c r="E48" s="12" t="s">
        <v>71</v>
      </c>
      <c r="F48" s="12" t="s">
        <v>95</v>
      </c>
      <c r="G48" s="12" t="s">
        <v>95</v>
      </c>
      <c r="H48" s="12" t="s">
        <v>95</v>
      </c>
      <c r="I48" s="9" t="s">
        <v>65</v>
      </c>
      <c r="J48" s="9" t="s">
        <v>65</v>
      </c>
      <c r="K48" s="9" t="s">
        <v>65</v>
      </c>
      <c r="L48" s="12" t="s">
        <v>75</v>
      </c>
      <c r="M48" s="12" t="s">
        <v>75</v>
      </c>
      <c r="N48" s="12" t="s">
        <v>75</v>
      </c>
      <c r="O48" s="7" t="s">
        <v>96</v>
      </c>
      <c r="P48" s="7" t="s">
        <v>67</v>
      </c>
      <c r="Q48" s="7" t="s">
        <v>68</v>
      </c>
      <c r="R48" s="7" t="s">
        <v>106</v>
      </c>
      <c r="S48" s="10">
        <f t="shared" si="0"/>
        <v>1</v>
      </c>
      <c r="T48" s="10">
        <f t="shared" si="1"/>
        <v>0</v>
      </c>
      <c r="U48" s="10">
        <f t="shared" si="2"/>
        <v>3</v>
      </c>
      <c r="V48" s="10">
        <f t="shared" si="3"/>
        <v>0</v>
      </c>
      <c r="W48" s="11">
        <f t="shared" si="4"/>
        <v>1</v>
      </c>
      <c r="X48" s="11">
        <f t="shared" si="5"/>
        <v>0</v>
      </c>
      <c r="Y48" s="11">
        <f t="shared" si="6"/>
        <v>1</v>
      </c>
      <c r="Z48" s="11">
        <f t="shared" si="7"/>
        <v>0</v>
      </c>
    </row>
    <row r="49" spans="1:26" ht="16">
      <c r="A49" s="7">
        <v>48</v>
      </c>
      <c r="B49" s="8" t="s">
        <v>128</v>
      </c>
      <c r="C49" s="9" t="s">
        <v>65</v>
      </c>
      <c r="D49" s="12" t="s">
        <v>71</v>
      </c>
      <c r="E49" s="9" t="s">
        <v>65</v>
      </c>
      <c r="F49" s="12" t="s">
        <v>95</v>
      </c>
      <c r="G49" s="12" t="s">
        <v>95</v>
      </c>
      <c r="H49" s="12" t="s">
        <v>75</v>
      </c>
      <c r="I49" s="12" t="s">
        <v>71</v>
      </c>
      <c r="J49" s="9" t="s">
        <v>65</v>
      </c>
      <c r="K49" s="12" t="s">
        <v>71</v>
      </c>
      <c r="L49" s="12" t="s">
        <v>95</v>
      </c>
      <c r="M49" s="12" t="s">
        <v>95</v>
      </c>
      <c r="N49" s="12" t="s">
        <v>95</v>
      </c>
      <c r="O49" s="7" t="s">
        <v>96</v>
      </c>
      <c r="P49" s="7" t="s">
        <v>67</v>
      </c>
      <c r="Q49" s="7" t="s">
        <v>68</v>
      </c>
      <c r="R49" s="7" t="s">
        <v>106</v>
      </c>
      <c r="S49" s="10">
        <f t="shared" si="0"/>
        <v>2</v>
      </c>
      <c r="T49" s="10">
        <f t="shared" si="1"/>
        <v>0</v>
      </c>
      <c r="U49" s="10">
        <f t="shared" si="2"/>
        <v>1</v>
      </c>
      <c r="V49" s="10">
        <f t="shared" si="3"/>
        <v>0</v>
      </c>
      <c r="W49" s="11">
        <f t="shared" si="4"/>
        <v>1</v>
      </c>
      <c r="X49" s="11">
        <f t="shared" si="5"/>
        <v>0</v>
      </c>
      <c r="Y49" s="11">
        <f t="shared" si="6"/>
        <v>1</v>
      </c>
      <c r="Z49" s="11">
        <f t="shared" si="7"/>
        <v>0</v>
      </c>
    </row>
    <row r="50" spans="1:26" ht="16">
      <c r="A50" s="7">
        <v>49</v>
      </c>
      <c r="B50" s="8" t="s">
        <v>129</v>
      </c>
      <c r="C50" s="12" t="s">
        <v>71</v>
      </c>
      <c r="D50" s="12" t="s">
        <v>71</v>
      </c>
      <c r="E50" s="12" t="s">
        <v>71</v>
      </c>
      <c r="F50" s="12" t="s">
        <v>75</v>
      </c>
      <c r="G50" s="12" t="s">
        <v>75</v>
      </c>
      <c r="H50" s="12" t="s">
        <v>95</v>
      </c>
      <c r="I50" s="12" t="s">
        <v>71</v>
      </c>
      <c r="J50" s="12" t="s">
        <v>71</v>
      </c>
      <c r="K50" s="9" t="s">
        <v>65</v>
      </c>
      <c r="L50" s="12" t="s">
        <v>75</v>
      </c>
      <c r="M50" s="12" t="s">
        <v>95</v>
      </c>
      <c r="N50" s="12" t="s">
        <v>95</v>
      </c>
      <c r="O50" s="7" t="s">
        <v>96</v>
      </c>
      <c r="P50" s="7" t="s">
        <v>67</v>
      </c>
      <c r="Q50" s="7" t="s">
        <v>68</v>
      </c>
      <c r="R50" s="7" t="s">
        <v>106</v>
      </c>
      <c r="S50" s="10">
        <f t="shared" si="0"/>
        <v>0</v>
      </c>
      <c r="T50" s="10">
        <f t="shared" si="1"/>
        <v>0</v>
      </c>
      <c r="U50" s="10">
        <f t="shared" si="2"/>
        <v>1</v>
      </c>
      <c r="V50" s="10">
        <f t="shared" si="3"/>
        <v>0</v>
      </c>
      <c r="W50" s="11">
        <f t="shared" si="4"/>
        <v>0</v>
      </c>
      <c r="X50" s="11">
        <f t="shared" si="5"/>
        <v>0</v>
      </c>
      <c r="Y50" s="11">
        <f t="shared" si="6"/>
        <v>1</v>
      </c>
      <c r="Z50" s="11">
        <f t="shared" si="7"/>
        <v>0</v>
      </c>
    </row>
    <row r="51" spans="1:26" ht="16">
      <c r="A51" s="7">
        <v>50</v>
      </c>
      <c r="B51" s="8" t="s">
        <v>130</v>
      </c>
      <c r="C51" s="12" t="s">
        <v>71</v>
      </c>
      <c r="D51" s="12" t="s">
        <v>71</v>
      </c>
      <c r="E51" s="9" t="s">
        <v>65</v>
      </c>
      <c r="F51" s="12" t="s">
        <v>95</v>
      </c>
      <c r="G51" s="12" t="s">
        <v>95</v>
      </c>
      <c r="H51" s="12" t="s">
        <v>75</v>
      </c>
      <c r="I51" s="9" t="s">
        <v>65</v>
      </c>
      <c r="J51" s="9" t="s">
        <v>65</v>
      </c>
      <c r="K51" s="9" t="s">
        <v>65</v>
      </c>
      <c r="L51" s="12" t="s">
        <v>75</v>
      </c>
      <c r="M51" s="12" t="s">
        <v>95</v>
      </c>
      <c r="N51" s="12" t="s">
        <v>95</v>
      </c>
      <c r="O51" s="7" t="s">
        <v>96</v>
      </c>
      <c r="P51" s="7" t="s">
        <v>67</v>
      </c>
      <c r="Q51" s="7" t="s">
        <v>68</v>
      </c>
      <c r="R51" s="7" t="s">
        <v>106</v>
      </c>
      <c r="S51" s="10">
        <f t="shared" si="0"/>
        <v>1</v>
      </c>
      <c r="T51" s="10">
        <f t="shared" si="1"/>
        <v>0</v>
      </c>
      <c r="U51" s="10">
        <f t="shared" si="2"/>
        <v>3</v>
      </c>
      <c r="V51" s="10">
        <f t="shared" si="3"/>
        <v>0</v>
      </c>
      <c r="W51" s="11">
        <f t="shared" si="4"/>
        <v>1</v>
      </c>
      <c r="X51" s="11">
        <f t="shared" si="5"/>
        <v>0</v>
      </c>
      <c r="Y51" s="11">
        <f t="shared" si="6"/>
        <v>1</v>
      </c>
      <c r="Z51" s="11">
        <f t="shared" si="7"/>
        <v>0</v>
      </c>
    </row>
    <row r="52" spans="1:26" ht="16">
      <c r="A52" s="7">
        <v>51</v>
      </c>
      <c r="B52" s="8" t="s">
        <v>131</v>
      </c>
      <c r="C52" s="9" t="s">
        <v>100</v>
      </c>
      <c r="D52" s="9" t="s">
        <v>100</v>
      </c>
      <c r="E52" s="9" t="s">
        <v>100</v>
      </c>
      <c r="F52" s="12" t="s">
        <v>75</v>
      </c>
      <c r="G52" s="12" t="s">
        <v>95</v>
      </c>
      <c r="H52" s="12" t="s">
        <v>95</v>
      </c>
      <c r="I52" s="12" t="s">
        <v>71</v>
      </c>
      <c r="J52" s="12" t="s">
        <v>71</v>
      </c>
      <c r="K52" s="12" t="s">
        <v>71</v>
      </c>
      <c r="L52" s="12" t="s">
        <v>95</v>
      </c>
      <c r="M52" s="12" t="s">
        <v>95</v>
      </c>
      <c r="N52" s="12" t="s">
        <v>95</v>
      </c>
      <c r="O52" s="7" t="s">
        <v>96</v>
      </c>
      <c r="P52" s="7" t="s">
        <v>67</v>
      </c>
      <c r="Q52" s="7" t="s">
        <v>97</v>
      </c>
      <c r="R52" s="7" t="s">
        <v>98</v>
      </c>
      <c r="S52" s="10">
        <f t="shared" si="0"/>
        <v>1.5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1">
        <f t="shared" si="4"/>
        <v>0.5</v>
      </c>
      <c r="X52" s="11">
        <f t="shared" si="5"/>
        <v>0</v>
      </c>
      <c r="Y52" s="11">
        <f t="shared" si="6"/>
        <v>0</v>
      </c>
      <c r="Z52" s="11">
        <f t="shared" si="7"/>
        <v>0</v>
      </c>
    </row>
    <row r="53" spans="1:26" ht="16">
      <c r="A53" s="7">
        <v>52</v>
      </c>
      <c r="B53" s="8" t="s">
        <v>132</v>
      </c>
      <c r="C53" s="9" t="s">
        <v>65</v>
      </c>
      <c r="D53" s="9" t="s">
        <v>65</v>
      </c>
      <c r="E53" s="9" t="s">
        <v>65</v>
      </c>
      <c r="F53" s="12" t="s">
        <v>75</v>
      </c>
      <c r="G53" s="9" t="s">
        <v>65</v>
      </c>
      <c r="H53" s="9" t="s">
        <v>65</v>
      </c>
      <c r="I53" s="12" t="s">
        <v>79</v>
      </c>
      <c r="J53" s="12" t="s">
        <v>79</v>
      </c>
      <c r="K53" s="12" t="s">
        <v>79</v>
      </c>
      <c r="L53" s="9" t="s">
        <v>65</v>
      </c>
      <c r="M53" s="12" t="s">
        <v>95</v>
      </c>
      <c r="N53" s="9" t="s">
        <v>65</v>
      </c>
      <c r="O53" s="7" t="s">
        <v>96</v>
      </c>
      <c r="P53" s="7" t="s">
        <v>67</v>
      </c>
      <c r="Q53" s="7" t="s">
        <v>97</v>
      </c>
      <c r="R53" s="7" t="s">
        <v>98</v>
      </c>
      <c r="S53" s="10">
        <f t="shared" si="0"/>
        <v>3</v>
      </c>
      <c r="T53" s="10">
        <f t="shared" si="1"/>
        <v>2</v>
      </c>
      <c r="U53" s="10">
        <f t="shared" si="2"/>
        <v>0</v>
      </c>
      <c r="V53" s="10">
        <f t="shared" si="3"/>
        <v>2</v>
      </c>
      <c r="W53" s="11">
        <f t="shared" si="4"/>
        <v>1</v>
      </c>
      <c r="X53" s="11">
        <f t="shared" si="5"/>
        <v>1</v>
      </c>
      <c r="Y53" s="11">
        <f t="shared" si="6"/>
        <v>0</v>
      </c>
      <c r="Z53" s="11">
        <f t="shared" si="7"/>
        <v>1</v>
      </c>
    </row>
    <row r="54" spans="1:26" ht="16">
      <c r="A54" s="7">
        <v>53</v>
      </c>
      <c r="B54" s="8" t="s">
        <v>133</v>
      </c>
      <c r="C54" s="9" t="s">
        <v>65</v>
      </c>
      <c r="D54" s="9" t="s">
        <v>100</v>
      </c>
      <c r="E54" s="12" t="s">
        <v>71</v>
      </c>
      <c r="F54" s="12" t="s">
        <v>75</v>
      </c>
      <c r="G54" s="12" t="s">
        <v>95</v>
      </c>
      <c r="H54" s="12" t="s">
        <v>95</v>
      </c>
      <c r="I54" s="12" t="s">
        <v>79</v>
      </c>
      <c r="J54" s="12" t="s">
        <v>79</v>
      </c>
      <c r="K54" s="12" t="s">
        <v>79</v>
      </c>
      <c r="L54" s="12" t="s">
        <v>95</v>
      </c>
      <c r="M54" s="12" t="s">
        <v>95</v>
      </c>
      <c r="N54" s="12" t="s">
        <v>95</v>
      </c>
      <c r="O54" s="7" t="s">
        <v>96</v>
      </c>
      <c r="P54" s="7" t="s">
        <v>67</v>
      </c>
      <c r="Q54" s="7" t="s">
        <v>97</v>
      </c>
      <c r="R54" s="7" t="s">
        <v>98</v>
      </c>
      <c r="S54" s="10">
        <f t="shared" si="0"/>
        <v>1.5</v>
      </c>
      <c r="T54" s="10">
        <f t="shared" si="1"/>
        <v>0</v>
      </c>
      <c r="U54" s="10">
        <f t="shared" si="2"/>
        <v>0</v>
      </c>
      <c r="V54" s="10">
        <f t="shared" si="3"/>
        <v>0</v>
      </c>
      <c r="W54" s="11">
        <f t="shared" si="4"/>
        <v>1</v>
      </c>
      <c r="X54" s="11">
        <f t="shared" si="5"/>
        <v>0</v>
      </c>
      <c r="Y54" s="11">
        <f t="shared" si="6"/>
        <v>0</v>
      </c>
      <c r="Z54" s="11">
        <f t="shared" si="7"/>
        <v>0</v>
      </c>
    </row>
    <row r="55" spans="1:26" ht="16">
      <c r="A55" s="7">
        <v>54</v>
      </c>
      <c r="B55" s="8" t="s">
        <v>134</v>
      </c>
      <c r="C55" s="9" t="s">
        <v>65</v>
      </c>
      <c r="D55" s="9" t="s">
        <v>100</v>
      </c>
      <c r="E55" s="9" t="s">
        <v>65</v>
      </c>
      <c r="F55" s="12" t="s">
        <v>75</v>
      </c>
      <c r="G55" s="12" t="s">
        <v>95</v>
      </c>
      <c r="H55" s="12" t="s">
        <v>95</v>
      </c>
      <c r="I55" s="12" t="s">
        <v>71</v>
      </c>
      <c r="J55" s="12" t="s">
        <v>79</v>
      </c>
      <c r="K55" s="12" t="s">
        <v>79</v>
      </c>
      <c r="L55" s="12" t="s">
        <v>95</v>
      </c>
      <c r="M55" s="12" t="s">
        <v>95</v>
      </c>
      <c r="N55" s="12" t="s">
        <v>95</v>
      </c>
      <c r="O55" s="7" t="s">
        <v>96</v>
      </c>
      <c r="P55" s="7" t="s">
        <v>67</v>
      </c>
      <c r="Q55" s="7" t="s">
        <v>97</v>
      </c>
      <c r="R55" s="7" t="s">
        <v>98</v>
      </c>
      <c r="S55" s="10">
        <f t="shared" si="0"/>
        <v>2.5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1">
        <f t="shared" si="4"/>
        <v>1</v>
      </c>
      <c r="X55" s="11">
        <f t="shared" si="5"/>
        <v>0</v>
      </c>
      <c r="Y55" s="11">
        <f t="shared" si="6"/>
        <v>0</v>
      </c>
      <c r="Z55" s="11">
        <f t="shared" si="7"/>
        <v>0</v>
      </c>
    </row>
    <row r="56" spans="1:26" ht="16">
      <c r="A56" s="7">
        <v>55</v>
      </c>
      <c r="B56" s="8" t="s">
        <v>135</v>
      </c>
      <c r="C56" s="12" t="s">
        <v>71</v>
      </c>
      <c r="D56" s="9" t="s">
        <v>100</v>
      </c>
      <c r="E56" s="9" t="s">
        <v>65</v>
      </c>
      <c r="F56" s="12" t="s">
        <v>95</v>
      </c>
      <c r="G56" s="12" t="s">
        <v>75</v>
      </c>
      <c r="H56" s="12" t="s">
        <v>95</v>
      </c>
      <c r="I56" s="9" t="s">
        <v>100</v>
      </c>
      <c r="J56" s="9" t="s">
        <v>100</v>
      </c>
      <c r="K56" s="9" t="s">
        <v>100</v>
      </c>
      <c r="L56" s="12" t="s">
        <v>95</v>
      </c>
      <c r="M56" s="12" t="s">
        <v>75</v>
      </c>
      <c r="N56" s="12" t="s">
        <v>75</v>
      </c>
      <c r="O56" s="7" t="s">
        <v>96</v>
      </c>
      <c r="P56" s="7" t="s">
        <v>67</v>
      </c>
      <c r="Q56" s="7" t="s">
        <v>97</v>
      </c>
      <c r="R56" s="7" t="s">
        <v>98</v>
      </c>
      <c r="S56" s="10">
        <f t="shared" si="0"/>
        <v>1.5</v>
      </c>
      <c r="T56" s="10">
        <f t="shared" si="1"/>
        <v>0</v>
      </c>
      <c r="U56" s="10">
        <f t="shared" si="2"/>
        <v>1.5</v>
      </c>
      <c r="V56" s="10">
        <f t="shared" si="3"/>
        <v>0</v>
      </c>
      <c r="W56" s="11">
        <f t="shared" si="4"/>
        <v>1</v>
      </c>
      <c r="X56" s="11">
        <f t="shared" si="5"/>
        <v>0</v>
      </c>
      <c r="Y56" s="11">
        <f t="shared" si="6"/>
        <v>0.5</v>
      </c>
      <c r="Z56" s="11">
        <f t="shared" si="7"/>
        <v>0</v>
      </c>
    </row>
    <row r="57" spans="1:26" ht="16">
      <c r="A57" s="7">
        <v>56</v>
      </c>
      <c r="B57" s="8" t="s">
        <v>136</v>
      </c>
      <c r="C57" s="9" t="s">
        <v>100</v>
      </c>
      <c r="D57" s="9" t="s">
        <v>100</v>
      </c>
      <c r="E57" s="12" t="s">
        <v>75</v>
      </c>
      <c r="F57" s="12" t="s">
        <v>71</v>
      </c>
      <c r="G57" s="12" t="s">
        <v>71</v>
      </c>
      <c r="H57" s="12" t="s">
        <v>71</v>
      </c>
      <c r="I57" s="12" t="s">
        <v>71</v>
      </c>
      <c r="J57" s="12" t="s">
        <v>71</v>
      </c>
      <c r="K57" s="12" t="s">
        <v>71</v>
      </c>
      <c r="L57" s="12" t="s">
        <v>75</v>
      </c>
      <c r="M57" s="12" t="s">
        <v>75</v>
      </c>
      <c r="N57" s="12" t="s">
        <v>75</v>
      </c>
      <c r="O57" s="7" t="s">
        <v>66</v>
      </c>
      <c r="P57" s="7" t="s">
        <v>137</v>
      </c>
      <c r="Q57" s="7" t="s">
        <v>97</v>
      </c>
      <c r="R57" s="7" t="s">
        <v>138</v>
      </c>
      <c r="S57" s="10">
        <f t="shared" si="0"/>
        <v>1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1">
        <f t="shared" si="4"/>
        <v>0.5</v>
      </c>
      <c r="X57" s="11">
        <f t="shared" si="5"/>
        <v>0</v>
      </c>
      <c r="Y57" s="11">
        <f t="shared" si="6"/>
        <v>0</v>
      </c>
      <c r="Z57" s="11">
        <f t="shared" si="7"/>
        <v>0</v>
      </c>
    </row>
    <row r="58" spans="1:26" ht="16">
      <c r="A58" s="7">
        <v>57</v>
      </c>
      <c r="B58" s="8" t="s">
        <v>139</v>
      </c>
      <c r="C58" s="12" t="s">
        <v>71</v>
      </c>
      <c r="D58" s="9" t="s">
        <v>100</v>
      </c>
      <c r="E58" s="9" t="s">
        <v>100</v>
      </c>
      <c r="F58" s="12" t="s">
        <v>71</v>
      </c>
      <c r="G58" s="12" t="s">
        <v>71</v>
      </c>
      <c r="H58" s="12" t="s">
        <v>71</v>
      </c>
      <c r="I58" s="12" t="s">
        <v>71</v>
      </c>
      <c r="J58" s="12" t="s">
        <v>71</v>
      </c>
      <c r="K58" s="12" t="s">
        <v>71</v>
      </c>
      <c r="L58" s="12" t="s">
        <v>75</v>
      </c>
      <c r="M58" s="12" t="s">
        <v>75</v>
      </c>
      <c r="N58" s="12" t="s">
        <v>75</v>
      </c>
      <c r="O58" s="7" t="s">
        <v>66</v>
      </c>
      <c r="P58" s="7" t="s">
        <v>137</v>
      </c>
      <c r="Q58" s="7" t="s">
        <v>97</v>
      </c>
      <c r="R58" s="7" t="s">
        <v>138</v>
      </c>
      <c r="S58" s="10">
        <f t="shared" si="0"/>
        <v>1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1">
        <f t="shared" si="4"/>
        <v>0.5</v>
      </c>
      <c r="X58" s="11">
        <f t="shared" si="5"/>
        <v>0</v>
      </c>
      <c r="Y58" s="11">
        <f t="shared" si="6"/>
        <v>0</v>
      </c>
      <c r="Z58" s="11">
        <f t="shared" si="7"/>
        <v>0</v>
      </c>
    </row>
    <row r="59" spans="1:26" ht="16">
      <c r="A59" s="7">
        <v>58</v>
      </c>
      <c r="B59" s="8" t="s">
        <v>140</v>
      </c>
      <c r="C59" s="12" t="s">
        <v>71</v>
      </c>
      <c r="D59" s="9" t="s">
        <v>65</v>
      </c>
      <c r="E59" s="9" t="s">
        <v>100</v>
      </c>
      <c r="F59" s="12" t="s">
        <v>71</v>
      </c>
      <c r="G59" s="12" t="s">
        <v>71</v>
      </c>
      <c r="H59" s="12" t="s">
        <v>71</v>
      </c>
      <c r="I59" s="12" t="s">
        <v>71</v>
      </c>
      <c r="J59" s="12" t="s">
        <v>71</v>
      </c>
      <c r="K59" s="12" t="s">
        <v>71</v>
      </c>
      <c r="L59" s="12" t="s">
        <v>75</v>
      </c>
      <c r="M59" s="12" t="s">
        <v>75</v>
      </c>
      <c r="N59" s="12" t="s">
        <v>75</v>
      </c>
      <c r="O59" s="7" t="s">
        <v>66</v>
      </c>
      <c r="P59" s="7" t="s">
        <v>137</v>
      </c>
      <c r="Q59" s="7" t="s">
        <v>97</v>
      </c>
      <c r="R59" s="7" t="s">
        <v>138</v>
      </c>
      <c r="S59" s="10">
        <f t="shared" si="0"/>
        <v>1.5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1">
        <f t="shared" si="4"/>
        <v>1</v>
      </c>
      <c r="X59" s="11">
        <f t="shared" si="5"/>
        <v>0</v>
      </c>
      <c r="Y59" s="11">
        <f t="shared" si="6"/>
        <v>0</v>
      </c>
      <c r="Z59" s="11">
        <f t="shared" si="7"/>
        <v>0</v>
      </c>
    </row>
    <row r="60" spans="1:26" ht="16">
      <c r="A60" s="7">
        <v>59</v>
      </c>
      <c r="B60" s="8" t="s">
        <v>141</v>
      </c>
      <c r="C60" s="9" t="s">
        <v>65</v>
      </c>
      <c r="D60" s="12" t="s">
        <v>75</v>
      </c>
      <c r="E60" s="9" t="s">
        <v>100</v>
      </c>
      <c r="F60" s="12" t="s">
        <v>71</v>
      </c>
      <c r="G60" s="12" t="s">
        <v>71</v>
      </c>
      <c r="H60" s="12" t="s">
        <v>71</v>
      </c>
      <c r="I60" s="12" t="s">
        <v>71</v>
      </c>
      <c r="J60" s="12" t="s">
        <v>75</v>
      </c>
      <c r="K60" s="12" t="s">
        <v>71</v>
      </c>
      <c r="L60" s="12" t="s">
        <v>75</v>
      </c>
      <c r="M60" s="12" t="s">
        <v>75</v>
      </c>
      <c r="N60" s="12" t="s">
        <v>75</v>
      </c>
      <c r="O60" s="7" t="s">
        <v>66</v>
      </c>
      <c r="P60" s="7" t="s">
        <v>137</v>
      </c>
      <c r="Q60" s="7" t="s">
        <v>97</v>
      </c>
      <c r="R60" s="7" t="s">
        <v>138</v>
      </c>
      <c r="S60" s="10">
        <f t="shared" si="0"/>
        <v>1.5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1">
        <f t="shared" si="4"/>
        <v>1</v>
      </c>
      <c r="X60" s="11">
        <f t="shared" si="5"/>
        <v>0</v>
      </c>
      <c r="Y60" s="11">
        <f t="shared" si="6"/>
        <v>0</v>
      </c>
      <c r="Z60" s="11">
        <f t="shared" si="7"/>
        <v>0</v>
      </c>
    </row>
    <row r="61" spans="1:26" ht="16">
      <c r="A61" s="7">
        <v>60</v>
      </c>
      <c r="B61" s="8" t="s">
        <v>142</v>
      </c>
      <c r="C61" s="12" t="s">
        <v>75</v>
      </c>
      <c r="D61" s="9" t="s">
        <v>100</v>
      </c>
      <c r="E61" s="12" t="s">
        <v>75</v>
      </c>
      <c r="F61" s="12" t="s">
        <v>71</v>
      </c>
      <c r="G61" s="12" t="s">
        <v>71</v>
      </c>
      <c r="H61" s="12" t="s">
        <v>71</v>
      </c>
      <c r="I61" s="12" t="s">
        <v>75</v>
      </c>
      <c r="J61" s="12" t="s">
        <v>95</v>
      </c>
      <c r="K61" s="12" t="s">
        <v>95</v>
      </c>
      <c r="L61" s="12" t="s">
        <v>75</v>
      </c>
      <c r="M61" s="12" t="s">
        <v>75</v>
      </c>
      <c r="N61" s="12" t="s">
        <v>75</v>
      </c>
      <c r="O61" s="7" t="s">
        <v>66</v>
      </c>
      <c r="P61" s="7" t="s">
        <v>137</v>
      </c>
      <c r="Q61" s="7" t="s">
        <v>97</v>
      </c>
      <c r="R61" s="7" t="s">
        <v>138</v>
      </c>
      <c r="S61" s="10">
        <f t="shared" si="0"/>
        <v>0.5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1">
        <f t="shared" si="4"/>
        <v>0.5</v>
      </c>
      <c r="X61" s="11">
        <f t="shared" si="5"/>
        <v>0</v>
      </c>
      <c r="Y61" s="11">
        <f t="shared" si="6"/>
        <v>0</v>
      </c>
      <c r="Z61" s="11">
        <f t="shared" si="7"/>
        <v>0</v>
      </c>
    </row>
    <row r="62" spans="1:26" ht="16">
      <c r="A62" s="7">
        <v>61</v>
      </c>
      <c r="B62" s="8" t="s">
        <v>143</v>
      </c>
      <c r="C62" s="12" t="s">
        <v>71</v>
      </c>
      <c r="D62" s="12" t="s">
        <v>75</v>
      </c>
      <c r="E62" s="9" t="s">
        <v>65</v>
      </c>
      <c r="F62" s="12" t="s">
        <v>75</v>
      </c>
      <c r="G62" s="12" t="s">
        <v>75</v>
      </c>
      <c r="H62" s="12" t="s">
        <v>71</v>
      </c>
      <c r="I62" s="12" t="s">
        <v>71</v>
      </c>
      <c r="J62" s="12" t="s">
        <v>71</v>
      </c>
      <c r="K62" s="12" t="s">
        <v>71</v>
      </c>
      <c r="L62" s="12" t="s">
        <v>75</v>
      </c>
      <c r="M62" s="12" t="s">
        <v>75</v>
      </c>
      <c r="N62" s="12" t="s">
        <v>75</v>
      </c>
      <c r="O62" s="7" t="s">
        <v>66</v>
      </c>
      <c r="P62" s="7" t="s">
        <v>67</v>
      </c>
      <c r="Q62" s="7" t="s">
        <v>97</v>
      </c>
      <c r="R62" s="7" t="s">
        <v>144</v>
      </c>
      <c r="S62" s="10">
        <f t="shared" si="0"/>
        <v>1</v>
      </c>
      <c r="T62" s="10">
        <f t="shared" si="1"/>
        <v>0</v>
      </c>
      <c r="U62" s="10">
        <f t="shared" si="2"/>
        <v>0</v>
      </c>
      <c r="V62" s="10">
        <f t="shared" si="3"/>
        <v>0</v>
      </c>
      <c r="W62" s="11">
        <f t="shared" si="4"/>
        <v>1</v>
      </c>
      <c r="X62" s="11">
        <f t="shared" si="5"/>
        <v>0</v>
      </c>
      <c r="Y62" s="11">
        <f t="shared" si="6"/>
        <v>0</v>
      </c>
      <c r="Z62" s="11">
        <f t="shared" si="7"/>
        <v>0</v>
      </c>
    </row>
    <row r="63" spans="1:26" ht="16">
      <c r="A63" s="7">
        <v>62</v>
      </c>
      <c r="B63" s="8" t="s">
        <v>145</v>
      </c>
      <c r="C63" s="12" t="s">
        <v>71</v>
      </c>
      <c r="D63" s="12" t="s">
        <v>75</v>
      </c>
      <c r="E63" s="9" t="s">
        <v>100</v>
      </c>
      <c r="F63" s="12" t="s">
        <v>71</v>
      </c>
      <c r="G63" s="12" t="s">
        <v>71</v>
      </c>
      <c r="H63" s="12" t="s">
        <v>71</v>
      </c>
      <c r="I63" s="12" t="s">
        <v>71</v>
      </c>
      <c r="J63" s="12" t="s">
        <v>71</v>
      </c>
      <c r="K63" s="12" t="s">
        <v>71</v>
      </c>
      <c r="L63" s="9" t="s">
        <v>100</v>
      </c>
      <c r="M63" s="9" t="s">
        <v>100</v>
      </c>
      <c r="N63" s="12" t="s">
        <v>75</v>
      </c>
      <c r="O63" s="7" t="s">
        <v>66</v>
      </c>
      <c r="P63" s="7" t="s">
        <v>137</v>
      </c>
      <c r="Q63" s="7" t="s">
        <v>97</v>
      </c>
      <c r="R63" s="7" t="s">
        <v>138</v>
      </c>
      <c r="S63" s="10">
        <f t="shared" si="0"/>
        <v>0.5</v>
      </c>
      <c r="T63" s="10">
        <f t="shared" si="1"/>
        <v>0</v>
      </c>
      <c r="U63" s="10">
        <f t="shared" si="2"/>
        <v>0</v>
      </c>
      <c r="V63" s="10">
        <f t="shared" si="3"/>
        <v>1</v>
      </c>
      <c r="W63" s="11">
        <f t="shared" si="4"/>
        <v>0.5</v>
      </c>
      <c r="X63" s="11">
        <f t="shared" si="5"/>
        <v>0</v>
      </c>
      <c r="Y63" s="11">
        <f t="shared" si="6"/>
        <v>0</v>
      </c>
      <c r="Z63" s="11">
        <f t="shared" si="7"/>
        <v>0.5</v>
      </c>
    </row>
    <row r="64" spans="1:26" ht="16">
      <c r="A64" s="7">
        <v>63</v>
      </c>
      <c r="B64" s="8" t="s">
        <v>146</v>
      </c>
      <c r="C64" s="12" t="s">
        <v>71</v>
      </c>
      <c r="D64" s="12" t="s">
        <v>71</v>
      </c>
      <c r="E64" s="12" t="s">
        <v>71</v>
      </c>
      <c r="F64" s="12" t="s">
        <v>95</v>
      </c>
      <c r="G64" s="12" t="s">
        <v>95</v>
      </c>
      <c r="H64" s="12" t="s">
        <v>95</v>
      </c>
      <c r="I64" s="12" t="s">
        <v>71</v>
      </c>
      <c r="J64" s="12" t="s">
        <v>71</v>
      </c>
      <c r="K64" s="12" t="s">
        <v>71</v>
      </c>
      <c r="L64" s="12" t="s">
        <v>95</v>
      </c>
      <c r="M64" s="12" t="s">
        <v>75</v>
      </c>
      <c r="N64" s="12" t="s">
        <v>95</v>
      </c>
      <c r="O64" s="7" t="s">
        <v>96</v>
      </c>
      <c r="P64" s="7" t="s">
        <v>67</v>
      </c>
      <c r="Q64" s="7" t="s">
        <v>97</v>
      </c>
      <c r="R64" s="7" t="s">
        <v>147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1">
        <f t="shared" si="4"/>
        <v>0</v>
      </c>
      <c r="X64" s="11">
        <f t="shared" si="5"/>
        <v>0</v>
      </c>
      <c r="Y64" s="11">
        <f t="shared" si="6"/>
        <v>0</v>
      </c>
      <c r="Z64" s="11">
        <f t="shared" si="7"/>
        <v>0</v>
      </c>
    </row>
    <row r="65" spans="1:26" ht="16">
      <c r="A65" s="7">
        <v>64</v>
      </c>
      <c r="B65" s="8" t="s">
        <v>148</v>
      </c>
      <c r="C65" s="9" t="s">
        <v>65</v>
      </c>
      <c r="D65" s="9" t="s">
        <v>65</v>
      </c>
      <c r="E65" s="9" t="s">
        <v>65</v>
      </c>
      <c r="F65" s="12" t="s">
        <v>75</v>
      </c>
      <c r="G65" s="12" t="s">
        <v>95</v>
      </c>
      <c r="H65" s="12" t="s">
        <v>95</v>
      </c>
      <c r="I65" s="12" t="s">
        <v>79</v>
      </c>
      <c r="J65" s="12" t="s">
        <v>79</v>
      </c>
      <c r="K65" s="12" t="s">
        <v>79</v>
      </c>
      <c r="L65" s="12" t="s">
        <v>95</v>
      </c>
      <c r="M65" s="12" t="s">
        <v>95</v>
      </c>
      <c r="N65" s="12" t="s">
        <v>95</v>
      </c>
      <c r="O65" s="7" t="s">
        <v>96</v>
      </c>
      <c r="P65" s="7" t="s">
        <v>67</v>
      </c>
      <c r="Q65" s="7" t="s">
        <v>68</v>
      </c>
      <c r="R65" s="7" t="s">
        <v>147</v>
      </c>
      <c r="S65" s="10">
        <f t="shared" si="0"/>
        <v>3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1">
        <f t="shared" si="4"/>
        <v>1</v>
      </c>
      <c r="X65" s="11">
        <f t="shared" si="5"/>
        <v>0</v>
      </c>
      <c r="Y65" s="11">
        <f t="shared" si="6"/>
        <v>0</v>
      </c>
      <c r="Z65" s="11">
        <f t="shared" si="7"/>
        <v>0</v>
      </c>
    </row>
    <row r="66" spans="1:26" ht="16">
      <c r="A66" s="7">
        <v>65</v>
      </c>
      <c r="B66" s="8" t="s">
        <v>149</v>
      </c>
      <c r="C66" s="9" t="s">
        <v>65</v>
      </c>
      <c r="D66" s="9" t="s">
        <v>65</v>
      </c>
      <c r="E66" s="9" t="s">
        <v>65</v>
      </c>
      <c r="F66" s="12" t="s">
        <v>95</v>
      </c>
      <c r="G66" s="12" t="s">
        <v>95</v>
      </c>
      <c r="H66" s="12" t="s">
        <v>95</v>
      </c>
      <c r="I66" s="12" t="s">
        <v>79</v>
      </c>
      <c r="J66" s="12" t="s">
        <v>79</v>
      </c>
      <c r="K66" s="12" t="s">
        <v>79</v>
      </c>
      <c r="L66" s="12" t="s">
        <v>95</v>
      </c>
      <c r="M66" s="9" t="s">
        <v>65</v>
      </c>
      <c r="N66" s="12" t="s">
        <v>95</v>
      </c>
      <c r="O66" s="7" t="s">
        <v>96</v>
      </c>
      <c r="P66" s="7" t="s">
        <v>67</v>
      </c>
      <c r="Q66" s="7" t="s">
        <v>68</v>
      </c>
      <c r="R66" s="7" t="s">
        <v>147</v>
      </c>
      <c r="S66" s="10">
        <f t="shared" si="0"/>
        <v>3</v>
      </c>
      <c r="T66" s="10">
        <f t="shared" si="1"/>
        <v>0</v>
      </c>
      <c r="U66" s="10">
        <f t="shared" si="2"/>
        <v>0</v>
      </c>
      <c r="V66" s="10">
        <f t="shared" si="3"/>
        <v>1</v>
      </c>
      <c r="W66" s="11">
        <f t="shared" si="4"/>
        <v>1</v>
      </c>
      <c r="X66" s="11">
        <f t="shared" si="5"/>
        <v>0</v>
      </c>
      <c r="Y66" s="11">
        <f t="shared" si="6"/>
        <v>0</v>
      </c>
      <c r="Z66" s="11">
        <f t="shared" si="7"/>
        <v>1</v>
      </c>
    </row>
    <row r="67" spans="1:26" ht="16">
      <c r="A67" s="7">
        <v>66</v>
      </c>
      <c r="B67" s="8" t="s">
        <v>150</v>
      </c>
      <c r="C67" s="12" t="s">
        <v>89</v>
      </c>
      <c r="D67" s="12" t="s">
        <v>89</v>
      </c>
      <c r="E67" s="12" t="s">
        <v>89</v>
      </c>
      <c r="F67" s="12" t="s">
        <v>95</v>
      </c>
      <c r="G67" s="12" t="s">
        <v>95</v>
      </c>
      <c r="H67" s="12" t="s">
        <v>95</v>
      </c>
      <c r="I67" s="12" t="s">
        <v>71</v>
      </c>
      <c r="J67" s="12" t="s">
        <v>71</v>
      </c>
      <c r="K67" s="12" t="s">
        <v>71</v>
      </c>
      <c r="L67" s="12" t="s">
        <v>95</v>
      </c>
      <c r="M67" s="12" t="s">
        <v>95</v>
      </c>
      <c r="N67" s="12" t="s">
        <v>95</v>
      </c>
      <c r="O67" s="7" t="s">
        <v>96</v>
      </c>
      <c r="P67" s="7" t="s">
        <v>67</v>
      </c>
      <c r="Q67" s="7" t="s">
        <v>68</v>
      </c>
      <c r="R67" s="7" t="s">
        <v>147</v>
      </c>
      <c r="S67" s="10">
        <f t="shared" ref="S67:S101" si="8">IF(C67="YES",1,IF(C67="Y/PARTIAL",0.5,0)) + IF(D67="YES",1,IF(D67="Y/PARTIAL",0.5,0)) + IF(E67="YES",1,IF(E67="Y/PARTIAL",0.5,0))</f>
        <v>0</v>
      </c>
      <c r="T67" s="10">
        <f t="shared" ref="T67:T101" si="9">IF(F67="YES",1,IF(F67="Y/PARTIAL",0.5,0)) + IF(G67="YES",1,IF(G67="Y/PARTIAL",0.5,0)) + IF(H67="YES",1,IF(H67="Y/PARTIAL",0.5,0))</f>
        <v>0</v>
      </c>
      <c r="U67" s="10">
        <f t="shared" ref="U67:U101" si="10">IF(I67="YES",1,IF(I67="Y/PARTIAL",0.5,0)) + IF(J67="YES",1,IF(J67="Y/PARTIAL",0.5,0)) + IF(K67="YES",1,IF(K67="Y/PARTIAL",0.5,0))</f>
        <v>0</v>
      </c>
      <c r="V67" s="10">
        <f t="shared" ref="V67:V101" si="11">IF(L67="YES",1,IF(L67="Y/PARTIAL",0.5,0)) + IF(M67="YES",1,IF(M67="Y/PARTIAL",0.5,0)) + IF(N67="YES",1,IF(N67="Y/PARTIAL",0.5,0))</f>
        <v>0</v>
      </c>
      <c r="W67" s="11">
        <f t="shared" ref="W67:W101" si="12">IF(COUNTIF(C67:E67,"YES")&gt;0,1,IF(COUNTIF(C67:E67,"Y/PARTIAL")&gt;0,0.5,0))</f>
        <v>0</v>
      </c>
      <c r="X67" s="11">
        <f t="shared" ref="X67:X101" si="13">IF(COUNTIF(F67:H67,"YES")&gt;0,1,IF(COUNTIF(F67:H67,"Y/PARTIAL")&gt;0,0.5,0))</f>
        <v>0</v>
      </c>
      <c r="Y67" s="11">
        <f t="shared" ref="Y67:Y101" si="14">IF(COUNTIF(I67:K67,"YES")&gt;0,1,IF(COUNTIF(I67:K67,"Y/PARTIAL")&gt;0,0.5,0))</f>
        <v>0</v>
      </c>
      <c r="Z67" s="11">
        <f t="shared" ref="Z67:Z101" si="15">IF(COUNTIF(L67:N67,"YES")&gt;0,1,IF(COUNTIF(L67:N67,"Y/PARTIAL")&gt;0,0.5,0))</f>
        <v>0</v>
      </c>
    </row>
    <row r="68" spans="1:26" ht="16">
      <c r="A68" s="7">
        <v>67</v>
      </c>
      <c r="B68" s="8" t="s">
        <v>151</v>
      </c>
      <c r="C68" s="9" t="s">
        <v>65</v>
      </c>
      <c r="D68" s="12" t="s">
        <v>71</v>
      </c>
      <c r="E68" s="12" t="s">
        <v>89</v>
      </c>
      <c r="F68" s="12" t="s">
        <v>95</v>
      </c>
      <c r="G68" s="12" t="s">
        <v>95</v>
      </c>
      <c r="H68" s="12" t="s">
        <v>95</v>
      </c>
      <c r="I68" s="12" t="s">
        <v>71</v>
      </c>
      <c r="J68" s="12" t="s">
        <v>71</v>
      </c>
      <c r="K68" s="12" t="s">
        <v>71</v>
      </c>
      <c r="L68" s="12" t="s">
        <v>95</v>
      </c>
      <c r="M68" s="12" t="s">
        <v>95</v>
      </c>
      <c r="N68" s="12" t="s">
        <v>95</v>
      </c>
      <c r="O68" s="7" t="s">
        <v>96</v>
      </c>
      <c r="P68" s="7" t="s">
        <v>67</v>
      </c>
      <c r="Q68" s="7" t="s">
        <v>97</v>
      </c>
      <c r="R68" s="7" t="s">
        <v>147</v>
      </c>
      <c r="S68" s="10">
        <f t="shared" si="8"/>
        <v>1</v>
      </c>
      <c r="T68" s="10">
        <f t="shared" si="9"/>
        <v>0</v>
      </c>
      <c r="U68" s="10">
        <f t="shared" si="10"/>
        <v>0</v>
      </c>
      <c r="V68" s="10">
        <f t="shared" si="11"/>
        <v>0</v>
      </c>
      <c r="W68" s="11">
        <f t="shared" si="12"/>
        <v>1</v>
      </c>
      <c r="X68" s="11">
        <f t="shared" si="13"/>
        <v>0</v>
      </c>
      <c r="Y68" s="11">
        <f t="shared" si="14"/>
        <v>0</v>
      </c>
      <c r="Z68" s="11">
        <f t="shared" si="15"/>
        <v>0</v>
      </c>
    </row>
    <row r="69" spans="1:26" ht="16">
      <c r="A69" s="7">
        <v>68</v>
      </c>
      <c r="B69" s="8" t="s">
        <v>152</v>
      </c>
      <c r="C69" s="12" t="s">
        <v>89</v>
      </c>
      <c r="D69" s="12" t="s">
        <v>89</v>
      </c>
      <c r="E69" s="12" t="s">
        <v>89</v>
      </c>
      <c r="F69" s="12" t="s">
        <v>95</v>
      </c>
      <c r="G69" s="12" t="s">
        <v>95</v>
      </c>
      <c r="H69" s="12" t="s">
        <v>95</v>
      </c>
      <c r="I69" s="12" t="s">
        <v>79</v>
      </c>
      <c r="J69" s="12" t="s">
        <v>79</v>
      </c>
      <c r="K69" s="12" t="s">
        <v>79</v>
      </c>
      <c r="L69" s="12" t="s">
        <v>95</v>
      </c>
      <c r="M69" s="12" t="s">
        <v>95</v>
      </c>
      <c r="N69" s="12" t="s">
        <v>95</v>
      </c>
      <c r="O69" s="7" t="s">
        <v>96</v>
      </c>
      <c r="P69" s="7" t="s">
        <v>67</v>
      </c>
      <c r="Q69" s="7" t="s">
        <v>97</v>
      </c>
      <c r="R69" s="7" t="s">
        <v>147</v>
      </c>
      <c r="S69" s="10">
        <f t="shared" si="8"/>
        <v>0</v>
      </c>
      <c r="T69" s="10">
        <f t="shared" si="9"/>
        <v>0</v>
      </c>
      <c r="U69" s="10">
        <f t="shared" si="10"/>
        <v>0</v>
      </c>
      <c r="V69" s="10">
        <f t="shared" si="11"/>
        <v>0</v>
      </c>
      <c r="W69" s="11">
        <f t="shared" si="12"/>
        <v>0</v>
      </c>
      <c r="X69" s="11">
        <f t="shared" si="13"/>
        <v>0</v>
      </c>
      <c r="Y69" s="11">
        <f t="shared" si="14"/>
        <v>0</v>
      </c>
      <c r="Z69" s="11">
        <f t="shared" si="15"/>
        <v>0</v>
      </c>
    </row>
    <row r="70" spans="1:26" ht="16">
      <c r="A70" s="7">
        <v>69</v>
      </c>
      <c r="B70" s="8" t="s">
        <v>153</v>
      </c>
      <c r="C70" s="9" t="s">
        <v>65</v>
      </c>
      <c r="D70" s="12" t="s">
        <v>71</v>
      </c>
      <c r="E70" s="12" t="s">
        <v>89</v>
      </c>
      <c r="F70" s="12" t="s">
        <v>95</v>
      </c>
      <c r="G70" s="12" t="s">
        <v>95</v>
      </c>
      <c r="H70" s="12" t="s">
        <v>95</v>
      </c>
      <c r="I70" s="12" t="s">
        <v>75</v>
      </c>
      <c r="J70" s="12" t="s">
        <v>71</v>
      </c>
      <c r="K70" s="12" t="s">
        <v>71</v>
      </c>
      <c r="L70" s="12" t="s">
        <v>95</v>
      </c>
      <c r="M70" s="12" t="s">
        <v>75</v>
      </c>
      <c r="N70" s="12" t="s">
        <v>95</v>
      </c>
      <c r="O70" s="7" t="s">
        <v>96</v>
      </c>
      <c r="P70" s="7" t="s">
        <v>67</v>
      </c>
      <c r="Q70" s="7" t="s">
        <v>97</v>
      </c>
      <c r="R70" s="7" t="s">
        <v>147</v>
      </c>
      <c r="S70" s="10">
        <f t="shared" si="8"/>
        <v>1</v>
      </c>
      <c r="T70" s="10">
        <f t="shared" si="9"/>
        <v>0</v>
      </c>
      <c r="U70" s="10">
        <f t="shared" si="10"/>
        <v>0</v>
      </c>
      <c r="V70" s="10">
        <f t="shared" si="11"/>
        <v>0</v>
      </c>
      <c r="W70" s="11">
        <f t="shared" si="12"/>
        <v>1</v>
      </c>
      <c r="X70" s="11">
        <f t="shared" si="13"/>
        <v>0</v>
      </c>
      <c r="Y70" s="11">
        <f t="shared" si="14"/>
        <v>0</v>
      </c>
      <c r="Z70" s="11">
        <f t="shared" si="15"/>
        <v>0</v>
      </c>
    </row>
    <row r="71" spans="1:26" ht="16">
      <c r="A71" s="7">
        <v>70</v>
      </c>
      <c r="B71" s="8" t="s">
        <v>154</v>
      </c>
      <c r="C71" s="9" t="s">
        <v>65</v>
      </c>
      <c r="D71" s="9" t="s">
        <v>65</v>
      </c>
      <c r="E71" s="9" t="s">
        <v>65</v>
      </c>
      <c r="F71" s="12" t="s">
        <v>95</v>
      </c>
      <c r="G71" s="12" t="s">
        <v>75</v>
      </c>
      <c r="H71" s="12" t="s">
        <v>95</v>
      </c>
      <c r="I71" s="12" t="s">
        <v>79</v>
      </c>
      <c r="J71" s="12" t="s">
        <v>79</v>
      </c>
      <c r="K71" s="12" t="s">
        <v>79</v>
      </c>
      <c r="L71" s="9" t="s">
        <v>65</v>
      </c>
      <c r="M71" s="12" t="s">
        <v>95</v>
      </c>
      <c r="N71" s="9" t="s">
        <v>65</v>
      </c>
      <c r="O71" s="7" t="s">
        <v>96</v>
      </c>
      <c r="P71" s="7" t="s">
        <v>67</v>
      </c>
      <c r="Q71" s="7" t="s">
        <v>68</v>
      </c>
      <c r="R71" s="7" t="s">
        <v>147</v>
      </c>
      <c r="S71" s="10">
        <f t="shared" si="8"/>
        <v>3</v>
      </c>
      <c r="T71" s="10">
        <f t="shared" si="9"/>
        <v>0</v>
      </c>
      <c r="U71" s="10">
        <f t="shared" si="10"/>
        <v>0</v>
      </c>
      <c r="V71" s="10">
        <f t="shared" si="11"/>
        <v>2</v>
      </c>
      <c r="W71" s="11">
        <f t="shared" si="12"/>
        <v>1</v>
      </c>
      <c r="X71" s="11">
        <f t="shared" si="13"/>
        <v>0</v>
      </c>
      <c r="Y71" s="11">
        <f t="shared" si="14"/>
        <v>0</v>
      </c>
      <c r="Z71" s="11">
        <f t="shared" si="15"/>
        <v>1</v>
      </c>
    </row>
    <row r="72" spans="1:26" ht="16">
      <c r="A72" s="7">
        <v>71</v>
      </c>
      <c r="B72" s="8" t="s">
        <v>155</v>
      </c>
      <c r="C72" s="9" t="s">
        <v>65</v>
      </c>
      <c r="D72" s="9" t="s">
        <v>65</v>
      </c>
      <c r="E72" s="9" t="s">
        <v>65</v>
      </c>
      <c r="F72" s="12" t="s">
        <v>95</v>
      </c>
      <c r="G72" s="12" t="s">
        <v>95</v>
      </c>
      <c r="H72" s="12" t="s">
        <v>95</v>
      </c>
      <c r="I72" s="12" t="s">
        <v>79</v>
      </c>
      <c r="J72" s="9" t="s">
        <v>65</v>
      </c>
      <c r="K72" s="12" t="s">
        <v>79</v>
      </c>
      <c r="L72" s="12" t="s">
        <v>95</v>
      </c>
      <c r="M72" s="12" t="s">
        <v>95</v>
      </c>
      <c r="N72" s="12" t="s">
        <v>95</v>
      </c>
      <c r="O72" s="7" t="s">
        <v>66</v>
      </c>
      <c r="P72" s="7" t="s">
        <v>137</v>
      </c>
      <c r="Q72" s="7" t="s">
        <v>68</v>
      </c>
      <c r="R72" s="7" t="s">
        <v>147</v>
      </c>
      <c r="S72" s="10">
        <f t="shared" si="8"/>
        <v>3</v>
      </c>
      <c r="T72" s="10">
        <f t="shared" si="9"/>
        <v>0</v>
      </c>
      <c r="U72" s="10">
        <f t="shared" si="10"/>
        <v>1</v>
      </c>
      <c r="V72" s="10">
        <f t="shared" si="11"/>
        <v>0</v>
      </c>
      <c r="W72" s="11">
        <f t="shared" si="12"/>
        <v>1</v>
      </c>
      <c r="X72" s="11">
        <f t="shared" si="13"/>
        <v>0</v>
      </c>
      <c r="Y72" s="11">
        <f t="shared" si="14"/>
        <v>1</v>
      </c>
      <c r="Z72" s="11">
        <f t="shared" si="15"/>
        <v>0</v>
      </c>
    </row>
    <row r="73" spans="1:26" ht="16">
      <c r="A73" s="7">
        <v>72</v>
      </c>
      <c r="B73" s="8" t="s">
        <v>156</v>
      </c>
      <c r="C73" s="9" t="s">
        <v>65</v>
      </c>
      <c r="D73" s="9" t="s">
        <v>65</v>
      </c>
      <c r="E73" s="9" t="s">
        <v>65</v>
      </c>
      <c r="F73" s="9" t="s">
        <v>65</v>
      </c>
      <c r="G73" s="12" t="s">
        <v>95</v>
      </c>
      <c r="H73" s="12" t="s">
        <v>95</v>
      </c>
      <c r="I73" s="12" t="s">
        <v>79</v>
      </c>
      <c r="J73" s="9" t="s">
        <v>65</v>
      </c>
      <c r="K73" s="12" t="s">
        <v>79</v>
      </c>
      <c r="L73" s="12" t="s">
        <v>95</v>
      </c>
      <c r="M73" s="12" t="s">
        <v>95</v>
      </c>
      <c r="N73" s="12" t="s">
        <v>95</v>
      </c>
      <c r="O73" s="7" t="s">
        <v>66</v>
      </c>
      <c r="P73" s="7" t="s">
        <v>137</v>
      </c>
      <c r="Q73" s="7" t="s">
        <v>97</v>
      </c>
      <c r="R73" s="7" t="s">
        <v>147</v>
      </c>
      <c r="S73" s="10">
        <f t="shared" si="8"/>
        <v>3</v>
      </c>
      <c r="T73" s="10">
        <f t="shared" si="9"/>
        <v>1</v>
      </c>
      <c r="U73" s="10">
        <f t="shared" si="10"/>
        <v>1</v>
      </c>
      <c r="V73" s="10">
        <f t="shared" si="11"/>
        <v>0</v>
      </c>
      <c r="W73" s="11">
        <f t="shared" si="12"/>
        <v>1</v>
      </c>
      <c r="X73" s="11">
        <f t="shared" si="13"/>
        <v>1</v>
      </c>
      <c r="Y73" s="11">
        <f t="shared" si="14"/>
        <v>1</v>
      </c>
      <c r="Z73" s="11">
        <f t="shared" si="15"/>
        <v>0</v>
      </c>
    </row>
    <row r="74" spans="1:26" ht="16">
      <c r="A74" s="7">
        <v>73</v>
      </c>
      <c r="B74" s="8" t="s">
        <v>157</v>
      </c>
      <c r="C74" s="9" t="s">
        <v>100</v>
      </c>
      <c r="D74" s="9" t="s">
        <v>100</v>
      </c>
      <c r="E74" s="9" t="s">
        <v>100</v>
      </c>
      <c r="F74" s="12" t="s">
        <v>71</v>
      </c>
      <c r="G74" s="12" t="s">
        <v>71</v>
      </c>
      <c r="H74" s="12" t="s">
        <v>71</v>
      </c>
      <c r="I74" s="12" t="s">
        <v>75</v>
      </c>
      <c r="J74" s="12" t="s">
        <v>95</v>
      </c>
      <c r="K74" s="12" t="s">
        <v>75</v>
      </c>
      <c r="L74" s="12" t="s">
        <v>71</v>
      </c>
      <c r="M74" s="12" t="s">
        <v>71</v>
      </c>
      <c r="N74" s="9" t="s">
        <v>65</v>
      </c>
      <c r="O74" s="7" t="s">
        <v>66</v>
      </c>
      <c r="P74" s="7" t="s">
        <v>137</v>
      </c>
      <c r="Q74" s="7" t="s">
        <v>97</v>
      </c>
      <c r="R74" s="7" t="s">
        <v>144</v>
      </c>
      <c r="S74" s="10">
        <f t="shared" si="8"/>
        <v>1.5</v>
      </c>
      <c r="T74" s="10">
        <f t="shared" si="9"/>
        <v>0</v>
      </c>
      <c r="U74" s="10">
        <f t="shared" si="10"/>
        <v>0</v>
      </c>
      <c r="V74" s="10">
        <f t="shared" si="11"/>
        <v>1</v>
      </c>
      <c r="W74" s="11">
        <f t="shared" si="12"/>
        <v>0.5</v>
      </c>
      <c r="X74" s="11">
        <f t="shared" si="13"/>
        <v>0</v>
      </c>
      <c r="Y74" s="11">
        <f t="shared" si="14"/>
        <v>0</v>
      </c>
      <c r="Z74" s="11">
        <f t="shared" si="15"/>
        <v>1</v>
      </c>
    </row>
    <row r="75" spans="1:26" ht="16">
      <c r="A75" s="7">
        <v>74</v>
      </c>
      <c r="B75" s="8" t="s">
        <v>158</v>
      </c>
      <c r="C75" s="9" t="s">
        <v>100</v>
      </c>
      <c r="D75" s="12" t="s">
        <v>71</v>
      </c>
      <c r="E75" s="12" t="s">
        <v>71</v>
      </c>
      <c r="F75" s="12" t="s">
        <v>71</v>
      </c>
      <c r="G75" s="12" t="s">
        <v>71</v>
      </c>
      <c r="H75" s="12" t="s">
        <v>71</v>
      </c>
      <c r="I75" s="12" t="s">
        <v>75</v>
      </c>
      <c r="J75" s="12" t="s">
        <v>95</v>
      </c>
      <c r="K75" s="12" t="s">
        <v>95</v>
      </c>
      <c r="L75" s="12" t="s">
        <v>71</v>
      </c>
      <c r="M75" s="12" t="s">
        <v>71</v>
      </c>
      <c r="N75" s="12" t="s">
        <v>71</v>
      </c>
      <c r="O75" s="7" t="s">
        <v>66</v>
      </c>
      <c r="P75" s="7" t="s">
        <v>137</v>
      </c>
      <c r="Q75" s="7" t="s">
        <v>97</v>
      </c>
      <c r="R75" s="7" t="s">
        <v>144</v>
      </c>
      <c r="S75" s="10">
        <f t="shared" si="8"/>
        <v>0.5</v>
      </c>
      <c r="T75" s="10">
        <f t="shared" si="9"/>
        <v>0</v>
      </c>
      <c r="U75" s="10">
        <f t="shared" si="10"/>
        <v>0</v>
      </c>
      <c r="V75" s="10">
        <f t="shared" si="11"/>
        <v>0</v>
      </c>
      <c r="W75" s="11">
        <f t="shared" si="12"/>
        <v>0.5</v>
      </c>
      <c r="X75" s="11">
        <f t="shared" si="13"/>
        <v>0</v>
      </c>
      <c r="Y75" s="11">
        <f t="shared" si="14"/>
        <v>0</v>
      </c>
      <c r="Z75" s="11">
        <f t="shared" si="15"/>
        <v>0</v>
      </c>
    </row>
    <row r="76" spans="1:26" ht="16">
      <c r="A76" s="7">
        <v>75</v>
      </c>
      <c r="B76" s="8" t="s">
        <v>159</v>
      </c>
      <c r="C76" s="9" t="s">
        <v>100</v>
      </c>
      <c r="D76" s="12" t="s">
        <v>71</v>
      </c>
      <c r="E76" s="12" t="s">
        <v>71</v>
      </c>
      <c r="F76" s="12" t="s">
        <v>71</v>
      </c>
      <c r="G76" s="12" t="s">
        <v>71</v>
      </c>
      <c r="H76" s="12" t="s">
        <v>71</v>
      </c>
      <c r="I76" s="12" t="s">
        <v>95</v>
      </c>
      <c r="J76" s="12" t="s">
        <v>95</v>
      </c>
      <c r="K76" s="12" t="s">
        <v>95</v>
      </c>
      <c r="L76" s="12" t="s">
        <v>71</v>
      </c>
      <c r="M76" s="12" t="s">
        <v>71</v>
      </c>
      <c r="N76" s="12" t="s">
        <v>71</v>
      </c>
      <c r="O76" s="7" t="s">
        <v>66</v>
      </c>
      <c r="P76" s="7" t="s">
        <v>137</v>
      </c>
      <c r="Q76" s="7" t="s">
        <v>97</v>
      </c>
      <c r="R76" s="7" t="s">
        <v>144</v>
      </c>
      <c r="S76" s="10">
        <f t="shared" si="8"/>
        <v>0.5</v>
      </c>
      <c r="T76" s="10">
        <f t="shared" si="9"/>
        <v>0</v>
      </c>
      <c r="U76" s="10">
        <f t="shared" si="10"/>
        <v>0</v>
      </c>
      <c r="V76" s="10">
        <f t="shared" si="11"/>
        <v>0</v>
      </c>
      <c r="W76" s="11">
        <f t="shared" si="12"/>
        <v>0.5</v>
      </c>
      <c r="X76" s="11">
        <f t="shared" si="13"/>
        <v>0</v>
      </c>
      <c r="Y76" s="11">
        <f t="shared" si="14"/>
        <v>0</v>
      </c>
      <c r="Z76" s="11">
        <f t="shared" si="15"/>
        <v>0</v>
      </c>
    </row>
    <row r="77" spans="1:26" ht="16">
      <c r="A77" s="7">
        <v>76</v>
      </c>
      <c r="B77" s="8" t="s">
        <v>160</v>
      </c>
      <c r="C77" s="9" t="s">
        <v>100</v>
      </c>
      <c r="D77" s="12" t="s">
        <v>71</v>
      </c>
      <c r="E77" s="12" t="s">
        <v>71</v>
      </c>
      <c r="F77" s="12" t="s">
        <v>71</v>
      </c>
      <c r="G77" s="12" t="s">
        <v>71</v>
      </c>
      <c r="H77" s="12" t="s">
        <v>71</v>
      </c>
      <c r="I77" s="12" t="s">
        <v>75</v>
      </c>
      <c r="J77" s="12" t="s">
        <v>75</v>
      </c>
      <c r="K77" s="12" t="s">
        <v>75</v>
      </c>
      <c r="L77" s="9" t="s">
        <v>100</v>
      </c>
      <c r="M77" s="9" t="s">
        <v>100</v>
      </c>
      <c r="N77" s="12" t="s">
        <v>71</v>
      </c>
      <c r="O77" s="7" t="s">
        <v>66</v>
      </c>
      <c r="P77" s="7" t="s">
        <v>137</v>
      </c>
      <c r="Q77" s="7" t="s">
        <v>97</v>
      </c>
      <c r="R77" s="7" t="s">
        <v>108</v>
      </c>
      <c r="S77" s="10">
        <f t="shared" si="8"/>
        <v>0.5</v>
      </c>
      <c r="T77" s="10">
        <f t="shared" si="9"/>
        <v>0</v>
      </c>
      <c r="U77" s="10">
        <f t="shared" si="10"/>
        <v>0</v>
      </c>
      <c r="V77" s="10">
        <f t="shared" si="11"/>
        <v>1</v>
      </c>
      <c r="W77" s="11">
        <f t="shared" si="12"/>
        <v>0.5</v>
      </c>
      <c r="X77" s="11">
        <f t="shared" si="13"/>
        <v>0</v>
      </c>
      <c r="Y77" s="11">
        <f t="shared" si="14"/>
        <v>0</v>
      </c>
      <c r="Z77" s="11">
        <f t="shared" si="15"/>
        <v>0.5</v>
      </c>
    </row>
    <row r="78" spans="1:26" ht="16">
      <c r="A78" s="7">
        <v>77</v>
      </c>
      <c r="B78" s="8" t="s">
        <v>161</v>
      </c>
      <c r="C78" s="12" t="s">
        <v>71</v>
      </c>
      <c r="D78" s="9" t="s">
        <v>65</v>
      </c>
      <c r="E78" s="9" t="s">
        <v>65</v>
      </c>
      <c r="F78" s="12" t="s">
        <v>71</v>
      </c>
      <c r="G78" s="12" t="s">
        <v>71</v>
      </c>
      <c r="H78" s="12" t="s">
        <v>71</v>
      </c>
      <c r="I78" s="12" t="s">
        <v>95</v>
      </c>
      <c r="J78" s="12" t="s">
        <v>95</v>
      </c>
      <c r="K78" s="12" t="s">
        <v>75</v>
      </c>
      <c r="L78" s="12" t="s">
        <v>75</v>
      </c>
      <c r="M78" s="12" t="s">
        <v>75</v>
      </c>
      <c r="N78" s="12" t="s">
        <v>75</v>
      </c>
      <c r="O78" s="7" t="s">
        <v>66</v>
      </c>
      <c r="P78" s="7" t="s">
        <v>137</v>
      </c>
      <c r="Q78" s="7" t="s">
        <v>97</v>
      </c>
      <c r="R78" s="7" t="s">
        <v>108</v>
      </c>
      <c r="S78" s="10">
        <f t="shared" si="8"/>
        <v>2</v>
      </c>
      <c r="T78" s="10">
        <f t="shared" si="9"/>
        <v>0</v>
      </c>
      <c r="U78" s="10">
        <f t="shared" si="10"/>
        <v>0</v>
      </c>
      <c r="V78" s="10">
        <f t="shared" si="11"/>
        <v>0</v>
      </c>
      <c r="W78" s="11">
        <f t="shared" si="12"/>
        <v>1</v>
      </c>
      <c r="X78" s="11">
        <f t="shared" si="13"/>
        <v>0</v>
      </c>
      <c r="Y78" s="11">
        <f t="shared" si="14"/>
        <v>0</v>
      </c>
      <c r="Z78" s="11">
        <f t="shared" si="15"/>
        <v>0</v>
      </c>
    </row>
    <row r="79" spans="1:26" ht="16">
      <c r="A79" s="7">
        <v>78</v>
      </c>
      <c r="B79" s="8" t="s">
        <v>162</v>
      </c>
      <c r="C79" s="9" t="s">
        <v>100</v>
      </c>
      <c r="D79" s="12" t="s">
        <v>71</v>
      </c>
      <c r="E79" s="9" t="s">
        <v>100</v>
      </c>
      <c r="F79" s="12" t="s">
        <v>71</v>
      </c>
      <c r="G79" s="12" t="s">
        <v>71</v>
      </c>
      <c r="H79" s="12" t="s">
        <v>71</v>
      </c>
      <c r="I79" s="12" t="s">
        <v>71</v>
      </c>
      <c r="J79" s="12" t="s">
        <v>71</v>
      </c>
      <c r="K79" s="12" t="s">
        <v>71</v>
      </c>
      <c r="L79" s="12" t="s">
        <v>71</v>
      </c>
      <c r="M79" s="12" t="s">
        <v>71</v>
      </c>
      <c r="N79" s="12" t="s">
        <v>71</v>
      </c>
      <c r="O79" s="7" t="s">
        <v>66</v>
      </c>
      <c r="P79" s="7" t="s">
        <v>137</v>
      </c>
      <c r="Q79" s="7" t="s">
        <v>97</v>
      </c>
      <c r="R79" s="7" t="s">
        <v>108</v>
      </c>
      <c r="S79" s="10">
        <f t="shared" si="8"/>
        <v>1</v>
      </c>
      <c r="T79" s="10">
        <f t="shared" si="9"/>
        <v>0</v>
      </c>
      <c r="U79" s="10">
        <f t="shared" si="10"/>
        <v>0</v>
      </c>
      <c r="V79" s="10">
        <f t="shared" si="11"/>
        <v>0</v>
      </c>
      <c r="W79" s="11">
        <f t="shared" si="12"/>
        <v>0.5</v>
      </c>
      <c r="X79" s="11">
        <f t="shared" si="13"/>
        <v>0</v>
      </c>
      <c r="Y79" s="11">
        <f t="shared" si="14"/>
        <v>0</v>
      </c>
      <c r="Z79" s="11">
        <f t="shared" si="15"/>
        <v>0</v>
      </c>
    </row>
    <row r="80" spans="1:26" ht="16">
      <c r="A80" s="7">
        <v>79</v>
      </c>
      <c r="B80" s="8" t="s">
        <v>163</v>
      </c>
      <c r="C80" s="9" t="s">
        <v>71</v>
      </c>
      <c r="D80" s="12" t="s">
        <v>71</v>
      </c>
      <c r="E80" s="12" t="s">
        <v>71</v>
      </c>
      <c r="F80" s="12" t="s">
        <v>71</v>
      </c>
      <c r="G80" s="12" t="s">
        <v>71</v>
      </c>
      <c r="H80" s="12" t="s">
        <v>71</v>
      </c>
      <c r="I80" s="12" t="s">
        <v>95</v>
      </c>
      <c r="J80" s="12" t="s">
        <v>95</v>
      </c>
      <c r="K80" s="12" t="s">
        <v>95</v>
      </c>
      <c r="L80" s="12" t="s">
        <v>79</v>
      </c>
      <c r="M80" s="12" t="s">
        <v>79</v>
      </c>
      <c r="N80" s="12" t="s">
        <v>79</v>
      </c>
      <c r="O80" s="7" t="s">
        <v>66</v>
      </c>
      <c r="P80" s="7" t="s">
        <v>137</v>
      </c>
      <c r="Q80" s="7" t="s">
        <v>97</v>
      </c>
      <c r="R80" s="7" t="s">
        <v>144</v>
      </c>
      <c r="S80" s="10">
        <f t="shared" si="8"/>
        <v>0</v>
      </c>
      <c r="T80" s="10">
        <f t="shared" si="9"/>
        <v>0</v>
      </c>
      <c r="U80" s="10">
        <f t="shared" si="10"/>
        <v>0</v>
      </c>
      <c r="V80" s="10">
        <f t="shared" si="11"/>
        <v>0</v>
      </c>
      <c r="W80" s="11">
        <f t="shared" si="12"/>
        <v>0</v>
      </c>
      <c r="X80" s="11">
        <f t="shared" si="13"/>
        <v>0</v>
      </c>
      <c r="Y80" s="11">
        <f t="shared" si="14"/>
        <v>0</v>
      </c>
      <c r="Z80" s="11">
        <f t="shared" si="15"/>
        <v>0</v>
      </c>
    </row>
    <row r="81" spans="1:26" ht="16">
      <c r="A81" s="7">
        <v>80</v>
      </c>
      <c r="B81" s="8" t="s">
        <v>164</v>
      </c>
      <c r="C81" s="9" t="s">
        <v>100</v>
      </c>
      <c r="D81" s="12" t="s">
        <v>95</v>
      </c>
      <c r="E81" s="12" t="s">
        <v>95</v>
      </c>
      <c r="F81" s="12" t="s">
        <v>95</v>
      </c>
      <c r="G81" s="12" t="s">
        <v>95</v>
      </c>
      <c r="H81" s="12" t="s">
        <v>95</v>
      </c>
      <c r="I81" s="9" t="s">
        <v>100</v>
      </c>
      <c r="J81" s="9" t="s">
        <v>100</v>
      </c>
      <c r="K81" s="9" t="s">
        <v>100</v>
      </c>
      <c r="L81" s="9" t="s">
        <v>100</v>
      </c>
      <c r="M81" s="9" t="s">
        <v>100</v>
      </c>
      <c r="N81" s="9" t="s">
        <v>100</v>
      </c>
      <c r="O81" s="7" t="s">
        <v>66</v>
      </c>
      <c r="P81" s="7" t="s">
        <v>137</v>
      </c>
      <c r="Q81" s="7" t="s">
        <v>97</v>
      </c>
      <c r="R81" s="7" t="s">
        <v>165</v>
      </c>
      <c r="S81" s="14">
        <f t="shared" si="8"/>
        <v>0.5</v>
      </c>
      <c r="T81" s="14">
        <f t="shared" si="9"/>
        <v>0</v>
      </c>
      <c r="U81" s="14">
        <f t="shared" si="10"/>
        <v>1.5</v>
      </c>
      <c r="V81" s="14">
        <f t="shared" si="11"/>
        <v>1.5</v>
      </c>
      <c r="W81" s="15">
        <f t="shared" si="12"/>
        <v>0.5</v>
      </c>
      <c r="X81" s="15">
        <f t="shared" si="13"/>
        <v>0</v>
      </c>
      <c r="Y81" s="15">
        <f t="shared" si="14"/>
        <v>0.5</v>
      </c>
      <c r="Z81" s="15">
        <f t="shared" si="15"/>
        <v>0.5</v>
      </c>
    </row>
    <row r="82" spans="1:26" ht="16">
      <c r="A82" s="7">
        <v>81</v>
      </c>
      <c r="B82" s="8" t="s">
        <v>166</v>
      </c>
      <c r="C82" s="12" t="s">
        <v>95</v>
      </c>
      <c r="D82" s="9" t="s">
        <v>100</v>
      </c>
      <c r="E82" s="9" t="s">
        <v>100</v>
      </c>
      <c r="F82" s="12" t="s">
        <v>95</v>
      </c>
      <c r="G82" s="12" t="s">
        <v>95</v>
      </c>
      <c r="H82" s="12" t="s">
        <v>95</v>
      </c>
      <c r="I82" s="9" t="s">
        <v>100</v>
      </c>
      <c r="J82" s="9" t="s">
        <v>100</v>
      </c>
      <c r="K82" s="9" t="s">
        <v>100</v>
      </c>
      <c r="L82" s="12" t="s">
        <v>95</v>
      </c>
      <c r="M82" s="12" t="s">
        <v>95</v>
      </c>
      <c r="N82" s="12" t="s">
        <v>95</v>
      </c>
      <c r="O82" s="7" t="s">
        <v>66</v>
      </c>
      <c r="P82" s="7" t="s">
        <v>137</v>
      </c>
      <c r="Q82" s="7" t="s">
        <v>97</v>
      </c>
      <c r="R82" s="7" t="s">
        <v>165</v>
      </c>
      <c r="S82" s="14">
        <f t="shared" si="8"/>
        <v>1</v>
      </c>
      <c r="T82" s="14">
        <f t="shared" si="9"/>
        <v>0</v>
      </c>
      <c r="U82" s="14">
        <f t="shared" si="10"/>
        <v>1.5</v>
      </c>
      <c r="V82" s="14">
        <f t="shared" si="11"/>
        <v>0</v>
      </c>
      <c r="W82" s="15">
        <f t="shared" si="12"/>
        <v>0.5</v>
      </c>
      <c r="X82" s="15">
        <f t="shared" si="13"/>
        <v>0</v>
      </c>
      <c r="Y82" s="15">
        <f t="shared" si="14"/>
        <v>0.5</v>
      </c>
      <c r="Z82" s="15">
        <f t="shared" si="15"/>
        <v>0</v>
      </c>
    </row>
    <row r="83" spans="1:26" ht="16">
      <c r="A83" s="7">
        <v>82</v>
      </c>
      <c r="B83" s="8" t="s">
        <v>167</v>
      </c>
      <c r="C83" s="9" t="s">
        <v>65</v>
      </c>
      <c r="D83" s="9" t="s">
        <v>65</v>
      </c>
      <c r="E83" s="9" t="s">
        <v>65</v>
      </c>
      <c r="F83" s="12" t="s">
        <v>95</v>
      </c>
      <c r="G83" s="12" t="s">
        <v>95</v>
      </c>
      <c r="H83" s="12" t="s">
        <v>71</v>
      </c>
      <c r="I83" s="12" t="s">
        <v>71</v>
      </c>
      <c r="J83" s="12" t="s">
        <v>71</v>
      </c>
      <c r="K83" s="12" t="s">
        <v>71</v>
      </c>
      <c r="L83" s="12" t="s">
        <v>95</v>
      </c>
      <c r="M83" s="12" t="s">
        <v>95</v>
      </c>
      <c r="N83" s="12" t="s">
        <v>95</v>
      </c>
      <c r="O83" s="7" t="s">
        <v>96</v>
      </c>
      <c r="P83" s="7" t="s">
        <v>67</v>
      </c>
      <c r="Q83" s="7" t="s">
        <v>97</v>
      </c>
      <c r="R83" s="7" t="s">
        <v>106</v>
      </c>
      <c r="S83" s="10">
        <f t="shared" si="8"/>
        <v>3</v>
      </c>
      <c r="T83" s="10">
        <f t="shared" si="9"/>
        <v>0</v>
      </c>
      <c r="U83" s="10">
        <f t="shared" si="10"/>
        <v>0</v>
      </c>
      <c r="V83" s="10">
        <f t="shared" si="11"/>
        <v>0</v>
      </c>
      <c r="W83" s="11">
        <f t="shared" si="12"/>
        <v>1</v>
      </c>
      <c r="X83" s="11">
        <f t="shared" si="13"/>
        <v>0</v>
      </c>
      <c r="Y83" s="11">
        <f t="shared" si="14"/>
        <v>0</v>
      </c>
      <c r="Z83" s="11">
        <f t="shared" si="15"/>
        <v>0</v>
      </c>
    </row>
    <row r="84" spans="1:26" ht="16">
      <c r="A84" s="7">
        <v>83</v>
      </c>
      <c r="B84" s="8" t="s">
        <v>168</v>
      </c>
      <c r="C84" s="12" t="s">
        <v>71</v>
      </c>
      <c r="D84" s="12" t="s">
        <v>71</v>
      </c>
      <c r="E84" s="12" t="s">
        <v>71</v>
      </c>
      <c r="F84" s="12" t="s">
        <v>95</v>
      </c>
      <c r="G84" s="12" t="s">
        <v>75</v>
      </c>
      <c r="H84" s="12" t="s">
        <v>71</v>
      </c>
      <c r="I84" s="9" t="s">
        <v>65</v>
      </c>
      <c r="J84" s="12" t="s">
        <v>71</v>
      </c>
      <c r="K84" s="12" t="s">
        <v>71</v>
      </c>
      <c r="L84" s="12" t="s">
        <v>95</v>
      </c>
      <c r="M84" s="12" t="s">
        <v>95</v>
      </c>
      <c r="N84" s="12" t="s">
        <v>95</v>
      </c>
      <c r="O84" s="7" t="s">
        <v>96</v>
      </c>
      <c r="P84" s="7" t="s">
        <v>67</v>
      </c>
      <c r="Q84" s="7" t="s">
        <v>97</v>
      </c>
      <c r="R84" s="7" t="s">
        <v>106</v>
      </c>
      <c r="S84" s="10">
        <f t="shared" si="8"/>
        <v>0</v>
      </c>
      <c r="T84" s="10">
        <f t="shared" si="9"/>
        <v>0</v>
      </c>
      <c r="U84" s="10">
        <f t="shared" si="10"/>
        <v>1</v>
      </c>
      <c r="V84" s="10">
        <f t="shared" si="11"/>
        <v>0</v>
      </c>
      <c r="W84" s="11">
        <f t="shared" si="12"/>
        <v>0</v>
      </c>
      <c r="X84" s="11">
        <f t="shared" si="13"/>
        <v>0</v>
      </c>
      <c r="Y84" s="11">
        <f t="shared" si="14"/>
        <v>1</v>
      </c>
      <c r="Z84" s="11">
        <f t="shared" si="15"/>
        <v>0</v>
      </c>
    </row>
    <row r="85" spans="1:26" ht="16">
      <c r="A85" s="7">
        <v>84</v>
      </c>
      <c r="B85" s="8" t="s">
        <v>169</v>
      </c>
      <c r="C85" s="12" t="s">
        <v>71</v>
      </c>
      <c r="D85" s="12" t="s">
        <v>71</v>
      </c>
      <c r="E85" s="12" t="s">
        <v>71</v>
      </c>
      <c r="F85" s="12" t="s">
        <v>95</v>
      </c>
      <c r="G85" s="12" t="s">
        <v>95</v>
      </c>
      <c r="H85" s="12" t="s">
        <v>95</v>
      </c>
      <c r="I85" s="12" t="s">
        <v>71</v>
      </c>
      <c r="J85" s="12" t="s">
        <v>71</v>
      </c>
      <c r="K85" s="12" t="s">
        <v>71</v>
      </c>
      <c r="L85" s="12" t="s">
        <v>95</v>
      </c>
      <c r="M85" s="12" t="s">
        <v>75</v>
      </c>
      <c r="N85" s="12" t="s">
        <v>95</v>
      </c>
      <c r="O85" s="7" t="s">
        <v>96</v>
      </c>
      <c r="P85" s="7" t="s">
        <v>67</v>
      </c>
      <c r="Q85" s="7" t="s">
        <v>97</v>
      </c>
      <c r="R85" s="7" t="s">
        <v>106</v>
      </c>
      <c r="S85" s="10">
        <f t="shared" si="8"/>
        <v>0</v>
      </c>
      <c r="T85" s="10">
        <f t="shared" si="9"/>
        <v>0</v>
      </c>
      <c r="U85" s="10">
        <f t="shared" si="10"/>
        <v>0</v>
      </c>
      <c r="V85" s="10">
        <f t="shared" si="11"/>
        <v>0</v>
      </c>
      <c r="W85" s="11">
        <f t="shared" si="12"/>
        <v>0</v>
      </c>
      <c r="X85" s="11">
        <f t="shared" si="13"/>
        <v>0</v>
      </c>
      <c r="Y85" s="11">
        <f t="shared" si="14"/>
        <v>0</v>
      </c>
      <c r="Z85" s="11">
        <f t="shared" si="15"/>
        <v>0</v>
      </c>
    </row>
    <row r="86" spans="1:26" ht="16">
      <c r="A86" s="7">
        <v>85</v>
      </c>
      <c r="B86" s="8" t="s">
        <v>170</v>
      </c>
      <c r="C86" s="12" t="s">
        <v>71</v>
      </c>
      <c r="D86" s="12" t="s">
        <v>71</v>
      </c>
      <c r="E86" s="12" t="s">
        <v>71</v>
      </c>
      <c r="F86" s="12" t="s">
        <v>95</v>
      </c>
      <c r="G86" s="12" t="s">
        <v>71</v>
      </c>
      <c r="H86" s="12" t="s">
        <v>71</v>
      </c>
      <c r="I86" s="12" t="s">
        <v>71</v>
      </c>
      <c r="J86" s="12" t="s">
        <v>71</v>
      </c>
      <c r="K86" s="12" t="s">
        <v>71</v>
      </c>
      <c r="L86" s="12" t="s">
        <v>75</v>
      </c>
      <c r="M86" s="12" t="s">
        <v>95</v>
      </c>
      <c r="N86" s="12" t="s">
        <v>95</v>
      </c>
      <c r="O86" s="7" t="s">
        <v>96</v>
      </c>
      <c r="P86" s="7" t="s">
        <v>67</v>
      </c>
      <c r="Q86" s="7" t="s">
        <v>97</v>
      </c>
      <c r="R86" s="7" t="s">
        <v>106</v>
      </c>
      <c r="S86" s="10">
        <f t="shared" si="8"/>
        <v>0</v>
      </c>
      <c r="T86" s="10">
        <f t="shared" si="9"/>
        <v>0</v>
      </c>
      <c r="U86" s="10">
        <f t="shared" si="10"/>
        <v>0</v>
      </c>
      <c r="V86" s="10">
        <f t="shared" si="11"/>
        <v>0</v>
      </c>
      <c r="W86" s="11">
        <f t="shared" si="12"/>
        <v>0</v>
      </c>
      <c r="X86" s="11">
        <f t="shared" si="13"/>
        <v>0</v>
      </c>
      <c r="Y86" s="11">
        <f t="shared" si="14"/>
        <v>0</v>
      </c>
      <c r="Z86" s="11">
        <f t="shared" si="15"/>
        <v>0</v>
      </c>
    </row>
    <row r="87" spans="1:26" ht="16">
      <c r="A87" s="7">
        <v>86</v>
      </c>
      <c r="B87" s="8" t="s">
        <v>171</v>
      </c>
      <c r="C87" s="12" t="s">
        <v>71</v>
      </c>
      <c r="D87" s="12" t="s">
        <v>71</v>
      </c>
      <c r="E87" s="12" t="s">
        <v>71</v>
      </c>
      <c r="F87" s="12" t="s">
        <v>95</v>
      </c>
      <c r="G87" s="12" t="s">
        <v>95</v>
      </c>
      <c r="H87" s="12" t="s">
        <v>95</v>
      </c>
      <c r="I87" s="12" t="s">
        <v>71</v>
      </c>
      <c r="J87" s="12" t="s">
        <v>71</v>
      </c>
      <c r="K87" s="12" t="s">
        <v>71</v>
      </c>
      <c r="L87" s="12" t="s">
        <v>71</v>
      </c>
      <c r="M87" s="12" t="s">
        <v>71</v>
      </c>
      <c r="N87" s="12" t="s">
        <v>71</v>
      </c>
      <c r="O87" s="7" t="s">
        <v>96</v>
      </c>
      <c r="P87" s="7" t="s">
        <v>67</v>
      </c>
      <c r="Q87" s="7" t="s">
        <v>97</v>
      </c>
      <c r="R87" s="7" t="s">
        <v>98</v>
      </c>
      <c r="S87" s="10">
        <f t="shared" si="8"/>
        <v>0</v>
      </c>
      <c r="T87" s="10">
        <f t="shared" si="9"/>
        <v>0</v>
      </c>
      <c r="U87" s="10">
        <f t="shared" si="10"/>
        <v>0</v>
      </c>
      <c r="V87" s="10">
        <f t="shared" si="11"/>
        <v>0</v>
      </c>
      <c r="W87" s="11">
        <f t="shared" si="12"/>
        <v>0</v>
      </c>
      <c r="X87" s="11">
        <f t="shared" si="13"/>
        <v>0</v>
      </c>
      <c r="Y87" s="11">
        <f t="shared" si="14"/>
        <v>0</v>
      </c>
      <c r="Z87" s="11">
        <f t="shared" si="15"/>
        <v>0</v>
      </c>
    </row>
    <row r="88" spans="1:26" ht="16">
      <c r="A88" s="7">
        <v>87</v>
      </c>
      <c r="B88" s="8" t="s">
        <v>172</v>
      </c>
      <c r="C88" s="12" t="s">
        <v>71</v>
      </c>
      <c r="D88" s="12" t="s">
        <v>71</v>
      </c>
      <c r="E88" s="12" t="s">
        <v>71</v>
      </c>
      <c r="F88" s="12" t="s">
        <v>95</v>
      </c>
      <c r="G88" s="12" t="s">
        <v>95</v>
      </c>
      <c r="H88" s="12" t="s">
        <v>95</v>
      </c>
      <c r="I88" s="12" t="s">
        <v>71</v>
      </c>
      <c r="J88" s="12" t="s">
        <v>71</v>
      </c>
      <c r="K88" s="12" t="s">
        <v>71</v>
      </c>
      <c r="L88" s="12" t="s">
        <v>95</v>
      </c>
      <c r="M88" s="12" t="s">
        <v>95</v>
      </c>
      <c r="N88" s="12" t="s">
        <v>95</v>
      </c>
      <c r="O88" s="7" t="s">
        <v>96</v>
      </c>
      <c r="P88" s="7" t="s">
        <v>67</v>
      </c>
      <c r="Q88" s="7" t="s">
        <v>97</v>
      </c>
      <c r="R88" s="7" t="s">
        <v>106</v>
      </c>
      <c r="S88" s="10">
        <f t="shared" si="8"/>
        <v>0</v>
      </c>
      <c r="T88" s="10">
        <f t="shared" si="9"/>
        <v>0</v>
      </c>
      <c r="U88" s="10">
        <f t="shared" si="10"/>
        <v>0</v>
      </c>
      <c r="V88" s="10">
        <f t="shared" si="11"/>
        <v>0</v>
      </c>
      <c r="W88" s="11">
        <f t="shared" si="12"/>
        <v>0</v>
      </c>
      <c r="X88" s="11">
        <f t="shared" si="13"/>
        <v>0</v>
      </c>
      <c r="Y88" s="11">
        <f t="shared" si="14"/>
        <v>0</v>
      </c>
      <c r="Z88" s="11">
        <f t="shared" si="15"/>
        <v>0</v>
      </c>
    </row>
    <row r="89" spans="1:26" ht="16">
      <c r="A89" s="7">
        <v>88</v>
      </c>
      <c r="B89" s="8" t="s">
        <v>173</v>
      </c>
      <c r="C89" s="12" t="s">
        <v>71</v>
      </c>
      <c r="D89" s="12" t="s">
        <v>71</v>
      </c>
      <c r="E89" s="12" t="s">
        <v>71</v>
      </c>
      <c r="F89" s="12" t="s">
        <v>95</v>
      </c>
      <c r="G89" s="12" t="s">
        <v>95</v>
      </c>
      <c r="H89" s="12" t="s">
        <v>95</v>
      </c>
      <c r="I89" s="12" t="s">
        <v>71</v>
      </c>
      <c r="J89" s="12" t="s">
        <v>71</v>
      </c>
      <c r="K89" s="12" t="s">
        <v>71</v>
      </c>
      <c r="L89" s="12" t="s">
        <v>95</v>
      </c>
      <c r="M89" s="12" t="s">
        <v>95</v>
      </c>
      <c r="N89" s="12" t="s">
        <v>95</v>
      </c>
      <c r="O89" s="7" t="s">
        <v>96</v>
      </c>
      <c r="P89" s="7" t="s">
        <v>67</v>
      </c>
      <c r="Q89" s="7" t="s">
        <v>97</v>
      </c>
      <c r="R89" s="7" t="s">
        <v>106</v>
      </c>
      <c r="S89" s="10">
        <f t="shared" si="8"/>
        <v>0</v>
      </c>
      <c r="T89" s="10">
        <f t="shared" si="9"/>
        <v>0</v>
      </c>
      <c r="U89" s="10">
        <f t="shared" si="10"/>
        <v>0</v>
      </c>
      <c r="V89" s="10">
        <f t="shared" si="11"/>
        <v>0</v>
      </c>
      <c r="W89" s="11">
        <f t="shared" si="12"/>
        <v>0</v>
      </c>
      <c r="X89" s="11">
        <f t="shared" si="13"/>
        <v>0</v>
      </c>
      <c r="Y89" s="11">
        <f t="shared" si="14"/>
        <v>0</v>
      </c>
      <c r="Z89" s="11">
        <f t="shared" si="15"/>
        <v>0</v>
      </c>
    </row>
    <row r="90" spans="1:26" ht="16">
      <c r="A90" s="7">
        <v>89</v>
      </c>
      <c r="B90" s="8" t="s">
        <v>174</v>
      </c>
      <c r="C90" s="9" t="s">
        <v>65</v>
      </c>
      <c r="D90" s="9" t="s">
        <v>65</v>
      </c>
      <c r="E90" s="9" t="s">
        <v>65</v>
      </c>
      <c r="F90" s="9" t="s">
        <v>65</v>
      </c>
      <c r="G90" s="9" t="s">
        <v>65</v>
      </c>
      <c r="H90" s="9" t="s">
        <v>65</v>
      </c>
      <c r="I90" s="9" t="s">
        <v>65</v>
      </c>
      <c r="J90" s="9" t="s">
        <v>65</v>
      </c>
      <c r="K90" s="12" t="s">
        <v>75</v>
      </c>
      <c r="L90" s="9" t="s">
        <v>65</v>
      </c>
      <c r="M90" s="9" t="s">
        <v>65</v>
      </c>
      <c r="N90" s="9" t="s">
        <v>65</v>
      </c>
      <c r="O90" s="7" t="s">
        <v>66</v>
      </c>
      <c r="P90" s="7" t="s">
        <v>67</v>
      </c>
      <c r="Q90" s="7" t="s">
        <v>68</v>
      </c>
      <c r="R90" s="7" t="s">
        <v>69</v>
      </c>
      <c r="S90" s="10">
        <f t="shared" si="8"/>
        <v>3</v>
      </c>
      <c r="T90" s="10">
        <f t="shared" si="9"/>
        <v>3</v>
      </c>
      <c r="U90" s="10">
        <f t="shared" si="10"/>
        <v>2</v>
      </c>
      <c r="V90" s="10">
        <f t="shared" si="11"/>
        <v>3</v>
      </c>
      <c r="W90" s="11">
        <f t="shared" si="12"/>
        <v>1</v>
      </c>
      <c r="X90" s="11">
        <f t="shared" si="13"/>
        <v>1</v>
      </c>
      <c r="Y90" s="11">
        <f t="shared" si="14"/>
        <v>1</v>
      </c>
      <c r="Z90" s="11">
        <f t="shared" si="15"/>
        <v>1</v>
      </c>
    </row>
    <row r="91" spans="1:26" ht="16">
      <c r="A91" s="7">
        <v>90</v>
      </c>
      <c r="B91" s="8" t="s">
        <v>175</v>
      </c>
      <c r="C91" s="9" t="s">
        <v>65</v>
      </c>
      <c r="D91" s="9" t="s">
        <v>65</v>
      </c>
      <c r="E91" s="9" t="s">
        <v>65</v>
      </c>
      <c r="F91" s="9" t="s">
        <v>65</v>
      </c>
      <c r="G91" s="9" t="s">
        <v>65</v>
      </c>
      <c r="H91" s="9" t="s">
        <v>65</v>
      </c>
      <c r="I91" s="9" t="s">
        <v>65</v>
      </c>
      <c r="J91" s="12" t="s">
        <v>75</v>
      </c>
      <c r="K91" s="9" t="s">
        <v>65</v>
      </c>
      <c r="L91" s="9" t="s">
        <v>65</v>
      </c>
      <c r="M91" s="9" t="s">
        <v>65</v>
      </c>
      <c r="N91" s="9" t="s">
        <v>65</v>
      </c>
      <c r="O91" s="7" t="s">
        <v>66</v>
      </c>
      <c r="P91" s="7" t="s">
        <v>67</v>
      </c>
      <c r="Q91" s="7" t="s">
        <v>68</v>
      </c>
      <c r="R91" s="7" t="s">
        <v>69</v>
      </c>
      <c r="S91" s="10">
        <f t="shared" si="8"/>
        <v>3</v>
      </c>
      <c r="T91" s="10">
        <f t="shared" si="9"/>
        <v>3</v>
      </c>
      <c r="U91" s="10">
        <f t="shared" si="10"/>
        <v>2</v>
      </c>
      <c r="V91" s="10">
        <f t="shared" si="11"/>
        <v>3</v>
      </c>
      <c r="W91" s="11">
        <f t="shared" si="12"/>
        <v>1</v>
      </c>
      <c r="X91" s="11">
        <f t="shared" si="13"/>
        <v>1</v>
      </c>
      <c r="Y91" s="11">
        <f t="shared" si="14"/>
        <v>1</v>
      </c>
      <c r="Z91" s="11">
        <f t="shared" si="15"/>
        <v>1</v>
      </c>
    </row>
    <row r="92" spans="1:26" ht="16">
      <c r="A92" s="7">
        <v>91</v>
      </c>
      <c r="B92" s="8" t="s">
        <v>176</v>
      </c>
      <c r="C92" s="9" t="s">
        <v>65</v>
      </c>
      <c r="D92" s="9" t="s">
        <v>65</v>
      </c>
      <c r="E92" s="9" t="s">
        <v>65</v>
      </c>
      <c r="F92" s="9" t="s">
        <v>65</v>
      </c>
      <c r="G92" s="9" t="s">
        <v>65</v>
      </c>
      <c r="H92" s="9" t="s">
        <v>65</v>
      </c>
      <c r="I92" s="9" t="s">
        <v>65</v>
      </c>
      <c r="J92" s="9" t="s">
        <v>65</v>
      </c>
      <c r="K92" s="9" t="s">
        <v>65</v>
      </c>
      <c r="L92" s="9" t="s">
        <v>65</v>
      </c>
      <c r="M92" s="9" t="s">
        <v>65</v>
      </c>
      <c r="N92" s="9" t="s">
        <v>65</v>
      </c>
      <c r="O92" s="7" t="s">
        <v>66</v>
      </c>
      <c r="P92" s="7" t="s">
        <v>67</v>
      </c>
      <c r="Q92" s="7" t="s">
        <v>68</v>
      </c>
      <c r="R92" s="7" t="s">
        <v>69</v>
      </c>
      <c r="S92" s="10">
        <f t="shared" si="8"/>
        <v>3</v>
      </c>
      <c r="T92" s="10">
        <f t="shared" si="9"/>
        <v>3</v>
      </c>
      <c r="U92" s="10">
        <f t="shared" si="10"/>
        <v>3</v>
      </c>
      <c r="V92" s="10">
        <f t="shared" si="11"/>
        <v>3</v>
      </c>
      <c r="W92" s="11">
        <f t="shared" si="12"/>
        <v>1</v>
      </c>
      <c r="X92" s="11">
        <f t="shared" si="13"/>
        <v>1</v>
      </c>
      <c r="Y92" s="11">
        <f t="shared" si="14"/>
        <v>1</v>
      </c>
      <c r="Z92" s="11">
        <f t="shared" si="15"/>
        <v>1</v>
      </c>
    </row>
    <row r="93" spans="1:26" ht="16">
      <c r="A93" s="7">
        <v>92</v>
      </c>
      <c r="B93" s="8" t="s">
        <v>177</v>
      </c>
      <c r="C93" s="9" t="s">
        <v>65</v>
      </c>
      <c r="D93" s="9" t="s">
        <v>65</v>
      </c>
      <c r="E93" s="9" t="s">
        <v>65</v>
      </c>
      <c r="F93" s="9" t="s">
        <v>65</v>
      </c>
      <c r="G93" s="12" t="s">
        <v>79</v>
      </c>
      <c r="H93" s="12" t="s">
        <v>71</v>
      </c>
      <c r="I93" s="9" t="s">
        <v>65</v>
      </c>
      <c r="J93" s="9" t="s">
        <v>65</v>
      </c>
      <c r="K93" s="9" t="s">
        <v>65</v>
      </c>
      <c r="L93" s="9" t="s">
        <v>65</v>
      </c>
      <c r="M93" s="9" t="s">
        <v>65</v>
      </c>
      <c r="N93" s="9" t="s">
        <v>65</v>
      </c>
      <c r="O93" s="7" t="s">
        <v>66</v>
      </c>
      <c r="P93" s="7" t="s">
        <v>67</v>
      </c>
      <c r="Q93" s="7" t="s">
        <v>68</v>
      </c>
      <c r="R93" s="7" t="s">
        <v>69</v>
      </c>
      <c r="S93" s="10">
        <f t="shared" si="8"/>
        <v>3</v>
      </c>
      <c r="T93" s="10">
        <f t="shared" si="9"/>
        <v>1</v>
      </c>
      <c r="U93" s="10">
        <f t="shared" si="10"/>
        <v>3</v>
      </c>
      <c r="V93" s="10">
        <f t="shared" si="11"/>
        <v>3</v>
      </c>
      <c r="W93" s="11">
        <f t="shared" si="12"/>
        <v>1</v>
      </c>
      <c r="X93" s="11">
        <f t="shared" si="13"/>
        <v>1</v>
      </c>
      <c r="Y93" s="11">
        <f t="shared" si="14"/>
        <v>1</v>
      </c>
      <c r="Z93" s="11">
        <f t="shared" si="15"/>
        <v>1</v>
      </c>
    </row>
    <row r="94" spans="1:26" ht="16">
      <c r="A94" s="7">
        <v>93</v>
      </c>
      <c r="B94" s="8" t="s">
        <v>178</v>
      </c>
      <c r="C94" s="9" t="s">
        <v>65</v>
      </c>
      <c r="D94" s="9" t="s">
        <v>65</v>
      </c>
      <c r="E94" s="9" t="s">
        <v>65</v>
      </c>
      <c r="F94" s="9" t="s">
        <v>65</v>
      </c>
      <c r="G94" s="9" t="s">
        <v>65</v>
      </c>
      <c r="H94" s="9" t="s">
        <v>65</v>
      </c>
      <c r="I94" s="9" t="s">
        <v>65</v>
      </c>
      <c r="J94" s="9" t="s">
        <v>65</v>
      </c>
      <c r="K94" s="9" t="s">
        <v>65</v>
      </c>
      <c r="L94" s="9" t="s">
        <v>65</v>
      </c>
      <c r="M94" s="9" t="s">
        <v>65</v>
      </c>
      <c r="N94" s="9" t="s">
        <v>65</v>
      </c>
      <c r="O94" s="7" t="s">
        <v>66</v>
      </c>
      <c r="P94" s="7" t="s">
        <v>67</v>
      </c>
      <c r="Q94" s="7" t="s">
        <v>68</v>
      </c>
      <c r="R94" s="7" t="s">
        <v>69</v>
      </c>
      <c r="S94" s="10">
        <f t="shared" si="8"/>
        <v>3</v>
      </c>
      <c r="T94" s="10">
        <f t="shared" si="9"/>
        <v>3</v>
      </c>
      <c r="U94" s="10">
        <f t="shared" si="10"/>
        <v>3</v>
      </c>
      <c r="V94" s="10">
        <f t="shared" si="11"/>
        <v>3</v>
      </c>
      <c r="W94" s="11">
        <f t="shared" si="12"/>
        <v>1</v>
      </c>
      <c r="X94" s="11">
        <f t="shared" si="13"/>
        <v>1</v>
      </c>
      <c r="Y94" s="11">
        <f t="shared" si="14"/>
        <v>1</v>
      </c>
      <c r="Z94" s="11">
        <f t="shared" si="15"/>
        <v>1</v>
      </c>
    </row>
    <row r="95" spans="1:26" ht="16">
      <c r="A95" s="7">
        <v>94</v>
      </c>
      <c r="B95" s="8" t="s">
        <v>179</v>
      </c>
      <c r="C95" s="9" t="s">
        <v>65</v>
      </c>
      <c r="D95" s="9" t="s">
        <v>65</v>
      </c>
      <c r="E95" s="9" t="s">
        <v>65</v>
      </c>
      <c r="F95" s="12" t="s">
        <v>71</v>
      </c>
      <c r="G95" s="9" t="s">
        <v>65</v>
      </c>
      <c r="H95" s="9" t="s">
        <v>65</v>
      </c>
      <c r="I95" s="9" t="s">
        <v>65</v>
      </c>
      <c r="J95" s="9" t="s">
        <v>65</v>
      </c>
      <c r="K95" s="9" t="s">
        <v>65</v>
      </c>
      <c r="L95" s="9" t="s">
        <v>65</v>
      </c>
      <c r="M95" s="9" t="s">
        <v>65</v>
      </c>
      <c r="N95" s="9" t="s">
        <v>65</v>
      </c>
      <c r="O95" s="7" t="s">
        <v>66</v>
      </c>
      <c r="P95" s="7" t="s">
        <v>67</v>
      </c>
      <c r="Q95" s="7" t="s">
        <v>68</v>
      </c>
      <c r="R95" s="7" t="s">
        <v>69</v>
      </c>
      <c r="S95" s="10">
        <f t="shared" si="8"/>
        <v>3</v>
      </c>
      <c r="T95" s="10">
        <f t="shared" si="9"/>
        <v>2</v>
      </c>
      <c r="U95" s="10">
        <f t="shared" si="10"/>
        <v>3</v>
      </c>
      <c r="V95" s="10">
        <f t="shared" si="11"/>
        <v>3</v>
      </c>
      <c r="W95" s="11">
        <f t="shared" si="12"/>
        <v>1</v>
      </c>
      <c r="X95" s="11">
        <f t="shared" si="13"/>
        <v>1</v>
      </c>
      <c r="Y95" s="11">
        <f t="shared" si="14"/>
        <v>1</v>
      </c>
      <c r="Z95" s="11">
        <f t="shared" si="15"/>
        <v>1</v>
      </c>
    </row>
    <row r="96" spans="1:26" ht="16">
      <c r="A96" s="7">
        <v>95</v>
      </c>
      <c r="B96" s="8" t="s">
        <v>180</v>
      </c>
      <c r="C96" s="9" t="s">
        <v>65</v>
      </c>
      <c r="D96" s="9" t="s">
        <v>65</v>
      </c>
      <c r="E96" s="9" t="s">
        <v>65</v>
      </c>
      <c r="F96" s="9" t="s">
        <v>65</v>
      </c>
      <c r="G96" s="9" t="s">
        <v>65</v>
      </c>
      <c r="H96" s="12" t="s">
        <v>71</v>
      </c>
      <c r="I96" s="9" t="s">
        <v>65</v>
      </c>
      <c r="J96" s="12" t="s">
        <v>75</v>
      </c>
      <c r="K96" s="12" t="s">
        <v>75</v>
      </c>
      <c r="L96" s="9" t="s">
        <v>65</v>
      </c>
      <c r="M96" s="9" t="s">
        <v>65</v>
      </c>
      <c r="N96" s="9" t="s">
        <v>65</v>
      </c>
      <c r="O96" s="7" t="s">
        <v>66</v>
      </c>
      <c r="P96" s="7" t="s">
        <v>67</v>
      </c>
      <c r="Q96" s="7" t="s">
        <v>68</v>
      </c>
      <c r="R96" s="7" t="s">
        <v>69</v>
      </c>
      <c r="S96" s="10">
        <f t="shared" si="8"/>
        <v>3</v>
      </c>
      <c r="T96" s="10">
        <f t="shared" si="9"/>
        <v>2</v>
      </c>
      <c r="U96" s="10">
        <f t="shared" si="10"/>
        <v>1</v>
      </c>
      <c r="V96" s="10">
        <f t="shared" si="11"/>
        <v>3</v>
      </c>
      <c r="W96" s="11">
        <f t="shared" si="12"/>
        <v>1</v>
      </c>
      <c r="X96" s="11">
        <f t="shared" si="13"/>
        <v>1</v>
      </c>
      <c r="Y96" s="11">
        <f t="shared" si="14"/>
        <v>1</v>
      </c>
      <c r="Z96" s="11">
        <f t="shared" si="15"/>
        <v>1</v>
      </c>
    </row>
    <row r="97" spans="1:26" ht="16">
      <c r="A97" s="7">
        <v>96</v>
      </c>
      <c r="B97" s="8" t="s">
        <v>181</v>
      </c>
      <c r="C97" s="9" t="s">
        <v>65</v>
      </c>
      <c r="D97" s="9" t="s">
        <v>65</v>
      </c>
      <c r="E97" s="9" t="s">
        <v>65</v>
      </c>
      <c r="F97" s="9" t="s">
        <v>65</v>
      </c>
      <c r="G97" s="9" t="s">
        <v>65</v>
      </c>
      <c r="H97" s="9" t="s">
        <v>65</v>
      </c>
      <c r="I97" s="12" t="s">
        <v>75</v>
      </c>
      <c r="J97" s="12" t="s">
        <v>75</v>
      </c>
      <c r="K97" s="12" t="s">
        <v>75</v>
      </c>
      <c r="L97" s="9" t="s">
        <v>65</v>
      </c>
      <c r="M97" s="9" t="s">
        <v>65</v>
      </c>
      <c r="N97" s="9" t="s">
        <v>65</v>
      </c>
      <c r="O97" s="7" t="s">
        <v>66</v>
      </c>
      <c r="P97" s="7" t="s">
        <v>67</v>
      </c>
      <c r="Q97" s="7" t="s">
        <v>68</v>
      </c>
      <c r="R97" s="7" t="s">
        <v>69</v>
      </c>
      <c r="S97" s="10">
        <f t="shared" si="8"/>
        <v>3</v>
      </c>
      <c r="T97" s="10">
        <f t="shared" si="9"/>
        <v>3</v>
      </c>
      <c r="U97" s="10">
        <f t="shared" si="10"/>
        <v>0</v>
      </c>
      <c r="V97" s="10">
        <f t="shared" si="11"/>
        <v>3</v>
      </c>
      <c r="W97" s="11">
        <f t="shared" si="12"/>
        <v>1</v>
      </c>
      <c r="X97" s="11">
        <f t="shared" si="13"/>
        <v>1</v>
      </c>
      <c r="Y97" s="11">
        <f t="shared" si="14"/>
        <v>0</v>
      </c>
      <c r="Z97" s="11">
        <f t="shared" si="15"/>
        <v>1</v>
      </c>
    </row>
    <row r="98" spans="1:26" ht="16">
      <c r="A98" s="7">
        <v>97</v>
      </c>
      <c r="B98" s="8" t="s">
        <v>182</v>
      </c>
      <c r="C98" s="9" t="s">
        <v>65</v>
      </c>
      <c r="D98" s="9" t="s">
        <v>65</v>
      </c>
      <c r="E98" s="9" t="s">
        <v>65</v>
      </c>
      <c r="F98" s="9" t="s">
        <v>65</v>
      </c>
      <c r="G98" s="9" t="s">
        <v>65</v>
      </c>
      <c r="H98" s="9" t="s">
        <v>65</v>
      </c>
      <c r="I98" s="12" t="s">
        <v>75</v>
      </c>
      <c r="J98" s="12" t="s">
        <v>75</v>
      </c>
      <c r="K98" s="12" t="s">
        <v>75</v>
      </c>
      <c r="L98" s="9" t="s">
        <v>65</v>
      </c>
      <c r="M98" s="9" t="s">
        <v>65</v>
      </c>
      <c r="N98" s="9" t="s">
        <v>65</v>
      </c>
      <c r="O98" s="7" t="s">
        <v>66</v>
      </c>
      <c r="P98" s="7" t="s">
        <v>67</v>
      </c>
      <c r="Q98" s="7" t="s">
        <v>68</v>
      </c>
      <c r="R98" s="7" t="s">
        <v>69</v>
      </c>
      <c r="S98" s="10">
        <f t="shared" si="8"/>
        <v>3</v>
      </c>
      <c r="T98" s="10">
        <f t="shared" si="9"/>
        <v>3</v>
      </c>
      <c r="U98" s="10">
        <f t="shared" si="10"/>
        <v>0</v>
      </c>
      <c r="V98" s="10">
        <f t="shared" si="11"/>
        <v>3</v>
      </c>
      <c r="W98" s="11">
        <f t="shared" si="12"/>
        <v>1</v>
      </c>
      <c r="X98" s="11">
        <f t="shared" si="13"/>
        <v>1</v>
      </c>
      <c r="Y98" s="11">
        <f t="shared" si="14"/>
        <v>0</v>
      </c>
      <c r="Z98" s="11">
        <f t="shared" si="15"/>
        <v>1</v>
      </c>
    </row>
    <row r="99" spans="1:26" ht="16">
      <c r="A99" s="7">
        <v>98</v>
      </c>
      <c r="B99" s="8" t="s">
        <v>183</v>
      </c>
      <c r="C99" s="9" t="s">
        <v>65</v>
      </c>
      <c r="D99" s="9" t="s">
        <v>65</v>
      </c>
      <c r="E99" s="9" t="s">
        <v>65</v>
      </c>
      <c r="F99" s="9" t="s">
        <v>65</v>
      </c>
      <c r="G99" s="9" t="s">
        <v>65</v>
      </c>
      <c r="H99" s="9" t="s">
        <v>65</v>
      </c>
      <c r="I99" s="9" t="s">
        <v>65</v>
      </c>
      <c r="J99" s="12" t="s">
        <v>75</v>
      </c>
      <c r="K99" s="12" t="s">
        <v>75</v>
      </c>
      <c r="L99" s="9" t="s">
        <v>65</v>
      </c>
      <c r="M99" s="9" t="s">
        <v>65</v>
      </c>
      <c r="N99" s="9" t="s">
        <v>65</v>
      </c>
      <c r="O99" s="7" t="s">
        <v>66</v>
      </c>
      <c r="P99" s="7" t="s">
        <v>67</v>
      </c>
      <c r="Q99" s="7" t="s">
        <v>68</v>
      </c>
      <c r="R99" s="7" t="s">
        <v>69</v>
      </c>
      <c r="S99" s="10">
        <f t="shared" si="8"/>
        <v>3</v>
      </c>
      <c r="T99" s="10">
        <f t="shared" si="9"/>
        <v>3</v>
      </c>
      <c r="U99" s="10">
        <f t="shared" si="10"/>
        <v>1</v>
      </c>
      <c r="V99" s="10">
        <f t="shared" si="11"/>
        <v>3</v>
      </c>
      <c r="W99" s="11">
        <f t="shared" si="12"/>
        <v>1</v>
      </c>
      <c r="X99" s="11">
        <f t="shared" si="13"/>
        <v>1</v>
      </c>
      <c r="Y99" s="11">
        <f t="shared" si="14"/>
        <v>1</v>
      </c>
      <c r="Z99" s="11">
        <f t="shared" si="15"/>
        <v>1</v>
      </c>
    </row>
    <row r="100" spans="1:26" ht="16">
      <c r="A100" s="7">
        <v>99</v>
      </c>
      <c r="B100" s="8" t="s">
        <v>184</v>
      </c>
      <c r="C100" s="9" t="s">
        <v>65</v>
      </c>
      <c r="D100" s="9" t="s">
        <v>65</v>
      </c>
      <c r="E100" s="9" t="s">
        <v>65</v>
      </c>
      <c r="F100" s="9" t="s">
        <v>65</v>
      </c>
      <c r="G100" s="12" t="s">
        <v>71</v>
      </c>
      <c r="H100" s="12" t="s">
        <v>75</v>
      </c>
      <c r="I100" s="9" t="s">
        <v>65</v>
      </c>
      <c r="J100" s="12" t="s">
        <v>75</v>
      </c>
      <c r="K100" s="9" t="s">
        <v>65</v>
      </c>
      <c r="L100" s="9" t="s">
        <v>65</v>
      </c>
      <c r="M100" s="9" t="s">
        <v>65</v>
      </c>
      <c r="N100" s="9" t="s">
        <v>65</v>
      </c>
      <c r="O100" s="7" t="s">
        <v>66</v>
      </c>
      <c r="P100" s="7" t="s">
        <v>67</v>
      </c>
      <c r="Q100" s="7" t="s">
        <v>68</v>
      </c>
      <c r="R100" s="7" t="s">
        <v>69</v>
      </c>
      <c r="S100" s="10">
        <f t="shared" si="8"/>
        <v>3</v>
      </c>
      <c r="T100" s="10">
        <f t="shared" si="9"/>
        <v>1</v>
      </c>
      <c r="U100" s="10">
        <f t="shared" si="10"/>
        <v>2</v>
      </c>
      <c r="V100" s="10">
        <f t="shared" si="11"/>
        <v>3</v>
      </c>
      <c r="W100" s="11">
        <f t="shared" si="12"/>
        <v>1</v>
      </c>
      <c r="X100" s="11">
        <f t="shared" si="13"/>
        <v>1</v>
      </c>
      <c r="Y100" s="11">
        <f t="shared" si="14"/>
        <v>1</v>
      </c>
      <c r="Z100" s="11">
        <f t="shared" si="15"/>
        <v>1</v>
      </c>
    </row>
    <row r="101" spans="1:26" ht="16">
      <c r="A101" s="7">
        <v>100</v>
      </c>
      <c r="B101" s="8" t="s">
        <v>185</v>
      </c>
      <c r="C101" s="9" t="s">
        <v>65</v>
      </c>
      <c r="D101" s="9" t="s">
        <v>65</v>
      </c>
      <c r="E101" s="9" t="s">
        <v>65</v>
      </c>
      <c r="F101" s="12" t="s">
        <v>71</v>
      </c>
      <c r="G101" s="12" t="s">
        <v>71</v>
      </c>
      <c r="H101" s="12" t="s">
        <v>75</v>
      </c>
      <c r="I101" s="9" t="s">
        <v>65</v>
      </c>
      <c r="J101" s="9" t="s">
        <v>65</v>
      </c>
      <c r="K101" s="9" t="s">
        <v>65</v>
      </c>
      <c r="L101" s="9" t="s">
        <v>65</v>
      </c>
      <c r="M101" s="9" t="s">
        <v>65</v>
      </c>
      <c r="N101" s="9" t="s">
        <v>65</v>
      </c>
      <c r="O101" s="7" t="s">
        <v>66</v>
      </c>
      <c r="P101" s="7" t="s">
        <v>67</v>
      </c>
      <c r="Q101" s="7" t="s">
        <v>68</v>
      </c>
      <c r="R101" s="7" t="s">
        <v>69</v>
      </c>
      <c r="S101">
        <f t="shared" si="8"/>
        <v>3</v>
      </c>
      <c r="T101">
        <f t="shared" si="9"/>
        <v>0</v>
      </c>
      <c r="U101">
        <f t="shared" si="10"/>
        <v>3</v>
      </c>
      <c r="V101">
        <f t="shared" si="11"/>
        <v>3</v>
      </c>
      <c r="W101">
        <f t="shared" si="12"/>
        <v>1</v>
      </c>
      <c r="X101">
        <f t="shared" si="13"/>
        <v>0</v>
      </c>
      <c r="Y101">
        <f t="shared" si="14"/>
        <v>1</v>
      </c>
      <c r="Z101">
        <f t="shared" si="15"/>
        <v>1</v>
      </c>
    </row>
  </sheetData>
  <mergeCells count="4">
    <mergeCell ref="C1:E1"/>
    <mergeCell ref="F1:H1"/>
    <mergeCell ref="I1:K1"/>
    <mergeCell ref="L1:N1"/>
  </mergeCells>
  <dataValidations count="1">
    <dataValidation type="list" allowBlank="1" showInputMessage="1" showErrorMessage="1" sqref="C2:N101" xr:uid="{3A1F2C26-A4B9-D342-947C-9168563A70ED}">
      <formula1>"N/CODE, N/AGENT, N/TOOL, N/EXTRA, Y/PARTIAL,YES,N/KNOW"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2FDA-A010-5246-9351-E88D09B622DD}">
  <dimension ref="A1:E5"/>
  <sheetViews>
    <sheetView tabSelected="1" workbookViewId="0">
      <selection activeCell="B15" sqref="B15"/>
    </sheetView>
  </sheetViews>
  <sheetFormatPr baseColWidth="10" defaultRowHeight="15"/>
  <cols>
    <col min="1" max="1" width="38.83203125" customWidth="1"/>
    <col min="2" max="2" width="38.5" customWidth="1"/>
    <col min="3" max="3" width="18.6640625" customWidth="1"/>
  </cols>
  <sheetData>
    <row r="1" spans="1:5" ht="17" thickBot="1">
      <c r="A1" s="29" t="s">
        <v>216</v>
      </c>
      <c r="B1" s="30" t="s">
        <v>45</v>
      </c>
      <c r="C1" s="30" t="s">
        <v>57</v>
      </c>
      <c r="D1" s="30" t="s">
        <v>47</v>
      </c>
      <c r="E1" s="30" t="s">
        <v>51</v>
      </c>
    </row>
    <row r="2" spans="1:5" ht="17" thickBot="1">
      <c r="A2" s="31" t="s">
        <v>2</v>
      </c>
      <c r="B2" s="32" t="s">
        <v>232</v>
      </c>
      <c r="C2" s="32" t="s">
        <v>233</v>
      </c>
      <c r="D2" s="32" t="s">
        <v>234</v>
      </c>
      <c r="E2" s="32" t="s">
        <v>235</v>
      </c>
    </row>
    <row r="3" spans="1:5" ht="17" thickBot="1">
      <c r="A3" s="31" t="s">
        <v>3</v>
      </c>
      <c r="B3" s="32" t="s">
        <v>236</v>
      </c>
      <c r="C3" s="32" t="s">
        <v>237</v>
      </c>
      <c r="D3" s="32" t="s">
        <v>238</v>
      </c>
      <c r="E3" s="32" t="s">
        <v>239</v>
      </c>
    </row>
    <row r="4" spans="1:5" ht="17" thickBot="1">
      <c r="A4" s="31" t="s">
        <v>4</v>
      </c>
      <c r="B4" s="32" t="s">
        <v>240</v>
      </c>
      <c r="C4" s="32" t="s">
        <v>241</v>
      </c>
      <c r="D4" s="32" t="s">
        <v>242</v>
      </c>
      <c r="E4" s="32" t="s">
        <v>243</v>
      </c>
    </row>
    <row r="5" spans="1:5" ht="17" thickBot="1">
      <c r="A5" s="31" t="s">
        <v>244</v>
      </c>
      <c r="B5" s="32" t="s">
        <v>245</v>
      </c>
      <c r="C5" s="32" t="s">
        <v>246</v>
      </c>
      <c r="D5" s="32" t="s">
        <v>247</v>
      </c>
      <c r="E5" s="32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gpt_4o_1</vt:lpstr>
      <vt:lpstr>gpt-35</vt:lpstr>
      <vt:lpstr>Llama</vt:lpstr>
      <vt:lpstr>claude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Indrajeet Mandal</cp:lastModifiedBy>
  <dcterms:created xsi:type="dcterms:W3CDTF">2025-06-08T16:53:09Z</dcterms:created>
  <dcterms:modified xsi:type="dcterms:W3CDTF">2025-08-08T16:35:01Z</dcterms:modified>
</cp:coreProperties>
</file>