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ndrajeetmandal/Downloads/"/>
    </mc:Choice>
  </mc:AlternateContent>
  <xr:revisionPtr revIDLastSave="0" documentId="13_ncr:1_{40007DD8-0DDD-E94B-BB94-959A321AF172}" xr6:coauthVersionLast="47" xr6:coauthVersionMax="47" xr10:uidLastSave="{00000000-0000-0000-0000-000000000000}"/>
  <bookViews>
    <workbookView xWindow="0" yWindow="740" windowWidth="29400" windowHeight="16840" xr2:uid="{768D7836-4FD6-FD40-B45D-35A46D0FE8CD}"/>
  </bookViews>
  <sheets>
    <sheet name="Multi-Agent-Multi-Tool" sheetId="1" r:id="rId1"/>
    <sheet name="Single-Agent-Multi-Tool" sheetId="4" r:id="rId2"/>
    <sheet name="ALL" sheetId="9" r:id="rId3"/>
    <sheet name="Figure_data_average" sheetId="10" r:id="rId4"/>
    <sheet name="Figure_data_trail_1" sheetId="11" r:id="rId5"/>
    <sheet name="Figure_data_trial_2" sheetId="12" r:id="rId6"/>
    <sheet name="Figure_data_trial_3" sheetId="13" r:id="rId7"/>
  </sheets>
  <calcPr calcId="191029"/>
  <pivotCaches>
    <pivotCache cacheId="233" r:id="rId8"/>
    <pivotCache cacheId="234" r:id="rId9"/>
    <pivotCache cacheId="235" r:id="rId10"/>
    <pivotCache cacheId="236" r:id="rId11"/>
    <pivotCache cacheId="237" r:id="rId12"/>
    <pivotCache cacheId="238" r:id="rId13"/>
    <pivotCache cacheId="239" r:id="rId14"/>
    <pivotCache cacheId="24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5" i="11" l="1"/>
  <c r="AP75" i="13"/>
  <c r="AO75" i="13"/>
  <c r="AN75" i="13"/>
  <c r="AM75" i="13"/>
  <c r="AP74" i="13"/>
  <c r="AO74" i="13"/>
  <c r="AN74" i="13"/>
  <c r="AM74" i="13"/>
  <c r="AP73" i="13"/>
  <c r="AO73" i="13"/>
  <c r="AN73" i="13"/>
  <c r="AM73" i="13"/>
  <c r="AP69" i="13"/>
  <c r="AO69" i="13"/>
  <c r="AN69" i="13"/>
  <c r="AM69" i="13"/>
  <c r="AP68" i="13"/>
  <c r="AO68" i="13"/>
  <c r="AN68" i="13"/>
  <c r="AM68" i="13"/>
  <c r="AP67" i="13"/>
  <c r="AO67" i="13"/>
  <c r="AN67" i="13"/>
  <c r="AM67" i="13"/>
  <c r="AP63" i="13"/>
  <c r="AO63" i="13"/>
  <c r="AN63" i="13"/>
  <c r="AM63" i="13"/>
  <c r="AP62" i="13"/>
  <c r="AO62" i="13"/>
  <c r="AN62" i="13"/>
  <c r="AM62" i="13"/>
  <c r="AP61" i="13"/>
  <c r="AO61" i="13"/>
  <c r="AN61" i="13"/>
  <c r="AM61" i="13"/>
  <c r="AP78" i="12"/>
  <c r="AO78" i="12"/>
  <c r="AN78" i="12"/>
  <c r="AM78" i="12"/>
  <c r="AP77" i="12"/>
  <c r="AO77" i="12"/>
  <c r="AN77" i="12"/>
  <c r="AM77" i="12"/>
  <c r="AP76" i="12"/>
  <c r="AO76" i="12"/>
  <c r="AN76" i="12"/>
  <c r="AM76" i="12"/>
  <c r="AP72" i="12"/>
  <c r="AO72" i="12"/>
  <c r="AN72" i="12"/>
  <c r="AM72" i="12"/>
  <c r="AP71" i="12"/>
  <c r="AO71" i="12"/>
  <c r="AN71" i="12"/>
  <c r="AM71" i="12"/>
  <c r="AP70" i="12"/>
  <c r="AO70" i="12"/>
  <c r="AN70" i="12"/>
  <c r="AM70" i="12"/>
  <c r="AP66" i="12"/>
  <c r="AO66" i="12"/>
  <c r="AN66" i="12"/>
  <c r="AM66" i="12"/>
  <c r="AP65" i="12"/>
  <c r="AO65" i="12"/>
  <c r="AN65" i="12"/>
  <c r="AM65" i="12"/>
  <c r="AP64" i="12"/>
  <c r="AO64" i="12"/>
  <c r="AN64" i="12"/>
  <c r="AM64" i="12"/>
  <c r="AM64" i="11"/>
  <c r="AN64" i="11"/>
  <c r="AO64" i="11"/>
  <c r="AP64" i="11"/>
  <c r="AM65" i="11"/>
  <c r="AN65" i="11"/>
  <c r="AO65" i="11"/>
  <c r="AP65" i="11"/>
  <c r="AM69" i="11"/>
  <c r="AN69" i="11"/>
  <c r="AO69" i="11"/>
  <c r="AP69" i="11"/>
  <c r="AM70" i="11"/>
  <c r="AN70" i="11"/>
  <c r="AO70" i="11"/>
  <c r="AP70" i="11"/>
  <c r="AM71" i="11"/>
  <c r="AN71" i="11"/>
  <c r="AO71" i="11"/>
  <c r="AP71" i="11"/>
  <c r="AM75" i="11"/>
  <c r="AN75" i="11"/>
  <c r="AP75" i="11"/>
  <c r="AM76" i="11"/>
  <c r="AN76" i="11"/>
  <c r="AO76" i="11"/>
  <c r="AP76" i="11"/>
  <c r="AM77" i="11"/>
  <c r="AN77" i="11"/>
  <c r="AO77" i="11"/>
  <c r="AP77" i="11"/>
  <c r="AN63" i="11"/>
  <c r="AO63" i="11"/>
  <c r="AP63" i="11"/>
  <c r="AM63" i="11"/>
  <c r="AP86" i="10"/>
  <c r="AO86" i="10"/>
  <c r="AN86" i="10"/>
  <c r="AM86" i="10"/>
  <c r="AP85" i="10"/>
  <c r="AO85" i="10"/>
  <c r="AN85" i="10"/>
  <c r="AM85" i="10"/>
  <c r="AP80" i="10"/>
  <c r="AO80" i="10"/>
  <c r="AN80" i="10"/>
  <c r="AM80" i="10"/>
  <c r="AP79" i="10"/>
  <c r="AO79" i="10"/>
  <c r="AN79" i="10"/>
  <c r="AM79" i="10"/>
  <c r="AP74" i="10"/>
  <c r="AO74" i="10"/>
  <c r="AN74" i="10"/>
  <c r="AM74" i="10"/>
  <c r="AP73" i="10"/>
  <c r="AO73" i="10"/>
  <c r="AN73" i="10"/>
  <c r="AM73" i="10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2" i="12"/>
  <c r="AM30" i="12"/>
  <c r="AM35" i="13"/>
  <c r="AL35" i="13"/>
  <c r="AK35" i="13"/>
  <c r="AJ35" i="13"/>
  <c r="AM34" i="13"/>
  <c r="AL34" i="13"/>
  <c r="AK34" i="13"/>
  <c r="AJ34" i="13"/>
  <c r="AM33" i="13"/>
  <c r="AL33" i="13"/>
  <c r="AK33" i="13"/>
  <c r="AJ33" i="13"/>
  <c r="AM32" i="13"/>
  <c r="AL32" i="13"/>
  <c r="AK32" i="13"/>
  <c r="AJ32" i="13"/>
  <c r="AM31" i="13"/>
  <c r="AL31" i="13"/>
  <c r="AK31" i="13"/>
  <c r="AJ31" i="13"/>
  <c r="AM30" i="13"/>
  <c r="AL30" i="13"/>
  <c r="AK30" i="13"/>
  <c r="AJ30" i="13"/>
  <c r="AM35" i="12"/>
  <c r="AL35" i="12"/>
  <c r="AK35" i="12"/>
  <c r="AJ35" i="12"/>
  <c r="AM34" i="12"/>
  <c r="AL34" i="12"/>
  <c r="AK34" i="12"/>
  <c r="AJ34" i="12"/>
  <c r="AM33" i="12"/>
  <c r="AL33" i="12"/>
  <c r="AK33" i="12"/>
  <c r="AJ33" i="12"/>
  <c r="AM32" i="12"/>
  <c r="AL32" i="12"/>
  <c r="AK32" i="12"/>
  <c r="AJ32" i="12"/>
  <c r="AM31" i="12"/>
  <c r="AL31" i="12"/>
  <c r="AK31" i="12"/>
  <c r="AJ31" i="12"/>
  <c r="AL30" i="12"/>
  <c r="AK30" i="12"/>
  <c r="AJ30" i="12"/>
  <c r="AM35" i="11"/>
  <c r="AM34" i="11"/>
  <c r="AM33" i="11"/>
  <c r="AM32" i="11"/>
  <c r="AM31" i="11"/>
  <c r="AM30" i="11"/>
  <c r="AL35" i="11"/>
  <c r="AL34" i="11"/>
  <c r="AL33" i="11"/>
  <c r="AL32" i="11"/>
  <c r="AL31" i="11"/>
  <c r="AL30" i="11"/>
  <c r="AK35" i="11"/>
  <c r="AK34" i="11"/>
  <c r="AK33" i="11"/>
  <c r="AK32" i="11"/>
  <c r="AK31" i="11"/>
  <c r="AJ35" i="11"/>
  <c r="AJ34" i="11"/>
  <c r="AJ33" i="11"/>
  <c r="AJ32" i="11"/>
  <c r="AJ31" i="11"/>
  <c r="AK30" i="11"/>
  <c r="AJ30" i="11"/>
  <c r="AN25" i="11"/>
  <c r="AO25" i="11"/>
  <c r="AP25" i="11"/>
  <c r="AM25" i="11"/>
  <c r="AM18" i="11"/>
  <c r="AN18" i="11"/>
  <c r="AO18" i="11"/>
  <c r="AP18" i="11"/>
  <c r="AM19" i="11"/>
  <c r="AN19" i="11"/>
  <c r="AO19" i="11"/>
  <c r="AP19" i="11"/>
  <c r="AM20" i="11"/>
  <c r="AN20" i="11"/>
  <c r="AO20" i="11"/>
  <c r="AP20" i="11"/>
  <c r="AM21" i="11"/>
  <c r="AN21" i="11"/>
  <c r="AO21" i="11"/>
  <c r="AP21" i="11"/>
  <c r="AM22" i="11"/>
  <c r="AN22" i="11"/>
  <c r="AO22" i="11"/>
  <c r="AP22" i="11"/>
  <c r="AM23" i="11"/>
  <c r="AN23" i="11"/>
  <c r="AO23" i="11"/>
  <c r="AP23" i="11"/>
  <c r="AN17" i="11"/>
  <c r="AO17" i="11"/>
  <c r="AP17" i="11"/>
  <c r="AM17" i="11"/>
  <c r="AO17" i="13"/>
  <c r="AP17" i="13"/>
  <c r="AO18" i="13"/>
  <c r="AP18" i="13"/>
  <c r="AO19" i="13"/>
  <c r="AP19" i="13"/>
  <c r="AO20" i="13"/>
  <c r="AP20" i="13"/>
  <c r="AO21" i="13"/>
  <c r="AP21" i="13"/>
  <c r="AO22" i="13"/>
  <c r="AP22" i="13"/>
  <c r="AO23" i="13"/>
  <c r="AP23" i="13"/>
  <c r="AN18" i="13"/>
  <c r="AN19" i="13"/>
  <c r="AN20" i="13"/>
  <c r="AN21" i="13"/>
  <c r="AN22" i="13"/>
  <c r="AN23" i="13"/>
  <c r="AN17" i="13"/>
  <c r="AM18" i="13"/>
  <c r="AM19" i="13"/>
  <c r="AM20" i="13"/>
  <c r="AM21" i="13"/>
  <c r="AM22" i="13"/>
  <c r="AM23" i="13"/>
  <c r="AM17" i="13"/>
  <c r="AM17" i="10"/>
  <c r="S3" i="13"/>
  <c r="T3" i="13"/>
  <c r="U3" i="13"/>
  <c r="V3" i="13"/>
  <c r="S4" i="13"/>
  <c r="S102" i="13" s="1"/>
  <c r="S105" i="13" s="1"/>
  <c r="T4" i="13"/>
  <c r="T102" i="13" s="1"/>
  <c r="T105" i="13" s="1"/>
  <c r="U4" i="13"/>
  <c r="V4" i="13"/>
  <c r="V102" i="13" s="1"/>
  <c r="V105" i="13" s="1"/>
  <c r="S5" i="13"/>
  <c r="T5" i="13"/>
  <c r="U5" i="13"/>
  <c r="V5" i="13"/>
  <c r="S6" i="13"/>
  <c r="T6" i="13"/>
  <c r="U6" i="13"/>
  <c r="V6" i="13"/>
  <c r="S7" i="13"/>
  <c r="T7" i="13"/>
  <c r="U7" i="13"/>
  <c r="V7" i="13"/>
  <c r="S8" i="13"/>
  <c r="T8" i="13"/>
  <c r="U8" i="13"/>
  <c r="V8" i="13"/>
  <c r="S9" i="13"/>
  <c r="T9" i="13"/>
  <c r="U9" i="13"/>
  <c r="V9" i="13"/>
  <c r="S10" i="13"/>
  <c r="T10" i="13"/>
  <c r="U10" i="13"/>
  <c r="V10" i="13"/>
  <c r="S11" i="13"/>
  <c r="T11" i="13"/>
  <c r="U11" i="13"/>
  <c r="V11" i="13"/>
  <c r="S12" i="13"/>
  <c r="T12" i="13"/>
  <c r="U12" i="13"/>
  <c r="V12" i="13"/>
  <c r="S13" i="13"/>
  <c r="T13" i="13"/>
  <c r="U13" i="13"/>
  <c r="V13" i="13"/>
  <c r="S14" i="13"/>
  <c r="T14" i="13"/>
  <c r="U14" i="13"/>
  <c r="V14" i="13"/>
  <c r="S15" i="13"/>
  <c r="T15" i="13"/>
  <c r="U15" i="13"/>
  <c r="V15" i="13"/>
  <c r="S16" i="13"/>
  <c r="T16" i="13"/>
  <c r="U16" i="13"/>
  <c r="V16" i="13"/>
  <c r="S17" i="13"/>
  <c r="T17" i="13"/>
  <c r="U17" i="13"/>
  <c r="V17" i="13"/>
  <c r="S18" i="13"/>
  <c r="T18" i="13"/>
  <c r="U18" i="13"/>
  <c r="V18" i="13"/>
  <c r="S19" i="13"/>
  <c r="T19" i="13"/>
  <c r="U19" i="13"/>
  <c r="V19" i="13"/>
  <c r="S20" i="13"/>
  <c r="T20" i="13"/>
  <c r="U20" i="13"/>
  <c r="V20" i="13"/>
  <c r="S21" i="13"/>
  <c r="T21" i="13"/>
  <c r="U21" i="13"/>
  <c r="V21" i="13"/>
  <c r="S22" i="13"/>
  <c r="T22" i="13"/>
  <c r="U22" i="13"/>
  <c r="V22" i="13"/>
  <c r="S23" i="13"/>
  <c r="T23" i="13"/>
  <c r="U23" i="13"/>
  <c r="V23" i="13"/>
  <c r="S24" i="13"/>
  <c r="T24" i="13"/>
  <c r="U24" i="13"/>
  <c r="V24" i="13"/>
  <c r="S25" i="13"/>
  <c r="T25" i="13"/>
  <c r="U25" i="13"/>
  <c r="V25" i="13"/>
  <c r="S26" i="13"/>
  <c r="T26" i="13"/>
  <c r="U26" i="13"/>
  <c r="V26" i="13"/>
  <c r="S27" i="13"/>
  <c r="T27" i="13"/>
  <c r="U27" i="13"/>
  <c r="V27" i="13"/>
  <c r="S28" i="13"/>
  <c r="T28" i="13"/>
  <c r="U28" i="13"/>
  <c r="V28" i="13"/>
  <c r="S29" i="13"/>
  <c r="T29" i="13"/>
  <c r="U29" i="13"/>
  <c r="V29" i="13"/>
  <c r="S30" i="13"/>
  <c r="T30" i="13"/>
  <c r="U30" i="13"/>
  <c r="V30" i="13"/>
  <c r="S31" i="13"/>
  <c r="T31" i="13"/>
  <c r="U31" i="13"/>
  <c r="V31" i="13"/>
  <c r="S32" i="13"/>
  <c r="T32" i="13"/>
  <c r="U32" i="13"/>
  <c r="V32" i="13"/>
  <c r="S33" i="13"/>
  <c r="T33" i="13"/>
  <c r="U33" i="13"/>
  <c r="V33" i="13"/>
  <c r="S34" i="13"/>
  <c r="T34" i="13"/>
  <c r="U34" i="13"/>
  <c r="V34" i="13"/>
  <c r="S35" i="13"/>
  <c r="T35" i="13"/>
  <c r="U35" i="13"/>
  <c r="V35" i="13"/>
  <c r="S36" i="13"/>
  <c r="T36" i="13"/>
  <c r="U36" i="13"/>
  <c r="V36" i="13"/>
  <c r="S37" i="13"/>
  <c r="T37" i="13"/>
  <c r="U37" i="13"/>
  <c r="V37" i="13"/>
  <c r="S38" i="13"/>
  <c r="T38" i="13"/>
  <c r="U38" i="13"/>
  <c r="V38" i="13"/>
  <c r="S39" i="13"/>
  <c r="T39" i="13"/>
  <c r="U39" i="13"/>
  <c r="V39" i="13"/>
  <c r="S40" i="13"/>
  <c r="T40" i="13"/>
  <c r="U40" i="13"/>
  <c r="V40" i="13"/>
  <c r="S41" i="13"/>
  <c r="T41" i="13"/>
  <c r="U41" i="13"/>
  <c r="V41" i="13"/>
  <c r="S42" i="13"/>
  <c r="T42" i="13"/>
  <c r="U42" i="13"/>
  <c r="V42" i="13"/>
  <c r="S43" i="13"/>
  <c r="T43" i="13"/>
  <c r="U43" i="13"/>
  <c r="V43" i="13"/>
  <c r="S44" i="13"/>
  <c r="T44" i="13"/>
  <c r="U44" i="13"/>
  <c r="V44" i="13"/>
  <c r="S45" i="13"/>
  <c r="T45" i="13"/>
  <c r="U45" i="13"/>
  <c r="V45" i="13"/>
  <c r="S46" i="13"/>
  <c r="T46" i="13"/>
  <c r="U46" i="13"/>
  <c r="V46" i="13"/>
  <c r="S47" i="13"/>
  <c r="T47" i="13"/>
  <c r="U47" i="13"/>
  <c r="V47" i="13"/>
  <c r="S48" i="13"/>
  <c r="T48" i="13"/>
  <c r="U48" i="13"/>
  <c r="V48" i="13"/>
  <c r="S49" i="13"/>
  <c r="T49" i="13"/>
  <c r="U49" i="13"/>
  <c r="V49" i="13"/>
  <c r="S50" i="13"/>
  <c r="T50" i="13"/>
  <c r="U50" i="13"/>
  <c r="V50" i="13"/>
  <c r="S51" i="13"/>
  <c r="T51" i="13"/>
  <c r="U51" i="13"/>
  <c r="V51" i="13"/>
  <c r="S52" i="13"/>
  <c r="T52" i="13"/>
  <c r="U52" i="13"/>
  <c r="V52" i="13"/>
  <c r="S53" i="13"/>
  <c r="T53" i="13"/>
  <c r="U53" i="13"/>
  <c r="V53" i="13"/>
  <c r="S54" i="13"/>
  <c r="T54" i="13"/>
  <c r="U54" i="13"/>
  <c r="V54" i="13"/>
  <c r="S55" i="13"/>
  <c r="T55" i="13"/>
  <c r="U55" i="13"/>
  <c r="V55" i="13"/>
  <c r="S56" i="13"/>
  <c r="T56" i="13"/>
  <c r="U56" i="13"/>
  <c r="V56" i="13"/>
  <c r="S57" i="13"/>
  <c r="T57" i="13"/>
  <c r="U57" i="13"/>
  <c r="V57" i="13"/>
  <c r="S58" i="13"/>
  <c r="T58" i="13"/>
  <c r="U58" i="13"/>
  <c r="V58" i="13"/>
  <c r="S59" i="13"/>
  <c r="T59" i="13"/>
  <c r="U59" i="13"/>
  <c r="V59" i="13"/>
  <c r="S60" i="13"/>
  <c r="T60" i="13"/>
  <c r="U60" i="13"/>
  <c r="V60" i="13"/>
  <c r="S61" i="13"/>
  <c r="T61" i="13"/>
  <c r="U61" i="13"/>
  <c r="V61" i="13"/>
  <c r="S62" i="13"/>
  <c r="T62" i="13"/>
  <c r="U62" i="13"/>
  <c r="V62" i="13"/>
  <c r="S63" i="13"/>
  <c r="T63" i="13"/>
  <c r="U63" i="13"/>
  <c r="V63" i="13"/>
  <c r="S64" i="13"/>
  <c r="T64" i="13"/>
  <c r="U64" i="13"/>
  <c r="V64" i="13"/>
  <c r="S65" i="13"/>
  <c r="T65" i="13"/>
  <c r="U65" i="13"/>
  <c r="V65" i="13"/>
  <c r="S66" i="13"/>
  <c r="T66" i="13"/>
  <c r="U66" i="13"/>
  <c r="V66" i="13"/>
  <c r="S67" i="13"/>
  <c r="T67" i="13"/>
  <c r="U67" i="13"/>
  <c r="V67" i="13"/>
  <c r="S68" i="13"/>
  <c r="T68" i="13"/>
  <c r="U68" i="13"/>
  <c r="U102" i="13" s="1"/>
  <c r="U105" i="13" s="1"/>
  <c r="V68" i="13"/>
  <c r="S69" i="13"/>
  <c r="T69" i="13"/>
  <c r="U69" i="13"/>
  <c r="V69" i="13"/>
  <c r="S70" i="13"/>
  <c r="T70" i="13"/>
  <c r="U70" i="13"/>
  <c r="V70" i="13"/>
  <c r="S71" i="13"/>
  <c r="T71" i="13"/>
  <c r="U71" i="13"/>
  <c r="V71" i="13"/>
  <c r="S72" i="13"/>
  <c r="T72" i="13"/>
  <c r="U72" i="13"/>
  <c r="V72" i="13"/>
  <c r="S73" i="13"/>
  <c r="T73" i="13"/>
  <c r="U73" i="13"/>
  <c r="V73" i="13"/>
  <c r="S74" i="13"/>
  <c r="T74" i="13"/>
  <c r="U74" i="13"/>
  <c r="V74" i="13"/>
  <c r="S75" i="13"/>
  <c r="T75" i="13"/>
  <c r="U75" i="13"/>
  <c r="V75" i="13"/>
  <c r="S76" i="13"/>
  <c r="T76" i="13"/>
  <c r="U76" i="13"/>
  <c r="V76" i="13"/>
  <c r="S77" i="13"/>
  <c r="T77" i="13"/>
  <c r="U77" i="13"/>
  <c r="V77" i="13"/>
  <c r="S78" i="13"/>
  <c r="T78" i="13"/>
  <c r="U78" i="13"/>
  <c r="V78" i="13"/>
  <c r="S79" i="13"/>
  <c r="T79" i="13"/>
  <c r="U79" i="13"/>
  <c r="V79" i="13"/>
  <c r="S80" i="13"/>
  <c r="T80" i="13"/>
  <c r="U80" i="13"/>
  <c r="V80" i="13"/>
  <c r="S81" i="13"/>
  <c r="T81" i="13"/>
  <c r="U81" i="13"/>
  <c r="V81" i="13"/>
  <c r="S82" i="13"/>
  <c r="T82" i="13"/>
  <c r="U82" i="13"/>
  <c r="V82" i="13"/>
  <c r="S83" i="13"/>
  <c r="T83" i="13"/>
  <c r="U83" i="13"/>
  <c r="V83" i="13"/>
  <c r="S84" i="13"/>
  <c r="T84" i="13"/>
  <c r="U84" i="13"/>
  <c r="V84" i="13"/>
  <c r="S85" i="13"/>
  <c r="T85" i="13"/>
  <c r="U85" i="13"/>
  <c r="V85" i="13"/>
  <c r="S86" i="13"/>
  <c r="T86" i="13"/>
  <c r="U86" i="13"/>
  <c r="V86" i="13"/>
  <c r="S87" i="13"/>
  <c r="T87" i="13"/>
  <c r="U87" i="13"/>
  <c r="V87" i="13"/>
  <c r="S88" i="13"/>
  <c r="T88" i="13"/>
  <c r="U88" i="13"/>
  <c r="V88" i="13"/>
  <c r="S89" i="13"/>
  <c r="T89" i="13"/>
  <c r="U89" i="13"/>
  <c r="V89" i="13"/>
  <c r="S90" i="13"/>
  <c r="T90" i="13"/>
  <c r="U90" i="13"/>
  <c r="V90" i="13"/>
  <c r="S91" i="13"/>
  <c r="T91" i="13"/>
  <c r="U91" i="13"/>
  <c r="V91" i="13"/>
  <c r="S92" i="13"/>
  <c r="T92" i="13"/>
  <c r="U92" i="13"/>
  <c r="V92" i="13"/>
  <c r="S93" i="13"/>
  <c r="T93" i="13"/>
  <c r="U93" i="13"/>
  <c r="V93" i="13"/>
  <c r="S94" i="13"/>
  <c r="T94" i="13"/>
  <c r="U94" i="13"/>
  <c r="V94" i="13"/>
  <c r="S95" i="13"/>
  <c r="T95" i="13"/>
  <c r="U95" i="13"/>
  <c r="V95" i="13"/>
  <c r="S96" i="13"/>
  <c r="T96" i="13"/>
  <c r="U96" i="13"/>
  <c r="V96" i="13"/>
  <c r="S97" i="13"/>
  <c r="T97" i="13"/>
  <c r="U97" i="13"/>
  <c r="V97" i="13"/>
  <c r="S98" i="13"/>
  <c r="T98" i="13"/>
  <c r="U98" i="13"/>
  <c r="V98" i="13"/>
  <c r="S99" i="13"/>
  <c r="T99" i="13"/>
  <c r="U99" i="13"/>
  <c r="V99" i="13"/>
  <c r="S100" i="13"/>
  <c r="T100" i="13"/>
  <c r="U100" i="13"/>
  <c r="V100" i="13"/>
  <c r="S101" i="13"/>
  <c r="T101" i="13"/>
  <c r="U101" i="13"/>
  <c r="V101" i="13"/>
  <c r="V2" i="13"/>
  <c r="U2" i="13"/>
  <c r="T2" i="13"/>
  <c r="S2" i="13"/>
  <c r="S3" i="12"/>
  <c r="T3" i="12"/>
  <c r="U3" i="12"/>
  <c r="U102" i="12" s="1"/>
  <c r="U105" i="12" s="1"/>
  <c r="S4" i="12"/>
  <c r="T4" i="12"/>
  <c r="U4" i="12"/>
  <c r="S5" i="12"/>
  <c r="T5" i="12"/>
  <c r="U5" i="12"/>
  <c r="S6" i="12"/>
  <c r="T6" i="12"/>
  <c r="U6" i="12"/>
  <c r="S7" i="12"/>
  <c r="T7" i="12"/>
  <c r="U7" i="12"/>
  <c r="S8" i="12"/>
  <c r="T8" i="12"/>
  <c r="U8" i="12"/>
  <c r="S9" i="12"/>
  <c r="T9" i="12"/>
  <c r="U9" i="12"/>
  <c r="S10" i="12"/>
  <c r="T10" i="12"/>
  <c r="U10" i="12"/>
  <c r="S11" i="12"/>
  <c r="T11" i="12"/>
  <c r="U11" i="12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T102" i="12" s="1"/>
  <c r="T105" i="12" s="1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S29" i="12"/>
  <c r="T29" i="12"/>
  <c r="U29" i="12"/>
  <c r="S30" i="12"/>
  <c r="T30" i="12"/>
  <c r="U30" i="12"/>
  <c r="S31" i="12"/>
  <c r="T31" i="12"/>
  <c r="U31" i="12"/>
  <c r="S32" i="12"/>
  <c r="T32" i="12"/>
  <c r="U32" i="12"/>
  <c r="S33" i="12"/>
  <c r="T33" i="12"/>
  <c r="U33" i="12"/>
  <c r="S34" i="12"/>
  <c r="T34" i="12"/>
  <c r="U34" i="12"/>
  <c r="S35" i="12"/>
  <c r="T35" i="12"/>
  <c r="U35" i="12"/>
  <c r="S36" i="12"/>
  <c r="T36" i="12"/>
  <c r="U36" i="12"/>
  <c r="S37" i="12"/>
  <c r="T37" i="12"/>
  <c r="U37" i="12"/>
  <c r="S38" i="12"/>
  <c r="T38" i="12"/>
  <c r="U38" i="12"/>
  <c r="S39" i="12"/>
  <c r="T39" i="12"/>
  <c r="U39" i="12"/>
  <c r="S40" i="12"/>
  <c r="T40" i="12"/>
  <c r="U40" i="12"/>
  <c r="S41" i="12"/>
  <c r="T41" i="12"/>
  <c r="U41" i="12"/>
  <c r="S42" i="12"/>
  <c r="T42" i="12"/>
  <c r="U42" i="12"/>
  <c r="S43" i="12"/>
  <c r="T43" i="12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U55" i="12"/>
  <c r="S56" i="12"/>
  <c r="T56" i="12"/>
  <c r="U56" i="12"/>
  <c r="S57" i="12"/>
  <c r="T57" i="12"/>
  <c r="U57" i="12"/>
  <c r="S58" i="12"/>
  <c r="T58" i="12"/>
  <c r="U58" i="12"/>
  <c r="S59" i="12"/>
  <c r="T59" i="12"/>
  <c r="U59" i="12"/>
  <c r="S60" i="12"/>
  <c r="T60" i="12"/>
  <c r="U60" i="12"/>
  <c r="S61" i="12"/>
  <c r="T61" i="12"/>
  <c r="U61" i="12"/>
  <c r="S62" i="12"/>
  <c r="T62" i="12"/>
  <c r="U62" i="12"/>
  <c r="S63" i="12"/>
  <c r="T63" i="12"/>
  <c r="U63" i="12"/>
  <c r="S64" i="12"/>
  <c r="T64" i="12"/>
  <c r="U64" i="12"/>
  <c r="S65" i="12"/>
  <c r="T65" i="12"/>
  <c r="U65" i="12"/>
  <c r="S66" i="12"/>
  <c r="T66" i="12"/>
  <c r="U66" i="12"/>
  <c r="S67" i="12"/>
  <c r="T67" i="12"/>
  <c r="U67" i="12"/>
  <c r="S68" i="12"/>
  <c r="T68" i="12"/>
  <c r="U68" i="12"/>
  <c r="S69" i="12"/>
  <c r="T69" i="12"/>
  <c r="U69" i="12"/>
  <c r="S70" i="12"/>
  <c r="T70" i="12"/>
  <c r="U70" i="12"/>
  <c r="S71" i="12"/>
  <c r="T71" i="12"/>
  <c r="U71" i="12"/>
  <c r="S72" i="12"/>
  <c r="T72" i="12"/>
  <c r="U72" i="12"/>
  <c r="S73" i="12"/>
  <c r="T73" i="12"/>
  <c r="U73" i="12"/>
  <c r="S74" i="12"/>
  <c r="T74" i="12"/>
  <c r="U74" i="12"/>
  <c r="S75" i="12"/>
  <c r="T75" i="12"/>
  <c r="U75" i="12"/>
  <c r="S76" i="12"/>
  <c r="T76" i="12"/>
  <c r="U76" i="12"/>
  <c r="S77" i="12"/>
  <c r="T77" i="12"/>
  <c r="U77" i="12"/>
  <c r="S78" i="12"/>
  <c r="T78" i="12"/>
  <c r="U78" i="12"/>
  <c r="S79" i="12"/>
  <c r="T79" i="12"/>
  <c r="U79" i="12"/>
  <c r="S80" i="12"/>
  <c r="T80" i="12"/>
  <c r="U80" i="12"/>
  <c r="S81" i="12"/>
  <c r="T81" i="12"/>
  <c r="U81" i="12"/>
  <c r="S82" i="12"/>
  <c r="T82" i="12"/>
  <c r="U82" i="12"/>
  <c r="S83" i="12"/>
  <c r="T83" i="12"/>
  <c r="U83" i="12"/>
  <c r="S84" i="12"/>
  <c r="T84" i="12"/>
  <c r="U84" i="12"/>
  <c r="S85" i="12"/>
  <c r="T85" i="12"/>
  <c r="U85" i="12"/>
  <c r="S86" i="12"/>
  <c r="T86" i="12"/>
  <c r="U86" i="12"/>
  <c r="S87" i="12"/>
  <c r="T87" i="12"/>
  <c r="U87" i="12"/>
  <c r="S88" i="12"/>
  <c r="T88" i="12"/>
  <c r="U88" i="12"/>
  <c r="S89" i="12"/>
  <c r="T89" i="12"/>
  <c r="U89" i="12"/>
  <c r="S90" i="12"/>
  <c r="T90" i="12"/>
  <c r="U90" i="12"/>
  <c r="S91" i="12"/>
  <c r="T91" i="12"/>
  <c r="U91" i="12"/>
  <c r="S92" i="12"/>
  <c r="T92" i="12"/>
  <c r="U92" i="12"/>
  <c r="S93" i="12"/>
  <c r="T93" i="12"/>
  <c r="U93" i="12"/>
  <c r="S94" i="12"/>
  <c r="T94" i="12"/>
  <c r="U94" i="12"/>
  <c r="S95" i="12"/>
  <c r="T95" i="12"/>
  <c r="U95" i="12"/>
  <c r="S96" i="12"/>
  <c r="T96" i="12"/>
  <c r="U96" i="12"/>
  <c r="S97" i="12"/>
  <c r="T97" i="12"/>
  <c r="U97" i="12"/>
  <c r="S98" i="12"/>
  <c r="T98" i="12"/>
  <c r="U98" i="12"/>
  <c r="S99" i="12"/>
  <c r="T99" i="12"/>
  <c r="U99" i="12"/>
  <c r="S100" i="12"/>
  <c r="T100" i="12"/>
  <c r="U100" i="12"/>
  <c r="S101" i="12"/>
  <c r="T101" i="12"/>
  <c r="U101" i="12"/>
  <c r="U2" i="12"/>
  <c r="T2" i="12"/>
  <c r="S2" i="12"/>
  <c r="Z101" i="13"/>
  <c r="Y101" i="13"/>
  <c r="X101" i="13"/>
  <c r="W101" i="13"/>
  <c r="Z100" i="13"/>
  <c r="Y100" i="13"/>
  <c r="X100" i="13"/>
  <c r="W100" i="13"/>
  <c r="Z99" i="13"/>
  <c r="Y99" i="13"/>
  <c r="X99" i="13"/>
  <c r="W99" i="13"/>
  <c r="Z98" i="13"/>
  <c r="Y98" i="13"/>
  <c r="X98" i="13"/>
  <c r="W98" i="13"/>
  <c r="Z97" i="13"/>
  <c r="Y97" i="13"/>
  <c r="X97" i="13"/>
  <c r="W97" i="13"/>
  <c r="Z96" i="13"/>
  <c r="Y96" i="13"/>
  <c r="X96" i="13"/>
  <c r="W96" i="13"/>
  <c r="Z95" i="13"/>
  <c r="Y95" i="13"/>
  <c r="X95" i="13"/>
  <c r="W95" i="13"/>
  <c r="Z94" i="13"/>
  <c r="Y94" i="13"/>
  <c r="X94" i="13"/>
  <c r="W94" i="13"/>
  <c r="Z93" i="13"/>
  <c r="Y93" i="13"/>
  <c r="X93" i="13"/>
  <c r="W93" i="13"/>
  <c r="Z92" i="13"/>
  <c r="Y92" i="13"/>
  <c r="X92" i="13"/>
  <c r="W92" i="13"/>
  <c r="Z91" i="13"/>
  <c r="Y91" i="13"/>
  <c r="X91" i="13"/>
  <c r="W91" i="13"/>
  <c r="Z90" i="13"/>
  <c r="Y90" i="13"/>
  <c r="X90" i="13"/>
  <c r="W90" i="13"/>
  <c r="Z89" i="13"/>
  <c r="Y89" i="13"/>
  <c r="X89" i="13"/>
  <c r="W89" i="13"/>
  <c r="Z88" i="13"/>
  <c r="Y88" i="13"/>
  <c r="X88" i="13"/>
  <c r="W88" i="13"/>
  <c r="Z87" i="13"/>
  <c r="Y87" i="13"/>
  <c r="X87" i="13"/>
  <c r="W87" i="13"/>
  <c r="Z86" i="13"/>
  <c r="Y86" i="13"/>
  <c r="X86" i="13"/>
  <c r="W86" i="13"/>
  <c r="Z85" i="13"/>
  <c r="Y85" i="13"/>
  <c r="X85" i="13"/>
  <c r="W85" i="13"/>
  <c r="Z84" i="13"/>
  <c r="Y84" i="13"/>
  <c r="X84" i="13"/>
  <c r="W84" i="13"/>
  <c r="Z83" i="13"/>
  <c r="Y83" i="13"/>
  <c r="X83" i="13"/>
  <c r="W83" i="13"/>
  <c r="Z82" i="13"/>
  <c r="Y82" i="13"/>
  <c r="X82" i="13"/>
  <c r="W82" i="13"/>
  <c r="Z81" i="13"/>
  <c r="Y81" i="13"/>
  <c r="X81" i="13"/>
  <c r="W81" i="13"/>
  <c r="Z80" i="13"/>
  <c r="Y80" i="13"/>
  <c r="X80" i="13"/>
  <c r="W80" i="13"/>
  <c r="Z79" i="13"/>
  <c r="Y79" i="13"/>
  <c r="X79" i="13"/>
  <c r="W79" i="13"/>
  <c r="Z78" i="13"/>
  <c r="Y78" i="13"/>
  <c r="X78" i="13"/>
  <c r="W78" i="13"/>
  <c r="Z77" i="13"/>
  <c r="Y77" i="13"/>
  <c r="X77" i="13"/>
  <c r="W77" i="13"/>
  <c r="Z76" i="13"/>
  <c r="Y76" i="13"/>
  <c r="X76" i="13"/>
  <c r="W76" i="13"/>
  <c r="Z75" i="13"/>
  <c r="Y75" i="13"/>
  <c r="X75" i="13"/>
  <c r="W75" i="13"/>
  <c r="Z74" i="13"/>
  <c r="Y74" i="13"/>
  <c r="X74" i="13"/>
  <c r="W74" i="13"/>
  <c r="Z73" i="13"/>
  <c r="Y73" i="13"/>
  <c r="X73" i="13"/>
  <c r="W73" i="13"/>
  <c r="Z72" i="13"/>
  <c r="Y72" i="13"/>
  <c r="X72" i="13"/>
  <c r="W72" i="13"/>
  <c r="Z71" i="13"/>
  <c r="Y71" i="13"/>
  <c r="X71" i="13"/>
  <c r="W71" i="13"/>
  <c r="Z70" i="13"/>
  <c r="Y70" i="13"/>
  <c r="X70" i="13"/>
  <c r="W70" i="13"/>
  <c r="Z69" i="13"/>
  <c r="Y69" i="13"/>
  <c r="X69" i="13"/>
  <c r="W69" i="13"/>
  <c r="Z68" i="13"/>
  <c r="Y68" i="13"/>
  <c r="X68" i="13"/>
  <c r="W68" i="13"/>
  <c r="Z67" i="13"/>
  <c r="Y67" i="13"/>
  <c r="X67" i="13"/>
  <c r="W67" i="13"/>
  <c r="Z66" i="13"/>
  <c r="Y66" i="13"/>
  <c r="X66" i="13"/>
  <c r="W66" i="13"/>
  <c r="Z65" i="13"/>
  <c r="Y65" i="13"/>
  <c r="X65" i="13"/>
  <c r="W65" i="13"/>
  <c r="Z64" i="13"/>
  <c r="Y64" i="13"/>
  <c r="X64" i="13"/>
  <c r="W64" i="13"/>
  <c r="Z63" i="13"/>
  <c r="Y63" i="13"/>
  <c r="X63" i="13"/>
  <c r="W63" i="13"/>
  <c r="Z62" i="13"/>
  <c r="Y62" i="13"/>
  <c r="X62" i="13"/>
  <c r="W62" i="13"/>
  <c r="Z61" i="13"/>
  <c r="Y61" i="13"/>
  <c r="X61" i="13"/>
  <c r="W61" i="13"/>
  <c r="Z60" i="13"/>
  <c r="Y60" i="13"/>
  <c r="X60" i="13"/>
  <c r="W60" i="13"/>
  <c r="Z59" i="13"/>
  <c r="Y59" i="13"/>
  <c r="X59" i="13"/>
  <c r="W59" i="13"/>
  <c r="Z58" i="13"/>
  <c r="Y58" i="13"/>
  <c r="X58" i="13"/>
  <c r="W58" i="13"/>
  <c r="Z57" i="13"/>
  <c r="Y57" i="13"/>
  <c r="X57" i="13"/>
  <c r="W57" i="13"/>
  <c r="Z56" i="13"/>
  <c r="Y56" i="13"/>
  <c r="X56" i="13"/>
  <c r="W56" i="13"/>
  <c r="Z55" i="13"/>
  <c r="Y55" i="13"/>
  <c r="X55" i="13"/>
  <c r="W55" i="13"/>
  <c r="Z54" i="13"/>
  <c r="Y54" i="13"/>
  <c r="X54" i="13"/>
  <c r="W54" i="13"/>
  <c r="Z53" i="13"/>
  <c r="Y53" i="13"/>
  <c r="X53" i="13"/>
  <c r="W53" i="13"/>
  <c r="Z52" i="13"/>
  <c r="Y52" i="13"/>
  <c r="X52" i="13"/>
  <c r="W52" i="13"/>
  <c r="Z51" i="13"/>
  <c r="Y51" i="13"/>
  <c r="X51" i="13"/>
  <c r="W51" i="13"/>
  <c r="Z50" i="13"/>
  <c r="Y50" i="13"/>
  <c r="X50" i="13"/>
  <c r="W50" i="13"/>
  <c r="Z49" i="13"/>
  <c r="Y49" i="13"/>
  <c r="X49" i="13"/>
  <c r="W49" i="13"/>
  <c r="Z48" i="13"/>
  <c r="Y48" i="13"/>
  <c r="X48" i="13"/>
  <c r="W48" i="13"/>
  <c r="Z47" i="13"/>
  <c r="Y47" i="13"/>
  <c r="X47" i="13"/>
  <c r="W47" i="13"/>
  <c r="Z46" i="13"/>
  <c r="Y46" i="13"/>
  <c r="X46" i="13"/>
  <c r="W46" i="13"/>
  <c r="Z45" i="13"/>
  <c r="Y45" i="13"/>
  <c r="X45" i="13"/>
  <c r="W45" i="13"/>
  <c r="Z44" i="13"/>
  <c r="Y44" i="13"/>
  <c r="X44" i="13"/>
  <c r="W44" i="13"/>
  <c r="Z43" i="13"/>
  <c r="Y43" i="13"/>
  <c r="X43" i="13"/>
  <c r="W43" i="13"/>
  <c r="Z42" i="13"/>
  <c r="Y42" i="13"/>
  <c r="X42" i="13"/>
  <c r="W42" i="13"/>
  <c r="Z41" i="13"/>
  <c r="Y41" i="13"/>
  <c r="X41" i="13"/>
  <c r="W41" i="13"/>
  <c r="Z40" i="13"/>
  <c r="Y40" i="13"/>
  <c r="X40" i="13"/>
  <c r="W40" i="13"/>
  <c r="Z39" i="13"/>
  <c r="Y39" i="13"/>
  <c r="X39" i="13"/>
  <c r="W39" i="13"/>
  <c r="Z38" i="13"/>
  <c r="Y38" i="13"/>
  <c r="X38" i="13"/>
  <c r="W38" i="13"/>
  <c r="Z37" i="13"/>
  <c r="Y37" i="13"/>
  <c r="X37" i="13"/>
  <c r="W37" i="13"/>
  <c r="Z36" i="13"/>
  <c r="Y36" i="13"/>
  <c r="X36" i="13"/>
  <c r="W36" i="13"/>
  <c r="Z35" i="13"/>
  <c r="Y35" i="13"/>
  <c r="X35" i="13"/>
  <c r="W35" i="13"/>
  <c r="Z34" i="13"/>
  <c r="Y34" i="13"/>
  <c r="X34" i="13"/>
  <c r="W34" i="13"/>
  <c r="Z33" i="13"/>
  <c r="Y33" i="13"/>
  <c r="X33" i="13"/>
  <c r="W33" i="13"/>
  <c r="Z32" i="13"/>
  <c r="Y32" i="13"/>
  <c r="X32" i="13"/>
  <c r="W32" i="13"/>
  <c r="Z31" i="13"/>
  <c r="Y31" i="13"/>
  <c r="X31" i="13"/>
  <c r="W31" i="13"/>
  <c r="Z30" i="13"/>
  <c r="Y30" i="13"/>
  <c r="X30" i="13"/>
  <c r="W30" i="13"/>
  <c r="Z29" i="13"/>
  <c r="Y29" i="13"/>
  <c r="X29" i="13"/>
  <c r="W29" i="13"/>
  <c r="Z28" i="13"/>
  <c r="Y28" i="13"/>
  <c r="X28" i="13"/>
  <c r="W28" i="13"/>
  <c r="Z27" i="13"/>
  <c r="Y27" i="13"/>
  <c r="X27" i="13"/>
  <c r="W27" i="13"/>
  <c r="Z26" i="13"/>
  <c r="Y26" i="13"/>
  <c r="X26" i="13"/>
  <c r="W26" i="13"/>
  <c r="AP25" i="13"/>
  <c r="AO25" i="13"/>
  <c r="AN25" i="13"/>
  <c r="AM25" i="13"/>
  <c r="Z25" i="13"/>
  <c r="Y25" i="13"/>
  <c r="X25" i="13"/>
  <c r="W25" i="13"/>
  <c r="Z24" i="13"/>
  <c r="Y24" i="13"/>
  <c r="X24" i="13"/>
  <c r="W24" i="13"/>
  <c r="Z23" i="13"/>
  <c r="Y23" i="13"/>
  <c r="X23" i="13"/>
  <c r="W23" i="13"/>
  <c r="Z22" i="13"/>
  <c r="Y22" i="13"/>
  <c r="X22" i="13"/>
  <c r="W22" i="13"/>
  <c r="Z21" i="13"/>
  <c r="Y21" i="13"/>
  <c r="X21" i="13"/>
  <c r="W21" i="13"/>
  <c r="Z20" i="13"/>
  <c r="Y20" i="13"/>
  <c r="X20" i="13"/>
  <c r="W20" i="13"/>
  <c r="Z19" i="13"/>
  <c r="Y19" i="13"/>
  <c r="X19" i="13"/>
  <c r="W19" i="13"/>
  <c r="Z18" i="13"/>
  <c r="Y18" i="13"/>
  <c r="X18" i="13"/>
  <c r="W18" i="13"/>
  <c r="Z17" i="13"/>
  <c r="Y17" i="13"/>
  <c r="X17" i="13"/>
  <c r="W17" i="13"/>
  <c r="Z16" i="13"/>
  <c r="Y16" i="13"/>
  <c r="X16" i="13"/>
  <c r="W16" i="13"/>
  <c r="Z15" i="13"/>
  <c r="Y15" i="13"/>
  <c r="X15" i="13"/>
  <c r="W15" i="13"/>
  <c r="Z14" i="13"/>
  <c r="Y14" i="13"/>
  <c r="X14" i="13"/>
  <c r="W14" i="13"/>
  <c r="Z13" i="13"/>
  <c r="Y13" i="13"/>
  <c r="X13" i="13"/>
  <c r="W13" i="13"/>
  <c r="Z12" i="13"/>
  <c r="Y12" i="13"/>
  <c r="X12" i="13"/>
  <c r="W12" i="13"/>
  <c r="Z11" i="13"/>
  <c r="Y11" i="13"/>
  <c r="X11" i="13"/>
  <c r="W11" i="13"/>
  <c r="Z10" i="13"/>
  <c r="Y10" i="13"/>
  <c r="X10" i="13"/>
  <c r="W10" i="13"/>
  <c r="Z9" i="13"/>
  <c r="Y9" i="13"/>
  <c r="X9" i="13"/>
  <c r="W9" i="13"/>
  <c r="Z8" i="13"/>
  <c r="Y8" i="13"/>
  <c r="X8" i="13"/>
  <c r="W8" i="13"/>
  <c r="Z7" i="13"/>
  <c r="Y7" i="13"/>
  <c r="X7" i="13"/>
  <c r="W7" i="13"/>
  <c r="Z6" i="13"/>
  <c r="Y6" i="13"/>
  <c r="X6" i="13"/>
  <c r="W6" i="13"/>
  <c r="Z5" i="13"/>
  <c r="Y5" i="13"/>
  <c r="X5" i="13"/>
  <c r="W5" i="13"/>
  <c r="Z4" i="13"/>
  <c r="Y4" i="13"/>
  <c r="X4" i="13"/>
  <c r="W4" i="13"/>
  <c r="Z3" i="13"/>
  <c r="Y3" i="13"/>
  <c r="X3" i="13"/>
  <c r="W3" i="13"/>
  <c r="Z2" i="13"/>
  <c r="Z102" i="13" s="1"/>
  <c r="Z105" i="13" s="1"/>
  <c r="Y2" i="13"/>
  <c r="Y102" i="13" s="1"/>
  <c r="Y105" i="13" s="1"/>
  <c r="X2" i="13"/>
  <c r="X102" i="13" s="1"/>
  <c r="X105" i="13" s="1"/>
  <c r="W2" i="13"/>
  <c r="W102" i="13" s="1"/>
  <c r="W105" i="13" s="1"/>
  <c r="Z101" i="12"/>
  <c r="Y101" i="12"/>
  <c r="X101" i="12"/>
  <c r="W101" i="12"/>
  <c r="Z100" i="12"/>
  <c r="Y100" i="12"/>
  <c r="X100" i="12"/>
  <c r="W100" i="12"/>
  <c r="Z99" i="12"/>
  <c r="Y99" i="12"/>
  <c r="X99" i="12"/>
  <c r="W99" i="12"/>
  <c r="Z98" i="12"/>
  <c r="Y98" i="12"/>
  <c r="X98" i="12"/>
  <c r="W98" i="12"/>
  <c r="Z97" i="12"/>
  <c r="Y97" i="12"/>
  <c r="X97" i="12"/>
  <c r="W97" i="12"/>
  <c r="Z96" i="12"/>
  <c r="Y96" i="12"/>
  <c r="X96" i="12"/>
  <c r="W96" i="12"/>
  <c r="Z95" i="12"/>
  <c r="Y95" i="12"/>
  <c r="X95" i="12"/>
  <c r="W95" i="12"/>
  <c r="Z94" i="12"/>
  <c r="Y94" i="12"/>
  <c r="X94" i="12"/>
  <c r="W94" i="12"/>
  <c r="Z93" i="12"/>
  <c r="Y93" i="12"/>
  <c r="X93" i="12"/>
  <c r="W93" i="12"/>
  <c r="Z92" i="12"/>
  <c r="Y92" i="12"/>
  <c r="X92" i="12"/>
  <c r="W92" i="12"/>
  <c r="Z91" i="12"/>
  <c r="Y91" i="12"/>
  <c r="X91" i="12"/>
  <c r="W91" i="12"/>
  <c r="Z90" i="12"/>
  <c r="Y90" i="12"/>
  <c r="X90" i="12"/>
  <c r="W90" i="12"/>
  <c r="Z89" i="12"/>
  <c r="Y89" i="12"/>
  <c r="X89" i="12"/>
  <c r="W89" i="12"/>
  <c r="Z88" i="12"/>
  <c r="Y88" i="12"/>
  <c r="X88" i="12"/>
  <c r="W88" i="12"/>
  <c r="Z87" i="12"/>
  <c r="Y87" i="12"/>
  <c r="X87" i="12"/>
  <c r="W87" i="12"/>
  <c r="Z86" i="12"/>
  <c r="Y86" i="12"/>
  <c r="X86" i="12"/>
  <c r="W86" i="12"/>
  <c r="Z85" i="12"/>
  <c r="Y85" i="12"/>
  <c r="X85" i="12"/>
  <c r="W85" i="12"/>
  <c r="Z84" i="12"/>
  <c r="Y84" i="12"/>
  <c r="X84" i="12"/>
  <c r="W84" i="12"/>
  <c r="Z83" i="12"/>
  <c r="Y83" i="12"/>
  <c r="X83" i="12"/>
  <c r="W83" i="12"/>
  <c r="Z82" i="12"/>
  <c r="Y82" i="12"/>
  <c r="X82" i="12"/>
  <c r="W82" i="12"/>
  <c r="Z81" i="12"/>
  <c r="Y81" i="12"/>
  <c r="X81" i="12"/>
  <c r="W81" i="12"/>
  <c r="Z80" i="12"/>
  <c r="Y80" i="12"/>
  <c r="X80" i="12"/>
  <c r="W80" i="12"/>
  <c r="Z79" i="12"/>
  <c r="Y79" i="12"/>
  <c r="X79" i="12"/>
  <c r="W79" i="12"/>
  <c r="Z78" i="12"/>
  <c r="Y78" i="12"/>
  <c r="X78" i="12"/>
  <c r="W78" i="12"/>
  <c r="Z77" i="12"/>
  <c r="Y77" i="12"/>
  <c r="X77" i="12"/>
  <c r="W77" i="12"/>
  <c r="Z76" i="12"/>
  <c r="Y76" i="12"/>
  <c r="X76" i="12"/>
  <c r="W76" i="12"/>
  <c r="Z75" i="12"/>
  <c r="Y75" i="12"/>
  <c r="X75" i="12"/>
  <c r="W75" i="12"/>
  <c r="Z74" i="12"/>
  <c r="Y74" i="12"/>
  <c r="X74" i="12"/>
  <c r="W74" i="12"/>
  <c r="Z73" i="12"/>
  <c r="Y73" i="12"/>
  <c r="X73" i="12"/>
  <c r="W73" i="12"/>
  <c r="Z72" i="12"/>
  <c r="Y72" i="12"/>
  <c r="X72" i="12"/>
  <c r="W72" i="12"/>
  <c r="Z71" i="12"/>
  <c r="Y71" i="12"/>
  <c r="X71" i="12"/>
  <c r="W71" i="12"/>
  <c r="Z70" i="12"/>
  <c r="Y70" i="12"/>
  <c r="X70" i="12"/>
  <c r="W70" i="12"/>
  <c r="Z69" i="12"/>
  <c r="Y69" i="12"/>
  <c r="X69" i="12"/>
  <c r="W69" i="12"/>
  <c r="Z68" i="12"/>
  <c r="Y68" i="12"/>
  <c r="X68" i="12"/>
  <c r="W68" i="12"/>
  <c r="Z67" i="12"/>
  <c r="Y67" i="12"/>
  <c r="X67" i="12"/>
  <c r="W67" i="12"/>
  <c r="Z66" i="12"/>
  <c r="Y66" i="12"/>
  <c r="X66" i="12"/>
  <c r="W66" i="12"/>
  <c r="Z65" i="12"/>
  <c r="Y65" i="12"/>
  <c r="X65" i="12"/>
  <c r="W65" i="12"/>
  <c r="Z64" i="12"/>
  <c r="Y64" i="12"/>
  <c r="X64" i="12"/>
  <c r="W64" i="12"/>
  <c r="Z63" i="12"/>
  <c r="Y63" i="12"/>
  <c r="X63" i="12"/>
  <c r="W63" i="12"/>
  <c r="Z62" i="12"/>
  <c r="Y62" i="12"/>
  <c r="X62" i="12"/>
  <c r="W62" i="12"/>
  <c r="Z61" i="12"/>
  <c r="Y61" i="12"/>
  <c r="X61" i="12"/>
  <c r="W61" i="12"/>
  <c r="Z60" i="12"/>
  <c r="Y60" i="12"/>
  <c r="X60" i="12"/>
  <c r="W60" i="12"/>
  <c r="Z59" i="12"/>
  <c r="Y59" i="12"/>
  <c r="X59" i="12"/>
  <c r="W59" i="12"/>
  <c r="Z58" i="12"/>
  <c r="Y58" i="12"/>
  <c r="X58" i="12"/>
  <c r="W58" i="12"/>
  <c r="Z57" i="12"/>
  <c r="Y57" i="12"/>
  <c r="X57" i="12"/>
  <c r="W57" i="12"/>
  <c r="Z56" i="12"/>
  <c r="Y56" i="12"/>
  <c r="X56" i="12"/>
  <c r="W56" i="12"/>
  <c r="Z55" i="12"/>
  <c r="Y55" i="12"/>
  <c r="X55" i="12"/>
  <c r="W55" i="12"/>
  <c r="Z54" i="12"/>
  <c r="Y54" i="12"/>
  <c r="X54" i="12"/>
  <c r="W54" i="12"/>
  <c r="Z53" i="12"/>
  <c r="Y53" i="12"/>
  <c r="X53" i="12"/>
  <c r="W53" i="12"/>
  <c r="Z52" i="12"/>
  <c r="Y52" i="12"/>
  <c r="X52" i="12"/>
  <c r="W52" i="12"/>
  <c r="Z51" i="12"/>
  <c r="Y51" i="12"/>
  <c r="X51" i="12"/>
  <c r="W51" i="12"/>
  <c r="Z50" i="12"/>
  <c r="Y50" i="12"/>
  <c r="X50" i="12"/>
  <c r="W50" i="12"/>
  <c r="Z49" i="12"/>
  <c r="Y49" i="12"/>
  <c r="X49" i="12"/>
  <c r="W49" i="12"/>
  <c r="Z48" i="12"/>
  <c r="Y48" i="12"/>
  <c r="X48" i="12"/>
  <c r="W48" i="12"/>
  <c r="Z47" i="12"/>
  <c r="Y47" i="12"/>
  <c r="X47" i="12"/>
  <c r="W47" i="12"/>
  <c r="Z46" i="12"/>
  <c r="Y46" i="12"/>
  <c r="X46" i="12"/>
  <c r="W46" i="12"/>
  <c r="Z45" i="12"/>
  <c r="Y45" i="12"/>
  <c r="X45" i="12"/>
  <c r="W45" i="12"/>
  <c r="Z44" i="12"/>
  <c r="Y44" i="12"/>
  <c r="X44" i="12"/>
  <c r="W44" i="12"/>
  <c r="Z43" i="12"/>
  <c r="Y43" i="12"/>
  <c r="X43" i="12"/>
  <c r="W43" i="12"/>
  <c r="Z42" i="12"/>
  <c r="Y42" i="12"/>
  <c r="X42" i="12"/>
  <c r="W42" i="12"/>
  <c r="Z41" i="12"/>
  <c r="Y41" i="12"/>
  <c r="X41" i="12"/>
  <c r="W41" i="12"/>
  <c r="Z40" i="12"/>
  <c r="Y40" i="12"/>
  <c r="X40" i="12"/>
  <c r="W40" i="12"/>
  <c r="Z39" i="12"/>
  <c r="Y39" i="12"/>
  <c r="X39" i="12"/>
  <c r="W39" i="12"/>
  <c r="Z38" i="12"/>
  <c r="Y38" i="12"/>
  <c r="X38" i="12"/>
  <c r="W38" i="12"/>
  <c r="Z37" i="12"/>
  <c r="Y37" i="12"/>
  <c r="X37" i="12"/>
  <c r="W37" i="12"/>
  <c r="Z36" i="12"/>
  <c r="Y36" i="12"/>
  <c r="X36" i="12"/>
  <c r="W36" i="12"/>
  <c r="Z35" i="12"/>
  <c r="Y35" i="12"/>
  <c r="X35" i="12"/>
  <c r="W35" i="12"/>
  <c r="Z34" i="12"/>
  <c r="Y34" i="12"/>
  <c r="X34" i="12"/>
  <c r="W34" i="12"/>
  <c r="Z33" i="12"/>
  <c r="Y33" i="12"/>
  <c r="X33" i="12"/>
  <c r="W33" i="12"/>
  <c r="Z32" i="12"/>
  <c r="Y32" i="12"/>
  <c r="X32" i="12"/>
  <c r="W32" i="12"/>
  <c r="Z31" i="12"/>
  <c r="Y31" i="12"/>
  <c r="X31" i="12"/>
  <c r="W31" i="12"/>
  <c r="Z30" i="12"/>
  <c r="Y30" i="12"/>
  <c r="X30" i="12"/>
  <c r="W30" i="12"/>
  <c r="Z29" i="12"/>
  <c r="Y29" i="12"/>
  <c r="X29" i="12"/>
  <c r="W29" i="12"/>
  <c r="Z28" i="12"/>
  <c r="Y28" i="12"/>
  <c r="X28" i="12"/>
  <c r="W28" i="12"/>
  <c r="Z27" i="12"/>
  <c r="Y27" i="12"/>
  <c r="X27" i="12"/>
  <c r="W27" i="12"/>
  <c r="Z26" i="12"/>
  <c r="Y26" i="12"/>
  <c r="X26" i="12"/>
  <c r="W26" i="12"/>
  <c r="AP25" i="12"/>
  <c r="AO25" i="12"/>
  <c r="AN25" i="12"/>
  <c r="AM25" i="12"/>
  <c r="Z25" i="12"/>
  <c r="Y25" i="12"/>
  <c r="X25" i="12"/>
  <c r="W25" i="12"/>
  <c r="Z24" i="12"/>
  <c r="Y24" i="12"/>
  <c r="X24" i="12"/>
  <c r="W24" i="12"/>
  <c r="AP23" i="12"/>
  <c r="AO23" i="12"/>
  <c r="AN23" i="12"/>
  <c r="AM23" i="12"/>
  <c r="Z23" i="12"/>
  <c r="Y23" i="12"/>
  <c r="X23" i="12"/>
  <c r="W23" i="12"/>
  <c r="AP22" i="12"/>
  <c r="AO22" i="12"/>
  <c r="AN22" i="12"/>
  <c r="AM22" i="12"/>
  <c r="Z22" i="12"/>
  <c r="Y22" i="12"/>
  <c r="X22" i="12"/>
  <c r="W22" i="12"/>
  <c r="AP21" i="12"/>
  <c r="AO21" i="12"/>
  <c r="AN21" i="12"/>
  <c r="AM21" i="12"/>
  <c r="Z21" i="12"/>
  <c r="Y21" i="12"/>
  <c r="X21" i="12"/>
  <c r="W21" i="12"/>
  <c r="AP20" i="12"/>
  <c r="AO20" i="12"/>
  <c r="AN20" i="12"/>
  <c r="AM20" i="12"/>
  <c r="Z20" i="12"/>
  <c r="Y20" i="12"/>
  <c r="X20" i="12"/>
  <c r="W20" i="12"/>
  <c r="AP19" i="12"/>
  <c r="AO19" i="12"/>
  <c r="AN19" i="12"/>
  <c r="AM19" i="12"/>
  <c r="Z19" i="12"/>
  <c r="Y19" i="12"/>
  <c r="X19" i="12"/>
  <c r="W19" i="12"/>
  <c r="AP18" i="12"/>
  <c r="AO18" i="12"/>
  <c r="AN18" i="12"/>
  <c r="AM18" i="12"/>
  <c r="Z18" i="12"/>
  <c r="Y18" i="12"/>
  <c r="X18" i="12"/>
  <c r="W18" i="12"/>
  <c r="AP17" i="12"/>
  <c r="AO17" i="12"/>
  <c r="AN17" i="12"/>
  <c r="AM17" i="12"/>
  <c r="Z17" i="12"/>
  <c r="Y17" i="12"/>
  <c r="X17" i="12"/>
  <c r="W17" i="12"/>
  <c r="Z16" i="12"/>
  <c r="Y16" i="12"/>
  <c r="X16" i="12"/>
  <c r="W16" i="12"/>
  <c r="Z15" i="12"/>
  <c r="Y15" i="12"/>
  <c r="X15" i="12"/>
  <c r="W15" i="12"/>
  <c r="Z14" i="12"/>
  <c r="Y14" i="12"/>
  <c r="X14" i="12"/>
  <c r="W14" i="12"/>
  <c r="Z13" i="12"/>
  <c r="Y13" i="12"/>
  <c r="X13" i="12"/>
  <c r="W13" i="12"/>
  <c r="Z12" i="12"/>
  <c r="Y12" i="12"/>
  <c r="X12" i="12"/>
  <c r="W12" i="12"/>
  <c r="Z11" i="12"/>
  <c r="Y11" i="12"/>
  <c r="X11" i="12"/>
  <c r="W11" i="12"/>
  <c r="Z10" i="12"/>
  <c r="Y10" i="12"/>
  <c r="X10" i="12"/>
  <c r="W10" i="12"/>
  <c r="Z9" i="12"/>
  <c r="Y9" i="12"/>
  <c r="X9" i="12"/>
  <c r="W9" i="12"/>
  <c r="Z8" i="12"/>
  <c r="Y8" i="12"/>
  <c r="X8" i="12"/>
  <c r="W8" i="12"/>
  <c r="Z7" i="12"/>
  <c r="Y7" i="12"/>
  <c r="X7" i="12"/>
  <c r="W7" i="12"/>
  <c r="Z6" i="12"/>
  <c r="Y6" i="12"/>
  <c r="X6" i="12"/>
  <c r="W6" i="12"/>
  <c r="Z5" i="12"/>
  <c r="Y5" i="12"/>
  <c r="X5" i="12"/>
  <c r="W5" i="12"/>
  <c r="Z4" i="12"/>
  <c r="Y4" i="12"/>
  <c r="X4" i="12"/>
  <c r="W4" i="12"/>
  <c r="Z3" i="12"/>
  <c r="Y3" i="12"/>
  <c r="X3" i="12"/>
  <c r="W3" i="12"/>
  <c r="Z2" i="12"/>
  <c r="Z102" i="12" s="1"/>
  <c r="Z105" i="12" s="1"/>
  <c r="Y2" i="12"/>
  <c r="Y102" i="12" s="1"/>
  <c r="Y105" i="12" s="1"/>
  <c r="X2" i="12"/>
  <c r="X102" i="12" s="1"/>
  <c r="X105" i="12" s="1"/>
  <c r="W2" i="12"/>
  <c r="W102" i="12" s="1"/>
  <c r="W105" i="12" s="1"/>
  <c r="S102" i="12"/>
  <c r="S105" i="12" s="1"/>
  <c r="V3" i="11"/>
  <c r="V4" i="11"/>
  <c r="V5" i="11"/>
  <c r="V102" i="11" s="1"/>
  <c r="V105" i="11" s="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2" i="11"/>
  <c r="U3" i="11"/>
  <c r="U4" i="11"/>
  <c r="U5" i="11"/>
  <c r="U6" i="11"/>
  <c r="U7" i="11"/>
  <c r="U102" i="11" s="1"/>
  <c r="U105" i="11" s="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2" i="11"/>
  <c r="T3" i="11"/>
  <c r="T4" i="11"/>
  <c r="T5" i="11"/>
  <c r="T6" i="11"/>
  <c r="T102" i="11" s="1"/>
  <c r="T105" i="11" s="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2" i="11"/>
  <c r="S3" i="11"/>
  <c r="S4" i="11"/>
  <c r="S5" i="11"/>
  <c r="S102" i="11" s="1"/>
  <c r="S105" i="11" s="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2" i="11"/>
  <c r="Z101" i="11"/>
  <c r="Y101" i="11"/>
  <c r="X101" i="11"/>
  <c r="W101" i="11"/>
  <c r="Z100" i="11"/>
  <c r="Y100" i="11"/>
  <c r="X100" i="11"/>
  <c r="W100" i="11"/>
  <c r="Z99" i="11"/>
  <c r="Y99" i="11"/>
  <c r="X99" i="11"/>
  <c r="W99" i="11"/>
  <c r="Z98" i="11"/>
  <c r="Y98" i="11"/>
  <c r="X98" i="11"/>
  <c r="W98" i="11"/>
  <c r="Z97" i="11"/>
  <c r="Y97" i="11"/>
  <c r="X97" i="11"/>
  <c r="W97" i="11"/>
  <c r="Z96" i="11"/>
  <c r="Y96" i="11"/>
  <c r="X96" i="11"/>
  <c r="W96" i="11"/>
  <c r="Z95" i="11"/>
  <c r="Y95" i="11"/>
  <c r="X95" i="11"/>
  <c r="W95" i="11"/>
  <c r="Z94" i="11"/>
  <c r="Y94" i="11"/>
  <c r="X94" i="11"/>
  <c r="W94" i="11"/>
  <c r="Z93" i="11"/>
  <c r="Y93" i="11"/>
  <c r="X93" i="11"/>
  <c r="W93" i="11"/>
  <c r="Z92" i="11"/>
  <c r="Y92" i="11"/>
  <c r="X92" i="11"/>
  <c r="W92" i="11"/>
  <c r="Z91" i="11"/>
  <c r="Y91" i="11"/>
  <c r="X91" i="11"/>
  <c r="W91" i="11"/>
  <c r="Z90" i="11"/>
  <c r="Y90" i="11"/>
  <c r="X90" i="11"/>
  <c r="W90" i="11"/>
  <c r="Z89" i="11"/>
  <c r="Y89" i="11"/>
  <c r="X89" i="11"/>
  <c r="W89" i="11"/>
  <c r="Z88" i="11"/>
  <c r="Y88" i="11"/>
  <c r="X88" i="11"/>
  <c r="W88" i="11"/>
  <c r="Z87" i="11"/>
  <c r="Y87" i="11"/>
  <c r="X87" i="11"/>
  <c r="W87" i="11"/>
  <c r="Z86" i="11"/>
  <c r="Y86" i="11"/>
  <c r="X86" i="11"/>
  <c r="W86" i="11"/>
  <c r="Z85" i="11"/>
  <c r="Y85" i="11"/>
  <c r="X85" i="11"/>
  <c r="W85" i="11"/>
  <c r="Z84" i="11"/>
  <c r="Y84" i="11"/>
  <c r="X84" i="11"/>
  <c r="W84" i="11"/>
  <c r="Z83" i="11"/>
  <c r="Y83" i="11"/>
  <c r="X83" i="11"/>
  <c r="W83" i="11"/>
  <c r="Z82" i="11"/>
  <c r="Y82" i="11"/>
  <c r="X82" i="11"/>
  <c r="W82" i="11"/>
  <c r="Z81" i="11"/>
  <c r="Y81" i="11"/>
  <c r="X81" i="11"/>
  <c r="W81" i="11"/>
  <c r="Z80" i="11"/>
  <c r="Y80" i="11"/>
  <c r="X80" i="11"/>
  <c r="W80" i="11"/>
  <c r="Z79" i="11"/>
  <c r="Y79" i="11"/>
  <c r="X79" i="11"/>
  <c r="W79" i="11"/>
  <c r="Z78" i="11"/>
  <c r="Y78" i="11"/>
  <c r="X78" i="11"/>
  <c r="W78" i="11"/>
  <c r="Z77" i="11"/>
  <c r="Y77" i="11"/>
  <c r="X77" i="11"/>
  <c r="W77" i="11"/>
  <c r="Z76" i="11"/>
  <c r="Y76" i="11"/>
  <c r="X76" i="11"/>
  <c r="W76" i="11"/>
  <c r="Z75" i="11"/>
  <c r="Y75" i="11"/>
  <c r="X75" i="11"/>
  <c r="W75" i="11"/>
  <c r="Z74" i="11"/>
  <c r="Y74" i="11"/>
  <c r="X74" i="11"/>
  <c r="W74" i="11"/>
  <c r="Z73" i="11"/>
  <c r="Y73" i="11"/>
  <c r="X73" i="11"/>
  <c r="W73" i="11"/>
  <c r="Z72" i="11"/>
  <c r="Y72" i="11"/>
  <c r="X72" i="11"/>
  <c r="W72" i="11"/>
  <c r="Z71" i="11"/>
  <c r="Y71" i="11"/>
  <c r="X71" i="11"/>
  <c r="W71" i="11"/>
  <c r="Z70" i="11"/>
  <c r="Y70" i="11"/>
  <c r="X70" i="11"/>
  <c r="W70" i="11"/>
  <c r="Z69" i="11"/>
  <c r="Y69" i="11"/>
  <c r="X69" i="11"/>
  <c r="W69" i="11"/>
  <c r="Z68" i="11"/>
  <c r="Y68" i="11"/>
  <c r="X68" i="11"/>
  <c r="W68" i="11"/>
  <c r="Z67" i="11"/>
  <c r="Y67" i="11"/>
  <c r="X67" i="11"/>
  <c r="W67" i="11"/>
  <c r="Z66" i="11"/>
  <c r="Y66" i="11"/>
  <c r="X66" i="11"/>
  <c r="W66" i="11"/>
  <c r="Z65" i="11"/>
  <c r="Y65" i="11"/>
  <c r="X65" i="11"/>
  <c r="W65" i="11"/>
  <c r="Z64" i="11"/>
  <c r="Y64" i="11"/>
  <c r="X64" i="11"/>
  <c r="W64" i="11"/>
  <c r="Z63" i="11"/>
  <c r="Y63" i="11"/>
  <c r="X63" i="11"/>
  <c r="W63" i="11"/>
  <c r="Z62" i="11"/>
  <c r="Y62" i="11"/>
  <c r="X62" i="11"/>
  <c r="W62" i="11"/>
  <c r="Z61" i="11"/>
  <c r="Y61" i="11"/>
  <c r="X61" i="11"/>
  <c r="W61" i="11"/>
  <c r="Z60" i="11"/>
  <c r="Y60" i="11"/>
  <c r="X60" i="11"/>
  <c r="W60" i="11"/>
  <c r="Z59" i="11"/>
  <c r="Y59" i="11"/>
  <c r="X59" i="11"/>
  <c r="W59" i="11"/>
  <c r="Z58" i="11"/>
  <c r="Y58" i="11"/>
  <c r="X58" i="11"/>
  <c r="W58" i="11"/>
  <c r="Z57" i="11"/>
  <c r="Y57" i="11"/>
  <c r="X57" i="11"/>
  <c r="W57" i="11"/>
  <c r="Z56" i="11"/>
  <c r="Y56" i="11"/>
  <c r="X56" i="11"/>
  <c r="W56" i="11"/>
  <c r="Z55" i="11"/>
  <c r="Y55" i="11"/>
  <c r="X55" i="11"/>
  <c r="W55" i="11"/>
  <c r="Z54" i="11"/>
  <c r="Y54" i="11"/>
  <c r="X54" i="11"/>
  <c r="W54" i="11"/>
  <c r="Z53" i="11"/>
  <c r="Y53" i="11"/>
  <c r="X53" i="11"/>
  <c r="W53" i="11"/>
  <c r="Z52" i="11"/>
  <c r="Y52" i="11"/>
  <c r="X52" i="11"/>
  <c r="W52" i="11"/>
  <c r="Z51" i="11"/>
  <c r="Y51" i="11"/>
  <c r="X51" i="11"/>
  <c r="W51" i="11"/>
  <c r="Z50" i="11"/>
  <c r="Y50" i="11"/>
  <c r="X50" i="11"/>
  <c r="W50" i="11"/>
  <c r="Z49" i="11"/>
  <c r="Y49" i="11"/>
  <c r="X49" i="11"/>
  <c r="W49" i="11"/>
  <c r="Z48" i="11"/>
  <c r="Y48" i="11"/>
  <c r="X48" i="11"/>
  <c r="W48" i="11"/>
  <c r="Z47" i="11"/>
  <c r="Y47" i="11"/>
  <c r="X47" i="11"/>
  <c r="W47" i="11"/>
  <c r="Z46" i="11"/>
  <c r="Y46" i="11"/>
  <c r="X46" i="11"/>
  <c r="W46" i="11"/>
  <c r="Z45" i="11"/>
  <c r="Y45" i="11"/>
  <c r="X45" i="11"/>
  <c r="W45" i="11"/>
  <c r="Z44" i="11"/>
  <c r="Y44" i="11"/>
  <c r="X44" i="11"/>
  <c r="W44" i="11"/>
  <c r="Z43" i="11"/>
  <c r="Y43" i="11"/>
  <c r="X43" i="11"/>
  <c r="W43" i="11"/>
  <c r="Z42" i="11"/>
  <c r="Y42" i="11"/>
  <c r="X42" i="11"/>
  <c r="W42" i="11"/>
  <c r="Z41" i="11"/>
  <c r="Y41" i="11"/>
  <c r="X41" i="11"/>
  <c r="W41" i="11"/>
  <c r="Z40" i="11"/>
  <c r="Y40" i="11"/>
  <c r="X40" i="11"/>
  <c r="W40" i="11"/>
  <c r="Z39" i="11"/>
  <c r="Y39" i="11"/>
  <c r="X39" i="11"/>
  <c r="W39" i="11"/>
  <c r="Z38" i="11"/>
  <c r="Y38" i="11"/>
  <c r="X38" i="11"/>
  <c r="W38" i="11"/>
  <c r="Z37" i="11"/>
  <c r="Y37" i="11"/>
  <c r="X37" i="11"/>
  <c r="W37" i="11"/>
  <c r="Z36" i="11"/>
  <c r="Y36" i="11"/>
  <c r="X36" i="11"/>
  <c r="W36" i="11"/>
  <c r="Z35" i="11"/>
  <c r="Y35" i="11"/>
  <c r="X35" i="11"/>
  <c r="W35" i="11"/>
  <c r="Z34" i="11"/>
  <c r="Y34" i="11"/>
  <c r="X34" i="11"/>
  <c r="W34" i="11"/>
  <c r="Z33" i="11"/>
  <c r="Y33" i="11"/>
  <c r="X33" i="11"/>
  <c r="W33" i="11"/>
  <c r="Z32" i="11"/>
  <c r="Y32" i="11"/>
  <c r="X32" i="11"/>
  <c r="W32" i="11"/>
  <c r="Z31" i="11"/>
  <c r="Y31" i="11"/>
  <c r="X31" i="11"/>
  <c r="W31" i="11"/>
  <c r="Z30" i="11"/>
  <c r="Y30" i="11"/>
  <c r="X30" i="11"/>
  <c r="W30" i="11"/>
  <c r="Z29" i="11"/>
  <c r="Y29" i="11"/>
  <c r="X29" i="11"/>
  <c r="W29" i="11"/>
  <c r="Z28" i="11"/>
  <c r="Y28" i="11"/>
  <c r="X28" i="11"/>
  <c r="W28" i="11"/>
  <c r="Z27" i="11"/>
  <c r="Y27" i="11"/>
  <c r="X27" i="11"/>
  <c r="W27" i="11"/>
  <c r="Z26" i="11"/>
  <c r="Y26" i="11"/>
  <c r="X26" i="11"/>
  <c r="W26" i="11"/>
  <c r="Z25" i="11"/>
  <c r="Y25" i="11"/>
  <c r="X25" i="11"/>
  <c r="W25" i="11"/>
  <c r="Z24" i="11"/>
  <c r="Y24" i="11"/>
  <c r="X24" i="11"/>
  <c r="W24" i="11"/>
  <c r="Z23" i="11"/>
  <c r="Y23" i="11"/>
  <c r="X23" i="11"/>
  <c r="W23" i="11"/>
  <c r="Z22" i="11"/>
  <c r="Y22" i="11"/>
  <c r="X22" i="11"/>
  <c r="W22" i="11"/>
  <c r="Z21" i="11"/>
  <c r="Y21" i="11"/>
  <c r="X21" i="11"/>
  <c r="W21" i="11"/>
  <c r="Z20" i="11"/>
  <c r="Y20" i="11"/>
  <c r="X20" i="11"/>
  <c r="W20" i="11"/>
  <c r="Z19" i="11"/>
  <c r="Y19" i="11"/>
  <c r="X19" i="11"/>
  <c r="W19" i="11"/>
  <c r="Z18" i="11"/>
  <c r="Y18" i="11"/>
  <c r="X18" i="11"/>
  <c r="W18" i="11"/>
  <c r="Z17" i="11"/>
  <c r="Y17" i="11"/>
  <c r="X17" i="11"/>
  <c r="W17" i="11"/>
  <c r="Z16" i="11"/>
  <c r="Y16" i="11"/>
  <c r="X16" i="11"/>
  <c r="W16" i="11"/>
  <c r="Z15" i="11"/>
  <c r="Y15" i="11"/>
  <c r="X15" i="11"/>
  <c r="W15" i="11"/>
  <c r="Z14" i="11"/>
  <c r="Y14" i="11"/>
  <c r="X14" i="11"/>
  <c r="W14" i="11"/>
  <c r="Z13" i="11"/>
  <c r="Y13" i="11"/>
  <c r="X13" i="11"/>
  <c r="W13" i="11"/>
  <c r="Z12" i="11"/>
  <c r="Y12" i="11"/>
  <c r="X12" i="11"/>
  <c r="W12" i="11"/>
  <c r="Z11" i="11"/>
  <c r="Y11" i="11"/>
  <c r="X11" i="11"/>
  <c r="W11" i="11"/>
  <c r="Z10" i="11"/>
  <c r="Y10" i="11"/>
  <c r="X10" i="11"/>
  <c r="W10" i="11"/>
  <c r="Z9" i="11"/>
  <c r="Y9" i="11"/>
  <c r="X9" i="11"/>
  <c r="W9" i="11"/>
  <c r="Z8" i="11"/>
  <c r="Y8" i="11"/>
  <c r="X8" i="11"/>
  <c r="W8" i="11"/>
  <c r="Z7" i="11"/>
  <c r="Y7" i="11"/>
  <c r="X7" i="11"/>
  <c r="W7" i="11"/>
  <c r="Z6" i="11"/>
  <c r="Y6" i="11"/>
  <c r="X6" i="11"/>
  <c r="W6" i="11"/>
  <c r="Z5" i="11"/>
  <c r="Y5" i="11"/>
  <c r="X5" i="11"/>
  <c r="W5" i="11"/>
  <c r="Z4" i="11"/>
  <c r="Y4" i="11"/>
  <c r="X4" i="11"/>
  <c r="W4" i="11"/>
  <c r="Z3" i="11"/>
  <c r="Y3" i="11"/>
  <c r="X3" i="11"/>
  <c r="W3" i="11"/>
  <c r="Z2" i="11"/>
  <c r="Z102" i="11" s="1"/>
  <c r="Z105" i="11" s="1"/>
  <c r="Y2" i="11"/>
  <c r="Y102" i="11" s="1"/>
  <c r="Y105" i="11" s="1"/>
  <c r="X2" i="11"/>
  <c r="X102" i="11" s="1"/>
  <c r="X105" i="11" s="1"/>
  <c r="W2" i="11"/>
  <c r="W102" i="11" s="1"/>
  <c r="W105" i="11" s="1"/>
  <c r="E121" i="1"/>
  <c r="E116" i="1"/>
  <c r="E117" i="1"/>
  <c r="E118" i="1"/>
  <c r="E115" i="1"/>
  <c r="F109" i="1"/>
  <c r="F116" i="1" s="1"/>
  <c r="F110" i="1"/>
  <c r="F117" i="1" s="1"/>
  <c r="F111" i="1"/>
  <c r="F118" i="1" s="1"/>
  <c r="F108" i="1"/>
  <c r="F115" i="1" s="1"/>
  <c r="E109" i="1"/>
  <c r="E110" i="1"/>
  <c r="E111" i="1"/>
  <c r="E108" i="1"/>
  <c r="D109" i="1"/>
  <c r="D116" i="1" s="1"/>
  <c r="D110" i="1"/>
  <c r="D117" i="1" s="1"/>
  <c r="D111" i="1"/>
  <c r="D118" i="1" s="1"/>
  <c r="D108" i="1"/>
  <c r="D115" i="1" s="1"/>
  <c r="C111" i="1"/>
  <c r="C118" i="1" s="1"/>
  <c r="C110" i="1"/>
  <c r="C117" i="1" s="1"/>
  <c r="C109" i="1"/>
  <c r="C116" i="1" s="1"/>
  <c r="C108" i="1"/>
  <c r="C115" i="1" s="1"/>
  <c r="V102" i="12" l="1"/>
  <c r="V105" i="12" s="1"/>
  <c r="F121" i="1"/>
  <c r="D121" i="1"/>
  <c r="C121" i="1"/>
  <c r="AK30" i="10"/>
  <c r="AL30" i="10"/>
  <c r="AM30" i="10"/>
  <c r="AK31" i="10"/>
  <c r="AL31" i="10"/>
  <c r="AM31" i="10"/>
  <c r="AK32" i="10"/>
  <c r="AL32" i="10"/>
  <c r="AM32" i="10"/>
  <c r="AK33" i="10"/>
  <c r="AL33" i="10"/>
  <c r="AM33" i="10"/>
  <c r="AK34" i="10"/>
  <c r="AL34" i="10"/>
  <c r="AM34" i="10"/>
  <c r="AK35" i="10"/>
  <c r="AL35" i="10"/>
  <c r="AM35" i="10"/>
  <c r="AJ35" i="10"/>
  <c r="AJ34" i="10"/>
  <c r="AJ32" i="10"/>
  <c r="AJ33" i="10"/>
  <c r="AJ31" i="10"/>
  <c r="AJ30" i="10"/>
  <c r="AP20" i="10"/>
  <c r="AO20" i="10"/>
  <c r="AN20" i="10"/>
  <c r="AM20" i="10"/>
  <c r="AN18" i="10"/>
  <c r="AO18" i="10"/>
  <c r="AP18" i="10"/>
  <c r="AN19" i="10"/>
  <c r="AO19" i="10"/>
  <c r="AP19" i="10"/>
  <c r="AN21" i="10"/>
  <c r="AO21" i="10"/>
  <c r="AP21" i="10"/>
  <c r="AN22" i="10"/>
  <c r="AO22" i="10"/>
  <c r="AP22" i="10"/>
  <c r="AN23" i="10"/>
  <c r="AO23" i="10"/>
  <c r="AP23" i="10"/>
  <c r="AN25" i="10"/>
  <c r="AO25" i="10"/>
  <c r="AP25" i="10"/>
  <c r="AM18" i="10"/>
  <c r="AM19" i="10"/>
  <c r="AM21" i="10"/>
  <c r="AM22" i="10"/>
  <c r="AM23" i="10"/>
  <c r="AM25" i="10"/>
  <c r="AN17" i="10"/>
  <c r="AO17" i="10"/>
  <c r="AP17" i="10"/>
  <c r="Z101" i="10"/>
  <c r="Y101" i="10"/>
  <c r="X101" i="10"/>
  <c r="W101" i="10"/>
  <c r="V101" i="10"/>
  <c r="U101" i="10"/>
  <c r="T101" i="10"/>
  <c r="S101" i="10"/>
  <c r="Z100" i="10"/>
  <c r="Y100" i="10"/>
  <c r="X100" i="10"/>
  <c r="W100" i="10"/>
  <c r="V100" i="10"/>
  <c r="U100" i="10"/>
  <c r="T100" i="10"/>
  <c r="S100" i="10"/>
  <c r="Z99" i="10"/>
  <c r="Y99" i="10"/>
  <c r="X99" i="10"/>
  <c r="W99" i="10"/>
  <c r="V99" i="10"/>
  <c r="U99" i="10"/>
  <c r="T99" i="10"/>
  <c r="S99" i="10"/>
  <c r="Z98" i="10"/>
  <c r="Y98" i="10"/>
  <c r="X98" i="10"/>
  <c r="W98" i="10"/>
  <c r="V98" i="10"/>
  <c r="U98" i="10"/>
  <c r="T98" i="10"/>
  <c r="S98" i="10"/>
  <c r="Z97" i="10"/>
  <c r="Y97" i="10"/>
  <c r="X97" i="10"/>
  <c r="W97" i="10"/>
  <c r="V97" i="10"/>
  <c r="U97" i="10"/>
  <c r="T97" i="10"/>
  <c r="S97" i="10"/>
  <c r="Z96" i="10"/>
  <c r="Y96" i="10"/>
  <c r="X96" i="10"/>
  <c r="W96" i="10"/>
  <c r="V96" i="10"/>
  <c r="U96" i="10"/>
  <c r="T96" i="10"/>
  <c r="S96" i="10"/>
  <c r="Z95" i="10"/>
  <c r="Y95" i="10"/>
  <c r="X95" i="10"/>
  <c r="W95" i="10"/>
  <c r="V95" i="10"/>
  <c r="U95" i="10"/>
  <c r="T95" i="10"/>
  <c r="S95" i="10"/>
  <c r="Z94" i="10"/>
  <c r="Y94" i="10"/>
  <c r="X94" i="10"/>
  <c r="W94" i="10"/>
  <c r="V94" i="10"/>
  <c r="U94" i="10"/>
  <c r="T94" i="10"/>
  <c r="S94" i="10"/>
  <c r="Z93" i="10"/>
  <c r="Y93" i="10"/>
  <c r="X93" i="10"/>
  <c r="W93" i="10"/>
  <c r="V93" i="10"/>
  <c r="U93" i="10"/>
  <c r="T93" i="10"/>
  <c r="S93" i="10"/>
  <c r="Z92" i="10"/>
  <c r="Y92" i="10"/>
  <c r="X92" i="10"/>
  <c r="W92" i="10"/>
  <c r="V92" i="10"/>
  <c r="U92" i="10"/>
  <c r="T92" i="10"/>
  <c r="S92" i="10"/>
  <c r="Z91" i="10"/>
  <c r="Y91" i="10"/>
  <c r="X91" i="10"/>
  <c r="W91" i="10"/>
  <c r="V91" i="10"/>
  <c r="U91" i="10"/>
  <c r="T91" i="10"/>
  <c r="S91" i="10"/>
  <c r="Z90" i="10"/>
  <c r="Y90" i="10"/>
  <c r="X90" i="10"/>
  <c r="W90" i="10"/>
  <c r="V90" i="10"/>
  <c r="U90" i="10"/>
  <c r="T90" i="10"/>
  <c r="S90" i="10"/>
  <c r="Z89" i="10"/>
  <c r="Y89" i="10"/>
  <c r="X89" i="10"/>
  <c r="W89" i="10"/>
  <c r="V89" i="10"/>
  <c r="U89" i="10"/>
  <c r="T89" i="10"/>
  <c r="S89" i="10"/>
  <c r="Z88" i="10"/>
  <c r="Y88" i="10"/>
  <c r="X88" i="10"/>
  <c r="W88" i="10"/>
  <c r="V88" i="10"/>
  <c r="U88" i="10"/>
  <c r="T88" i="10"/>
  <c r="S88" i="10"/>
  <c r="Z87" i="10"/>
  <c r="Y87" i="10"/>
  <c r="X87" i="10"/>
  <c r="W87" i="10"/>
  <c r="V87" i="10"/>
  <c r="U87" i="10"/>
  <c r="T87" i="10"/>
  <c r="S87" i="10"/>
  <c r="Z86" i="10"/>
  <c r="Y86" i="10"/>
  <c r="X86" i="10"/>
  <c r="W86" i="10"/>
  <c r="V86" i="10"/>
  <c r="U86" i="10"/>
  <c r="T86" i="10"/>
  <c r="S86" i="10"/>
  <c r="Z85" i="10"/>
  <c r="Y85" i="10"/>
  <c r="X85" i="10"/>
  <c r="W85" i="10"/>
  <c r="V85" i="10"/>
  <c r="U85" i="10"/>
  <c r="T85" i="10"/>
  <c r="S85" i="10"/>
  <c r="Z84" i="10"/>
  <c r="Y84" i="10"/>
  <c r="X84" i="10"/>
  <c r="W84" i="10"/>
  <c r="V84" i="10"/>
  <c r="U84" i="10"/>
  <c r="T84" i="10"/>
  <c r="S84" i="10"/>
  <c r="Z83" i="10"/>
  <c r="Y83" i="10"/>
  <c r="X83" i="10"/>
  <c r="W83" i="10"/>
  <c r="V83" i="10"/>
  <c r="U83" i="10"/>
  <c r="T83" i="10"/>
  <c r="S83" i="10"/>
  <c r="Z82" i="10"/>
  <c r="Y82" i="10"/>
  <c r="X82" i="10"/>
  <c r="W82" i="10"/>
  <c r="V82" i="10"/>
  <c r="U82" i="10"/>
  <c r="T82" i="10"/>
  <c r="S82" i="10"/>
  <c r="Z81" i="10"/>
  <c r="Y81" i="10"/>
  <c r="X81" i="10"/>
  <c r="W81" i="10"/>
  <c r="V81" i="10"/>
  <c r="U81" i="10"/>
  <c r="T81" i="10"/>
  <c r="S81" i="10"/>
  <c r="Z80" i="10"/>
  <c r="Y80" i="10"/>
  <c r="X80" i="10"/>
  <c r="W80" i="10"/>
  <c r="V80" i="10"/>
  <c r="U80" i="10"/>
  <c r="T80" i="10"/>
  <c r="S80" i="10"/>
  <c r="Z79" i="10"/>
  <c r="Y79" i="10"/>
  <c r="X79" i="10"/>
  <c r="W79" i="10"/>
  <c r="V79" i="10"/>
  <c r="U79" i="10"/>
  <c r="T79" i="10"/>
  <c r="S79" i="10"/>
  <c r="Z78" i="10"/>
  <c r="Y78" i="10"/>
  <c r="X78" i="10"/>
  <c r="W78" i="10"/>
  <c r="V78" i="10"/>
  <c r="U78" i="10"/>
  <c r="T78" i="10"/>
  <c r="S78" i="10"/>
  <c r="Z77" i="10"/>
  <c r="Y77" i="10"/>
  <c r="X77" i="10"/>
  <c r="W77" i="10"/>
  <c r="V77" i="10"/>
  <c r="U77" i="10"/>
  <c r="T77" i="10"/>
  <c r="S77" i="10"/>
  <c r="Z76" i="10"/>
  <c r="Y76" i="10"/>
  <c r="X76" i="10"/>
  <c r="W76" i="10"/>
  <c r="V76" i="10"/>
  <c r="U76" i="10"/>
  <c r="T76" i="10"/>
  <c r="S76" i="10"/>
  <c r="Z75" i="10"/>
  <c r="Y75" i="10"/>
  <c r="X75" i="10"/>
  <c r="W75" i="10"/>
  <c r="V75" i="10"/>
  <c r="U75" i="10"/>
  <c r="T75" i="10"/>
  <c r="S75" i="10"/>
  <c r="Z74" i="10"/>
  <c r="Y74" i="10"/>
  <c r="X74" i="10"/>
  <c r="W74" i="10"/>
  <c r="V74" i="10"/>
  <c r="U74" i="10"/>
  <c r="T74" i="10"/>
  <c r="S74" i="10"/>
  <c r="Z73" i="10"/>
  <c r="Y73" i="10"/>
  <c r="X73" i="10"/>
  <c r="W73" i="10"/>
  <c r="V73" i="10"/>
  <c r="U73" i="10"/>
  <c r="T73" i="10"/>
  <c r="S73" i="10"/>
  <c r="Z72" i="10"/>
  <c r="Y72" i="10"/>
  <c r="X72" i="10"/>
  <c r="W72" i="10"/>
  <c r="V72" i="10"/>
  <c r="U72" i="10"/>
  <c r="T72" i="10"/>
  <c r="S72" i="10"/>
  <c r="Z71" i="10"/>
  <c r="Y71" i="10"/>
  <c r="X71" i="10"/>
  <c r="W71" i="10"/>
  <c r="V71" i="10"/>
  <c r="U71" i="10"/>
  <c r="T71" i="10"/>
  <c r="S71" i="10"/>
  <c r="Z70" i="10"/>
  <c r="Y70" i="10"/>
  <c r="X70" i="10"/>
  <c r="W70" i="10"/>
  <c r="V70" i="10"/>
  <c r="U70" i="10"/>
  <c r="T70" i="10"/>
  <c r="S70" i="10"/>
  <c r="Z69" i="10"/>
  <c r="Y69" i="10"/>
  <c r="X69" i="10"/>
  <c r="W69" i="10"/>
  <c r="V69" i="10"/>
  <c r="U69" i="10"/>
  <c r="T69" i="10"/>
  <c r="S69" i="10"/>
  <c r="Z68" i="10"/>
  <c r="Y68" i="10"/>
  <c r="X68" i="10"/>
  <c r="W68" i="10"/>
  <c r="V68" i="10"/>
  <c r="U68" i="10"/>
  <c r="T68" i="10"/>
  <c r="S68" i="10"/>
  <c r="Z67" i="10"/>
  <c r="Y67" i="10"/>
  <c r="X67" i="10"/>
  <c r="W67" i="10"/>
  <c r="V67" i="10"/>
  <c r="U67" i="10"/>
  <c r="T67" i="10"/>
  <c r="S67" i="10"/>
  <c r="Z66" i="10"/>
  <c r="Y66" i="10"/>
  <c r="X66" i="10"/>
  <c r="W66" i="10"/>
  <c r="V66" i="10"/>
  <c r="U66" i="10"/>
  <c r="T66" i="10"/>
  <c r="S66" i="10"/>
  <c r="Z65" i="10"/>
  <c r="Y65" i="10"/>
  <c r="X65" i="10"/>
  <c r="W65" i="10"/>
  <c r="V65" i="10"/>
  <c r="U65" i="10"/>
  <c r="T65" i="10"/>
  <c r="S65" i="10"/>
  <c r="Z64" i="10"/>
  <c r="Y64" i="10"/>
  <c r="X64" i="10"/>
  <c r="W64" i="10"/>
  <c r="V64" i="10"/>
  <c r="U64" i="10"/>
  <c r="T64" i="10"/>
  <c r="S64" i="10"/>
  <c r="Z63" i="10"/>
  <c r="Y63" i="10"/>
  <c r="X63" i="10"/>
  <c r="W63" i="10"/>
  <c r="V63" i="10"/>
  <c r="U63" i="10"/>
  <c r="T63" i="10"/>
  <c r="S63" i="10"/>
  <c r="Z62" i="10"/>
  <c r="Y62" i="10"/>
  <c r="X62" i="10"/>
  <c r="W62" i="10"/>
  <c r="V62" i="10"/>
  <c r="U62" i="10"/>
  <c r="T62" i="10"/>
  <c r="S62" i="10"/>
  <c r="Z61" i="10"/>
  <c r="Y61" i="10"/>
  <c r="X61" i="10"/>
  <c r="W61" i="10"/>
  <c r="V61" i="10"/>
  <c r="U61" i="10"/>
  <c r="T61" i="10"/>
  <c r="S61" i="10"/>
  <c r="Z60" i="10"/>
  <c r="Y60" i="10"/>
  <c r="X60" i="10"/>
  <c r="W60" i="10"/>
  <c r="V60" i="10"/>
  <c r="U60" i="10"/>
  <c r="T60" i="10"/>
  <c r="S60" i="10"/>
  <c r="Z59" i="10"/>
  <c r="Y59" i="10"/>
  <c r="X59" i="10"/>
  <c r="W59" i="10"/>
  <c r="V59" i="10"/>
  <c r="U59" i="10"/>
  <c r="T59" i="10"/>
  <c r="S59" i="10"/>
  <c r="Z58" i="10"/>
  <c r="Y58" i="10"/>
  <c r="X58" i="10"/>
  <c r="W58" i="10"/>
  <c r="V58" i="10"/>
  <c r="U58" i="10"/>
  <c r="T58" i="10"/>
  <c r="S58" i="10"/>
  <c r="Z57" i="10"/>
  <c r="Y57" i="10"/>
  <c r="X57" i="10"/>
  <c r="W57" i="10"/>
  <c r="V57" i="10"/>
  <c r="U57" i="10"/>
  <c r="T57" i="10"/>
  <c r="S57" i="10"/>
  <c r="Z56" i="10"/>
  <c r="Y56" i="10"/>
  <c r="X56" i="10"/>
  <c r="W56" i="10"/>
  <c r="V56" i="10"/>
  <c r="U56" i="10"/>
  <c r="T56" i="10"/>
  <c r="S56" i="10"/>
  <c r="Z55" i="10"/>
  <c r="Y55" i="10"/>
  <c r="X55" i="10"/>
  <c r="W55" i="10"/>
  <c r="V55" i="10"/>
  <c r="U55" i="10"/>
  <c r="T55" i="10"/>
  <c r="S55" i="10"/>
  <c r="Z54" i="10"/>
  <c r="Y54" i="10"/>
  <c r="X54" i="10"/>
  <c r="W54" i="10"/>
  <c r="V54" i="10"/>
  <c r="U54" i="10"/>
  <c r="T54" i="10"/>
  <c r="S54" i="10"/>
  <c r="Z53" i="10"/>
  <c r="Y53" i="10"/>
  <c r="X53" i="10"/>
  <c r="W53" i="10"/>
  <c r="V53" i="10"/>
  <c r="U53" i="10"/>
  <c r="T53" i="10"/>
  <c r="S53" i="10"/>
  <c r="Z52" i="10"/>
  <c r="Y52" i="10"/>
  <c r="X52" i="10"/>
  <c r="W52" i="10"/>
  <c r="V52" i="10"/>
  <c r="U52" i="10"/>
  <c r="T52" i="10"/>
  <c r="S52" i="10"/>
  <c r="Z51" i="10"/>
  <c r="Y51" i="10"/>
  <c r="X51" i="10"/>
  <c r="W51" i="10"/>
  <c r="V51" i="10"/>
  <c r="U51" i="10"/>
  <c r="T51" i="10"/>
  <c r="S51" i="10"/>
  <c r="Z50" i="10"/>
  <c r="Y50" i="10"/>
  <c r="X50" i="10"/>
  <c r="W50" i="10"/>
  <c r="V50" i="10"/>
  <c r="U50" i="10"/>
  <c r="T50" i="10"/>
  <c r="S50" i="10"/>
  <c r="Z49" i="10"/>
  <c r="Y49" i="10"/>
  <c r="X49" i="10"/>
  <c r="W49" i="10"/>
  <c r="V49" i="10"/>
  <c r="U49" i="10"/>
  <c r="T49" i="10"/>
  <c r="S49" i="10"/>
  <c r="Z48" i="10"/>
  <c r="Y48" i="10"/>
  <c r="X48" i="10"/>
  <c r="W48" i="10"/>
  <c r="V48" i="10"/>
  <c r="U48" i="10"/>
  <c r="T48" i="10"/>
  <c r="S48" i="10"/>
  <c r="Z47" i="10"/>
  <c r="Y47" i="10"/>
  <c r="X47" i="10"/>
  <c r="W47" i="10"/>
  <c r="V47" i="10"/>
  <c r="U47" i="10"/>
  <c r="T47" i="10"/>
  <c r="S47" i="10"/>
  <c r="Z46" i="10"/>
  <c r="Y46" i="10"/>
  <c r="X46" i="10"/>
  <c r="W46" i="10"/>
  <c r="V46" i="10"/>
  <c r="U46" i="10"/>
  <c r="T46" i="10"/>
  <c r="S46" i="10"/>
  <c r="Z45" i="10"/>
  <c r="Y45" i="10"/>
  <c r="X45" i="10"/>
  <c r="W45" i="10"/>
  <c r="V45" i="10"/>
  <c r="U45" i="10"/>
  <c r="T45" i="10"/>
  <c r="S45" i="10"/>
  <c r="Z44" i="10"/>
  <c r="Y44" i="10"/>
  <c r="X44" i="10"/>
  <c r="W44" i="10"/>
  <c r="V44" i="10"/>
  <c r="U44" i="10"/>
  <c r="T44" i="10"/>
  <c r="S44" i="10"/>
  <c r="Z43" i="10"/>
  <c r="Y43" i="10"/>
  <c r="X43" i="10"/>
  <c r="W43" i="10"/>
  <c r="V43" i="10"/>
  <c r="U43" i="10"/>
  <c r="T43" i="10"/>
  <c r="S43" i="10"/>
  <c r="Z42" i="10"/>
  <c r="Y42" i="10"/>
  <c r="X42" i="10"/>
  <c r="W42" i="10"/>
  <c r="V42" i="10"/>
  <c r="U42" i="10"/>
  <c r="T42" i="10"/>
  <c r="S42" i="10"/>
  <c r="Z41" i="10"/>
  <c r="Y41" i="10"/>
  <c r="X41" i="10"/>
  <c r="W41" i="10"/>
  <c r="V41" i="10"/>
  <c r="U41" i="10"/>
  <c r="T41" i="10"/>
  <c r="S41" i="10"/>
  <c r="Z40" i="10"/>
  <c r="Y40" i="10"/>
  <c r="X40" i="10"/>
  <c r="W40" i="10"/>
  <c r="V40" i="10"/>
  <c r="U40" i="10"/>
  <c r="T40" i="10"/>
  <c r="S40" i="10"/>
  <c r="Z39" i="10"/>
  <c r="Y39" i="10"/>
  <c r="X39" i="10"/>
  <c r="W39" i="10"/>
  <c r="V39" i="10"/>
  <c r="U39" i="10"/>
  <c r="T39" i="10"/>
  <c r="S39" i="10"/>
  <c r="Z38" i="10"/>
  <c r="Y38" i="10"/>
  <c r="X38" i="10"/>
  <c r="W38" i="10"/>
  <c r="V38" i="10"/>
  <c r="U38" i="10"/>
  <c r="T38" i="10"/>
  <c r="S38" i="10"/>
  <c r="Z37" i="10"/>
  <c r="Y37" i="10"/>
  <c r="X37" i="10"/>
  <c r="W37" i="10"/>
  <c r="V37" i="10"/>
  <c r="U37" i="10"/>
  <c r="T37" i="10"/>
  <c r="S37" i="10"/>
  <c r="Z36" i="10"/>
  <c r="Y36" i="10"/>
  <c r="X36" i="10"/>
  <c r="W36" i="10"/>
  <c r="V36" i="10"/>
  <c r="U36" i="10"/>
  <c r="T36" i="10"/>
  <c r="S36" i="10"/>
  <c r="Z35" i="10"/>
  <c r="Y35" i="10"/>
  <c r="X35" i="10"/>
  <c r="W35" i="10"/>
  <c r="V35" i="10"/>
  <c r="U35" i="10"/>
  <c r="T35" i="10"/>
  <c r="S35" i="10"/>
  <c r="Z34" i="10"/>
  <c r="Y34" i="10"/>
  <c r="X34" i="10"/>
  <c r="W34" i="10"/>
  <c r="V34" i="10"/>
  <c r="U34" i="10"/>
  <c r="T34" i="10"/>
  <c r="S34" i="10"/>
  <c r="Z33" i="10"/>
  <c r="Y33" i="10"/>
  <c r="X33" i="10"/>
  <c r="W33" i="10"/>
  <c r="V33" i="10"/>
  <c r="U33" i="10"/>
  <c r="T33" i="10"/>
  <c r="S33" i="10"/>
  <c r="Z32" i="10"/>
  <c r="Y32" i="10"/>
  <c r="X32" i="10"/>
  <c r="W32" i="10"/>
  <c r="V32" i="10"/>
  <c r="U32" i="10"/>
  <c r="T32" i="10"/>
  <c r="S32" i="10"/>
  <c r="Z31" i="10"/>
  <c r="Y31" i="10"/>
  <c r="X31" i="10"/>
  <c r="W31" i="10"/>
  <c r="V31" i="10"/>
  <c r="U31" i="10"/>
  <c r="T31" i="10"/>
  <c r="S31" i="10"/>
  <c r="Z30" i="10"/>
  <c r="Y30" i="10"/>
  <c r="X30" i="10"/>
  <c r="W30" i="10"/>
  <c r="V30" i="10"/>
  <c r="U30" i="10"/>
  <c r="T30" i="10"/>
  <c r="S30" i="10"/>
  <c r="Z29" i="10"/>
  <c r="Y29" i="10"/>
  <c r="X29" i="10"/>
  <c r="W29" i="10"/>
  <c r="V29" i="10"/>
  <c r="U29" i="10"/>
  <c r="T29" i="10"/>
  <c r="S29" i="10"/>
  <c r="Z28" i="10"/>
  <c r="Y28" i="10"/>
  <c r="X28" i="10"/>
  <c r="W28" i="10"/>
  <c r="V28" i="10"/>
  <c r="U28" i="10"/>
  <c r="T28" i="10"/>
  <c r="S28" i="10"/>
  <c r="Z27" i="10"/>
  <c r="Y27" i="10"/>
  <c r="X27" i="10"/>
  <c r="W27" i="10"/>
  <c r="V27" i="10"/>
  <c r="U27" i="10"/>
  <c r="T27" i="10"/>
  <c r="S27" i="10"/>
  <c r="Z26" i="10"/>
  <c r="Y26" i="10"/>
  <c r="X26" i="10"/>
  <c r="W26" i="10"/>
  <c r="V26" i="10"/>
  <c r="U26" i="10"/>
  <c r="T26" i="10"/>
  <c r="S26" i="10"/>
  <c r="Z25" i="10"/>
  <c r="Y25" i="10"/>
  <c r="X25" i="10"/>
  <c r="W25" i="10"/>
  <c r="V25" i="10"/>
  <c r="U25" i="10"/>
  <c r="T25" i="10"/>
  <c r="S25" i="10"/>
  <c r="Z24" i="10"/>
  <c r="Y24" i="10"/>
  <c r="X24" i="10"/>
  <c r="W24" i="10"/>
  <c r="V24" i="10"/>
  <c r="U24" i="10"/>
  <c r="T24" i="10"/>
  <c r="S24" i="10"/>
  <c r="Z23" i="10"/>
  <c r="Y23" i="10"/>
  <c r="X23" i="10"/>
  <c r="W23" i="10"/>
  <c r="V23" i="10"/>
  <c r="U23" i="10"/>
  <c r="T23" i="10"/>
  <c r="S23" i="10"/>
  <c r="Z22" i="10"/>
  <c r="Y22" i="10"/>
  <c r="X22" i="10"/>
  <c r="W22" i="10"/>
  <c r="V22" i="10"/>
  <c r="U22" i="10"/>
  <c r="T22" i="10"/>
  <c r="S22" i="10"/>
  <c r="Z21" i="10"/>
  <c r="Y21" i="10"/>
  <c r="X21" i="10"/>
  <c r="W21" i="10"/>
  <c r="V21" i="10"/>
  <c r="U21" i="10"/>
  <c r="T21" i="10"/>
  <c r="S21" i="10"/>
  <c r="Z20" i="10"/>
  <c r="Y20" i="10"/>
  <c r="X20" i="10"/>
  <c r="W20" i="10"/>
  <c r="V20" i="10"/>
  <c r="U20" i="10"/>
  <c r="T20" i="10"/>
  <c r="S20" i="10"/>
  <c r="Z19" i="10"/>
  <c r="Y19" i="10"/>
  <c r="X19" i="10"/>
  <c r="W19" i="10"/>
  <c r="V19" i="10"/>
  <c r="U19" i="10"/>
  <c r="T19" i="10"/>
  <c r="S19" i="10"/>
  <c r="Z18" i="10"/>
  <c r="Y18" i="10"/>
  <c r="X18" i="10"/>
  <c r="W18" i="10"/>
  <c r="V18" i="10"/>
  <c r="U18" i="10"/>
  <c r="T18" i="10"/>
  <c r="S18" i="10"/>
  <c r="Z17" i="10"/>
  <c r="Y17" i="10"/>
  <c r="X17" i="10"/>
  <c r="W17" i="10"/>
  <c r="V17" i="10"/>
  <c r="U17" i="10"/>
  <c r="T17" i="10"/>
  <c r="S17" i="10"/>
  <c r="Z16" i="10"/>
  <c r="Y16" i="10"/>
  <c r="X16" i="10"/>
  <c r="W16" i="10"/>
  <c r="V16" i="10"/>
  <c r="U16" i="10"/>
  <c r="T16" i="10"/>
  <c r="S16" i="10"/>
  <c r="Z15" i="10"/>
  <c r="Y15" i="10"/>
  <c r="X15" i="10"/>
  <c r="W15" i="10"/>
  <c r="V15" i="10"/>
  <c r="U15" i="10"/>
  <c r="T15" i="10"/>
  <c r="S15" i="10"/>
  <c r="Z14" i="10"/>
  <c r="Y14" i="10"/>
  <c r="X14" i="10"/>
  <c r="W14" i="10"/>
  <c r="V14" i="10"/>
  <c r="U14" i="10"/>
  <c r="T14" i="10"/>
  <c r="S14" i="10"/>
  <c r="Z13" i="10"/>
  <c r="Y13" i="10"/>
  <c r="X13" i="10"/>
  <c r="W13" i="10"/>
  <c r="V13" i="10"/>
  <c r="U13" i="10"/>
  <c r="T13" i="10"/>
  <c r="S13" i="10"/>
  <c r="Z12" i="10"/>
  <c r="Y12" i="10"/>
  <c r="X12" i="10"/>
  <c r="W12" i="10"/>
  <c r="V12" i="10"/>
  <c r="U12" i="10"/>
  <c r="T12" i="10"/>
  <c r="S12" i="10"/>
  <c r="Z11" i="10"/>
  <c r="Y11" i="10"/>
  <c r="X11" i="10"/>
  <c r="W11" i="10"/>
  <c r="V11" i="10"/>
  <c r="U11" i="10"/>
  <c r="T11" i="10"/>
  <c r="S11" i="10"/>
  <c r="Z10" i="10"/>
  <c r="Y10" i="10"/>
  <c r="X10" i="10"/>
  <c r="W10" i="10"/>
  <c r="V10" i="10"/>
  <c r="U10" i="10"/>
  <c r="T10" i="10"/>
  <c r="S10" i="10"/>
  <c r="Z9" i="10"/>
  <c r="Y9" i="10"/>
  <c r="X9" i="10"/>
  <c r="W9" i="10"/>
  <c r="V9" i="10"/>
  <c r="U9" i="10"/>
  <c r="T9" i="10"/>
  <c r="S9" i="10"/>
  <c r="Z8" i="10"/>
  <c r="Y8" i="10"/>
  <c r="X8" i="10"/>
  <c r="W8" i="10"/>
  <c r="V8" i="10"/>
  <c r="U8" i="10"/>
  <c r="T8" i="10"/>
  <c r="S8" i="10"/>
  <c r="Z7" i="10"/>
  <c r="Y7" i="10"/>
  <c r="X7" i="10"/>
  <c r="W7" i="10"/>
  <c r="V7" i="10"/>
  <c r="U7" i="10"/>
  <c r="T7" i="10"/>
  <c r="S7" i="10"/>
  <c r="Z6" i="10"/>
  <c r="Y6" i="10"/>
  <c r="X6" i="10"/>
  <c r="W6" i="10"/>
  <c r="V6" i="10"/>
  <c r="U6" i="10"/>
  <c r="T6" i="10"/>
  <c r="S6" i="10"/>
  <c r="Z5" i="10"/>
  <c r="Y5" i="10"/>
  <c r="X5" i="10"/>
  <c r="W5" i="10"/>
  <c r="V5" i="10"/>
  <c r="U5" i="10"/>
  <c r="T5" i="10"/>
  <c r="S5" i="10"/>
  <c r="Z4" i="10"/>
  <c r="Y4" i="10"/>
  <c r="X4" i="10"/>
  <c r="W4" i="10"/>
  <c r="V4" i="10"/>
  <c r="U4" i="10"/>
  <c r="T4" i="10"/>
  <c r="S4" i="10"/>
  <c r="Z3" i="10"/>
  <c r="Y3" i="10"/>
  <c r="X3" i="10"/>
  <c r="W3" i="10"/>
  <c r="V3" i="10"/>
  <c r="U3" i="10"/>
  <c r="T3" i="10"/>
  <c r="S3" i="10"/>
  <c r="Z2" i="10"/>
  <c r="Y2" i="10"/>
  <c r="X2" i="10"/>
  <c r="W2" i="10"/>
  <c r="V2" i="10"/>
  <c r="U2" i="10"/>
  <c r="U102" i="10" s="1"/>
  <c r="U105" i="10" s="1"/>
  <c r="T2" i="10"/>
  <c r="T102" i="10" s="1"/>
  <c r="T105" i="10" s="1"/>
  <c r="S2" i="10"/>
  <c r="S102" i="10" s="1"/>
  <c r="S105" i="10" s="1"/>
  <c r="E36" i="9"/>
  <c r="D36" i="9"/>
  <c r="C36" i="9"/>
  <c r="B36" i="9"/>
  <c r="E35" i="9"/>
  <c r="D35" i="9"/>
  <c r="C35" i="9"/>
  <c r="B35" i="9"/>
  <c r="E34" i="9"/>
  <c r="D34" i="9"/>
  <c r="C34" i="9"/>
  <c r="B34" i="9"/>
  <c r="E17" i="9"/>
  <c r="D17" i="9"/>
  <c r="C17" i="9"/>
  <c r="B17" i="9"/>
  <c r="E16" i="9"/>
  <c r="D16" i="9"/>
  <c r="C16" i="9"/>
  <c r="B16" i="9"/>
  <c r="C15" i="9"/>
  <c r="E15" i="9"/>
  <c r="D15" i="9"/>
  <c r="B15" i="9"/>
  <c r="E48" i="9"/>
  <c r="E49" i="9"/>
  <c r="E50" i="9"/>
  <c r="E51" i="9"/>
  <c r="E52" i="9"/>
  <c r="E53" i="9"/>
  <c r="E54" i="9"/>
  <c r="E55" i="9"/>
  <c r="E56" i="9"/>
  <c r="E47" i="9"/>
  <c r="E58" i="9" s="1"/>
  <c r="O3" i="9"/>
  <c r="O4" i="9"/>
  <c r="O13" i="9" s="1"/>
  <c r="O15" i="9" s="1"/>
  <c r="P4" i="9"/>
  <c r="Q4" i="9"/>
  <c r="R4" i="9"/>
  <c r="S4" i="9"/>
  <c r="T4" i="9"/>
  <c r="U4" i="9"/>
  <c r="V4" i="9"/>
  <c r="O5" i="9"/>
  <c r="P5" i="9"/>
  <c r="Q5" i="9"/>
  <c r="R5" i="9"/>
  <c r="S5" i="9"/>
  <c r="T5" i="9"/>
  <c r="U5" i="9"/>
  <c r="V5" i="9"/>
  <c r="O6" i="9"/>
  <c r="P6" i="9"/>
  <c r="Q6" i="9"/>
  <c r="R6" i="9"/>
  <c r="S6" i="9"/>
  <c r="T6" i="9"/>
  <c r="U6" i="9"/>
  <c r="V6" i="9"/>
  <c r="O7" i="9"/>
  <c r="P7" i="9"/>
  <c r="Q7" i="9"/>
  <c r="R7" i="9"/>
  <c r="S7" i="9"/>
  <c r="T7" i="9"/>
  <c r="U7" i="9"/>
  <c r="V7" i="9"/>
  <c r="O8" i="9"/>
  <c r="P8" i="9"/>
  <c r="Q8" i="9"/>
  <c r="R8" i="9"/>
  <c r="S8" i="9"/>
  <c r="T8" i="9"/>
  <c r="U8" i="9"/>
  <c r="V8" i="9"/>
  <c r="O9" i="9"/>
  <c r="P9" i="9"/>
  <c r="Q9" i="9"/>
  <c r="R9" i="9"/>
  <c r="S9" i="9"/>
  <c r="T9" i="9"/>
  <c r="U9" i="9"/>
  <c r="V9" i="9"/>
  <c r="O10" i="9"/>
  <c r="P10" i="9"/>
  <c r="Q10" i="9"/>
  <c r="R10" i="9"/>
  <c r="S10" i="9"/>
  <c r="T10" i="9"/>
  <c r="U10" i="9"/>
  <c r="V10" i="9"/>
  <c r="O11" i="9"/>
  <c r="P11" i="9"/>
  <c r="Q11" i="9"/>
  <c r="R11" i="9"/>
  <c r="S11" i="9"/>
  <c r="T11" i="9"/>
  <c r="U11" i="9"/>
  <c r="V11" i="9"/>
  <c r="O12" i="9"/>
  <c r="P12" i="9"/>
  <c r="Q12" i="9"/>
  <c r="R12" i="9"/>
  <c r="S12" i="9"/>
  <c r="T12" i="9"/>
  <c r="U12" i="9"/>
  <c r="V12" i="9"/>
  <c r="O22" i="9"/>
  <c r="O32" i="9" s="1"/>
  <c r="O34" i="9" s="1"/>
  <c r="P22" i="9"/>
  <c r="Q22" i="9"/>
  <c r="R22" i="9"/>
  <c r="S22" i="9"/>
  <c r="S32" i="9" s="1"/>
  <c r="S34" i="9" s="1"/>
  <c r="T22" i="9"/>
  <c r="U22" i="9"/>
  <c r="V22" i="9"/>
  <c r="O23" i="9"/>
  <c r="P23" i="9"/>
  <c r="Q23" i="9"/>
  <c r="R23" i="9"/>
  <c r="S23" i="9"/>
  <c r="T23" i="9"/>
  <c r="U23" i="9"/>
  <c r="V23" i="9"/>
  <c r="O24" i="9"/>
  <c r="P24" i="9"/>
  <c r="Q24" i="9"/>
  <c r="R24" i="9"/>
  <c r="S24" i="9"/>
  <c r="T24" i="9"/>
  <c r="U24" i="9"/>
  <c r="V24" i="9"/>
  <c r="O25" i="9"/>
  <c r="P25" i="9"/>
  <c r="Q25" i="9"/>
  <c r="R25" i="9"/>
  <c r="S25" i="9"/>
  <c r="T25" i="9"/>
  <c r="U25" i="9"/>
  <c r="V25" i="9"/>
  <c r="O26" i="9"/>
  <c r="P26" i="9"/>
  <c r="Q26" i="9"/>
  <c r="R26" i="9"/>
  <c r="S26" i="9"/>
  <c r="T26" i="9"/>
  <c r="U26" i="9"/>
  <c r="V26" i="9"/>
  <c r="O27" i="9"/>
  <c r="P27" i="9"/>
  <c r="Q27" i="9"/>
  <c r="R27" i="9"/>
  <c r="S27" i="9"/>
  <c r="T27" i="9"/>
  <c r="U27" i="9"/>
  <c r="V27" i="9"/>
  <c r="O28" i="9"/>
  <c r="P28" i="9"/>
  <c r="Q28" i="9"/>
  <c r="R28" i="9"/>
  <c r="S28" i="9"/>
  <c r="T28" i="9"/>
  <c r="U28" i="9"/>
  <c r="V28" i="9"/>
  <c r="O29" i="9"/>
  <c r="P29" i="9"/>
  <c r="Q29" i="9"/>
  <c r="R29" i="9"/>
  <c r="S29" i="9"/>
  <c r="T29" i="9"/>
  <c r="U29" i="9"/>
  <c r="V29" i="9"/>
  <c r="O30" i="9"/>
  <c r="P30" i="9"/>
  <c r="Q30" i="9"/>
  <c r="R30" i="9"/>
  <c r="S30" i="9"/>
  <c r="T30" i="9"/>
  <c r="U30" i="9"/>
  <c r="V30" i="9"/>
  <c r="O31" i="9"/>
  <c r="P31" i="9"/>
  <c r="Q31" i="9"/>
  <c r="R31" i="9"/>
  <c r="S31" i="9"/>
  <c r="T31" i="9"/>
  <c r="U31" i="9"/>
  <c r="V31" i="9"/>
  <c r="V3" i="9"/>
  <c r="V13" i="9" s="1"/>
  <c r="V15" i="9" s="1"/>
  <c r="U3" i="9"/>
  <c r="U13" i="9" s="1"/>
  <c r="U15" i="9" s="1"/>
  <c r="T3" i="9"/>
  <c r="T13" i="9" s="1"/>
  <c r="T15" i="9" s="1"/>
  <c r="S3" i="9"/>
  <c r="S13" i="9" s="1"/>
  <c r="S15" i="9" s="1"/>
  <c r="R3" i="9"/>
  <c r="R13" i="9" s="1"/>
  <c r="R15" i="9" s="1"/>
  <c r="Q3" i="9"/>
  <c r="Q13" i="9" s="1"/>
  <c r="Q15" i="9" s="1"/>
  <c r="P3" i="9"/>
  <c r="P13" i="9" s="1"/>
  <c r="P15" i="9" s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V102" i="10" l="1"/>
  <c r="V105" i="10" s="1"/>
  <c r="X102" i="10"/>
  <c r="X105" i="10" s="1"/>
  <c r="V102" i="1"/>
  <c r="V105" i="1" s="1"/>
  <c r="Z102" i="1"/>
  <c r="Z105" i="1" s="1"/>
  <c r="Z102" i="10"/>
  <c r="Z105" i="10" s="1"/>
  <c r="W102" i="10"/>
  <c r="W105" i="10" s="1"/>
  <c r="Y102" i="10"/>
  <c r="Y105" i="10" s="1"/>
  <c r="Q32" i="9"/>
  <c r="Q34" i="9" s="1"/>
  <c r="P32" i="9"/>
  <c r="P34" i="9" s="1"/>
  <c r="V32" i="9"/>
  <c r="V34" i="9" s="1"/>
  <c r="T32" i="9"/>
  <c r="T34" i="9" s="1"/>
  <c r="U32" i="9"/>
  <c r="U34" i="9" s="1"/>
  <c r="R32" i="9"/>
  <c r="R34" i="9" s="1"/>
  <c r="S102" i="1"/>
  <c r="S105" i="1" s="1"/>
  <c r="W102" i="1"/>
  <c r="W105" i="1" s="1"/>
  <c r="Y102" i="1"/>
  <c r="Y105" i="1" s="1"/>
  <c r="U102" i="1"/>
  <c r="U105" i="1" s="1"/>
  <c r="X102" i="1"/>
  <c r="X105" i="1" s="1"/>
  <c r="T102" i="1"/>
  <c r="T1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Indrajeet Mandal</author>
  </authors>
  <commentList>
    <comment ref="D6" authorId="0" shapeId="0" xr:uid="{811C4B27-C7AE-2844-A531-8B6D0E82F778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paramter change
</t>
        </r>
      </text>
    </comment>
    <comment ref="H6" authorId="0" shapeId="0" xr:uid="{02E303AF-7C83-A14C-A96F-1D9BED18FEB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</t>
        </r>
      </text>
    </comment>
    <comment ref="I6" authorId="0" shapeId="0" xr:uid="{13CE9346-100E-2D4A-B13F-CF6520F080F8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	</t>
        </r>
      </text>
    </comment>
    <comment ref="K6" authorId="0" shapeId="0" xr:uid="{0D8CAC95-5D42-9E43-9576-5CEAE9B4F775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
</t>
        </r>
      </text>
    </comment>
    <comment ref="L6" authorId="0" shapeId="0" xr:uid="{6DB8DDC2-A1A3-EC46-AF17-D4E51938F72C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	</t>
        </r>
      </text>
    </comment>
    <comment ref="M6" authorId="0" shapeId="0" xr:uid="{CB01A2CE-F194-1747-82E9-DB6D83EB5958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 NO FIN</t>
        </r>
      </text>
    </comment>
    <comment ref="H7" authorId="0" shapeId="0" xr:uid="{FC41AF66-8397-4E49-AF69-74CC0E1CB250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exta	</t>
        </r>
      </text>
    </comment>
    <comment ref="F10" authorId="0" shapeId="0" xr:uid="{113E4E3E-2A92-504A-BC29-EDA579E54A2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EXTRA PARA	</t>
        </r>
      </text>
    </comment>
    <comment ref="G10" authorId="0" shapeId="0" xr:uid="{CF1F5B54-FF1B-8340-B8F8-080BA8EF7F5E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EXTRA PARA	</t>
        </r>
      </text>
    </comment>
    <comment ref="K10" authorId="0" shapeId="0" xr:uid="{0A922CDB-8322-E84B-8A8B-524E8200C1D9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IMAGE DONE
</t>
        </r>
        <r>
          <rPr>
            <sz val="10"/>
            <color rgb="FF000000"/>
            <rFont val="Tahoma"/>
            <family val="2"/>
          </rPr>
          <t>NO APR</t>
        </r>
      </text>
    </comment>
    <comment ref="M10" authorId="0" shapeId="0" xr:uid="{3DF04604-5E52-8B49-91E2-3B183C30B036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</t>
        </r>
      </text>
    </comment>
    <comment ref="I11" authorId="0" shapeId="0" xr:uid="{860CAA09-F225-3541-9635-A198525F4F17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</t>
        </r>
      </text>
    </comment>
    <comment ref="J11" authorId="0" shapeId="0" xr:uid="{E80B6AEA-B7EA-C54C-8E47-A8782C9B6CFC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Indrajeet Mandal</author>
  </authors>
  <commentList>
    <comment ref="D7" authorId="0" shapeId="0" xr:uid="{788C2A69-BB51-FB48-917F-A184CDAC949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paramter change
</t>
        </r>
      </text>
    </comment>
    <comment ref="H7" authorId="0" shapeId="0" xr:uid="{DA585A76-9727-ED4D-B2C5-A70964BCAFA5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</t>
        </r>
      </text>
    </comment>
    <comment ref="I7" authorId="0" shapeId="0" xr:uid="{7EE5C371-48EB-484C-92EA-6844C41BDF67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	</t>
        </r>
      </text>
    </comment>
    <comment ref="K7" authorId="0" shapeId="0" xr:uid="{62E87E56-E2A6-1648-8E5E-17769FA9BF40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
</t>
        </r>
      </text>
    </comment>
    <comment ref="L7" authorId="0" shapeId="0" xr:uid="{EF1CA36F-6045-7240-BBA5-CB66650B531D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APR	</t>
        </r>
      </text>
    </comment>
    <comment ref="M7" authorId="0" shapeId="0" xr:uid="{051D66BA-8042-5D4C-BC58-C683654328A6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 NO FIN</t>
        </r>
      </text>
    </comment>
    <comment ref="H8" authorId="0" shapeId="0" xr:uid="{32368423-C7E8-B544-A647-196CF0ED6E91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exta	</t>
        </r>
      </text>
    </comment>
    <comment ref="F11" authorId="0" shapeId="0" xr:uid="{D1DF6EFC-BFBB-0B45-913C-780B281F061F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EXTRA PARA	</t>
        </r>
      </text>
    </comment>
    <comment ref="G11" authorId="0" shapeId="0" xr:uid="{E426B5EC-B300-4347-B61E-9BAA92A27A8E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EXTRA PARA	</t>
        </r>
      </text>
    </comment>
    <comment ref="K11" authorId="0" shapeId="0" xr:uid="{7CA238BC-36E4-D24D-B7E0-4B4ABCC2D580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IMAGE DONE
</t>
        </r>
        <r>
          <rPr>
            <sz val="10"/>
            <color rgb="FF000000"/>
            <rFont val="Tahoma"/>
            <family val="2"/>
          </rPr>
          <t>NO APR</t>
        </r>
      </text>
    </comment>
    <comment ref="M11" authorId="0" shapeId="0" xr:uid="{36FDF091-B0AC-EF42-9D46-67995C33A31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APR</t>
        </r>
      </text>
    </comment>
    <comment ref="I12" authorId="0" shapeId="0" xr:uid="{7EAE6FE9-F898-2843-A414-207C77F94992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</t>
        </r>
      </text>
    </comment>
    <comment ref="J12" authorId="0" shapeId="0" xr:uid="{288792C5-83C8-6042-A8CE-542350B552BA}">
      <text>
        <r>
          <rPr>
            <b/>
            <sz val="10"/>
            <color rgb="FF000000"/>
            <rFont val="Tahoma"/>
            <family val="2"/>
          </rPr>
          <t>Indrajeet Mandal: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</t>
        </r>
      </text>
    </comment>
  </commentList>
</comments>
</file>

<file path=xl/sharedStrings.xml><?xml version="1.0" encoding="utf-8"?>
<sst xmlns="http://schemas.openxmlformats.org/spreadsheetml/2006/main" count="9663" uniqueCount="166">
  <si>
    <t>Ques. No.</t>
  </si>
  <si>
    <t>Question</t>
  </si>
  <si>
    <t>GPT-4o</t>
  </si>
  <si>
    <t>GPT-3.5</t>
  </si>
  <si>
    <t>Llama-3.3</t>
  </si>
  <si>
    <t>Claude-3.5</t>
  </si>
  <si>
    <t>Set image size as $100 \times 100 \pu{nm}$ in the AFM software.</t>
  </si>
  <si>
    <t>YES</t>
  </si>
  <si>
    <t>Set the P gain to 100 in the AFM software.</t>
  </si>
  <si>
    <t>Set the I gain to 1000 in the AFM software.</t>
  </si>
  <si>
    <t>Set the D gain to 10 in the AFM software.</t>
  </si>
  <si>
    <t>Set the $\frac{time}{line}$ to \pu{1 s} in the AFM software.</t>
  </si>
  <si>
    <t>Set setpoint to \pu{1 V} in the AFM software.</t>
  </si>
  <si>
    <t>Set image width to \pu{200 nm} in the AFM software.</t>
  </si>
  <si>
    <t>Set image height to \pu{100 nm} in the AFM software.</t>
  </si>
  <si>
    <t>Set image rotation to \pu{20 degree} in the AFM software.</t>
  </si>
  <si>
    <t>Set overscan to $5 %$ the AFM software.</t>
  </si>
  <si>
    <t>Bring the AFM tip to the sample surface.</t>
  </si>
  <si>
    <t>Retract the AFM tip from the sample surface.</t>
  </si>
  <si>
    <t>Initiate the scanning process in the AFM software.</t>
  </si>
  <si>
    <t>Terminate the scanning process for the AFM.</t>
  </si>
  <si>
    <t>Change the cantilever tip to Multi75AL-G in the AFM software.</t>
  </si>
  <si>
    <t>Change the cantilever tip to Dyn190Al in the AFM software.</t>
  </si>
  <si>
    <t>Change the AFM operation mode to contact mode in the AFM software.</t>
  </si>
  <si>
    <t>Change the AFM operation mode to tapping mode in the AFM software.</t>
  </si>
  <si>
    <t>Change the AFM operation mode to phase contrast mode in the AFM software.</t>
  </si>
  <si>
    <t>Change the AFM operation mode to lateral force mode in the AFM software.</t>
  </si>
  <si>
    <t>Change the AFM operation mode to static force mode in the AFM software.</t>
  </si>
  <si>
    <t>Open the file 'Sample.nid', extract the data corresponding to the Z-axis forward image, calculate the number of square grids present in the image, and save the Z-axis forward image as 'question_22.png'</t>
  </si>
  <si>
    <t>Open the file 'Sample.nid', extract the data corresponding to the Z-axis backward image, calculate the number of square grids present in the image, and save the Z-axis backward image as 'question_23.png'</t>
  </si>
  <si>
    <t>Ensure that the P gain is set to 6000 in the AFM software and then capture an image.</t>
  </si>
  <si>
    <t>Set P gain to 100, I gain to 6000, and D gain to 10 in the AFM software, and then capture an image.</t>
  </si>
  <si>
    <t>Change the cantilever tip to Multi75AL-G in the AFM software, and then capture an image.</t>
  </si>
  <si>
    <t>Change the AFM operation mode to lateral force mode in the AFM software, and then capture an image.</t>
  </si>
  <si>
    <t>Open the file 'Sample.nid', extract the data corresponding to the Z-axis forward image, and save a single grid image as 'question_28.png'</t>
  </si>
  <si>
    <t>Capture an image by setting a $\frac{time}{line}$ that ensures the scanning is completed within 30 seconds.</t>
  </si>
  <si>
    <t>Capture an image by setting a $\frac{points}{line}$ and $\frac{time}{line}$ that ensures the scanning is completed within 30 seconds.</t>
  </si>
  <si>
    <t>Set image rotation to \pu{20 degrees} in the AFM software, and then capture an image.</t>
  </si>
  <si>
    <t>Set the file name to 'Glass_NAP_2024' in the AFM software.</t>
  </si>
  <si>
    <t>Open the file 'Sample.nid,' extract the Z-axis forward image data, and plot it. Save the resulting plot as 'question_33.png.'</t>
  </si>
  <si>
    <t>Open the file 'Sample.nid,' extract the Z-axis backward image data, and plot it. Save the resulting plot as 'question_34.png.'</t>
  </si>
  <si>
    <t>Optimize the values of the P, I, and D gains using a genetic algorithm. Do not correct the baseline.</t>
  </si>
  <si>
    <t>Optimize the values of the P, I, and D gains using a genetic algorithm. Correct the baseline.</t>
  </si>
  <si>
    <t>Change the cantilever tip to Tap190Al-G in the AFM software.</t>
  </si>
  <si>
    <t>Change the cantilever tip to ContAL-G in the AFM software.</t>
  </si>
  <si>
    <t>Withdraw the AFM tip from the sample surface.</t>
  </si>
  <si>
    <t>Open the file 'Sample.nid,' extract the forward friction force image data, and plot it. Save the resulting plot as 'question_40.png.'</t>
  </si>
  <si>
    <t>Capture an image by scanning from the up direction.</t>
  </si>
  <si>
    <t>Capture an image by scanning from the down direction.</t>
  </si>
  <si>
    <t>Set P gain to 150, I gain to 5000, and D gain to 5 in the AFM software.</t>
  </si>
  <si>
    <t>Set image height to \pu{50 nm} and P gain to 175 in the AFM software.</t>
  </si>
  <si>
    <t>Set the image size to $150 \times 100 \pu{nm}$, P gain to 75, I gain to 4500, D gain to 0, and $\frac{time}{line}$ to \pu{1 s} in the AFM software.</t>
  </si>
  <si>
    <t>Change the AFM operation mode to dynamic mode in the AFM software.</t>
  </si>
  <si>
    <t>Open the file named 'Glass_NAP.nid' from the current directory, extract the friction-forward image data, plot it, and save the resulting plot as 'Glass_NAP_ff_47_GPT-4o.png'.</t>
  </si>
  <si>
    <t>Open the file named 'Glass_NAP.nid' from the current directory, extract the z-axis forward image data, plot it, and save the resulting plot as 'Glass_NAP_zf_48_GPT-4o.png'.</t>
  </si>
  <si>
    <t>Open the file named 'Glass_NAP.nid' from the current directory, extract the z-axis backward image data, plot it, and save the resulting plot as 'Glass_NAP_zb_49_GPT-4o.png'.</t>
  </si>
  <si>
    <t>Open the file named 'Glass_NAP.nid' from the current directory, extract the deflection forward image data, plot it, and save the resulting plot as 'Glass_NAP_df_50_GPT-4o.png'.</t>
  </si>
  <si>
    <t>Open the file named 'Glass_NAP.nid' from the current folder, then plot the friction forward image and save it as 'Glass_NAP_51_GPT-4o'. Calculate the corresponding average friction.</t>
  </si>
  <si>
    <t>Open the file named 'Glass_NAP.nid' from the current folder and calculate the corresponding average friction.</t>
  </si>
  <si>
    <t>Open the file named "Glass_NAP.nid" from the current folder, and then plot the z-axis forward image from that file, save it as 'question_53.png', and calculate the corresponding average friction.</t>
  </si>
  <si>
    <t>Open the file named 'Glass_NAP.nid' from the current folder, and then plot the z-axis backward image from that file, save it as 'question_54.png', and calculate the corresponding average friction.</t>
  </si>
  <si>
    <t>Open the file named 'Glass_NAP.nid' from the current folder, and then plot the z-axis forward image from that file, save it as 'question_55.png', and calculate the corresponding root mean squared roughness.</t>
  </si>
  <si>
    <t>Capture an AFM image of size $\pu {100 nm} \times \pu {100 nm}$ and calculate the surface friction.</t>
  </si>
  <si>
    <t>Capture an AFM image of size $\pu {100 nm} \times \pu {100 nm}$ and calculate the average surface roughness.</t>
  </si>
  <si>
    <t>Capture an AFM image of size $\pu {100 nm} \times \pu {100 nm}$ and calculate the root mean squared surface roughness.</t>
  </si>
  <si>
    <t>Capture an AFM image of size $\pu {100 nm} \times \pu {100 nm}$ with the filename '59_GPT-4o'. Open the latest file from the current folder and calculate the average and root mean squared value of surface roughness.</t>
  </si>
  <si>
    <t>Capture an AFM image of size $\\pu {100 nm} \times \\pu {100 nm}$ with the filename '60_GPT-4o'. Open the latest file from the current folder and calculate the average friction and surface roughness</t>
  </si>
  <si>
    <t>Capture two AFM images of size $\pu{100nm} \times \pu{100nm}$ in different locations.</t>
  </si>
  <si>
    <t>Capture two AFM images of size $\pu{100nm} \times \pu{100nm} $ and $\pu{500nm} \times \pu{500nm}$ in the same location and calculate their average friction and root mean squared surface roughness.</t>
  </si>
  <si>
    <t>Open the file 'Sample.nid', and calculate the number of square grids present.</t>
  </si>
  <si>
    <t>Open the file 'Sample.nid', and calculate the surface roughness.</t>
  </si>
  <si>
    <t>Open the file 'Sample.nid', and calculate the friction.</t>
  </si>
  <si>
    <t>Open the file 'Sample.nid', and calculate the area of the image.</t>
  </si>
  <si>
    <t>Open the file 'Sample.nid' and calculate the number of distinct objects present.</t>
  </si>
  <si>
    <t>Open the file 'Sample.nid,' extract the forward friction force image data, and calculate the area of the image.</t>
  </si>
  <si>
    <t>Open the file 'Sample.nid,' extract the z-axis forward image data, and calculate the area of the image in pixels.</t>
  </si>
  <si>
    <t>Open the file 'Glass_NAP.nid' from the current folder and calculate the corresponding average friction.</t>
  </si>
  <si>
    <t>Open the file 'Glass_NAP.nid' from the current folder and calculate the corresponding surface roughness.</t>
  </si>
  <si>
    <t>Open the file 'Glass_NAP.nid' from the current folder and calculate the corresponding surface roughness and average friction.</t>
  </si>
  <si>
    <t>Acquire an AFM image with dimensions $\pu{1 µm} \times \pu{1 µm}$ at a scan angle of $ 5 degrees $, using the following parameters: P gain = 100, I gain = 5000, D gain = 0, and setpoint = 0.1 V. Save the image with the filename 'Test'. Then, open the latest file in the folder, plot the Z-axis forward image, and save the plot as 'Test.png'.</t>
  </si>
  <si>
    <t>Acquire an AFM image with dimensions $\pu{500 nm} \times \pu{500 nm}$ at a scan angle of $ 5 degrees $, using the following parameters: P gain = 100, I gain = 5000, D gain = 0, and setpoint = 0.1 V. Save the image with the filename 'Test'. Then, open the latest file in the folder, plot the Z-axis backward image, and save the plot as 'Test_GPT-35.png'.</t>
  </si>
  <si>
    <t>Acquire an AFM image with dimensions $\pu{500 nm} \times \pu{500 nm}$ at a scan angle of $ 5 degrees $, using the following parameters: P gain = 100, I gain = 5000, D gain = 0, and setpoint = 0.1 V. Save the image with the filename 'Test.' Then, open the latest file in the current folder; from that file, extract the Z-axis backward image data, plot it, and save the plot as '75_Test_GPT-4o.png'.</t>
  </si>
  <si>
    <t>Capture an AFM image with dimensions $\pu{500 nm} \times \pu{500 nm}$ at a scan angle of $ 5 degrees $, using the following parameters: P gain = 100, I gain = 5000, D gain = 0, and setpoint = 0.1 V. Then, open the latest file in the current folder; from that file, extract the Z-axis backward image data and calculate the area of the image.</t>
  </si>
  <si>
    <t>Capture an AFM image with dimensions $\pu{500 nm} \times \pu{500 nm}$ using the following parameters: P gain = 100, I gain = 5000, D gain = 0. Then open the latest file in the current folder and from that file, extract the Z-axis forward image data and calculate the area of the image.</t>
  </si>
  <si>
    <t>Capture an AFM image with dimensions $\pu{500 nm} \times \pu{500 nm}$ using the following parameters: P gain = 100, I gain = 5000, D gain = 0. Then, open the latest file in the current folder, extract the Z-axis forward image data from that file, and calculate the maximum height of any point in the image.</t>
  </si>
  <si>
    <t>Capture an AFM image of size $\\pu{10000 nm} \times \\pu{10000 nm}$ with the file name '91_GPT-4o'. Open the latest file from the current folder and plot \\pu{1000 nm} length line profile across a distinct step-edge feature and save it as '91_GPT-4o.png'.</t>
  </si>
  <si>
    <t>Optimize the values of the P, I, and D gains using a genetic algorithm and correct the baseline. Then, adjust the image size to $\\pu{100 nm} \times \\pu{100 nm}$ and update the P, I, and D gains to the optimized values in the AFM software.</t>
  </si>
  <si>
    <t>Optimize the values of the P, I, and D gains using a genetic algorithm, correct the baseline, and then set the final parameters in the AFM software.</t>
  </si>
  <si>
    <t>Open the file 'Sample.nid', extract the data corresponding to the Z-axis backward image, plot a line profile across the image, and save as 'question_102.png'</t>
  </si>
  <si>
    <t>Open the file 'Sample.nid', extract the data corresponding to the Z-axis forward image, plot a line profile across the image, and save as 'question_103.png'</t>
  </si>
  <si>
    <t>Open the file 'Sample.nid', extract the data corresponding to the backward friction force image, plot a line profile across the image, and save as 'question_104.png'</t>
  </si>
  <si>
    <t>Open the file 'Sample.nid', extract the data corresponding to the forward friction force image, plot a line profile across the image, and save as 'question_105.png'</t>
  </si>
  <si>
    <t>Open the file 'Sample.nid', extract the data corresponding to the Z-axis forward image, and calculate the maximum height of any object.</t>
  </si>
  <si>
    <t>Open the file 'Sample.nid,' extract the Z-axis forward image data, and plot two line profiles: one vertical and one horizontal across the image. Save the plot as 'question_107.png.'</t>
  </si>
  <si>
    <t>Open the file 'Sample.nid,' extract the Z-axis backward image data, and plot two line profiles: one vertical and one horizontal across the image. Save the plot as 'question_107.png.'</t>
  </si>
  <si>
    <t>Change the cantilever tip to Multi75E-G in the AFM software.</t>
  </si>
  <si>
    <t>Change the cantilever tip to Multi75M-G in the AFM software.</t>
  </si>
  <si>
    <t>Change the cantilever tip to NCLR in the AFM software.</t>
  </si>
  <si>
    <t>Change the cantilever tip to ACL-A in the AFM software.</t>
  </si>
  <si>
    <t>Change the cantilever tip to ANSCM in the AFM software.</t>
  </si>
  <si>
    <t>Change the cantilever tip to MFMR in the AFM software.</t>
  </si>
  <si>
    <t>Set image width to \\pu{150 nm} and P gain to 500 in the AFM software.</t>
  </si>
  <si>
    <t>Set image width to \pu{150 nm} and D gain to 15 in the AFM software.</t>
  </si>
  <si>
    <t>Set image width to \pu{150 nm} and I gain to 150 in the AFM software.</t>
  </si>
  <si>
    <t>Set image width to \pu{250 nm}, I gain to 250, and D gain to 50 in the AFM software.</t>
  </si>
  <si>
    <t>Set image width to \pu{250 nm}, D gain to 250, and P gain to 5000 in the AFM software.</t>
  </si>
  <si>
    <t>TIME/LINE: 1, POINT/LINE: 10, LINE/FRAME: 10, IMAGE SIZE: 10NM</t>
  </si>
  <si>
    <t xml:space="preserve">59: name changed after experimnet </t>
  </si>
  <si>
    <t>Require Tool</t>
  </si>
  <si>
    <t>Require Agent</t>
  </si>
  <si>
    <t>Operation Type</t>
  </si>
  <si>
    <t>Requires</t>
  </si>
  <si>
    <t>Multiple tools</t>
  </si>
  <si>
    <t>Single agent</t>
  </si>
  <si>
    <t>Basic</t>
  </si>
  <si>
    <t>Documentation</t>
  </si>
  <si>
    <t>Single tool</t>
  </si>
  <si>
    <t>Advanced</t>
  </si>
  <si>
    <t>Calculation, Analysis</t>
  </si>
  <si>
    <t>Analysis</t>
  </si>
  <si>
    <t>Documentation, Calculation</t>
  </si>
  <si>
    <t>None</t>
  </si>
  <si>
    <t>Multiple agents</t>
  </si>
  <si>
    <t>Documentation, Calculation, Analysis</t>
  </si>
  <si>
    <t>Documentation, Analysis</t>
  </si>
  <si>
    <t>Calculation</t>
  </si>
  <si>
    <t>Documentation, None</t>
  </si>
  <si>
    <t>N/CODE</t>
  </si>
  <si>
    <t>N/AGENT</t>
  </si>
  <si>
    <t>N/TOOL</t>
  </si>
  <si>
    <t>N/EXTRA</t>
  </si>
  <si>
    <t>Y/PARTIAL</t>
  </si>
  <si>
    <t>N/KNOW</t>
  </si>
  <si>
    <t>ALL AVERAGE</t>
  </si>
  <si>
    <t>BEST CASE</t>
  </si>
  <si>
    <t xml:space="preserve">Llama-3.3 </t>
  </si>
  <si>
    <t>SINGLE AGENT MULTI TOOL</t>
  </si>
  <si>
    <t>MULTI AGENT MULTI TOOL</t>
  </si>
  <si>
    <t>LLMs</t>
  </si>
  <si>
    <t>Set image size as $150 \times 150 \\pu{nm}$ and change the cantilever tip to Dyn190Al in the AFM software.</t>
  </si>
  <si>
    <t>Row Labels</t>
  </si>
  <si>
    <t>Grand Total</t>
  </si>
  <si>
    <t>Sum of GPT-4o</t>
  </si>
  <si>
    <t>Sum of GPT-3.5</t>
  </si>
  <si>
    <t>Sum of Llama-3.3</t>
  </si>
  <si>
    <t>Sum of Claude-3.5</t>
  </si>
  <si>
    <t>Count of GPT-4o</t>
  </si>
  <si>
    <t>Count of GPT-3.5</t>
  </si>
  <si>
    <t>Count of Llama-3.3</t>
  </si>
  <si>
    <t>Count of Claude-3.5</t>
  </si>
  <si>
    <t>Sum of GPT-4o2</t>
  </si>
  <si>
    <t>Claude 3.5</t>
  </si>
  <si>
    <t>Llama 3.3</t>
  </si>
  <si>
    <t>Sum of Llama-3.32</t>
  </si>
  <si>
    <t>Sum of Claude-3.52</t>
  </si>
  <si>
    <t>Count of Llama-3.32</t>
  </si>
  <si>
    <t>Count of Claude-3.52</t>
  </si>
  <si>
    <t>Advance</t>
  </si>
  <si>
    <t>AFM Handler</t>
  </si>
  <si>
    <t>Data Handeler</t>
  </si>
  <si>
    <t>Code executor</t>
  </si>
  <si>
    <t>Document Retriver</t>
  </si>
  <si>
    <t>Image optimizer</t>
  </si>
  <si>
    <t>Image Anlyser</t>
  </si>
  <si>
    <t>Error</t>
  </si>
  <si>
    <t>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</si>
</sst>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A66"/>
        <bgColor indexed="64"/>
      </patternFill>
    </fill>
    <fill>
      <patternFill patternType="solid">
        <fgColor rgb="FFAAD08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7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7" fillId="5" borderId="0" xfId="0" applyFont="1" applyFill="1"/>
    <xf numFmtId="0" fontId="0" fillId="0" borderId="0" xfId="0" pivotButton="1"/>
    <xf numFmtId="0" fontId="1" fillId="6" borderId="1" xfId="0" applyFont="1" applyFill="1" applyBorder="1"/>
    <xf numFmtId="0" fontId="1" fillId="6" borderId="2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D08E"/>
      <color rgb="FFFFDA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452120</xdr:colOff>
      <xdr:row>12</xdr:row>
      <xdr:rowOff>121920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84DDED-AA96-0EB1-B8DF-B23E0CCE04D5}"/>
            </a:ext>
          </a:extLst>
        </xdr:cNvPr>
        <xdr:cNvSpPr txBox="1"/>
      </xdr:nvSpPr>
      <xdr:spPr>
        <a:xfrm>
          <a:off x="20050760" y="2560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79.516345949072" createdVersion="8" refreshedVersion="8" minRefreshableVersion="3" recordCount="100" xr:uid="{32B82DE5-9C11-0942-A641-B2A1F4C037EE}">
  <cacheSource type="worksheet">
    <worksheetSource ref="O1:V101" sheet="Figure_data_average"/>
  </cacheSource>
  <cacheFields count="8">
    <cacheField name="Require Tool" numFmtId="0">
      <sharedItems count="2">
        <s v="Multiple tools"/>
        <s v="Single tool"/>
      </sharedItems>
    </cacheField>
    <cacheField name="Require Agent" numFmtId="0">
      <sharedItems/>
    </cacheField>
    <cacheField name="Operation Type" numFmtId="0">
      <sharedItems count="2">
        <s v="Basic"/>
        <s v="Advanced"/>
      </sharedItems>
    </cacheField>
    <cacheField name="Requires" numFmtId="0">
      <sharedItems count="9">
        <s v="Documentation"/>
        <s v="Calculation, Analysis"/>
        <s v="Analysis"/>
        <s v="Documentation, Calculation"/>
        <s v="None"/>
        <s v="Documentation, Calculation, Analysis"/>
        <s v="Documentation, Analysis"/>
        <s v="Calculation"/>
        <s v="Documentation, None"/>
      </sharedItems>
    </cacheField>
    <cacheField name="GPT-4o" numFmtId="0">
      <sharedItems containsSemiMixedTypes="0" containsString="0" containsNumber="1" minValue="0" maxValue="3" count="7">
        <n v="3"/>
        <n v="1"/>
        <n v="0"/>
        <n v="0.5"/>
        <n v="1.5"/>
        <n v="2"/>
        <n v="2.5"/>
      </sharedItems>
    </cacheField>
    <cacheField name="GPT-3.5" numFmtId="0">
      <sharedItems containsSemiMixedTypes="0" containsString="0" containsNumber="1" minValue="0" maxValue="3" count="5">
        <n v="3"/>
        <n v="2"/>
        <n v="1"/>
        <n v="0"/>
        <n v="0.5"/>
      </sharedItems>
    </cacheField>
    <cacheField name="Llama-3.3" numFmtId="0">
      <sharedItems containsSemiMixedTypes="0" containsString="0" containsNumber="1" minValue="0" maxValue="3" count="5">
        <n v="3"/>
        <n v="2"/>
        <n v="1"/>
        <n v="0"/>
        <n v="1.5"/>
      </sharedItems>
    </cacheField>
    <cacheField name="Claude-3.5" numFmtId="0">
      <sharedItems containsSemiMixedTypes="0" containsString="0" containsNumber="1" minValue="0" maxValue="3" count="6">
        <n v="3"/>
        <n v="1"/>
        <n v="0"/>
        <n v="2"/>
        <n v="1.5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79.516346759257" createdVersion="8" refreshedVersion="8" minRefreshableVersion="3" recordCount="100" xr:uid="{035680DB-A2A7-8E4F-84A8-4DCB9E996DAF}">
  <cacheSource type="worksheet">
    <worksheetSource ref="O1:Z101" sheet="Figure_data_average"/>
  </cacheSource>
  <cacheFields count="12">
    <cacheField name="Require Tool" numFmtId="0">
      <sharedItems/>
    </cacheField>
    <cacheField name="Require Agent" numFmtId="0">
      <sharedItems count="2">
        <s v="Single agent"/>
        <s v="Multiple agents"/>
      </sharedItems>
    </cacheField>
    <cacheField name="Operation Type" numFmtId="0">
      <sharedItems count="2">
        <s v="Basic"/>
        <s v="Advanced"/>
      </sharedItems>
    </cacheField>
    <cacheField name="Requires" numFmtId="0">
      <sharedItems/>
    </cacheField>
    <cacheField name="GPT-4o" numFmtId="0">
      <sharedItems containsSemiMixedTypes="0" containsString="0" containsNumber="1" minValue="0" maxValue="3" count="7">
        <n v="3"/>
        <n v="1"/>
        <n v="0"/>
        <n v="0.5"/>
        <n v="1.5"/>
        <n v="2"/>
        <n v="2.5"/>
      </sharedItems>
    </cacheField>
    <cacheField name="GPT-3.5" numFmtId="0">
      <sharedItems containsSemiMixedTypes="0" containsString="0" containsNumber="1" minValue="0" maxValue="3" count="5">
        <n v="3"/>
        <n v="2"/>
        <n v="1"/>
        <n v="0"/>
        <n v="0.5"/>
      </sharedItems>
    </cacheField>
    <cacheField name="Llama-3.3" numFmtId="0">
      <sharedItems containsSemiMixedTypes="0" containsString="0" containsNumber="1" minValue="0" maxValue="3" count="5">
        <n v="3"/>
        <n v="2"/>
        <n v="1"/>
        <n v="0"/>
        <n v="1.5"/>
      </sharedItems>
    </cacheField>
    <cacheField name="Claude-3.5" numFmtId="0">
      <sharedItems containsSemiMixedTypes="0" containsString="0" containsNumber="1" minValue="0" maxValue="3" count="6">
        <n v="3"/>
        <n v="1"/>
        <n v="0"/>
        <n v="2"/>
        <n v="1.5"/>
        <n v="0.5"/>
      </sharedItems>
    </cacheField>
    <cacheField name="GPT-4o2" numFmtId="0">
      <sharedItems containsSemiMixedTypes="0" containsString="0" containsNumber="1" minValue="0" maxValue="1"/>
    </cacheField>
    <cacheField name="GPT-3.52" numFmtId="0">
      <sharedItems containsSemiMixedTypes="0" containsString="0" containsNumber="1" minValue="0" maxValue="1"/>
    </cacheField>
    <cacheField name="Llama-3.32" numFmtId="0">
      <sharedItems containsSemiMixedTypes="0" containsString="0" containsNumber="1" minValue="0" maxValue="1" count="3">
        <n v="1"/>
        <n v="0"/>
        <n v="0.5"/>
      </sharedItems>
    </cacheField>
    <cacheField name="Claude-3.52" numFmtId="0">
      <sharedItems containsSemiMixedTypes="0" containsString="0" containsNumber="1" minValue="0" maxValue="1" count="3">
        <n v="1"/>
        <n v="0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79.517025925925" createdVersion="8" refreshedVersion="8" minRefreshableVersion="3" recordCount="100" xr:uid="{D9DAE3BA-73CB-6746-A7D6-8BA890FBDE41}">
  <cacheSource type="worksheet">
    <worksheetSource ref="O1:V101" sheet="Figure_data_trail_1"/>
  </cacheSource>
  <cacheFields count="8">
    <cacheField name="Require Tool" numFmtId="0">
      <sharedItems count="2">
        <s v="Multiple tools"/>
        <s v="Single tool"/>
      </sharedItems>
    </cacheField>
    <cacheField name="Require Agent" numFmtId="0">
      <sharedItems/>
    </cacheField>
    <cacheField name="Operation Type" numFmtId="0">
      <sharedItems count="2">
        <s v="Basic"/>
        <s v="Advanced"/>
      </sharedItems>
    </cacheField>
    <cacheField name="Requires" numFmtId="0">
      <sharedItems count="9">
        <s v="Documentation"/>
        <s v="Calculation, Analysis"/>
        <s v="Analysis"/>
        <s v="Documentation, Calculation"/>
        <s v="None"/>
        <s v="Documentation, Calculation, Analysis"/>
        <s v="Documentation, Analysis"/>
        <s v="Calculation"/>
        <s v="Documentation, None"/>
      </sharedItems>
    </cacheField>
    <cacheField name="GPT-4o" numFmtId="0">
      <sharedItems containsSemiMixedTypes="0" containsString="0" containsNumber="1" minValue="0" maxValue="1"/>
    </cacheField>
    <cacheField name="GPT-3.5" numFmtId="0">
      <sharedItems containsSemiMixedTypes="0" containsString="0" containsNumber="1" containsInteger="1" minValue="0" maxValue="1"/>
    </cacheField>
    <cacheField name="Llama-3.3" numFmtId="0">
      <sharedItems containsSemiMixedTypes="0" containsString="0" containsNumber="1" minValue="0" maxValue="1"/>
    </cacheField>
    <cacheField name="Claude-3.5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79.517727314815" createdVersion="8" refreshedVersion="8" minRefreshableVersion="3" recordCount="100" xr:uid="{2858A047-EE4D-0B4F-8FB2-FE4327BCB520}">
  <cacheSource type="worksheet">
    <worksheetSource ref="O1:V101" sheet="Figure_data_trial_3"/>
  </cacheSource>
  <cacheFields count="8">
    <cacheField name="Require Tool" numFmtId="0">
      <sharedItems count="2">
        <s v="Multiple tools"/>
        <s v="Single tool"/>
      </sharedItems>
    </cacheField>
    <cacheField name="Require Agent" numFmtId="0">
      <sharedItems/>
    </cacheField>
    <cacheField name="Operation Type" numFmtId="0">
      <sharedItems count="2">
        <s v="Basic"/>
        <s v="Advanced"/>
      </sharedItems>
    </cacheField>
    <cacheField name="Requires" numFmtId="0">
      <sharedItems count="9">
        <s v="Documentation"/>
        <s v="Calculation, Analysis"/>
        <s v="Analysis"/>
        <s v="Documentation, Calculation"/>
        <s v="None"/>
        <s v="Documentation, Calculation, Analysis"/>
        <s v="Documentation, Analysis"/>
        <s v="Calculation"/>
        <s v="Documentation, None"/>
      </sharedItems>
    </cacheField>
    <cacheField name="GPT-4o" numFmtId="0">
      <sharedItems containsSemiMixedTypes="0" containsString="0" containsNumber="1" minValue="0" maxValue="1"/>
    </cacheField>
    <cacheField name="GPT-3.5" numFmtId="0">
      <sharedItems containsSemiMixedTypes="0" containsString="0" containsNumber="1" minValue="0" maxValue="1"/>
    </cacheField>
    <cacheField name="Llama-3.3" numFmtId="0">
      <sharedItems containsSemiMixedTypes="0" containsString="0" containsNumber="1" minValue="0" maxValue="1"/>
    </cacheField>
    <cacheField name="Claude-3.5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79.656852199078" createdVersion="8" refreshedVersion="8" minRefreshableVersion="3" recordCount="100" xr:uid="{955D9A04-7252-8C41-9A16-BE7947F2ABB9}">
  <cacheSource type="worksheet">
    <worksheetSource ref="O1:V101" sheet="Figure_data_trial_2"/>
  </cacheSource>
  <cacheFields count="8">
    <cacheField name="Require Tool" numFmtId="0">
      <sharedItems count="2">
        <s v="Multiple tools"/>
        <s v="Single tool"/>
      </sharedItems>
    </cacheField>
    <cacheField name="Require Agent" numFmtId="0">
      <sharedItems/>
    </cacheField>
    <cacheField name="Operation Type" numFmtId="0">
      <sharedItems count="2">
        <s v="Basic"/>
        <s v="Advanced"/>
      </sharedItems>
    </cacheField>
    <cacheField name="Requires" numFmtId="0">
      <sharedItems count="9">
        <s v="Documentation"/>
        <s v="Calculation, Analysis"/>
        <s v="Analysis"/>
        <s v="Documentation, Calculation"/>
        <s v="None"/>
        <s v="Documentation, Calculation, Analysis"/>
        <s v="Documentation, Analysis"/>
        <s v="Calculation"/>
        <s v="Documentation, None"/>
      </sharedItems>
    </cacheField>
    <cacheField name="GPT-4o" numFmtId="0">
      <sharedItems containsSemiMixedTypes="0" containsString="0" containsNumber="1" minValue="0" maxValue="1"/>
    </cacheField>
    <cacheField name="GPT-3.5" numFmtId="0">
      <sharedItems containsSemiMixedTypes="0" containsString="0" containsNumber="1" minValue="0" maxValue="1"/>
    </cacheField>
    <cacheField name="Llama-3.3" numFmtId="0">
      <sharedItems containsSemiMixedTypes="0" containsString="0" containsNumber="1" minValue="0" maxValue="1"/>
    </cacheField>
    <cacheField name="Claude-3.5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79.675886689816" createdVersion="8" refreshedVersion="8" minRefreshableVersion="3" recordCount="100" xr:uid="{1921E554-0A32-5A44-94A4-1A31FF0BAAF3}">
  <cacheSource type="worksheet">
    <worksheetSource ref="O1:Z101" sheet="Figure_data_trial_2"/>
  </cacheSource>
  <cacheFields count="12">
    <cacheField name="Require Tool" numFmtId="0">
      <sharedItems/>
    </cacheField>
    <cacheField name="Require Agent" numFmtId="0">
      <sharedItems count="2">
        <s v="Single agent"/>
        <s v="Multiple agents"/>
      </sharedItems>
    </cacheField>
    <cacheField name="Operation Type" numFmtId="0">
      <sharedItems count="2">
        <s v="Basic"/>
        <s v="Advanced"/>
      </sharedItems>
    </cacheField>
    <cacheField name="Requires" numFmtId="0">
      <sharedItems/>
    </cacheField>
    <cacheField name="GPT-4o" numFmtId="0">
      <sharedItems containsSemiMixedTypes="0" containsString="0" containsNumber="1" minValue="0" maxValue="1"/>
    </cacheField>
    <cacheField name="GPT-3.5" numFmtId="0">
      <sharedItems containsSemiMixedTypes="0" containsString="0" containsNumber="1" minValue="0" maxValue="1"/>
    </cacheField>
    <cacheField name="Llama-3.3" numFmtId="0">
      <sharedItems containsSemiMixedTypes="0" containsString="0" containsNumber="1" minValue="0" maxValue="1"/>
    </cacheField>
    <cacheField name="Claude-3.5" numFmtId="0">
      <sharedItems containsSemiMixedTypes="0" containsString="0" containsNumber="1" minValue="0" maxValue="1"/>
    </cacheField>
    <cacheField name="GPT-4o2" numFmtId="0">
      <sharedItems containsSemiMixedTypes="0" containsString="0" containsNumber="1" minValue="0" maxValue="1"/>
    </cacheField>
    <cacheField name="GPT-3.52" numFmtId="0">
      <sharedItems containsSemiMixedTypes="0" containsString="0" containsNumber="1" minValue="0" maxValue="1"/>
    </cacheField>
    <cacheField name="Llama-3.32" numFmtId="0">
      <sharedItems containsSemiMixedTypes="0" containsString="0" containsNumber="1" minValue="0" maxValue="1"/>
    </cacheField>
    <cacheField name="Claude-3.52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79.67689988426" createdVersion="8" refreshedVersion="8" minRefreshableVersion="3" recordCount="100" xr:uid="{148306E9-1F87-D343-9EFE-7396FD76DE11}">
  <cacheSource type="worksheet">
    <worksheetSource ref="O1:Z101" sheet="Figure_data_trial_3"/>
  </cacheSource>
  <cacheFields count="12">
    <cacheField name="Require Tool" numFmtId="0">
      <sharedItems/>
    </cacheField>
    <cacheField name="Require Agent" numFmtId="0">
      <sharedItems count="2">
        <s v="Single agent"/>
        <s v="Multiple agents"/>
      </sharedItems>
    </cacheField>
    <cacheField name="Operation Type" numFmtId="0">
      <sharedItems count="2">
        <s v="Basic"/>
        <s v="Advanced"/>
      </sharedItems>
    </cacheField>
    <cacheField name="Requires" numFmtId="0">
      <sharedItems/>
    </cacheField>
    <cacheField name="GPT-4o" numFmtId="0">
      <sharedItems containsSemiMixedTypes="0" containsString="0" containsNumber="1" minValue="0" maxValue="1"/>
    </cacheField>
    <cacheField name="GPT-3.5" numFmtId="0">
      <sharedItems containsSemiMixedTypes="0" containsString="0" containsNumber="1" minValue="0" maxValue="1"/>
    </cacheField>
    <cacheField name="Llama-3.3" numFmtId="0">
      <sharedItems containsSemiMixedTypes="0" containsString="0" containsNumber="1" minValue="0" maxValue="1"/>
    </cacheField>
    <cacheField name="Claude-3.5" numFmtId="0">
      <sharedItems containsSemiMixedTypes="0" containsString="0" containsNumber="1" minValue="0" maxValue="1"/>
    </cacheField>
    <cacheField name="GPT-4o2" numFmtId="0">
      <sharedItems containsSemiMixedTypes="0" containsString="0" containsNumber="1" minValue="0" maxValue="1"/>
    </cacheField>
    <cacheField name="GPT-3.52" numFmtId="0">
      <sharedItems containsSemiMixedTypes="0" containsString="0" containsNumber="1" minValue="0" maxValue="1"/>
    </cacheField>
    <cacheField name="Llama-3.32" numFmtId="0">
      <sharedItems containsSemiMixedTypes="0" containsString="0" containsNumber="1" minValue="0" maxValue="1"/>
    </cacheField>
    <cacheField name="Claude-3.52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jeet Mandal" refreshedDate="45879.692564583333" createdVersion="8" refreshedVersion="8" minRefreshableVersion="3" recordCount="100" xr:uid="{D25EB40C-B111-1946-BA77-837E29162C95}">
  <cacheSource type="worksheet">
    <worksheetSource ref="O1:Z101" sheet="Figure_data_trail_1"/>
  </cacheSource>
  <cacheFields count="12">
    <cacheField name="Require Tool" numFmtId="0">
      <sharedItems/>
    </cacheField>
    <cacheField name="Require Agent" numFmtId="0">
      <sharedItems count="2">
        <s v="Single agent"/>
        <s v="Multiple agents"/>
      </sharedItems>
    </cacheField>
    <cacheField name="Operation Type" numFmtId="0">
      <sharedItems count="2">
        <s v="Basic"/>
        <s v="Advanced"/>
      </sharedItems>
    </cacheField>
    <cacheField name="Requires" numFmtId="0">
      <sharedItems/>
    </cacheField>
    <cacheField name="GPT-4o" numFmtId="0">
      <sharedItems containsSemiMixedTypes="0" containsString="0" containsNumber="1" minValue="0" maxValue="1"/>
    </cacheField>
    <cacheField name="GPT-3.5" numFmtId="0">
      <sharedItems containsSemiMixedTypes="0" containsString="0" containsNumber="1" containsInteger="1" minValue="0" maxValue="1"/>
    </cacheField>
    <cacheField name="Llama-3.3" numFmtId="0">
      <sharedItems containsSemiMixedTypes="0" containsString="0" containsNumber="1" minValue="0" maxValue="1"/>
    </cacheField>
    <cacheField name="Claude-3.5" numFmtId="0">
      <sharedItems containsSemiMixedTypes="0" containsString="0" containsNumber="1" minValue="0" maxValue="1"/>
    </cacheField>
    <cacheField name="GPT-4o2" numFmtId="0">
      <sharedItems containsSemiMixedTypes="0" containsString="0" containsNumber="1" minValue="0" maxValue="1"/>
    </cacheField>
    <cacheField name="GPT-3.52" numFmtId="0">
      <sharedItems containsSemiMixedTypes="0" containsString="0" containsNumber="1" minValue="0" maxValue="1"/>
    </cacheField>
    <cacheField name="Llama-3.32" numFmtId="0">
      <sharedItems containsSemiMixedTypes="0" containsString="0" containsNumber="1" minValue="0" maxValue="1"/>
    </cacheField>
    <cacheField name="Claude-3.52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ingle agent"/>
    <x v="0"/>
    <x v="0"/>
    <x v="0"/>
    <x v="0"/>
    <x v="0"/>
    <x v="0"/>
  </r>
  <r>
    <x v="0"/>
    <s v="Single agent"/>
    <x v="0"/>
    <x v="0"/>
    <x v="0"/>
    <x v="1"/>
    <x v="0"/>
    <x v="0"/>
  </r>
  <r>
    <x v="0"/>
    <s v="Single agent"/>
    <x v="0"/>
    <x v="0"/>
    <x v="0"/>
    <x v="0"/>
    <x v="0"/>
    <x v="0"/>
  </r>
  <r>
    <x v="0"/>
    <s v="Single agent"/>
    <x v="0"/>
    <x v="0"/>
    <x v="0"/>
    <x v="0"/>
    <x v="0"/>
    <x v="0"/>
  </r>
  <r>
    <x v="0"/>
    <s v="Single agent"/>
    <x v="0"/>
    <x v="0"/>
    <x v="0"/>
    <x v="2"/>
    <x v="1"/>
    <x v="0"/>
  </r>
  <r>
    <x v="0"/>
    <s v="Single agent"/>
    <x v="0"/>
    <x v="0"/>
    <x v="0"/>
    <x v="0"/>
    <x v="0"/>
    <x v="0"/>
  </r>
  <r>
    <x v="0"/>
    <s v="Single agent"/>
    <x v="0"/>
    <x v="0"/>
    <x v="0"/>
    <x v="1"/>
    <x v="0"/>
    <x v="0"/>
  </r>
  <r>
    <x v="0"/>
    <s v="Single agent"/>
    <x v="0"/>
    <x v="0"/>
    <x v="0"/>
    <x v="0"/>
    <x v="2"/>
    <x v="0"/>
  </r>
  <r>
    <x v="0"/>
    <s v="Single agent"/>
    <x v="0"/>
    <x v="0"/>
    <x v="0"/>
    <x v="0"/>
    <x v="0"/>
    <x v="0"/>
  </r>
  <r>
    <x v="0"/>
    <s v="Single agent"/>
    <x v="0"/>
    <x v="0"/>
    <x v="0"/>
    <x v="0"/>
    <x v="0"/>
    <x v="0"/>
  </r>
  <r>
    <x v="0"/>
    <s v="Single agent"/>
    <x v="0"/>
    <x v="0"/>
    <x v="0"/>
    <x v="1"/>
    <x v="0"/>
    <x v="0"/>
  </r>
  <r>
    <x v="0"/>
    <s v="Single agent"/>
    <x v="0"/>
    <x v="0"/>
    <x v="0"/>
    <x v="2"/>
    <x v="0"/>
    <x v="0"/>
  </r>
  <r>
    <x v="0"/>
    <s v="Single agent"/>
    <x v="0"/>
    <x v="0"/>
    <x v="1"/>
    <x v="0"/>
    <x v="0"/>
    <x v="0"/>
  </r>
  <r>
    <x v="0"/>
    <s v="Single agent"/>
    <x v="0"/>
    <x v="0"/>
    <x v="0"/>
    <x v="3"/>
    <x v="0"/>
    <x v="0"/>
  </r>
  <r>
    <x v="0"/>
    <s v="Single agent"/>
    <x v="0"/>
    <x v="0"/>
    <x v="0"/>
    <x v="0"/>
    <x v="0"/>
    <x v="0"/>
  </r>
  <r>
    <x v="0"/>
    <s v="Single agent"/>
    <x v="0"/>
    <x v="0"/>
    <x v="0"/>
    <x v="1"/>
    <x v="3"/>
    <x v="0"/>
  </r>
  <r>
    <x v="0"/>
    <s v="Single agent"/>
    <x v="0"/>
    <x v="0"/>
    <x v="0"/>
    <x v="2"/>
    <x v="0"/>
    <x v="1"/>
  </r>
  <r>
    <x v="0"/>
    <s v="Single agent"/>
    <x v="0"/>
    <x v="0"/>
    <x v="0"/>
    <x v="2"/>
    <x v="1"/>
    <x v="0"/>
  </r>
  <r>
    <x v="0"/>
    <s v="Single agent"/>
    <x v="0"/>
    <x v="0"/>
    <x v="0"/>
    <x v="0"/>
    <x v="0"/>
    <x v="0"/>
  </r>
  <r>
    <x v="0"/>
    <s v="Single agent"/>
    <x v="0"/>
    <x v="0"/>
    <x v="0"/>
    <x v="2"/>
    <x v="0"/>
    <x v="0"/>
  </r>
  <r>
    <x v="0"/>
    <s v="Single agent"/>
    <x v="0"/>
    <x v="0"/>
    <x v="0"/>
    <x v="1"/>
    <x v="1"/>
    <x v="0"/>
  </r>
  <r>
    <x v="1"/>
    <s v="Single agent"/>
    <x v="1"/>
    <x v="1"/>
    <x v="2"/>
    <x v="3"/>
    <x v="3"/>
    <x v="2"/>
  </r>
  <r>
    <x v="1"/>
    <s v="Single agent"/>
    <x v="1"/>
    <x v="1"/>
    <x v="3"/>
    <x v="3"/>
    <x v="3"/>
    <x v="2"/>
  </r>
  <r>
    <x v="0"/>
    <s v="Single agent"/>
    <x v="1"/>
    <x v="0"/>
    <x v="4"/>
    <x v="4"/>
    <x v="3"/>
    <x v="3"/>
  </r>
  <r>
    <x v="0"/>
    <s v="Single agent"/>
    <x v="1"/>
    <x v="0"/>
    <x v="0"/>
    <x v="3"/>
    <x v="3"/>
    <x v="4"/>
  </r>
  <r>
    <x v="0"/>
    <s v="Single agent"/>
    <x v="1"/>
    <x v="0"/>
    <x v="4"/>
    <x v="3"/>
    <x v="3"/>
    <x v="2"/>
  </r>
  <r>
    <x v="0"/>
    <s v="Single agent"/>
    <x v="1"/>
    <x v="0"/>
    <x v="2"/>
    <x v="3"/>
    <x v="3"/>
    <x v="5"/>
  </r>
  <r>
    <x v="0"/>
    <s v="Single agent"/>
    <x v="1"/>
    <x v="2"/>
    <x v="2"/>
    <x v="3"/>
    <x v="3"/>
    <x v="2"/>
  </r>
  <r>
    <x v="0"/>
    <s v="Single agent"/>
    <x v="1"/>
    <x v="3"/>
    <x v="1"/>
    <x v="3"/>
    <x v="3"/>
    <x v="2"/>
  </r>
  <r>
    <x v="0"/>
    <s v="Single agent"/>
    <x v="1"/>
    <x v="3"/>
    <x v="1"/>
    <x v="3"/>
    <x v="3"/>
    <x v="2"/>
  </r>
  <r>
    <x v="0"/>
    <s v="Single agent"/>
    <x v="1"/>
    <x v="0"/>
    <x v="5"/>
    <x v="3"/>
    <x v="2"/>
    <x v="4"/>
  </r>
  <r>
    <x v="0"/>
    <s v="Single agent"/>
    <x v="0"/>
    <x v="0"/>
    <x v="0"/>
    <x v="0"/>
    <x v="1"/>
    <x v="0"/>
  </r>
  <r>
    <x v="1"/>
    <s v="Single agent"/>
    <x v="0"/>
    <x v="2"/>
    <x v="0"/>
    <x v="3"/>
    <x v="3"/>
    <x v="1"/>
  </r>
  <r>
    <x v="1"/>
    <s v="Single agent"/>
    <x v="0"/>
    <x v="2"/>
    <x v="5"/>
    <x v="3"/>
    <x v="3"/>
    <x v="2"/>
  </r>
  <r>
    <x v="1"/>
    <s v="Single agent"/>
    <x v="0"/>
    <x v="4"/>
    <x v="0"/>
    <x v="3"/>
    <x v="3"/>
    <x v="2"/>
  </r>
  <r>
    <x v="1"/>
    <s v="Single agent"/>
    <x v="0"/>
    <x v="4"/>
    <x v="0"/>
    <x v="3"/>
    <x v="3"/>
    <x v="2"/>
  </r>
  <r>
    <x v="0"/>
    <s v="Single agent"/>
    <x v="0"/>
    <x v="0"/>
    <x v="0"/>
    <x v="0"/>
    <x v="0"/>
    <x v="0"/>
  </r>
  <r>
    <x v="0"/>
    <s v="Single agent"/>
    <x v="0"/>
    <x v="0"/>
    <x v="0"/>
    <x v="0"/>
    <x v="1"/>
    <x v="0"/>
  </r>
  <r>
    <x v="0"/>
    <s v="Single agent"/>
    <x v="0"/>
    <x v="0"/>
    <x v="0"/>
    <x v="0"/>
    <x v="1"/>
    <x v="0"/>
  </r>
  <r>
    <x v="1"/>
    <s v="Single agent"/>
    <x v="0"/>
    <x v="2"/>
    <x v="5"/>
    <x v="3"/>
    <x v="3"/>
    <x v="2"/>
  </r>
  <r>
    <x v="0"/>
    <s v="Single agent"/>
    <x v="1"/>
    <x v="0"/>
    <x v="2"/>
    <x v="3"/>
    <x v="3"/>
    <x v="2"/>
  </r>
  <r>
    <x v="0"/>
    <s v="Single agent"/>
    <x v="0"/>
    <x v="0"/>
    <x v="5"/>
    <x v="2"/>
    <x v="3"/>
    <x v="2"/>
  </r>
  <r>
    <x v="0"/>
    <s v="Single agent"/>
    <x v="0"/>
    <x v="0"/>
    <x v="0"/>
    <x v="0"/>
    <x v="2"/>
    <x v="0"/>
  </r>
  <r>
    <x v="0"/>
    <s v="Single agent"/>
    <x v="0"/>
    <x v="0"/>
    <x v="0"/>
    <x v="0"/>
    <x v="0"/>
    <x v="0"/>
  </r>
  <r>
    <x v="0"/>
    <s v="Single agent"/>
    <x v="0"/>
    <x v="0"/>
    <x v="0"/>
    <x v="2"/>
    <x v="4"/>
    <x v="0"/>
  </r>
  <r>
    <x v="0"/>
    <s v="Single agent"/>
    <x v="0"/>
    <x v="0"/>
    <x v="0"/>
    <x v="0"/>
    <x v="0"/>
    <x v="0"/>
  </r>
  <r>
    <x v="1"/>
    <s v="Single agent"/>
    <x v="0"/>
    <x v="2"/>
    <x v="1"/>
    <x v="3"/>
    <x v="0"/>
    <x v="2"/>
  </r>
  <r>
    <x v="1"/>
    <s v="Single agent"/>
    <x v="0"/>
    <x v="2"/>
    <x v="5"/>
    <x v="3"/>
    <x v="2"/>
    <x v="2"/>
  </r>
  <r>
    <x v="1"/>
    <s v="Single agent"/>
    <x v="0"/>
    <x v="2"/>
    <x v="2"/>
    <x v="3"/>
    <x v="2"/>
    <x v="2"/>
  </r>
  <r>
    <x v="1"/>
    <s v="Single agent"/>
    <x v="0"/>
    <x v="2"/>
    <x v="1"/>
    <x v="3"/>
    <x v="0"/>
    <x v="2"/>
  </r>
  <r>
    <x v="1"/>
    <s v="Single agent"/>
    <x v="1"/>
    <x v="1"/>
    <x v="4"/>
    <x v="3"/>
    <x v="3"/>
    <x v="2"/>
  </r>
  <r>
    <x v="1"/>
    <s v="Single agent"/>
    <x v="1"/>
    <x v="1"/>
    <x v="0"/>
    <x v="1"/>
    <x v="3"/>
    <x v="3"/>
  </r>
  <r>
    <x v="1"/>
    <s v="Single agent"/>
    <x v="1"/>
    <x v="1"/>
    <x v="4"/>
    <x v="3"/>
    <x v="3"/>
    <x v="2"/>
  </r>
  <r>
    <x v="1"/>
    <s v="Single agent"/>
    <x v="1"/>
    <x v="1"/>
    <x v="6"/>
    <x v="3"/>
    <x v="3"/>
    <x v="2"/>
  </r>
  <r>
    <x v="1"/>
    <s v="Single agent"/>
    <x v="1"/>
    <x v="1"/>
    <x v="4"/>
    <x v="3"/>
    <x v="4"/>
    <x v="2"/>
  </r>
  <r>
    <x v="0"/>
    <s v="Multiple agents"/>
    <x v="1"/>
    <x v="5"/>
    <x v="1"/>
    <x v="3"/>
    <x v="3"/>
    <x v="2"/>
  </r>
  <r>
    <x v="0"/>
    <s v="Multiple agents"/>
    <x v="1"/>
    <x v="5"/>
    <x v="1"/>
    <x v="3"/>
    <x v="3"/>
    <x v="2"/>
  </r>
  <r>
    <x v="0"/>
    <s v="Multiple agents"/>
    <x v="1"/>
    <x v="5"/>
    <x v="4"/>
    <x v="3"/>
    <x v="3"/>
    <x v="2"/>
  </r>
  <r>
    <x v="0"/>
    <s v="Multiple agents"/>
    <x v="1"/>
    <x v="5"/>
    <x v="4"/>
    <x v="3"/>
    <x v="3"/>
    <x v="2"/>
  </r>
  <r>
    <x v="0"/>
    <s v="Multiple agents"/>
    <x v="1"/>
    <x v="5"/>
    <x v="3"/>
    <x v="3"/>
    <x v="3"/>
    <x v="2"/>
  </r>
  <r>
    <x v="0"/>
    <s v="Single agent"/>
    <x v="1"/>
    <x v="6"/>
    <x v="1"/>
    <x v="3"/>
    <x v="3"/>
    <x v="2"/>
  </r>
  <r>
    <x v="0"/>
    <s v="Multiple agents"/>
    <x v="1"/>
    <x v="5"/>
    <x v="3"/>
    <x v="3"/>
    <x v="3"/>
    <x v="1"/>
  </r>
  <r>
    <x v="1"/>
    <s v="Single agent"/>
    <x v="1"/>
    <x v="7"/>
    <x v="2"/>
    <x v="3"/>
    <x v="3"/>
    <x v="2"/>
  </r>
  <r>
    <x v="1"/>
    <s v="Single agent"/>
    <x v="0"/>
    <x v="7"/>
    <x v="0"/>
    <x v="3"/>
    <x v="3"/>
    <x v="2"/>
  </r>
  <r>
    <x v="1"/>
    <s v="Single agent"/>
    <x v="0"/>
    <x v="7"/>
    <x v="0"/>
    <x v="3"/>
    <x v="3"/>
    <x v="1"/>
  </r>
  <r>
    <x v="1"/>
    <s v="Single agent"/>
    <x v="0"/>
    <x v="7"/>
    <x v="2"/>
    <x v="3"/>
    <x v="3"/>
    <x v="2"/>
  </r>
  <r>
    <x v="1"/>
    <s v="Single agent"/>
    <x v="1"/>
    <x v="7"/>
    <x v="1"/>
    <x v="3"/>
    <x v="3"/>
    <x v="2"/>
  </r>
  <r>
    <x v="1"/>
    <s v="Single agent"/>
    <x v="1"/>
    <x v="7"/>
    <x v="2"/>
    <x v="3"/>
    <x v="3"/>
    <x v="2"/>
  </r>
  <r>
    <x v="1"/>
    <s v="Single agent"/>
    <x v="1"/>
    <x v="7"/>
    <x v="1"/>
    <x v="3"/>
    <x v="3"/>
    <x v="2"/>
  </r>
  <r>
    <x v="1"/>
    <s v="Single agent"/>
    <x v="0"/>
    <x v="7"/>
    <x v="0"/>
    <x v="3"/>
    <x v="3"/>
    <x v="3"/>
  </r>
  <r>
    <x v="0"/>
    <s v="Multiple agents"/>
    <x v="0"/>
    <x v="7"/>
    <x v="0"/>
    <x v="3"/>
    <x v="2"/>
    <x v="2"/>
  </r>
  <r>
    <x v="0"/>
    <s v="Multiple agents"/>
    <x v="1"/>
    <x v="7"/>
    <x v="0"/>
    <x v="2"/>
    <x v="2"/>
    <x v="2"/>
  </r>
  <r>
    <x v="0"/>
    <s v="Multiple agents"/>
    <x v="1"/>
    <x v="6"/>
    <x v="4"/>
    <x v="3"/>
    <x v="3"/>
    <x v="1"/>
  </r>
  <r>
    <x v="0"/>
    <s v="Multiple agents"/>
    <x v="1"/>
    <x v="6"/>
    <x v="3"/>
    <x v="3"/>
    <x v="3"/>
    <x v="2"/>
  </r>
  <r>
    <x v="0"/>
    <s v="Multiple agents"/>
    <x v="1"/>
    <x v="6"/>
    <x v="3"/>
    <x v="3"/>
    <x v="3"/>
    <x v="2"/>
  </r>
  <r>
    <x v="0"/>
    <s v="Multiple agents"/>
    <x v="1"/>
    <x v="3"/>
    <x v="3"/>
    <x v="3"/>
    <x v="3"/>
    <x v="1"/>
  </r>
  <r>
    <x v="0"/>
    <s v="Multiple agents"/>
    <x v="1"/>
    <x v="3"/>
    <x v="5"/>
    <x v="3"/>
    <x v="3"/>
    <x v="2"/>
  </r>
  <r>
    <x v="0"/>
    <s v="Multiple agents"/>
    <x v="1"/>
    <x v="3"/>
    <x v="1"/>
    <x v="3"/>
    <x v="3"/>
    <x v="2"/>
  </r>
  <r>
    <x v="0"/>
    <s v="Multiple agents"/>
    <x v="1"/>
    <x v="6"/>
    <x v="2"/>
    <x v="3"/>
    <x v="3"/>
    <x v="2"/>
  </r>
  <r>
    <x v="0"/>
    <s v="Multiple agents"/>
    <x v="1"/>
    <x v="8"/>
    <x v="3"/>
    <x v="3"/>
    <x v="4"/>
    <x v="4"/>
  </r>
  <r>
    <x v="0"/>
    <s v="Multiple agents"/>
    <x v="1"/>
    <x v="8"/>
    <x v="1"/>
    <x v="3"/>
    <x v="4"/>
    <x v="2"/>
  </r>
  <r>
    <x v="1"/>
    <s v="Single agent"/>
    <x v="1"/>
    <x v="2"/>
    <x v="0"/>
    <x v="3"/>
    <x v="3"/>
    <x v="2"/>
  </r>
  <r>
    <x v="1"/>
    <s v="Single agent"/>
    <x v="1"/>
    <x v="2"/>
    <x v="2"/>
    <x v="3"/>
    <x v="2"/>
    <x v="2"/>
  </r>
  <r>
    <x v="1"/>
    <s v="Single agent"/>
    <x v="1"/>
    <x v="2"/>
    <x v="2"/>
    <x v="3"/>
    <x v="3"/>
    <x v="2"/>
  </r>
  <r>
    <x v="1"/>
    <s v="Single agent"/>
    <x v="1"/>
    <x v="2"/>
    <x v="2"/>
    <x v="3"/>
    <x v="3"/>
    <x v="2"/>
  </r>
  <r>
    <x v="1"/>
    <s v="Single agent"/>
    <x v="1"/>
    <x v="1"/>
    <x v="2"/>
    <x v="3"/>
    <x v="3"/>
    <x v="2"/>
  </r>
  <r>
    <x v="1"/>
    <s v="Single agent"/>
    <x v="1"/>
    <x v="2"/>
    <x v="2"/>
    <x v="3"/>
    <x v="3"/>
    <x v="2"/>
  </r>
  <r>
    <x v="1"/>
    <s v="Single agent"/>
    <x v="1"/>
    <x v="2"/>
    <x v="2"/>
    <x v="3"/>
    <x v="3"/>
    <x v="2"/>
  </r>
  <r>
    <x v="0"/>
    <s v="Single agent"/>
    <x v="0"/>
    <x v="0"/>
    <x v="0"/>
    <x v="0"/>
    <x v="1"/>
    <x v="0"/>
  </r>
  <r>
    <x v="0"/>
    <s v="Single agent"/>
    <x v="0"/>
    <x v="0"/>
    <x v="0"/>
    <x v="0"/>
    <x v="1"/>
    <x v="0"/>
  </r>
  <r>
    <x v="0"/>
    <s v="Single agent"/>
    <x v="0"/>
    <x v="0"/>
    <x v="0"/>
    <x v="0"/>
    <x v="0"/>
    <x v="0"/>
  </r>
  <r>
    <x v="0"/>
    <s v="Single agent"/>
    <x v="0"/>
    <x v="0"/>
    <x v="0"/>
    <x v="2"/>
    <x v="0"/>
    <x v="0"/>
  </r>
  <r>
    <x v="0"/>
    <s v="Single agent"/>
    <x v="0"/>
    <x v="0"/>
    <x v="0"/>
    <x v="0"/>
    <x v="0"/>
    <x v="0"/>
  </r>
  <r>
    <x v="0"/>
    <s v="Single agent"/>
    <x v="0"/>
    <x v="0"/>
    <x v="0"/>
    <x v="1"/>
    <x v="0"/>
    <x v="0"/>
  </r>
  <r>
    <x v="0"/>
    <s v="Single agent"/>
    <x v="0"/>
    <x v="0"/>
    <x v="0"/>
    <x v="1"/>
    <x v="2"/>
    <x v="0"/>
  </r>
  <r>
    <x v="0"/>
    <s v="Single agent"/>
    <x v="0"/>
    <x v="0"/>
    <x v="0"/>
    <x v="0"/>
    <x v="3"/>
    <x v="0"/>
  </r>
  <r>
    <x v="0"/>
    <s v="Single agent"/>
    <x v="0"/>
    <x v="0"/>
    <x v="0"/>
    <x v="0"/>
    <x v="3"/>
    <x v="0"/>
  </r>
  <r>
    <x v="0"/>
    <s v="Single agent"/>
    <x v="0"/>
    <x v="0"/>
    <x v="0"/>
    <x v="0"/>
    <x v="2"/>
    <x v="0"/>
  </r>
  <r>
    <x v="0"/>
    <s v="Single agent"/>
    <x v="0"/>
    <x v="0"/>
    <x v="0"/>
    <x v="2"/>
    <x v="1"/>
    <x v="0"/>
  </r>
  <r>
    <x v="0"/>
    <s v="Single agent"/>
    <x v="0"/>
    <x v="0"/>
    <x v="0"/>
    <x v="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0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2"/>
    <x v="1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0"/>
    <x v="0"/>
    <n v="1"/>
    <n v="1"/>
    <x v="0"/>
    <x v="0"/>
  </r>
  <r>
    <s v="Multiple tools"/>
    <x v="0"/>
    <x v="0"/>
    <s v="Documentation"/>
    <x v="0"/>
    <x v="0"/>
    <x v="2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0"/>
    <x v="0"/>
    <n v="1"/>
    <n v="1"/>
    <x v="0"/>
    <x v="0"/>
  </r>
  <r>
    <s v="Multiple tools"/>
    <x v="0"/>
    <x v="0"/>
    <s v="Documentation"/>
    <x v="0"/>
    <x v="2"/>
    <x v="0"/>
    <x v="0"/>
    <n v="1"/>
    <n v="1"/>
    <x v="0"/>
    <x v="0"/>
  </r>
  <r>
    <s v="Multiple tools"/>
    <x v="0"/>
    <x v="0"/>
    <s v="Documentation"/>
    <x v="1"/>
    <x v="0"/>
    <x v="0"/>
    <x v="0"/>
    <n v="1"/>
    <n v="1"/>
    <x v="0"/>
    <x v="0"/>
  </r>
  <r>
    <s v="Multiple tools"/>
    <x v="0"/>
    <x v="0"/>
    <s v="Documentation"/>
    <x v="0"/>
    <x v="3"/>
    <x v="0"/>
    <x v="0"/>
    <n v="1"/>
    <n v="0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3"/>
    <x v="0"/>
    <n v="1"/>
    <n v="1"/>
    <x v="1"/>
    <x v="0"/>
  </r>
  <r>
    <s v="Multiple tools"/>
    <x v="0"/>
    <x v="0"/>
    <s v="Documentation"/>
    <x v="0"/>
    <x v="2"/>
    <x v="0"/>
    <x v="1"/>
    <n v="1"/>
    <n v="1"/>
    <x v="0"/>
    <x v="0"/>
  </r>
  <r>
    <s v="Multiple tools"/>
    <x v="0"/>
    <x v="0"/>
    <s v="Documentation"/>
    <x v="0"/>
    <x v="2"/>
    <x v="1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2"/>
    <x v="0"/>
    <x v="0"/>
    <n v="1"/>
    <n v="1"/>
    <x v="0"/>
    <x v="0"/>
  </r>
  <r>
    <s v="Multiple tools"/>
    <x v="0"/>
    <x v="0"/>
    <s v="Documentation"/>
    <x v="0"/>
    <x v="1"/>
    <x v="1"/>
    <x v="0"/>
    <n v="1"/>
    <n v="1"/>
    <x v="0"/>
    <x v="0"/>
  </r>
  <r>
    <s v="Single tool"/>
    <x v="0"/>
    <x v="1"/>
    <s v="Calculation, Analysis"/>
    <x v="2"/>
    <x v="3"/>
    <x v="3"/>
    <x v="2"/>
    <n v="0"/>
    <n v="0"/>
    <x v="1"/>
    <x v="1"/>
  </r>
  <r>
    <s v="Single tool"/>
    <x v="0"/>
    <x v="1"/>
    <s v="Calculation, Analysis"/>
    <x v="3"/>
    <x v="3"/>
    <x v="3"/>
    <x v="2"/>
    <n v="0.5"/>
    <n v="0"/>
    <x v="1"/>
    <x v="1"/>
  </r>
  <r>
    <s v="Multiple tools"/>
    <x v="0"/>
    <x v="1"/>
    <s v="Documentation"/>
    <x v="4"/>
    <x v="4"/>
    <x v="3"/>
    <x v="3"/>
    <n v="0.5"/>
    <n v="0.5"/>
    <x v="1"/>
    <x v="0"/>
  </r>
  <r>
    <s v="Multiple tools"/>
    <x v="0"/>
    <x v="1"/>
    <s v="Documentation"/>
    <x v="0"/>
    <x v="3"/>
    <x v="3"/>
    <x v="4"/>
    <n v="1"/>
    <n v="0"/>
    <x v="1"/>
    <x v="2"/>
  </r>
  <r>
    <s v="Multiple tools"/>
    <x v="0"/>
    <x v="1"/>
    <s v="Documentation"/>
    <x v="4"/>
    <x v="3"/>
    <x v="3"/>
    <x v="2"/>
    <n v="1"/>
    <n v="0"/>
    <x v="1"/>
    <x v="1"/>
  </r>
  <r>
    <s v="Multiple tools"/>
    <x v="0"/>
    <x v="1"/>
    <s v="Documentation"/>
    <x v="2"/>
    <x v="3"/>
    <x v="3"/>
    <x v="5"/>
    <n v="0"/>
    <n v="0"/>
    <x v="1"/>
    <x v="2"/>
  </r>
  <r>
    <s v="Multiple tools"/>
    <x v="0"/>
    <x v="1"/>
    <s v="Analysis"/>
    <x v="2"/>
    <x v="3"/>
    <x v="3"/>
    <x v="2"/>
    <n v="0"/>
    <n v="0"/>
    <x v="1"/>
    <x v="1"/>
  </r>
  <r>
    <s v="Multiple tools"/>
    <x v="0"/>
    <x v="1"/>
    <s v="Documentation, Calculation"/>
    <x v="1"/>
    <x v="3"/>
    <x v="3"/>
    <x v="2"/>
    <n v="0.5"/>
    <n v="0"/>
    <x v="1"/>
    <x v="1"/>
  </r>
  <r>
    <s v="Multiple tools"/>
    <x v="0"/>
    <x v="1"/>
    <s v="Documentation, Calculation"/>
    <x v="1"/>
    <x v="3"/>
    <x v="3"/>
    <x v="2"/>
    <n v="0.5"/>
    <n v="0"/>
    <x v="1"/>
    <x v="1"/>
  </r>
  <r>
    <s v="Multiple tools"/>
    <x v="0"/>
    <x v="1"/>
    <s v="Documentation"/>
    <x v="5"/>
    <x v="3"/>
    <x v="2"/>
    <x v="4"/>
    <n v="1"/>
    <n v="0"/>
    <x v="0"/>
    <x v="2"/>
  </r>
  <r>
    <s v="Multiple tools"/>
    <x v="0"/>
    <x v="0"/>
    <s v="Documentation"/>
    <x v="0"/>
    <x v="0"/>
    <x v="1"/>
    <x v="0"/>
    <n v="1"/>
    <n v="1"/>
    <x v="0"/>
    <x v="0"/>
  </r>
  <r>
    <s v="Single tool"/>
    <x v="0"/>
    <x v="0"/>
    <s v="Analysis"/>
    <x v="0"/>
    <x v="3"/>
    <x v="3"/>
    <x v="1"/>
    <n v="1"/>
    <n v="0"/>
    <x v="1"/>
    <x v="0"/>
  </r>
  <r>
    <s v="Single tool"/>
    <x v="0"/>
    <x v="0"/>
    <s v="Analysis"/>
    <x v="5"/>
    <x v="3"/>
    <x v="3"/>
    <x v="2"/>
    <n v="1"/>
    <n v="0"/>
    <x v="1"/>
    <x v="1"/>
  </r>
  <r>
    <s v="Single tool"/>
    <x v="0"/>
    <x v="0"/>
    <s v="None"/>
    <x v="0"/>
    <x v="3"/>
    <x v="3"/>
    <x v="2"/>
    <n v="1"/>
    <n v="0"/>
    <x v="1"/>
    <x v="1"/>
  </r>
  <r>
    <s v="Single tool"/>
    <x v="0"/>
    <x v="0"/>
    <s v="None"/>
    <x v="0"/>
    <x v="3"/>
    <x v="3"/>
    <x v="2"/>
    <n v="1"/>
    <n v="0"/>
    <x v="1"/>
    <x v="1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0"/>
    <x v="1"/>
    <x v="0"/>
    <n v="1"/>
    <n v="1"/>
    <x v="0"/>
    <x v="0"/>
  </r>
  <r>
    <s v="Multiple tools"/>
    <x v="0"/>
    <x v="0"/>
    <s v="Documentation"/>
    <x v="0"/>
    <x v="0"/>
    <x v="1"/>
    <x v="0"/>
    <n v="1"/>
    <n v="1"/>
    <x v="0"/>
    <x v="0"/>
  </r>
  <r>
    <s v="Single tool"/>
    <x v="0"/>
    <x v="0"/>
    <s v="Analysis"/>
    <x v="5"/>
    <x v="3"/>
    <x v="3"/>
    <x v="2"/>
    <n v="1"/>
    <n v="0"/>
    <x v="1"/>
    <x v="1"/>
  </r>
  <r>
    <s v="Multiple tools"/>
    <x v="0"/>
    <x v="1"/>
    <s v="Documentation"/>
    <x v="2"/>
    <x v="3"/>
    <x v="3"/>
    <x v="2"/>
    <n v="0"/>
    <n v="0"/>
    <x v="1"/>
    <x v="1"/>
  </r>
  <r>
    <s v="Multiple tools"/>
    <x v="0"/>
    <x v="0"/>
    <s v="Documentation"/>
    <x v="5"/>
    <x v="2"/>
    <x v="3"/>
    <x v="2"/>
    <n v="1"/>
    <n v="0.5"/>
    <x v="1"/>
    <x v="1"/>
  </r>
  <r>
    <s v="Multiple tools"/>
    <x v="0"/>
    <x v="0"/>
    <s v="Documentation"/>
    <x v="0"/>
    <x v="0"/>
    <x v="2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2"/>
    <x v="4"/>
    <x v="0"/>
    <n v="1"/>
    <n v="1"/>
    <x v="2"/>
    <x v="0"/>
  </r>
  <r>
    <s v="Multiple tools"/>
    <x v="0"/>
    <x v="0"/>
    <s v="Documentation"/>
    <x v="0"/>
    <x v="0"/>
    <x v="0"/>
    <x v="0"/>
    <n v="1"/>
    <n v="1"/>
    <x v="0"/>
    <x v="0"/>
  </r>
  <r>
    <s v="Single tool"/>
    <x v="0"/>
    <x v="0"/>
    <s v="Analysis"/>
    <x v="1"/>
    <x v="3"/>
    <x v="0"/>
    <x v="2"/>
    <n v="1"/>
    <n v="0"/>
    <x v="0"/>
    <x v="1"/>
  </r>
  <r>
    <s v="Single tool"/>
    <x v="0"/>
    <x v="0"/>
    <s v="Analysis"/>
    <x v="5"/>
    <x v="3"/>
    <x v="2"/>
    <x v="2"/>
    <n v="1"/>
    <n v="0"/>
    <x v="0"/>
    <x v="1"/>
  </r>
  <r>
    <s v="Single tool"/>
    <x v="0"/>
    <x v="0"/>
    <s v="Analysis"/>
    <x v="2"/>
    <x v="3"/>
    <x v="2"/>
    <x v="2"/>
    <n v="0"/>
    <n v="0"/>
    <x v="0"/>
    <x v="1"/>
  </r>
  <r>
    <s v="Single tool"/>
    <x v="0"/>
    <x v="0"/>
    <s v="Analysis"/>
    <x v="1"/>
    <x v="3"/>
    <x v="0"/>
    <x v="2"/>
    <n v="1"/>
    <n v="0"/>
    <x v="0"/>
    <x v="1"/>
  </r>
  <r>
    <s v="Single tool"/>
    <x v="0"/>
    <x v="1"/>
    <s v="Calculation, Analysis"/>
    <x v="4"/>
    <x v="3"/>
    <x v="3"/>
    <x v="2"/>
    <n v="0.5"/>
    <n v="0"/>
    <x v="1"/>
    <x v="1"/>
  </r>
  <r>
    <s v="Single tool"/>
    <x v="0"/>
    <x v="1"/>
    <s v="Calculation, Analysis"/>
    <x v="0"/>
    <x v="1"/>
    <x v="3"/>
    <x v="3"/>
    <n v="1"/>
    <n v="1"/>
    <x v="1"/>
    <x v="0"/>
  </r>
  <r>
    <s v="Single tool"/>
    <x v="0"/>
    <x v="1"/>
    <s v="Calculation, Analysis"/>
    <x v="4"/>
    <x v="3"/>
    <x v="3"/>
    <x v="2"/>
    <n v="1"/>
    <n v="0"/>
    <x v="1"/>
    <x v="1"/>
  </r>
  <r>
    <s v="Single tool"/>
    <x v="0"/>
    <x v="1"/>
    <s v="Calculation, Analysis"/>
    <x v="6"/>
    <x v="3"/>
    <x v="3"/>
    <x v="2"/>
    <n v="1"/>
    <n v="0"/>
    <x v="1"/>
    <x v="1"/>
  </r>
  <r>
    <s v="Single tool"/>
    <x v="0"/>
    <x v="1"/>
    <s v="Calculation, Analysis"/>
    <x v="4"/>
    <x v="3"/>
    <x v="4"/>
    <x v="2"/>
    <n v="1"/>
    <n v="0"/>
    <x v="2"/>
    <x v="1"/>
  </r>
  <r>
    <s v="Multiple tools"/>
    <x v="1"/>
    <x v="1"/>
    <s v="Documentation, Calculation, Analysis"/>
    <x v="1"/>
    <x v="3"/>
    <x v="3"/>
    <x v="2"/>
    <n v="0.5"/>
    <n v="0"/>
    <x v="1"/>
    <x v="1"/>
  </r>
  <r>
    <s v="Multiple tools"/>
    <x v="1"/>
    <x v="1"/>
    <s v="Documentation, Calculation, Analysis"/>
    <x v="1"/>
    <x v="3"/>
    <x v="3"/>
    <x v="2"/>
    <n v="0.5"/>
    <n v="0"/>
    <x v="1"/>
    <x v="1"/>
  </r>
  <r>
    <s v="Multiple tools"/>
    <x v="1"/>
    <x v="1"/>
    <s v="Documentation, Calculation, Analysis"/>
    <x v="4"/>
    <x v="3"/>
    <x v="3"/>
    <x v="2"/>
    <n v="1"/>
    <n v="0"/>
    <x v="1"/>
    <x v="1"/>
  </r>
  <r>
    <s v="Multiple tools"/>
    <x v="1"/>
    <x v="1"/>
    <s v="Documentation, Calculation, Analysis"/>
    <x v="4"/>
    <x v="3"/>
    <x v="3"/>
    <x v="2"/>
    <n v="1"/>
    <n v="0"/>
    <x v="1"/>
    <x v="1"/>
  </r>
  <r>
    <s v="Multiple tools"/>
    <x v="1"/>
    <x v="1"/>
    <s v="Documentation, Calculation, Analysis"/>
    <x v="3"/>
    <x v="3"/>
    <x v="3"/>
    <x v="2"/>
    <n v="0.5"/>
    <n v="0"/>
    <x v="1"/>
    <x v="1"/>
  </r>
  <r>
    <s v="Multiple tools"/>
    <x v="0"/>
    <x v="1"/>
    <s v="Documentation, Analysis"/>
    <x v="1"/>
    <x v="3"/>
    <x v="3"/>
    <x v="2"/>
    <n v="1"/>
    <n v="0"/>
    <x v="1"/>
    <x v="1"/>
  </r>
  <r>
    <s v="Multiple tools"/>
    <x v="1"/>
    <x v="1"/>
    <s v="Documentation, Calculation, Analysis"/>
    <x v="3"/>
    <x v="3"/>
    <x v="3"/>
    <x v="1"/>
    <n v="0.5"/>
    <n v="0"/>
    <x v="1"/>
    <x v="2"/>
  </r>
  <r>
    <s v="Single tool"/>
    <x v="0"/>
    <x v="1"/>
    <s v="Calculation"/>
    <x v="2"/>
    <x v="3"/>
    <x v="3"/>
    <x v="2"/>
    <n v="0"/>
    <n v="0"/>
    <x v="1"/>
    <x v="1"/>
  </r>
  <r>
    <s v="Single tool"/>
    <x v="0"/>
    <x v="0"/>
    <s v="Calculation"/>
    <x v="0"/>
    <x v="3"/>
    <x v="3"/>
    <x v="2"/>
    <n v="1"/>
    <n v="0"/>
    <x v="1"/>
    <x v="1"/>
  </r>
  <r>
    <s v="Single tool"/>
    <x v="0"/>
    <x v="0"/>
    <s v="Calculation"/>
    <x v="0"/>
    <x v="3"/>
    <x v="3"/>
    <x v="1"/>
    <n v="1"/>
    <n v="0"/>
    <x v="1"/>
    <x v="0"/>
  </r>
  <r>
    <s v="Single tool"/>
    <x v="0"/>
    <x v="0"/>
    <s v="Calculation"/>
    <x v="2"/>
    <x v="3"/>
    <x v="3"/>
    <x v="2"/>
    <n v="0"/>
    <n v="0"/>
    <x v="1"/>
    <x v="1"/>
  </r>
  <r>
    <s v="Single tool"/>
    <x v="0"/>
    <x v="1"/>
    <s v="Calculation"/>
    <x v="1"/>
    <x v="3"/>
    <x v="3"/>
    <x v="2"/>
    <n v="1"/>
    <n v="0"/>
    <x v="1"/>
    <x v="1"/>
  </r>
  <r>
    <s v="Single tool"/>
    <x v="0"/>
    <x v="1"/>
    <s v="Calculation"/>
    <x v="2"/>
    <x v="3"/>
    <x v="3"/>
    <x v="2"/>
    <n v="0"/>
    <n v="0"/>
    <x v="1"/>
    <x v="1"/>
  </r>
  <r>
    <s v="Single tool"/>
    <x v="0"/>
    <x v="1"/>
    <s v="Calculation"/>
    <x v="1"/>
    <x v="3"/>
    <x v="3"/>
    <x v="2"/>
    <n v="1"/>
    <n v="0"/>
    <x v="1"/>
    <x v="1"/>
  </r>
  <r>
    <s v="Single tool"/>
    <x v="0"/>
    <x v="0"/>
    <s v="Calculation"/>
    <x v="0"/>
    <x v="3"/>
    <x v="3"/>
    <x v="3"/>
    <n v="1"/>
    <n v="0"/>
    <x v="1"/>
    <x v="0"/>
  </r>
  <r>
    <s v="Multiple tools"/>
    <x v="1"/>
    <x v="0"/>
    <s v="Calculation"/>
    <x v="0"/>
    <x v="3"/>
    <x v="2"/>
    <x v="2"/>
    <n v="1"/>
    <n v="0"/>
    <x v="0"/>
    <x v="1"/>
  </r>
  <r>
    <s v="Multiple tools"/>
    <x v="1"/>
    <x v="1"/>
    <s v="Calculation"/>
    <x v="0"/>
    <x v="2"/>
    <x v="2"/>
    <x v="2"/>
    <n v="1"/>
    <n v="1"/>
    <x v="0"/>
    <x v="1"/>
  </r>
  <r>
    <s v="Multiple tools"/>
    <x v="1"/>
    <x v="1"/>
    <s v="Documentation, Analysis"/>
    <x v="4"/>
    <x v="3"/>
    <x v="3"/>
    <x v="1"/>
    <n v="0.5"/>
    <n v="0"/>
    <x v="1"/>
    <x v="0"/>
  </r>
  <r>
    <s v="Multiple tools"/>
    <x v="1"/>
    <x v="1"/>
    <s v="Documentation, Analysis"/>
    <x v="3"/>
    <x v="3"/>
    <x v="3"/>
    <x v="2"/>
    <n v="0.5"/>
    <n v="0"/>
    <x v="1"/>
    <x v="1"/>
  </r>
  <r>
    <s v="Multiple tools"/>
    <x v="1"/>
    <x v="1"/>
    <s v="Documentation, Analysis"/>
    <x v="3"/>
    <x v="3"/>
    <x v="3"/>
    <x v="2"/>
    <n v="0.5"/>
    <n v="0"/>
    <x v="1"/>
    <x v="1"/>
  </r>
  <r>
    <s v="Multiple tools"/>
    <x v="1"/>
    <x v="1"/>
    <s v="Documentation, Calculation"/>
    <x v="3"/>
    <x v="3"/>
    <x v="3"/>
    <x v="1"/>
    <n v="0.5"/>
    <n v="0"/>
    <x v="1"/>
    <x v="2"/>
  </r>
  <r>
    <s v="Multiple tools"/>
    <x v="1"/>
    <x v="1"/>
    <s v="Documentation, Calculation"/>
    <x v="5"/>
    <x v="3"/>
    <x v="3"/>
    <x v="2"/>
    <n v="1"/>
    <n v="0"/>
    <x v="1"/>
    <x v="1"/>
  </r>
  <r>
    <s v="Multiple tools"/>
    <x v="1"/>
    <x v="1"/>
    <s v="Documentation, Calculation"/>
    <x v="1"/>
    <x v="3"/>
    <x v="3"/>
    <x v="2"/>
    <n v="0.5"/>
    <n v="0"/>
    <x v="1"/>
    <x v="1"/>
  </r>
  <r>
    <s v="Multiple tools"/>
    <x v="1"/>
    <x v="1"/>
    <s v="Documentation, Analysis"/>
    <x v="2"/>
    <x v="3"/>
    <x v="3"/>
    <x v="2"/>
    <n v="0"/>
    <n v="0"/>
    <x v="1"/>
    <x v="1"/>
  </r>
  <r>
    <s v="Multiple tools"/>
    <x v="1"/>
    <x v="1"/>
    <s v="Documentation, None"/>
    <x v="3"/>
    <x v="3"/>
    <x v="4"/>
    <x v="4"/>
    <n v="0.5"/>
    <n v="0"/>
    <x v="2"/>
    <x v="2"/>
  </r>
  <r>
    <s v="Multiple tools"/>
    <x v="1"/>
    <x v="1"/>
    <s v="Documentation, None"/>
    <x v="1"/>
    <x v="3"/>
    <x v="4"/>
    <x v="2"/>
    <n v="0.5"/>
    <n v="0"/>
    <x v="2"/>
    <x v="1"/>
  </r>
  <r>
    <s v="Single tool"/>
    <x v="0"/>
    <x v="1"/>
    <s v="Analysis"/>
    <x v="0"/>
    <x v="3"/>
    <x v="3"/>
    <x v="2"/>
    <n v="1"/>
    <n v="0"/>
    <x v="1"/>
    <x v="1"/>
  </r>
  <r>
    <s v="Single tool"/>
    <x v="0"/>
    <x v="1"/>
    <s v="Analysis"/>
    <x v="2"/>
    <x v="3"/>
    <x v="2"/>
    <x v="2"/>
    <n v="0"/>
    <n v="0"/>
    <x v="0"/>
    <x v="1"/>
  </r>
  <r>
    <s v="Single tool"/>
    <x v="0"/>
    <x v="1"/>
    <s v="Analysis"/>
    <x v="2"/>
    <x v="3"/>
    <x v="3"/>
    <x v="2"/>
    <n v="0"/>
    <n v="0"/>
    <x v="1"/>
    <x v="1"/>
  </r>
  <r>
    <s v="Single tool"/>
    <x v="0"/>
    <x v="1"/>
    <s v="Analysis"/>
    <x v="2"/>
    <x v="3"/>
    <x v="3"/>
    <x v="2"/>
    <n v="0"/>
    <n v="0"/>
    <x v="1"/>
    <x v="1"/>
  </r>
  <r>
    <s v="Single tool"/>
    <x v="0"/>
    <x v="1"/>
    <s v="Calculation, Analysis"/>
    <x v="2"/>
    <x v="3"/>
    <x v="3"/>
    <x v="2"/>
    <n v="0"/>
    <n v="0"/>
    <x v="1"/>
    <x v="1"/>
  </r>
  <r>
    <s v="Single tool"/>
    <x v="0"/>
    <x v="1"/>
    <s v="Analysis"/>
    <x v="2"/>
    <x v="3"/>
    <x v="3"/>
    <x v="2"/>
    <n v="0"/>
    <n v="0"/>
    <x v="1"/>
    <x v="1"/>
  </r>
  <r>
    <s v="Single tool"/>
    <x v="0"/>
    <x v="1"/>
    <s v="Analysis"/>
    <x v="2"/>
    <x v="3"/>
    <x v="3"/>
    <x v="2"/>
    <n v="0"/>
    <n v="0"/>
    <x v="1"/>
    <x v="1"/>
  </r>
  <r>
    <s v="Multiple tools"/>
    <x v="0"/>
    <x v="0"/>
    <s v="Documentation"/>
    <x v="0"/>
    <x v="0"/>
    <x v="1"/>
    <x v="0"/>
    <n v="1"/>
    <n v="1"/>
    <x v="0"/>
    <x v="0"/>
  </r>
  <r>
    <s v="Multiple tools"/>
    <x v="0"/>
    <x v="0"/>
    <s v="Documentation"/>
    <x v="0"/>
    <x v="0"/>
    <x v="1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2"/>
    <x v="0"/>
    <x v="0"/>
    <n v="1"/>
    <n v="1"/>
    <x v="0"/>
    <x v="0"/>
  </r>
  <r>
    <s v="Multiple tools"/>
    <x v="0"/>
    <x v="0"/>
    <s v="Documentation"/>
    <x v="0"/>
    <x v="0"/>
    <x v="0"/>
    <x v="0"/>
    <n v="1"/>
    <n v="1"/>
    <x v="0"/>
    <x v="0"/>
  </r>
  <r>
    <s v="Multiple tools"/>
    <x v="0"/>
    <x v="0"/>
    <s v="Documentation"/>
    <x v="0"/>
    <x v="1"/>
    <x v="0"/>
    <x v="0"/>
    <n v="1"/>
    <n v="1"/>
    <x v="0"/>
    <x v="0"/>
  </r>
  <r>
    <s v="Multiple tools"/>
    <x v="0"/>
    <x v="0"/>
    <s v="Documentation"/>
    <x v="0"/>
    <x v="1"/>
    <x v="2"/>
    <x v="0"/>
    <n v="1"/>
    <n v="1"/>
    <x v="0"/>
    <x v="0"/>
  </r>
  <r>
    <s v="Multiple tools"/>
    <x v="0"/>
    <x v="0"/>
    <s v="Documentation"/>
    <x v="0"/>
    <x v="0"/>
    <x v="3"/>
    <x v="0"/>
    <n v="1"/>
    <n v="1"/>
    <x v="1"/>
    <x v="0"/>
  </r>
  <r>
    <s v="Multiple tools"/>
    <x v="0"/>
    <x v="0"/>
    <s v="Documentation"/>
    <x v="0"/>
    <x v="0"/>
    <x v="3"/>
    <x v="0"/>
    <n v="1"/>
    <n v="1"/>
    <x v="1"/>
    <x v="0"/>
  </r>
  <r>
    <s v="Multiple tools"/>
    <x v="0"/>
    <x v="0"/>
    <s v="Documentation"/>
    <x v="0"/>
    <x v="0"/>
    <x v="2"/>
    <x v="0"/>
    <n v="1"/>
    <n v="1"/>
    <x v="0"/>
    <x v="0"/>
  </r>
  <r>
    <s v="Multiple tools"/>
    <x v="0"/>
    <x v="0"/>
    <s v="Documentation"/>
    <x v="0"/>
    <x v="2"/>
    <x v="1"/>
    <x v="0"/>
    <n v="1"/>
    <n v="1"/>
    <x v="0"/>
    <x v="0"/>
  </r>
  <r>
    <s v="Multiple tools"/>
    <x v="0"/>
    <x v="0"/>
    <s v="Documentation"/>
    <x v="0"/>
    <x v="3"/>
    <x v="0"/>
    <x v="0"/>
    <n v="1"/>
    <n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1"/>
    <n v="0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1"/>
    <s v="Single agent"/>
    <x v="1"/>
    <x v="1"/>
    <n v="0"/>
    <n v="0"/>
    <n v="0"/>
    <n v="0"/>
  </r>
  <r>
    <x v="1"/>
    <s v="Single agent"/>
    <x v="1"/>
    <x v="1"/>
    <n v="0"/>
    <n v="0"/>
    <n v="0"/>
    <n v="0"/>
  </r>
  <r>
    <x v="0"/>
    <s v="Single agent"/>
    <x v="1"/>
    <x v="0"/>
    <n v="0.5"/>
    <n v="0"/>
    <n v="0"/>
    <n v="0.5"/>
  </r>
  <r>
    <x v="0"/>
    <s v="Single agent"/>
    <x v="1"/>
    <x v="0"/>
    <n v="1"/>
    <n v="0"/>
    <n v="0"/>
    <n v="0.5"/>
  </r>
  <r>
    <x v="0"/>
    <s v="Single agent"/>
    <x v="1"/>
    <x v="0"/>
    <n v="0.5"/>
    <n v="0"/>
    <n v="0"/>
    <n v="0"/>
  </r>
  <r>
    <x v="0"/>
    <s v="Single agent"/>
    <x v="1"/>
    <x v="0"/>
    <n v="0"/>
    <n v="0"/>
    <n v="0"/>
    <n v="0.5"/>
  </r>
  <r>
    <x v="0"/>
    <s v="Single agent"/>
    <x v="1"/>
    <x v="2"/>
    <n v="0"/>
    <n v="0"/>
    <n v="0"/>
    <n v="0"/>
  </r>
  <r>
    <x v="0"/>
    <s v="Single agent"/>
    <x v="1"/>
    <x v="3"/>
    <n v="0.5"/>
    <n v="0"/>
    <n v="0"/>
    <n v="0"/>
  </r>
  <r>
    <x v="0"/>
    <s v="Single agent"/>
    <x v="1"/>
    <x v="3"/>
    <n v="0.5"/>
    <n v="0"/>
    <n v="0"/>
    <n v="0"/>
  </r>
  <r>
    <x v="0"/>
    <s v="Single agent"/>
    <x v="1"/>
    <x v="0"/>
    <n v="0.5"/>
    <n v="0"/>
    <n v="0"/>
    <n v="0.5"/>
  </r>
  <r>
    <x v="0"/>
    <s v="Single agent"/>
    <x v="0"/>
    <x v="0"/>
    <n v="1"/>
    <n v="1"/>
    <n v="0"/>
    <n v="1"/>
  </r>
  <r>
    <x v="1"/>
    <s v="Single agent"/>
    <x v="0"/>
    <x v="2"/>
    <n v="1"/>
    <n v="0"/>
    <n v="0"/>
    <n v="1"/>
  </r>
  <r>
    <x v="1"/>
    <s v="Single agent"/>
    <x v="0"/>
    <x v="2"/>
    <n v="0"/>
    <n v="0"/>
    <n v="0"/>
    <n v="0"/>
  </r>
  <r>
    <x v="1"/>
    <s v="Single agent"/>
    <x v="0"/>
    <x v="4"/>
    <n v="1"/>
    <n v="0"/>
    <n v="0"/>
    <n v="0"/>
  </r>
  <r>
    <x v="1"/>
    <s v="Single agent"/>
    <x v="0"/>
    <x v="4"/>
    <n v="1"/>
    <n v="0"/>
    <n v="0"/>
    <n v="0"/>
  </r>
  <r>
    <x v="0"/>
    <s v="Single agent"/>
    <x v="0"/>
    <x v="0"/>
    <n v="1"/>
    <n v="1"/>
    <n v="1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0"/>
    <n v="1"/>
  </r>
  <r>
    <x v="1"/>
    <s v="Single agent"/>
    <x v="0"/>
    <x v="2"/>
    <n v="0"/>
    <n v="0"/>
    <n v="0"/>
    <n v="0"/>
  </r>
  <r>
    <x v="0"/>
    <s v="Single agent"/>
    <x v="1"/>
    <x v="0"/>
    <n v="0"/>
    <n v="0"/>
    <n v="0"/>
    <n v="0"/>
  </r>
  <r>
    <x v="0"/>
    <s v="Single agent"/>
    <x v="0"/>
    <x v="0"/>
    <n v="0"/>
    <n v="0"/>
    <n v="0"/>
    <n v="0"/>
  </r>
  <r>
    <x v="0"/>
    <s v="Single agent"/>
    <x v="0"/>
    <x v="0"/>
    <n v="1"/>
    <n v="1"/>
    <n v="0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0.5"/>
    <n v="1"/>
  </r>
  <r>
    <x v="0"/>
    <s v="Single agent"/>
    <x v="0"/>
    <x v="0"/>
    <n v="1"/>
    <n v="1"/>
    <n v="1"/>
    <n v="1"/>
  </r>
  <r>
    <x v="1"/>
    <s v="Single agent"/>
    <x v="0"/>
    <x v="2"/>
    <n v="1"/>
    <n v="0"/>
    <n v="1"/>
    <n v="0"/>
  </r>
  <r>
    <x v="1"/>
    <s v="Single agent"/>
    <x v="0"/>
    <x v="2"/>
    <n v="1"/>
    <n v="0"/>
    <n v="0"/>
    <n v="0"/>
  </r>
  <r>
    <x v="1"/>
    <s v="Single agent"/>
    <x v="0"/>
    <x v="2"/>
    <n v="0"/>
    <n v="0"/>
    <n v="0"/>
    <n v="0"/>
  </r>
  <r>
    <x v="1"/>
    <s v="Single agent"/>
    <x v="0"/>
    <x v="2"/>
    <n v="0"/>
    <n v="0"/>
    <n v="1"/>
    <n v="0"/>
  </r>
  <r>
    <x v="1"/>
    <s v="Single agent"/>
    <x v="1"/>
    <x v="1"/>
    <n v="0.5"/>
    <n v="0"/>
    <n v="0"/>
    <n v="0"/>
  </r>
  <r>
    <x v="1"/>
    <s v="Single agent"/>
    <x v="1"/>
    <x v="1"/>
    <n v="1"/>
    <n v="0"/>
    <n v="0"/>
    <n v="1"/>
  </r>
  <r>
    <x v="1"/>
    <s v="Single agent"/>
    <x v="1"/>
    <x v="1"/>
    <n v="1"/>
    <n v="0"/>
    <n v="0"/>
    <n v="0"/>
  </r>
  <r>
    <x v="1"/>
    <s v="Single agent"/>
    <x v="1"/>
    <x v="1"/>
    <n v="1"/>
    <n v="0"/>
    <n v="0"/>
    <n v="0"/>
  </r>
  <r>
    <x v="1"/>
    <s v="Single agent"/>
    <x v="1"/>
    <x v="1"/>
    <n v="0"/>
    <n v="0"/>
    <n v="0.5"/>
    <n v="0"/>
  </r>
  <r>
    <x v="0"/>
    <s v="Multiple agents"/>
    <x v="1"/>
    <x v="5"/>
    <n v="0.5"/>
    <n v="0"/>
    <n v="0"/>
    <n v="0"/>
  </r>
  <r>
    <x v="0"/>
    <s v="Multiple agents"/>
    <x v="1"/>
    <x v="5"/>
    <n v="0"/>
    <n v="0"/>
    <n v="0"/>
    <n v="0"/>
  </r>
  <r>
    <x v="0"/>
    <s v="Multiple agents"/>
    <x v="1"/>
    <x v="5"/>
    <n v="0"/>
    <n v="0"/>
    <n v="0"/>
    <n v="0"/>
  </r>
  <r>
    <x v="0"/>
    <s v="Multiple agents"/>
    <x v="1"/>
    <x v="5"/>
    <n v="1"/>
    <n v="0"/>
    <n v="0"/>
    <n v="0"/>
  </r>
  <r>
    <x v="0"/>
    <s v="Multiple agents"/>
    <x v="1"/>
    <x v="5"/>
    <n v="0"/>
    <n v="0"/>
    <n v="0"/>
    <n v="0"/>
  </r>
  <r>
    <x v="0"/>
    <s v="Single agent"/>
    <x v="1"/>
    <x v="6"/>
    <n v="0"/>
    <n v="0"/>
    <n v="0"/>
    <n v="0"/>
  </r>
  <r>
    <x v="0"/>
    <s v="Multiple agents"/>
    <x v="1"/>
    <x v="5"/>
    <n v="0"/>
    <n v="0"/>
    <n v="0"/>
    <n v="0.5"/>
  </r>
  <r>
    <x v="1"/>
    <s v="Single agent"/>
    <x v="1"/>
    <x v="7"/>
    <n v="0"/>
    <n v="0"/>
    <n v="0"/>
    <n v="0"/>
  </r>
  <r>
    <x v="1"/>
    <s v="Single agent"/>
    <x v="0"/>
    <x v="7"/>
    <n v="1"/>
    <n v="0"/>
    <n v="0"/>
    <n v="0"/>
  </r>
  <r>
    <x v="1"/>
    <s v="Single agent"/>
    <x v="0"/>
    <x v="7"/>
    <n v="1"/>
    <n v="0"/>
    <n v="0"/>
    <n v="0"/>
  </r>
  <r>
    <x v="1"/>
    <s v="Single agent"/>
    <x v="0"/>
    <x v="7"/>
    <n v="0"/>
    <n v="0"/>
    <n v="0"/>
    <n v="0"/>
  </r>
  <r>
    <x v="1"/>
    <s v="Single agent"/>
    <x v="1"/>
    <x v="7"/>
    <n v="1"/>
    <n v="0"/>
    <n v="0"/>
    <n v="0"/>
  </r>
  <r>
    <x v="1"/>
    <s v="Single agent"/>
    <x v="1"/>
    <x v="7"/>
    <n v="0"/>
    <n v="0"/>
    <n v="0"/>
    <n v="0"/>
  </r>
  <r>
    <x v="1"/>
    <s v="Single agent"/>
    <x v="1"/>
    <x v="7"/>
    <n v="1"/>
    <n v="0"/>
    <n v="0"/>
    <n v="0"/>
  </r>
  <r>
    <x v="1"/>
    <s v="Single agent"/>
    <x v="0"/>
    <x v="7"/>
    <n v="1"/>
    <n v="0"/>
    <n v="0"/>
    <n v="1"/>
  </r>
  <r>
    <x v="0"/>
    <s v="Multiple agents"/>
    <x v="0"/>
    <x v="7"/>
    <n v="1"/>
    <n v="0"/>
    <n v="0"/>
    <n v="0"/>
  </r>
  <r>
    <x v="0"/>
    <s v="Multiple agents"/>
    <x v="1"/>
    <x v="7"/>
    <n v="1"/>
    <n v="1"/>
    <n v="0"/>
    <n v="0"/>
  </r>
  <r>
    <x v="0"/>
    <s v="Multiple agents"/>
    <x v="1"/>
    <x v="6"/>
    <n v="0.5"/>
    <n v="0"/>
    <n v="0"/>
    <n v="0"/>
  </r>
  <r>
    <x v="0"/>
    <s v="Multiple agents"/>
    <x v="1"/>
    <x v="6"/>
    <n v="0.5"/>
    <n v="0"/>
    <n v="0"/>
    <n v="0"/>
  </r>
  <r>
    <x v="0"/>
    <s v="Multiple agents"/>
    <x v="1"/>
    <x v="6"/>
    <n v="0.5"/>
    <n v="0"/>
    <n v="0"/>
    <n v="0"/>
  </r>
  <r>
    <x v="0"/>
    <s v="Multiple agents"/>
    <x v="1"/>
    <x v="3"/>
    <n v="0.5"/>
    <n v="0"/>
    <n v="0"/>
    <n v="0.5"/>
  </r>
  <r>
    <x v="0"/>
    <s v="Multiple agents"/>
    <x v="1"/>
    <x v="3"/>
    <n v="0"/>
    <n v="0"/>
    <n v="0"/>
    <n v="0"/>
  </r>
  <r>
    <x v="0"/>
    <s v="Multiple agents"/>
    <x v="1"/>
    <x v="3"/>
    <n v="0.5"/>
    <n v="0"/>
    <n v="0"/>
    <n v="0"/>
  </r>
  <r>
    <x v="0"/>
    <s v="Multiple agents"/>
    <x v="1"/>
    <x v="6"/>
    <n v="0"/>
    <n v="0"/>
    <n v="0"/>
    <n v="0"/>
  </r>
  <r>
    <x v="0"/>
    <s v="Multiple agents"/>
    <x v="1"/>
    <x v="8"/>
    <n v="0.5"/>
    <n v="0"/>
    <n v="0.5"/>
    <n v="0.5"/>
  </r>
  <r>
    <x v="0"/>
    <s v="Multiple agents"/>
    <x v="1"/>
    <x v="8"/>
    <n v="0"/>
    <n v="0"/>
    <n v="0.5"/>
    <n v="0"/>
  </r>
  <r>
    <x v="1"/>
    <s v="Single agent"/>
    <x v="1"/>
    <x v="2"/>
    <n v="1"/>
    <n v="0"/>
    <n v="0"/>
    <n v="0"/>
  </r>
  <r>
    <x v="1"/>
    <s v="Single agent"/>
    <x v="1"/>
    <x v="2"/>
    <n v="0"/>
    <n v="0"/>
    <n v="1"/>
    <n v="0"/>
  </r>
  <r>
    <x v="1"/>
    <s v="Single agent"/>
    <x v="1"/>
    <x v="2"/>
    <n v="0"/>
    <n v="0"/>
    <n v="0"/>
    <n v="0"/>
  </r>
  <r>
    <x v="1"/>
    <s v="Single agent"/>
    <x v="1"/>
    <x v="2"/>
    <n v="0"/>
    <n v="0"/>
    <n v="0"/>
    <n v="0"/>
  </r>
  <r>
    <x v="1"/>
    <s v="Single agent"/>
    <x v="1"/>
    <x v="1"/>
    <n v="0"/>
    <n v="0"/>
    <n v="0"/>
    <n v="0"/>
  </r>
  <r>
    <x v="1"/>
    <s v="Single agent"/>
    <x v="1"/>
    <x v="2"/>
    <n v="0"/>
    <n v="0"/>
    <n v="0"/>
    <n v="0"/>
  </r>
  <r>
    <x v="1"/>
    <s v="Single agent"/>
    <x v="1"/>
    <x v="2"/>
    <n v="0"/>
    <n v="0"/>
    <n v="0"/>
    <n v="0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0"/>
    <n v="1"/>
    <n v="1"/>
  </r>
  <r>
    <x v="0"/>
    <s v="Single agent"/>
    <x v="0"/>
    <x v="0"/>
    <n v="0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0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1"/>
    <s v="Single agent"/>
    <x v="1"/>
    <x v="1"/>
    <n v="0"/>
    <n v="0"/>
    <n v="0"/>
    <n v="0"/>
  </r>
  <r>
    <x v="1"/>
    <s v="Single agent"/>
    <x v="1"/>
    <x v="1"/>
    <n v="0.5"/>
    <n v="0"/>
    <n v="0"/>
    <n v="0"/>
  </r>
  <r>
    <x v="0"/>
    <s v="Single agent"/>
    <x v="1"/>
    <x v="0"/>
    <n v="0.5"/>
    <n v="0.5"/>
    <n v="0"/>
    <n v="0.5"/>
  </r>
  <r>
    <x v="0"/>
    <s v="Single agent"/>
    <x v="1"/>
    <x v="0"/>
    <n v="1"/>
    <n v="0"/>
    <n v="0"/>
    <n v="0.5"/>
  </r>
  <r>
    <x v="0"/>
    <s v="Single agent"/>
    <x v="1"/>
    <x v="0"/>
    <n v="1"/>
    <n v="0"/>
    <n v="0"/>
    <n v="0"/>
  </r>
  <r>
    <x v="0"/>
    <s v="Single agent"/>
    <x v="1"/>
    <x v="0"/>
    <n v="0"/>
    <n v="0"/>
    <n v="0"/>
    <n v="0"/>
  </r>
  <r>
    <x v="0"/>
    <s v="Single agent"/>
    <x v="1"/>
    <x v="2"/>
    <n v="0"/>
    <n v="0"/>
    <n v="0"/>
    <n v="0"/>
  </r>
  <r>
    <x v="0"/>
    <s v="Single agent"/>
    <x v="1"/>
    <x v="3"/>
    <n v="0.5"/>
    <n v="0"/>
    <n v="0"/>
    <n v="0"/>
  </r>
  <r>
    <x v="0"/>
    <s v="Single agent"/>
    <x v="1"/>
    <x v="3"/>
    <n v="0.5"/>
    <n v="0"/>
    <n v="0"/>
    <n v="0"/>
  </r>
  <r>
    <x v="0"/>
    <s v="Single agent"/>
    <x v="1"/>
    <x v="0"/>
    <n v="1"/>
    <n v="0"/>
    <n v="1"/>
    <n v="0.5"/>
  </r>
  <r>
    <x v="0"/>
    <s v="Single agent"/>
    <x v="0"/>
    <x v="0"/>
    <n v="1"/>
    <n v="1"/>
    <n v="1"/>
    <n v="1"/>
  </r>
  <r>
    <x v="1"/>
    <s v="Single agent"/>
    <x v="0"/>
    <x v="2"/>
    <n v="1"/>
    <n v="0"/>
    <n v="0"/>
    <n v="0"/>
  </r>
  <r>
    <x v="1"/>
    <s v="Single agent"/>
    <x v="0"/>
    <x v="2"/>
    <n v="1"/>
    <n v="0"/>
    <n v="0"/>
    <n v="0"/>
  </r>
  <r>
    <x v="1"/>
    <s v="Single agent"/>
    <x v="0"/>
    <x v="4"/>
    <n v="1"/>
    <n v="0"/>
    <n v="0"/>
    <n v="0"/>
  </r>
  <r>
    <x v="1"/>
    <s v="Single agent"/>
    <x v="0"/>
    <x v="4"/>
    <n v="1"/>
    <n v="0"/>
    <n v="0"/>
    <n v="0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1"/>
    <s v="Single agent"/>
    <x v="0"/>
    <x v="2"/>
    <n v="1"/>
    <n v="0"/>
    <n v="0"/>
    <n v="0"/>
  </r>
  <r>
    <x v="0"/>
    <s v="Single agent"/>
    <x v="1"/>
    <x v="0"/>
    <n v="0"/>
    <n v="0"/>
    <n v="0"/>
    <n v="0"/>
  </r>
  <r>
    <x v="0"/>
    <s v="Single agent"/>
    <x v="0"/>
    <x v="0"/>
    <n v="1"/>
    <n v="0.5"/>
    <n v="0"/>
    <n v="0"/>
  </r>
  <r>
    <x v="0"/>
    <s v="Single agent"/>
    <x v="0"/>
    <x v="0"/>
    <n v="1"/>
    <n v="1"/>
    <n v="0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0.5"/>
    <n v="1"/>
  </r>
  <r>
    <x v="0"/>
    <s v="Single agent"/>
    <x v="0"/>
    <x v="0"/>
    <n v="1"/>
    <n v="1"/>
    <n v="1"/>
    <n v="1"/>
  </r>
  <r>
    <x v="1"/>
    <s v="Single agent"/>
    <x v="0"/>
    <x v="2"/>
    <n v="0"/>
    <n v="0"/>
    <n v="1"/>
    <n v="0"/>
  </r>
  <r>
    <x v="1"/>
    <s v="Single agent"/>
    <x v="0"/>
    <x v="2"/>
    <n v="1"/>
    <n v="0"/>
    <n v="0"/>
    <n v="0"/>
  </r>
  <r>
    <x v="1"/>
    <s v="Single agent"/>
    <x v="0"/>
    <x v="2"/>
    <n v="0"/>
    <n v="0"/>
    <n v="1"/>
    <n v="0"/>
  </r>
  <r>
    <x v="1"/>
    <s v="Single agent"/>
    <x v="0"/>
    <x v="2"/>
    <n v="1"/>
    <n v="0"/>
    <n v="1"/>
    <n v="0"/>
  </r>
  <r>
    <x v="1"/>
    <s v="Single agent"/>
    <x v="1"/>
    <x v="1"/>
    <n v="0.5"/>
    <n v="0"/>
    <n v="0"/>
    <n v="0"/>
  </r>
  <r>
    <x v="1"/>
    <s v="Single agent"/>
    <x v="1"/>
    <x v="1"/>
    <n v="1"/>
    <n v="1"/>
    <n v="0"/>
    <n v="1"/>
  </r>
  <r>
    <x v="1"/>
    <s v="Single agent"/>
    <x v="1"/>
    <x v="1"/>
    <n v="0"/>
    <n v="0"/>
    <n v="0"/>
    <n v="0"/>
  </r>
  <r>
    <x v="1"/>
    <s v="Single agent"/>
    <x v="1"/>
    <x v="1"/>
    <n v="1"/>
    <n v="0"/>
    <n v="0"/>
    <n v="0"/>
  </r>
  <r>
    <x v="1"/>
    <s v="Single agent"/>
    <x v="1"/>
    <x v="1"/>
    <n v="1"/>
    <n v="0"/>
    <n v="0.5"/>
    <n v="0"/>
  </r>
  <r>
    <x v="0"/>
    <s v="Multiple agents"/>
    <x v="1"/>
    <x v="5"/>
    <n v="0"/>
    <n v="0"/>
    <n v="0"/>
    <n v="0"/>
  </r>
  <r>
    <x v="0"/>
    <s v="Multiple agents"/>
    <x v="1"/>
    <x v="5"/>
    <n v="0.5"/>
    <n v="0"/>
    <n v="0"/>
    <n v="0"/>
  </r>
  <r>
    <x v="0"/>
    <s v="Multiple agents"/>
    <x v="1"/>
    <x v="5"/>
    <n v="0.5"/>
    <n v="0"/>
    <n v="0"/>
    <n v="0"/>
  </r>
  <r>
    <x v="0"/>
    <s v="Multiple agents"/>
    <x v="1"/>
    <x v="5"/>
    <n v="0.5"/>
    <n v="0"/>
    <n v="0"/>
    <n v="0"/>
  </r>
  <r>
    <x v="0"/>
    <s v="Multiple agents"/>
    <x v="1"/>
    <x v="5"/>
    <n v="0"/>
    <n v="0"/>
    <n v="0"/>
    <n v="0"/>
  </r>
  <r>
    <x v="0"/>
    <s v="Single agent"/>
    <x v="1"/>
    <x v="6"/>
    <n v="1"/>
    <n v="0"/>
    <n v="0"/>
    <n v="0"/>
  </r>
  <r>
    <x v="0"/>
    <s v="Multiple agents"/>
    <x v="1"/>
    <x v="5"/>
    <n v="0.5"/>
    <n v="0"/>
    <n v="0"/>
    <n v="0"/>
  </r>
  <r>
    <x v="1"/>
    <s v="Single agent"/>
    <x v="1"/>
    <x v="7"/>
    <n v="0"/>
    <n v="0"/>
    <n v="0"/>
    <n v="0"/>
  </r>
  <r>
    <x v="1"/>
    <s v="Single agent"/>
    <x v="0"/>
    <x v="7"/>
    <n v="1"/>
    <n v="0"/>
    <n v="0"/>
    <n v="0"/>
  </r>
  <r>
    <x v="1"/>
    <s v="Single agent"/>
    <x v="0"/>
    <x v="7"/>
    <n v="1"/>
    <n v="0"/>
    <n v="0"/>
    <n v="0"/>
  </r>
  <r>
    <x v="1"/>
    <s v="Single agent"/>
    <x v="0"/>
    <x v="7"/>
    <n v="0"/>
    <n v="0"/>
    <n v="0"/>
    <n v="0"/>
  </r>
  <r>
    <x v="1"/>
    <s v="Single agent"/>
    <x v="1"/>
    <x v="7"/>
    <n v="0"/>
    <n v="0"/>
    <n v="0"/>
    <n v="0"/>
  </r>
  <r>
    <x v="1"/>
    <s v="Single agent"/>
    <x v="1"/>
    <x v="7"/>
    <n v="0"/>
    <n v="0"/>
    <n v="0"/>
    <n v="0"/>
  </r>
  <r>
    <x v="1"/>
    <s v="Single agent"/>
    <x v="1"/>
    <x v="7"/>
    <n v="0"/>
    <n v="0"/>
    <n v="0"/>
    <n v="0"/>
  </r>
  <r>
    <x v="1"/>
    <s v="Single agent"/>
    <x v="0"/>
    <x v="7"/>
    <n v="1"/>
    <n v="0"/>
    <n v="0"/>
    <n v="1"/>
  </r>
  <r>
    <x v="0"/>
    <s v="Multiple agents"/>
    <x v="0"/>
    <x v="7"/>
    <n v="1"/>
    <n v="0"/>
    <n v="0"/>
    <n v="0"/>
  </r>
  <r>
    <x v="0"/>
    <s v="Multiple agents"/>
    <x v="1"/>
    <x v="7"/>
    <n v="1"/>
    <n v="0"/>
    <n v="0"/>
    <n v="0"/>
  </r>
  <r>
    <x v="0"/>
    <s v="Multiple agents"/>
    <x v="1"/>
    <x v="6"/>
    <n v="0.5"/>
    <n v="0"/>
    <n v="0"/>
    <n v="1"/>
  </r>
  <r>
    <x v="0"/>
    <s v="Multiple agents"/>
    <x v="1"/>
    <x v="6"/>
    <n v="0"/>
    <n v="0"/>
    <n v="0"/>
    <n v="0"/>
  </r>
  <r>
    <x v="0"/>
    <s v="Multiple agents"/>
    <x v="1"/>
    <x v="6"/>
    <n v="0"/>
    <n v="0"/>
    <n v="0"/>
    <n v="0"/>
  </r>
  <r>
    <x v="0"/>
    <s v="Multiple agents"/>
    <x v="1"/>
    <x v="3"/>
    <n v="0"/>
    <n v="0"/>
    <n v="0"/>
    <n v="0"/>
  </r>
  <r>
    <x v="0"/>
    <s v="Multiple agents"/>
    <x v="1"/>
    <x v="3"/>
    <n v="1"/>
    <n v="0"/>
    <n v="0"/>
    <n v="0"/>
  </r>
  <r>
    <x v="0"/>
    <s v="Multiple agents"/>
    <x v="1"/>
    <x v="3"/>
    <n v="0.5"/>
    <n v="0"/>
    <n v="0"/>
    <n v="0"/>
  </r>
  <r>
    <x v="0"/>
    <s v="Multiple agents"/>
    <x v="1"/>
    <x v="6"/>
    <n v="0"/>
    <n v="0"/>
    <n v="0"/>
    <n v="0"/>
  </r>
  <r>
    <x v="0"/>
    <s v="Multiple agents"/>
    <x v="1"/>
    <x v="8"/>
    <n v="0"/>
    <n v="0"/>
    <n v="0.5"/>
    <n v="0.5"/>
  </r>
  <r>
    <x v="0"/>
    <s v="Multiple agents"/>
    <x v="1"/>
    <x v="8"/>
    <n v="0.5"/>
    <n v="0"/>
    <n v="0.5"/>
    <n v="0"/>
  </r>
  <r>
    <x v="1"/>
    <s v="Single agent"/>
    <x v="1"/>
    <x v="2"/>
    <n v="1"/>
    <n v="0"/>
    <n v="0"/>
    <n v="0"/>
  </r>
  <r>
    <x v="1"/>
    <s v="Single agent"/>
    <x v="1"/>
    <x v="2"/>
    <n v="0"/>
    <n v="0"/>
    <n v="0"/>
    <n v="0"/>
  </r>
  <r>
    <x v="1"/>
    <s v="Single agent"/>
    <x v="1"/>
    <x v="2"/>
    <n v="0"/>
    <n v="0"/>
    <n v="0"/>
    <n v="0"/>
  </r>
  <r>
    <x v="1"/>
    <s v="Single agent"/>
    <x v="1"/>
    <x v="2"/>
    <n v="0"/>
    <n v="0"/>
    <n v="0"/>
    <n v="0"/>
  </r>
  <r>
    <x v="1"/>
    <s v="Single agent"/>
    <x v="1"/>
    <x v="1"/>
    <n v="0"/>
    <n v="0"/>
    <n v="0"/>
    <n v="0"/>
  </r>
  <r>
    <x v="1"/>
    <s v="Single agent"/>
    <x v="1"/>
    <x v="2"/>
    <n v="0"/>
    <n v="0"/>
    <n v="0"/>
    <n v="0"/>
  </r>
  <r>
    <x v="1"/>
    <s v="Single agent"/>
    <x v="1"/>
    <x v="2"/>
    <n v="0"/>
    <n v="0"/>
    <n v="0"/>
    <n v="0"/>
  </r>
  <r>
    <x v="0"/>
    <s v="Single agent"/>
    <x v="0"/>
    <x v="0"/>
    <n v="1"/>
    <n v="1"/>
    <n v="0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0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0"/>
    <n v="1"/>
  </r>
  <r>
    <x v="0"/>
    <s v="Single agent"/>
    <x v="0"/>
    <x v="0"/>
    <n v="1"/>
    <n v="0"/>
    <n v="1"/>
    <n v="1"/>
  </r>
  <r>
    <x v="0"/>
    <s v="Single agent"/>
    <x v="0"/>
    <x v="0"/>
    <n v="1"/>
    <n v="0"/>
    <n v="1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0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0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0"/>
    <n v="1"/>
  </r>
  <r>
    <x v="0"/>
    <s v="Single agent"/>
    <x v="0"/>
    <x v="0"/>
    <n v="1"/>
    <n v="0"/>
    <n v="1"/>
    <n v="0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0"/>
    <n v="0"/>
    <n v="1"/>
  </r>
  <r>
    <x v="1"/>
    <s v="Single agent"/>
    <x v="1"/>
    <x v="1"/>
    <n v="0"/>
    <n v="0"/>
    <n v="0"/>
    <n v="0"/>
  </r>
  <r>
    <x v="1"/>
    <s v="Single agent"/>
    <x v="1"/>
    <x v="1"/>
    <n v="0"/>
    <n v="0"/>
    <n v="0"/>
    <n v="0"/>
  </r>
  <r>
    <x v="0"/>
    <s v="Single agent"/>
    <x v="1"/>
    <x v="0"/>
    <n v="0.5"/>
    <n v="0"/>
    <n v="0"/>
    <n v="1"/>
  </r>
  <r>
    <x v="0"/>
    <s v="Single agent"/>
    <x v="1"/>
    <x v="0"/>
    <n v="1"/>
    <n v="0"/>
    <n v="0"/>
    <n v="0.5"/>
  </r>
  <r>
    <x v="0"/>
    <s v="Single agent"/>
    <x v="1"/>
    <x v="0"/>
    <n v="0"/>
    <n v="0"/>
    <n v="0"/>
    <n v="0"/>
  </r>
  <r>
    <x v="0"/>
    <s v="Single agent"/>
    <x v="1"/>
    <x v="0"/>
    <n v="0"/>
    <n v="0"/>
    <n v="0"/>
    <n v="0"/>
  </r>
  <r>
    <x v="0"/>
    <s v="Single agent"/>
    <x v="1"/>
    <x v="2"/>
    <n v="0"/>
    <n v="0"/>
    <n v="0"/>
    <n v="0"/>
  </r>
  <r>
    <x v="0"/>
    <s v="Single agent"/>
    <x v="1"/>
    <x v="3"/>
    <n v="0"/>
    <n v="0"/>
    <n v="0"/>
    <n v="0"/>
  </r>
  <r>
    <x v="0"/>
    <s v="Single agent"/>
    <x v="1"/>
    <x v="3"/>
    <n v="0"/>
    <n v="0"/>
    <n v="0"/>
    <n v="0"/>
  </r>
  <r>
    <x v="0"/>
    <s v="Single agent"/>
    <x v="1"/>
    <x v="0"/>
    <n v="0.5"/>
    <n v="0"/>
    <n v="0"/>
    <n v="0.5"/>
  </r>
  <r>
    <x v="0"/>
    <s v="Single agent"/>
    <x v="0"/>
    <x v="0"/>
    <n v="1"/>
    <n v="1"/>
    <n v="1"/>
    <n v="1"/>
  </r>
  <r>
    <x v="1"/>
    <s v="Single agent"/>
    <x v="0"/>
    <x v="2"/>
    <n v="1"/>
    <n v="0"/>
    <n v="0"/>
    <n v="0"/>
  </r>
  <r>
    <x v="1"/>
    <s v="Single agent"/>
    <x v="0"/>
    <x v="2"/>
    <n v="1"/>
    <n v="0"/>
    <n v="0"/>
    <n v="0"/>
  </r>
  <r>
    <x v="1"/>
    <s v="Single agent"/>
    <x v="0"/>
    <x v="4"/>
    <n v="1"/>
    <n v="0"/>
    <n v="0"/>
    <n v="0"/>
  </r>
  <r>
    <x v="1"/>
    <s v="Single agent"/>
    <x v="0"/>
    <x v="4"/>
    <n v="1"/>
    <n v="0"/>
    <n v="0"/>
    <n v="0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1"/>
    <s v="Single agent"/>
    <x v="0"/>
    <x v="2"/>
    <n v="1"/>
    <n v="0"/>
    <n v="0"/>
    <n v="0"/>
  </r>
  <r>
    <x v="0"/>
    <s v="Single agent"/>
    <x v="1"/>
    <x v="0"/>
    <n v="0"/>
    <n v="0"/>
    <n v="0"/>
    <n v="0"/>
  </r>
  <r>
    <x v="0"/>
    <s v="Single agent"/>
    <x v="0"/>
    <x v="0"/>
    <n v="1"/>
    <n v="0.5"/>
    <n v="0"/>
    <n v="0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0.5"/>
    <n v="1"/>
  </r>
  <r>
    <x v="0"/>
    <s v="Single agent"/>
    <x v="0"/>
    <x v="0"/>
    <n v="1"/>
    <n v="1"/>
    <n v="1"/>
    <n v="1"/>
  </r>
  <r>
    <x v="1"/>
    <s v="Single agent"/>
    <x v="0"/>
    <x v="2"/>
    <n v="0"/>
    <n v="0"/>
    <n v="1"/>
    <n v="0"/>
  </r>
  <r>
    <x v="1"/>
    <s v="Single agent"/>
    <x v="0"/>
    <x v="2"/>
    <n v="0"/>
    <n v="0"/>
    <n v="1"/>
    <n v="0"/>
  </r>
  <r>
    <x v="1"/>
    <s v="Single agent"/>
    <x v="0"/>
    <x v="2"/>
    <n v="0"/>
    <n v="0"/>
    <n v="0"/>
    <n v="0"/>
  </r>
  <r>
    <x v="1"/>
    <s v="Single agent"/>
    <x v="0"/>
    <x v="2"/>
    <n v="0"/>
    <n v="0"/>
    <n v="1"/>
    <n v="0"/>
  </r>
  <r>
    <x v="1"/>
    <s v="Single agent"/>
    <x v="1"/>
    <x v="1"/>
    <n v="0.5"/>
    <n v="0"/>
    <n v="0"/>
    <n v="0"/>
  </r>
  <r>
    <x v="1"/>
    <s v="Single agent"/>
    <x v="1"/>
    <x v="1"/>
    <n v="1"/>
    <n v="1"/>
    <n v="0"/>
    <n v="0"/>
  </r>
  <r>
    <x v="1"/>
    <s v="Single agent"/>
    <x v="1"/>
    <x v="1"/>
    <n v="0.5"/>
    <n v="0"/>
    <n v="0"/>
    <n v="0"/>
  </r>
  <r>
    <x v="1"/>
    <s v="Single agent"/>
    <x v="1"/>
    <x v="1"/>
    <n v="0.5"/>
    <n v="0"/>
    <n v="0"/>
    <n v="0"/>
  </r>
  <r>
    <x v="1"/>
    <s v="Single agent"/>
    <x v="1"/>
    <x v="1"/>
    <n v="0.5"/>
    <n v="0"/>
    <n v="0.5"/>
    <n v="0"/>
  </r>
  <r>
    <x v="0"/>
    <s v="Multiple agents"/>
    <x v="1"/>
    <x v="5"/>
    <n v="0.5"/>
    <n v="0"/>
    <n v="0"/>
    <n v="0"/>
  </r>
  <r>
    <x v="0"/>
    <s v="Multiple agents"/>
    <x v="1"/>
    <x v="5"/>
    <n v="0.5"/>
    <n v="0"/>
    <n v="0"/>
    <n v="0"/>
  </r>
  <r>
    <x v="0"/>
    <s v="Multiple agents"/>
    <x v="1"/>
    <x v="5"/>
    <n v="1"/>
    <n v="0"/>
    <n v="0"/>
    <n v="0"/>
  </r>
  <r>
    <x v="0"/>
    <s v="Multiple agents"/>
    <x v="1"/>
    <x v="5"/>
    <n v="0"/>
    <n v="0"/>
    <n v="0"/>
    <n v="0"/>
  </r>
  <r>
    <x v="0"/>
    <s v="Multiple agents"/>
    <x v="1"/>
    <x v="5"/>
    <n v="0.5"/>
    <n v="0"/>
    <n v="0"/>
    <n v="0"/>
  </r>
  <r>
    <x v="0"/>
    <s v="Single agent"/>
    <x v="1"/>
    <x v="6"/>
    <n v="0"/>
    <n v="0"/>
    <n v="0"/>
    <n v="0"/>
  </r>
  <r>
    <x v="0"/>
    <s v="Multiple agents"/>
    <x v="1"/>
    <x v="5"/>
    <n v="0"/>
    <n v="0"/>
    <n v="0"/>
    <n v="0.5"/>
  </r>
  <r>
    <x v="1"/>
    <s v="Single agent"/>
    <x v="1"/>
    <x v="7"/>
    <n v="0"/>
    <n v="0"/>
    <n v="0"/>
    <n v="0"/>
  </r>
  <r>
    <x v="1"/>
    <s v="Single agent"/>
    <x v="0"/>
    <x v="7"/>
    <n v="1"/>
    <n v="0"/>
    <n v="0"/>
    <n v="0"/>
  </r>
  <r>
    <x v="1"/>
    <s v="Single agent"/>
    <x v="0"/>
    <x v="7"/>
    <n v="1"/>
    <n v="0"/>
    <n v="0"/>
    <n v="1"/>
  </r>
  <r>
    <x v="1"/>
    <s v="Single agent"/>
    <x v="0"/>
    <x v="7"/>
    <n v="0"/>
    <n v="0"/>
    <n v="0"/>
    <n v="0"/>
  </r>
  <r>
    <x v="1"/>
    <s v="Single agent"/>
    <x v="1"/>
    <x v="7"/>
    <n v="0"/>
    <n v="0"/>
    <n v="0"/>
    <n v="0"/>
  </r>
  <r>
    <x v="1"/>
    <s v="Single agent"/>
    <x v="1"/>
    <x v="7"/>
    <n v="0"/>
    <n v="0"/>
    <n v="0"/>
    <n v="0"/>
  </r>
  <r>
    <x v="1"/>
    <s v="Single agent"/>
    <x v="1"/>
    <x v="7"/>
    <n v="0"/>
    <n v="0"/>
    <n v="0"/>
    <n v="0"/>
  </r>
  <r>
    <x v="1"/>
    <s v="Single agent"/>
    <x v="0"/>
    <x v="7"/>
    <n v="1"/>
    <n v="0"/>
    <n v="0"/>
    <n v="0"/>
  </r>
  <r>
    <x v="0"/>
    <s v="Multiple agents"/>
    <x v="0"/>
    <x v="7"/>
    <n v="1"/>
    <n v="0"/>
    <n v="1"/>
    <n v="0"/>
  </r>
  <r>
    <x v="0"/>
    <s v="Multiple agents"/>
    <x v="1"/>
    <x v="7"/>
    <n v="1"/>
    <n v="0"/>
    <n v="1"/>
    <n v="0"/>
  </r>
  <r>
    <x v="0"/>
    <s v="Multiple agents"/>
    <x v="1"/>
    <x v="6"/>
    <n v="0.5"/>
    <n v="0"/>
    <n v="0"/>
    <n v="0"/>
  </r>
  <r>
    <x v="0"/>
    <s v="Multiple agents"/>
    <x v="1"/>
    <x v="6"/>
    <n v="0"/>
    <n v="0"/>
    <n v="0"/>
    <n v="0"/>
  </r>
  <r>
    <x v="0"/>
    <s v="Multiple agents"/>
    <x v="1"/>
    <x v="6"/>
    <n v="0"/>
    <n v="0"/>
    <n v="0"/>
    <n v="0"/>
  </r>
  <r>
    <x v="0"/>
    <s v="Multiple agents"/>
    <x v="1"/>
    <x v="3"/>
    <n v="0"/>
    <n v="0"/>
    <n v="0"/>
    <n v="0.5"/>
  </r>
  <r>
    <x v="0"/>
    <s v="Multiple agents"/>
    <x v="1"/>
    <x v="3"/>
    <n v="1"/>
    <n v="0"/>
    <n v="0"/>
    <n v="0"/>
  </r>
  <r>
    <x v="0"/>
    <s v="Multiple agents"/>
    <x v="1"/>
    <x v="3"/>
    <n v="0"/>
    <n v="0"/>
    <n v="0"/>
    <n v="0"/>
  </r>
  <r>
    <x v="0"/>
    <s v="Multiple agents"/>
    <x v="1"/>
    <x v="6"/>
    <n v="0"/>
    <n v="0"/>
    <n v="0"/>
    <n v="0"/>
  </r>
  <r>
    <x v="0"/>
    <s v="Multiple agents"/>
    <x v="1"/>
    <x v="8"/>
    <n v="0"/>
    <n v="0"/>
    <n v="0.5"/>
    <n v="0.5"/>
  </r>
  <r>
    <x v="0"/>
    <s v="Multiple agents"/>
    <x v="1"/>
    <x v="8"/>
    <n v="0.5"/>
    <n v="0"/>
    <n v="0.5"/>
    <n v="0"/>
  </r>
  <r>
    <x v="1"/>
    <s v="Single agent"/>
    <x v="1"/>
    <x v="2"/>
    <n v="1"/>
    <n v="0"/>
    <n v="0"/>
    <n v="0"/>
  </r>
  <r>
    <x v="1"/>
    <s v="Single agent"/>
    <x v="1"/>
    <x v="2"/>
    <n v="0"/>
    <n v="0"/>
    <n v="0"/>
    <n v="0"/>
  </r>
  <r>
    <x v="1"/>
    <s v="Single agent"/>
    <x v="1"/>
    <x v="2"/>
    <n v="0"/>
    <n v="0"/>
    <n v="0"/>
    <n v="0"/>
  </r>
  <r>
    <x v="1"/>
    <s v="Single agent"/>
    <x v="1"/>
    <x v="2"/>
    <n v="0"/>
    <n v="0"/>
    <n v="0"/>
    <n v="0"/>
  </r>
  <r>
    <x v="1"/>
    <s v="Single agent"/>
    <x v="1"/>
    <x v="1"/>
    <n v="0"/>
    <n v="0"/>
    <n v="0"/>
    <n v="0"/>
  </r>
  <r>
    <x v="1"/>
    <s v="Single agent"/>
    <x v="1"/>
    <x v="2"/>
    <n v="0"/>
    <n v="0"/>
    <n v="0"/>
    <n v="0"/>
  </r>
  <r>
    <x v="1"/>
    <s v="Single agent"/>
    <x v="1"/>
    <x v="2"/>
    <n v="0"/>
    <n v="0"/>
    <n v="0"/>
    <n v="0"/>
  </r>
  <r>
    <x v="0"/>
    <s v="Single agent"/>
    <x v="0"/>
    <x v="0"/>
    <n v="1"/>
    <n v="1"/>
    <n v="1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1"/>
    <n v="1"/>
  </r>
  <r>
    <x v="0"/>
    <s v="Single agent"/>
    <x v="0"/>
    <x v="0"/>
    <n v="1"/>
    <n v="0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1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0"/>
    <n v="1"/>
  </r>
  <r>
    <x v="0"/>
    <s v="Single agent"/>
    <x v="0"/>
    <x v="0"/>
    <n v="1"/>
    <n v="1"/>
    <n v="0"/>
    <n v="1"/>
  </r>
  <r>
    <x v="0"/>
    <s v="Single agent"/>
    <x v="0"/>
    <x v="0"/>
    <n v="1"/>
    <n v="0"/>
    <n v="0"/>
    <n v="1"/>
  </r>
  <r>
    <x v="0"/>
    <s v="Single agent"/>
    <x v="0"/>
    <x v="0"/>
    <n v="1"/>
    <n v="0"/>
    <n v="1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0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0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0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0"/>
    <n v="1"/>
    <n v="1"/>
    <n v="1"/>
    <n v="0"/>
    <n v="1"/>
  </r>
  <r>
    <s v="Multiple tools"/>
    <x v="0"/>
    <x v="0"/>
    <s v="Documentation"/>
    <n v="1"/>
    <n v="0"/>
    <n v="1"/>
    <n v="0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0"/>
    <n v="0"/>
    <n v="1"/>
    <n v="1"/>
    <n v="1"/>
    <n v="1"/>
    <n v="1"/>
  </r>
  <r>
    <s v="Single tool"/>
    <x v="0"/>
    <x v="1"/>
    <s v="Calculation, Analysis"/>
    <n v="0"/>
    <n v="0"/>
    <n v="0"/>
    <n v="0"/>
    <n v="0"/>
    <n v="0"/>
    <n v="0"/>
    <n v="0"/>
  </r>
  <r>
    <s v="Single tool"/>
    <x v="0"/>
    <x v="1"/>
    <s v="Calculation, Analysis"/>
    <n v="0"/>
    <n v="0"/>
    <n v="0"/>
    <n v="0"/>
    <n v="0.5"/>
    <n v="0"/>
    <n v="0"/>
    <n v="0"/>
  </r>
  <r>
    <s v="Multiple tools"/>
    <x v="0"/>
    <x v="1"/>
    <s v="Documentation"/>
    <n v="0.5"/>
    <n v="0"/>
    <n v="0"/>
    <n v="1"/>
    <n v="0.5"/>
    <n v="0.5"/>
    <n v="0"/>
    <n v="1"/>
  </r>
  <r>
    <s v="Multiple tools"/>
    <x v="0"/>
    <x v="1"/>
    <s v="Documentation"/>
    <n v="1"/>
    <n v="0"/>
    <n v="0"/>
    <n v="0.5"/>
    <n v="1"/>
    <n v="0"/>
    <n v="0"/>
    <n v="0.5"/>
  </r>
  <r>
    <s v="Multiple tools"/>
    <x v="0"/>
    <x v="1"/>
    <s v="Documentation"/>
    <n v="0"/>
    <n v="0"/>
    <n v="0"/>
    <n v="0"/>
    <n v="1"/>
    <n v="0"/>
    <n v="0"/>
    <n v="0"/>
  </r>
  <r>
    <s v="Multiple tools"/>
    <x v="0"/>
    <x v="1"/>
    <s v="Documentation"/>
    <n v="0"/>
    <n v="0"/>
    <n v="0"/>
    <n v="0"/>
    <n v="0"/>
    <n v="0"/>
    <n v="0"/>
    <n v="0.5"/>
  </r>
  <r>
    <s v="Multiple tools"/>
    <x v="0"/>
    <x v="1"/>
    <s v="Analysis"/>
    <n v="0"/>
    <n v="0"/>
    <n v="0"/>
    <n v="0"/>
    <n v="0"/>
    <n v="0"/>
    <n v="0"/>
    <n v="0"/>
  </r>
  <r>
    <s v="Multiple tools"/>
    <x v="0"/>
    <x v="1"/>
    <s v="Documentation, Calculation"/>
    <n v="0"/>
    <n v="0"/>
    <n v="0"/>
    <n v="0"/>
    <n v="0.5"/>
    <n v="0"/>
    <n v="0"/>
    <n v="0"/>
  </r>
  <r>
    <s v="Multiple tools"/>
    <x v="0"/>
    <x v="1"/>
    <s v="Documentation, Calculation"/>
    <n v="0"/>
    <n v="0"/>
    <n v="0"/>
    <n v="0"/>
    <n v="0.5"/>
    <n v="0"/>
    <n v="0"/>
    <n v="0"/>
  </r>
  <r>
    <s v="Multiple tools"/>
    <x v="0"/>
    <x v="1"/>
    <s v="Documentation"/>
    <n v="0.5"/>
    <n v="0"/>
    <n v="0"/>
    <n v="0.5"/>
    <n v="1"/>
    <n v="0"/>
    <n v="1"/>
    <n v="0.5"/>
  </r>
  <r>
    <s v="Multiple tools"/>
    <x v="0"/>
    <x v="0"/>
    <s v="Documentation"/>
    <n v="1"/>
    <n v="1"/>
    <n v="1"/>
    <n v="1"/>
    <n v="1"/>
    <n v="1"/>
    <n v="1"/>
    <n v="1"/>
  </r>
  <r>
    <s v="Single tool"/>
    <x v="0"/>
    <x v="0"/>
    <s v="Analysis"/>
    <n v="1"/>
    <n v="0"/>
    <n v="0"/>
    <n v="0"/>
    <n v="1"/>
    <n v="0"/>
    <n v="0"/>
    <n v="1"/>
  </r>
  <r>
    <s v="Single tool"/>
    <x v="0"/>
    <x v="0"/>
    <s v="Analysis"/>
    <n v="1"/>
    <n v="0"/>
    <n v="0"/>
    <n v="0"/>
    <n v="1"/>
    <n v="0"/>
    <n v="0"/>
    <n v="0"/>
  </r>
  <r>
    <s v="Single tool"/>
    <x v="0"/>
    <x v="0"/>
    <s v="None"/>
    <n v="1"/>
    <n v="0"/>
    <n v="0"/>
    <n v="0"/>
    <n v="1"/>
    <n v="0"/>
    <n v="0"/>
    <n v="0"/>
  </r>
  <r>
    <s v="Single tool"/>
    <x v="0"/>
    <x v="0"/>
    <s v="None"/>
    <n v="1"/>
    <n v="0"/>
    <n v="0"/>
    <n v="0"/>
    <n v="1"/>
    <n v="0"/>
    <n v="0"/>
    <n v="0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Single tool"/>
    <x v="0"/>
    <x v="0"/>
    <s v="Analysis"/>
    <n v="1"/>
    <n v="0"/>
    <n v="0"/>
    <n v="0"/>
    <n v="1"/>
    <n v="0"/>
    <n v="0"/>
    <n v="0"/>
  </r>
  <r>
    <s v="Multiple tools"/>
    <x v="0"/>
    <x v="1"/>
    <s v="Documentation"/>
    <n v="0"/>
    <n v="0"/>
    <n v="0"/>
    <n v="0"/>
    <n v="0"/>
    <n v="0"/>
    <n v="0"/>
    <n v="0"/>
  </r>
  <r>
    <s v="Multiple tools"/>
    <x v="0"/>
    <x v="0"/>
    <s v="Documentation"/>
    <n v="1"/>
    <n v="0.5"/>
    <n v="0"/>
    <n v="0"/>
    <n v="1"/>
    <n v="0.5"/>
    <n v="0"/>
    <n v="0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0.5"/>
    <n v="1"/>
    <n v="1"/>
    <n v="1"/>
    <n v="0.5"/>
    <n v="1"/>
  </r>
  <r>
    <s v="Multiple tools"/>
    <x v="0"/>
    <x v="0"/>
    <s v="Documentation"/>
    <n v="1"/>
    <n v="1"/>
    <n v="1"/>
    <n v="1"/>
    <n v="1"/>
    <n v="1"/>
    <n v="1"/>
    <n v="1"/>
  </r>
  <r>
    <s v="Single tool"/>
    <x v="0"/>
    <x v="0"/>
    <s v="Analysis"/>
    <n v="0"/>
    <n v="0"/>
    <n v="1"/>
    <n v="0"/>
    <n v="1"/>
    <n v="0"/>
    <n v="1"/>
    <n v="0"/>
  </r>
  <r>
    <s v="Single tool"/>
    <x v="0"/>
    <x v="0"/>
    <s v="Analysis"/>
    <n v="0"/>
    <n v="0"/>
    <n v="1"/>
    <n v="0"/>
    <n v="1"/>
    <n v="0"/>
    <n v="1"/>
    <n v="0"/>
  </r>
  <r>
    <s v="Single tool"/>
    <x v="0"/>
    <x v="0"/>
    <s v="Analysis"/>
    <n v="0"/>
    <n v="0"/>
    <n v="0"/>
    <n v="0"/>
    <n v="0"/>
    <n v="0"/>
    <n v="1"/>
    <n v="0"/>
  </r>
  <r>
    <s v="Single tool"/>
    <x v="0"/>
    <x v="0"/>
    <s v="Analysis"/>
    <n v="0"/>
    <n v="0"/>
    <n v="1"/>
    <n v="0"/>
    <n v="1"/>
    <n v="0"/>
    <n v="1"/>
    <n v="0"/>
  </r>
  <r>
    <s v="Single tool"/>
    <x v="0"/>
    <x v="1"/>
    <s v="Calculation, Analysis"/>
    <n v="0.5"/>
    <n v="0"/>
    <n v="0"/>
    <n v="0"/>
    <n v="0.5"/>
    <n v="0"/>
    <n v="0"/>
    <n v="0"/>
  </r>
  <r>
    <s v="Single tool"/>
    <x v="0"/>
    <x v="1"/>
    <s v="Calculation, Analysis"/>
    <n v="1"/>
    <n v="1"/>
    <n v="0"/>
    <n v="0"/>
    <n v="1"/>
    <n v="1"/>
    <n v="0"/>
    <n v="1"/>
  </r>
  <r>
    <s v="Single tool"/>
    <x v="0"/>
    <x v="1"/>
    <s v="Calculation, Analysis"/>
    <n v="0.5"/>
    <n v="0"/>
    <n v="0"/>
    <n v="0"/>
    <n v="1"/>
    <n v="0"/>
    <n v="0"/>
    <n v="0"/>
  </r>
  <r>
    <s v="Single tool"/>
    <x v="0"/>
    <x v="1"/>
    <s v="Calculation, Analysis"/>
    <n v="0.5"/>
    <n v="0"/>
    <n v="0"/>
    <n v="0"/>
    <n v="1"/>
    <n v="0"/>
    <n v="0"/>
    <n v="0"/>
  </r>
  <r>
    <s v="Single tool"/>
    <x v="0"/>
    <x v="1"/>
    <s v="Calculation, Analysis"/>
    <n v="0.5"/>
    <n v="0"/>
    <n v="0.5"/>
    <n v="0"/>
    <n v="1"/>
    <n v="0"/>
    <n v="0.5"/>
    <n v="0"/>
  </r>
  <r>
    <s v="Multiple tools"/>
    <x v="1"/>
    <x v="1"/>
    <s v="Documentation, Calculation, Analysis"/>
    <n v="0.5"/>
    <n v="0"/>
    <n v="0"/>
    <n v="0"/>
    <n v="0.5"/>
    <n v="0"/>
    <n v="0"/>
    <n v="0"/>
  </r>
  <r>
    <s v="Multiple tools"/>
    <x v="1"/>
    <x v="1"/>
    <s v="Documentation, Calculation, Analysis"/>
    <n v="0.5"/>
    <n v="0"/>
    <n v="0"/>
    <n v="0"/>
    <n v="0.5"/>
    <n v="0"/>
    <n v="0"/>
    <n v="0"/>
  </r>
  <r>
    <s v="Multiple tools"/>
    <x v="1"/>
    <x v="1"/>
    <s v="Documentation, Calculation, Analysis"/>
    <n v="1"/>
    <n v="0"/>
    <n v="0"/>
    <n v="0"/>
    <n v="1"/>
    <n v="0"/>
    <n v="0"/>
    <n v="0"/>
  </r>
  <r>
    <s v="Multiple tools"/>
    <x v="1"/>
    <x v="1"/>
    <s v="Documentation, Calculation, Analysis"/>
    <n v="0"/>
    <n v="0"/>
    <n v="0"/>
    <n v="0"/>
    <n v="1"/>
    <n v="0"/>
    <n v="0"/>
    <n v="0"/>
  </r>
  <r>
    <s v="Multiple tools"/>
    <x v="1"/>
    <x v="1"/>
    <s v="Documentation, Calculation, Analysis"/>
    <n v="0.5"/>
    <n v="0"/>
    <n v="0"/>
    <n v="0"/>
    <n v="0.5"/>
    <n v="0"/>
    <n v="0"/>
    <n v="0"/>
  </r>
  <r>
    <s v="Multiple tools"/>
    <x v="0"/>
    <x v="1"/>
    <s v="Documentation, Analysis"/>
    <n v="0"/>
    <n v="0"/>
    <n v="0"/>
    <n v="0"/>
    <n v="1"/>
    <n v="0"/>
    <n v="0"/>
    <n v="0"/>
  </r>
  <r>
    <s v="Multiple tools"/>
    <x v="1"/>
    <x v="1"/>
    <s v="Documentation, Calculation, Analysis"/>
    <n v="0"/>
    <n v="0"/>
    <n v="0"/>
    <n v="0.5"/>
    <n v="0.5"/>
    <n v="0"/>
    <n v="0"/>
    <n v="0.5"/>
  </r>
  <r>
    <s v="Single tool"/>
    <x v="0"/>
    <x v="1"/>
    <s v="Calculation"/>
    <n v="0"/>
    <n v="0"/>
    <n v="0"/>
    <n v="0"/>
    <n v="0"/>
    <n v="0"/>
    <n v="0"/>
    <n v="0"/>
  </r>
  <r>
    <s v="Single tool"/>
    <x v="0"/>
    <x v="0"/>
    <s v="Calculation"/>
    <n v="1"/>
    <n v="0"/>
    <n v="0"/>
    <n v="0"/>
    <n v="1"/>
    <n v="0"/>
    <n v="0"/>
    <n v="0"/>
  </r>
  <r>
    <s v="Single tool"/>
    <x v="0"/>
    <x v="0"/>
    <s v="Calculation"/>
    <n v="1"/>
    <n v="0"/>
    <n v="0"/>
    <n v="1"/>
    <n v="1"/>
    <n v="0"/>
    <n v="0"/>
    <n v="1"/>
  </r>
  <r>
    <s v="Single tool"/>
    <x v="0"/>
    <x v="0"/>
    <s v="Calculation"/>
    <n v="0"/>
    <n v="0"/>
    <n v="0"/>
    <n v="0"/>
    <n v="0"/>
    <n v="0"/>
    <n v="0"/>
    <n v="0"/>
  </r>
  <r>
    <s v="Single tool"/>
    <x v="0"/>
    <x v="1"/>
    <s v="Calculation"/>
    <n v="0"/>
    <n v="0"/>
    <n v="0"/>
    <n v="0"/>
    <n v="1"/>
    <n v="0"/>
    <n v="0"/>
    <n v="0"/>
  </r>
  <r>
    <s v="Single tool"/>
    <x v="0"/>
    <x v="1"/>
    <s v="Calculation"/>
    <n v="0"/>
    <n v="0"/>
    <n v="0"/>
    <n v="0"/>
    <n v="0"/>
    <n v="0"/>
    <n v="0"/>
    <n v="0"/>
  </r>
  <r>
    <s v="Single tool"/>
    <x v="0"/>
    <x v="1"/>
    <s v="Calculation"/>
    <n v="0"/>
    <n v="0"/>
    <n v="0"/>
    <n v="0"/>
    <n v="1"/>
    <n v="0"/>
    <n v="0"/>
    <n v="0"/>
  </r>
  <r>
    <s v="Single tool"/>
    <x v="0"/>
    <x v="0"/>
    <s v="Calculation"/>
    <n v="1"/>
    <n v="0"/>
    <n v="0"/>
    <n v="0"/>
    <n v="1"/>
    <n v="0"/>
    <n v="0"/>
    <n v="1"/>
  </r>
  <r>
    <s v="Multiple tools"/>
    <x v="1"/>
    <x v="0"/>
    <s v="Calculation"/>
    <n v="1"/>
    <n v="0"/>
    <n v="1"/>
    <n v="0"/>
    <n v="1"/>
    <n v="0"/>
    <n v="1"/>
    <n v="0"/>
  </r>
  <r>
    <s v="Multiple tools"/>
    <x v="1"/>
    <x v="1"/>
    <s v="Calculation"/>
    <n v="1"/>
    <n v="0"/>
    <n v="1"/>
    <n v="0"/>
    <n v="1"/>
    <n v="1"/>
    <n v="1"/>
    <n v="0"/>
  </r>
  <r>
    <s v="Multiple tools"/>
    <x v="1"/>
    <x v="1"/>
    <s v="Documentation, Analysis"/>
    <n v="0.5"/>
    <n v="0"/>
    <n v="0"/>
    <n v="0"/>
    <n v="0.5"/>
    <n v="0"/>
    <n v="0"/>
    <n v="1"/>
  </r>
  <r>
    <s v="Multiple tools"/>
    <x v="1"/>
    <x v="1"/>
    <s v="Documentation, Analysis"/>
    <n v="0"/>
    <n v="0"/>
    <n v="0"/>
    <n v="0"/>
    <n v="0.5"/>
    <n v="0"/>
    <n v="0"/>
    <n v="0"/>
  </r>
  <r>
    <s v="Multiple tools"/>
    <x v="1"/>
    <x v="1"/>
    <s v="Documentation, Analysis"/>
    <n v="0"/>
    <n v="0"/>
    <n v="0"/>
    <n v="0"/>
    <n v="0.5"/>
    <n v="0"/>
    <n v="0"/>
    <n v="0"/>
  </r>
  <r>
    <s v="Multiple tools"/>
    <x v="1"/>
    <x v="1"/>
    <s v="Documentation, Calculation"/>
    <n v="0"/>
    <n v="0"/>
    <n v="0"/>
    <n v="0.5"/>
    <n v="0.5"/>
    <n v="0"/>
    <n v="0"/>
    <n v="0.5"/>
  </r>
  <r>
    <s v="Multiple tools"/>
    <x v="1"/>
    <x v="1"/>
    <s v="Documentation, Calculation"/>
    <n v="1"/>
    <n v="0"/>
    <n v="0"/>
    <n v="0"/>
    <n v="1"/>
    <n v="0"/>
    <n v="0"/>
    <n v="0"/>
  </r>
  <r>
    <s v="Multiple tools"/>
    <x v="1"/>
    <x v="1"/>
    <s v="Documentation, Calculation"/>
    <n v="0"/>
    <n v="0"/>
    <n v="0"/>
    <n v="0"/>
    <n v="0.5"/>
    <n v="0"/>
    <n v="0"/>
    <n v="0"/>
  </r>
  <r>
    <s v="Multiple tools"/>
    <x v="1"/>
    <x v="1"/>
    <s v="Documentation, Analysis"/>
    <n v="0"/>
    <n v="0"/>
    <n v="0"/>
    <n v="0"/>
    <n v="0"/>
    <n v="0"/>
    <n v="0"/>
    <n v="0"/>
  </r>
  <r>
    <s v="Multiple tools"/>
    <x v="1"/>
    <x v="1"/>
    <s v="Documentation, None"/>
    <n v="0"/>
    <n v="0"/>
    <n v="0.5"/>
    <n v="0.5"/>
    <n v="0.5"/>
    <n v="0"/>
    <n v="0.5"/>
    <n v="0.5"/>
  </r>
  <r>
    <s v="Multiple tools"/>
    <x v="1"/>
    <x v="1"/>
    <s v="Documentation, None"/>
    <n v="0.5"/>
    <n v="0"/>
    <n v="0.5"/>
    <n v="0"/>
    <n v="0.5"/>
    <n v="0"/>
    <n v="0.5"/>
    <n v="0"/>
  </r>
  <r>
    <s v="Single tool"/>
    <x v="0"/>
    <x v="1"/>
    <s v="Analysis"/>
    <n v="1"/>
    <n v="0"/>
    <n v="0"/>
    <n v="0"/>
    <n v="1"/>
    <n v="0"/>
    <n v="0"/>
    <n v="0"/>
  </r>
  <r>
    <s v="Single tool"/>
    <x v="0"/>
    <x v="1"/>
    <s v="Analysis"/>
    <n v="0"/>
    <n v="0"/>
    <n v="0"/>
    <n v="0"/>
    <n v="0"/>
    <n v="0"/>
    <n v="1"/>
    <n v="0"/>
  </r>
  <r>
    <s v="Single tool"/>
    <x v="0"/>
    <x v="1"/>
    <s v="Analysis"/>
    <n v="0"/>
    <n v="0"/>
    <n v="0"/>
    <n v="0"/>
    <n v="0"/>
    <n v="0"/>
    <n v="0"/>
    <n v="0"/>
  </r>
  <r>
    <s v="Single tool"/>
    <x v="0"/>
    <x v="1"/>
    <s v="Analysis"/>
    <n v="0"/>
    <n v="0"/>
    <n v="0"/>
    <n v="0"/>
    <n v="0"/>
    <n v="0"/>
    <n v="0"/>
    <n v="0"/>
  </r>
  <r>
    <s v="Single tool"/>
    <x v="0"/>
    <x v="1"/>
    <s v="Calculation, Analysis"/>
    <n v="0"/>
    <n v="0"/>
    <n v="0"/>
    <n v="0"/>
    <n v="0"/>
    <n v="0"/>
    <n v="0"/>
    <n v="0"/>
  </r>
  <r>
    <s v="Single tool"/>
    <x v="0"/>
    <x v="1"/>
    <s v="Analysis"/>
    <n v="0"/>
    <n v="0"/>
    <n v="0"/>
    <n v="0"/>
    <n v="0"/>
    <n v="0"/>
    <n v="0"/>
    <n v="0"/>
  </r>
  <r>
    <s v="Single tool"/>
    <x v="0"/>
    <x v="1"/>
    <s v="Analysis"/>
    <n v="0"/>
    <n v="0"/>
    <n v="0"/>
    <n v="0"/>
    <n v="0"/>
    <n v="0"/>
    <n v="0"/>
    <n v="0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1"/>
    <n v="0"/>
    <n v="1"/>
    <n v="1"/>
    <n v="1"/>
    <n v="0"/>
    <n v="1"/>
  </r>
  <r>
    <s v="Multiple tools"/>
    <x v="0"/>
    <x v="0"/>
    <s v="Documentation"/>
    <n v="1"/>
    <n v="1"/>
    <n v="0"/>
    <n v="1"/>
    <n v="1"/>
    <n v="1"/>
    <n v="0"/>
    <n v="1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0"/>
    <n v="0"/>
    <n v="1"/>
    <n v="1"/>
    <n v="1"/>
    <n v="1"/>
    <n v="1"/>
  </r>
  <r>
    <s v="Multiple tools"/>
    <x v="0"/>
    <x v="0"/>
    <s v="Documentation"/>
    <n v="1"/>
    <n v="0"/>
    <n v="1"/>
    <n v="1"/>
    <n v="1"/>
    <n v="0"/>
    <n v="1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0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0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0"/>
    <n v="1"/>
    <n v="1"/>
    <n v="1"/>
    <n v="0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Single tool"/>
    <x v="0"/>
    <x v="1"/>
    <s v="Calculation, Analysis"/>
    <n v="0"/>
    <n v="0"/>
    <n v="0"/>
    <n v="0"/>
    <n v="0"/>
    <n v="0"/>
    <n v="0"/>
    <n v="0"/>
  </r>
  <r>
    <s v="Single tool"/>
    <x v="0"/>
    <x v="1"/>
    <s v="Calculation, Analysis"/>
    <n v="0.5"/>
    <n v="0"/>
    <n v="0"/>
    <n v="0"/>
    <n v="0.5"/>
    <n v="0"/>
    <n v="0"/>
    <n v="0"/>
  </r>
  <r>
    <s v="Multiple tools"/>
    <x v="0"/>
    <x v="1"/>
    <s v="Documentation"/>
    <n v="0.5"/>
    <n v="0.5"/>
    <n v="0"/>
    <n v="0.5"/>
    <n v="0.5"/>
    <n v="0.5"/>
    <n v="0"/>
    <n v="1"/>
  </r>
  <r>
    <s v="Multiple tools"/>
    <x v="0"/>
    <x v="1"/>
    <s v="Documentation"/>
    <n v="1"/>
    <n v="0"/>
    <n v="0"/>
    <n v="0.5"/>
    <n v="1"/>
    <n v="0"/>
    <n v="0"/>
    <n v="0.5"/>
  </r>
  <r>
    <s v="Multiple tools"/>
    <x v="0"/>
    <x v="1"/>
    <s v="Documentation"/>
    <n v="1"/>
    <n v="0"/>
    <n v="0"/>
    <n v="0"/>
    <n v="1"/>
    <n v="0"/>
    <n v="0"/>
    <n v="0"/>
  </r>
  <r>
    <s v="Multiple tools"/>
    <x v="0"/>
    <x v="1"/>
    <s v="Documentation"/>
    <n v="0"/>
    <n v="0"/>
    <n v="0"/>
    <n v="0"/>
    <n v="0"/>
    <n v="0"/>
    <n v="0"/>
    <n v="0.5"/>
  </r>
  <r>
    <s v="Multiple tools"/>
    <x v="0"/>
    <x v="1"/>
    <s v="Analysis"/>
    <n v="0"/>
    <n v="0"/>
    <n v="0"/>
    <n v="0"/>
    <n v="0"/>
    <n v="0"/>
    <n v="0"/>
    <n v="0"/>
  </r>
  <r>
    <s v="Multiple tools"/>
    <x v="0"/>
    <x v="1"/>
    <s v="Documentation, Calculation"/>
    <n v="0.5"/>
    <n v="0"/>
    <n v="0"/>
    <n v="0"/>
    <n v="0.5"/>
    <n v="0"/>
    <n v="0"/>
    <n v="0"/>
  </r>
  <r>
    <s v="Multiple tools"/>
    <x v="0"/>
    <x v="1"/>
    <s v="Documentation, Calculation"/>
    <n v="0.5"/>
    <n v="0"/>
    <n v="0"/>
    <n v="0"/>
    <n v="0.5"/>
    <n v="0"/>
    <n v="0"/>
    <n v="0"/>
  </r>
  <r>
    <s v="Multiple tools"/>
    <x v="0"/>
    <x v="1"/>
    <s v="Documentation"/>
    <n v="1"/>
    <n v="0"/>
    <n v="1"/>
    <n v="0.5"/>
    <n v="1"/>
    <n v="0"/>
    <n v="1"/>
    <n v="0.5"/>
  </r>
  <r>
    <s v="Multiple tools"/>
    <x v="0"/>
    <x v="0"/>
    <s v="Documentation"/>
    <n v="1"/>
    <n v="1"/>
    <n v="1"/>
    <n v="1"/>
    <n v="1"/>
    <n v="1"/>
    <n v="1"/>
    <n v="1"/>
  </r>
  <r>
    <s v="Single tool"/>
    <x v="0"/>
    <x v="0"/>
    <s v="Analysis"/>
    <n v="1"/>
    <n v="0"/>
    <n v="0"/>
    <n v="0"/>
    <n v="1"/>
    <n v="0"/>
    <n v="0"/>
    <n v="1"/>
  </r>
  <r>
    <s v="Single tool"/>
    <x v="0"/>
    <x v="0"/>
    <s v="Analysis"/>
    <n v="1"/>
    <n v="0"/>
    <n v="0"/>
    <n v="0"/>
    <n v="1"/>
    <n v="0"/>
    <n v="0"/>
    <n v="0"/>
  </r>
  <r>
    <s v="Single tool"/>
    <x v="0"/>
    <x v="0"/>
    <s v="None"/>
    <n v="1"/>
    <n v="0"/>
    <n v="0"/>
    <n v="0"/>
    <n v="1"/>
    <n v="0"/>
    <n v="0"/>
    <n v="0"/>
  </r>
  <r>
    <s v="Single tool"/>
    <x v="0"/>
    <x v="0"/>
    <s v="None"/>
    <n v="1"/>
    <n v="0"/>
    <n v="0"/>
    <n v="0"/>
    <n v="1"/>
    <n v="0"/>
    <n v="0"/>
    <n v="0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Single tool"/>
    <x v="0"/>
    <x v="0"/>
    <s v="Analysis"/>
    <n v="1"/>
    <n v="0"/>
    <n v="0"/>
    <n v="0"/>
    <n v="1"/>
    <n v="0"/>
    <n v="0"/>
    <n v="0"/>
  </r>
  <r>
    <s v="Multiple tools"/>
    <x v="0"/>
    <x v="1"/>
    <s v="Documentation"/>
    <n v="0"/>
    <n v="0"/>
    <n v="0"/>
    <n v="0"/>
    <n v="0"/>
    <n v="0"/>
    <n v="0"/>
    <n v="0"/>
  </r>
  <r>
    <s v="Multiple tools"/>
    <x v="0"/>
    <x v="0"/>
    <s v="Documentation"/>
    <n v="1"/>
    <n v="0.5"/>
    <n v="0"/>
    <n v="0"/>
    <n v="1"/>
    <n v="0.5"/>
    <n v="0"/>
    <n v="0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0.5"/>
    <n v="1"/>
    <n v="1"/>
    <n v="1"/>
    <n v="0.5"/>
    <n v="1"/>
  </r>
  <r>
    <s v="Multiple tools"/>
    <x v="0"/>
    <x v="0"/>
    <s v="Documentation"/>
    <n v="1"/>
    <n v="1"/>
    <n v="1"/>
    <n v="1"/>
    <n v="1"/>
    <n v="1"/>
    <n v="1"/>
    <n v="1"/>
  </r>
  <r>
    <s v="Single tool"/>
    <x v="0"/>
    <x v="0"/>
    <s v="Analysis"/>
    <n v="0"/>
    <n v="0"/>
    <n v="1"/>
    <n v="0"/>
    <n v="1"/>
    <n v="0"/>
    <n v="1"/>
    <n v="0"/>
  </r>
  <r>
    <s v="Single tool"/>
    <x v="0"/>
    <x v="0"/>
    <s v="Analysis"/>
    <n v="1"/>
    <n v="0"/>
    <n v="0"/>
    <n v="0"/>
    <n v="1"/>
    <n v="0"/>
    <n v="1"/>
    <n v="0"/>
  </r>
  <r>
    <s v="Single tool"/>
    <x v="0"/>
    <x v="0"/>
    <s v="Analysis"/>
    <n v="0"/>
    <n v="0"/>
    <n v="1"/>
    <n v="0"/>
    <n v="0"/>
    <n v="0"/>
    <n v="1"/>
    <n v="0"/>
  </r>
  <r>
    <s v="Single tool"/>
    <x v="0"/>
    <x v="0"/>
    <s v="Analysis"/>
    <n v="1"/>
    <n v="0"/>
    <n v="1"/>
    <n v="0"/>
    <n v="1"/>
    <n v="0"/>
    <n v="1"/>
    <n v="0"/>
  </r>
  <r>
    <s v="Single tool"/>
    <x v="0"/>
    <x v="1"/>
    <s v="Calculation, Analysis"/>
    <n v="0.5"/>
    <n v="0"/>
    <n v="0"/>
    <n v="0"/>
    <n v="0.5"/>
    <n v="0"/>
    <n v="0"/>
    <n v="0"/>
  </r>
  <r>
    <s v="Single tool"/>
    <x v="0"/>
    <x v="1"/>
    <s v="Calculation, Analysis"/>
    <n v="1"/>
    <n v="1"/>
    <n v="0"/>
    <n v="1"/>
    <n v="1"/>
    <n v="1"/>
    <n v="0"/>
    <n v="1"/>
  </r>
  <r>
    <s v="Single tool"/>
    <x v="0"/>
    <x v="1"/>
    <s v="Calculation, Analysis"/>
    <n v="0"/>
    <n v="0"/>
    <n v="0"/>
    <n v="0"/>
    <n v="1"/>
    <n v="0"/>
    <n v="0"/>
    <n v="0"/>
  </r>
  <r>
    <s v="Single tool"/>
    <x v="0"/>
    <x v="1"/>
    <s v="Calculation, Analysis"/>
    <n v="1"/>
    <n v="0"/>
    <n v="0"/>
    <n v="0"/>
    <n v="1"/>
    <n v="0"/>
    <n v="0"/>
    <n v="0"/>
  </r>
  <r>
    <s v="Single tool"/>
    <x v="0"/>
    <x v="1"/>
    <s v="Calculation, Analysis"/>
    <n v="1"/>
    <n v="0"/>
    <n v="0.5"/>
    <n v="0"/>
    <n v="1"/>
    <n v="0"/>
    <n v="0.5"/>
    <n v="0"/>
  </r>
  <r>
    <s v="Multiple tools"/>
    <x v="1"/>
    <x v="1"/>
    <s v="Documentation, Calculation, Analysis"/>
    <n v="0"/>
    <n v="0"/>
    <n v="0"/>
    <n v="0"/>
    <n v="0.5"/>
    <n v="0"/>
    <n v="0"/>
    <n v="0"/>
  </r>
  <r>
    <s v="Multiple tools"/>
    <x v="1"/>
    <x v="1"/>
    <s v="Documentation, Calculation, Analysis"/>
    <n v="0.5"/>
    <n v="0"/>
    <n v="0"/>
    <n v="0"/>
    <n v="0.5"/>
    <n v="0"/>
    <n v="0"/>
    <n v="0"/>
  </r>
  <r>
    <s v="Multiple tools"/>
    <x v="1"/>
    <x v="1"/>
    <s v="Documentation, Calculation, Analysis"/>
    <n v="0.5"/>
    <n v="0"/>
    <n v="0"/>
    <n v="0"/>
    <n v="1"/>
    <n v="0"/>
    <n v="0"/>
    <n v="0"/>
  </r>
  <r>
    <s v="Multiple tools"/>
    <x v="1"/>
    <x v="1"/>
    <s v="Documentation, Calculation, Analysis"/>
    <n v="0.5"/>
    <n v="0"/>
    <n v="0"/>
    <n v="0"/>
    <n v="1"/>
    <n v="0"/>
    <n v="0"/>
    <n v="0"/>
  </r>
  <r>
    <s v="Multiple tools"/>
    <x v="1"/>
    <x v="1"/>
    <s v="Documentation, Calculation, Analysis"/>
    <n v="0"/>
    <n v="0"/>
    <n v="0"/>
    <n v="0"/>
    <n v="0.5"/>
    <n v="0"/>
    <n v="0"/>
    <n v="0"/>
  </r>
  <r>
    <s v="Multiple tools"/>
    <x v="0"/>
    <x v="1"/>
    <s v="Documentation, Analysis"/>
    <n v="1"/>
    <n v="0"/>
    <n v="0"/>
    <n v="0"/>
    <n v="1"/>
    <n v="0"/>
    <n v="0"/>
    <n v="0"/>
  </r>
  <r>
    <s v="Multiple tools"/>
    <x v="1"/>
    <x v="1"/>
    <s v="Documentation, Calculation, Analysis"/>
    <n v="0.5"/>
    <n v="0"/>
    <n v="0"/>
    <n v="0"/>
    <n v="0.5"/>
    <n v="0"/>
    <n v="0"/>
    <n v="0.5"/>
  </r>
  <r>
    <s v="Single tool"/>
    <x v="0"/>
    <x v="1"/>
    <s v="Calculation"/>
    <n v="0"/>
    <n v="0"/>
    <n v="0"/>
    <n v="0"/>
    <n v="0"/>
    <n v="0"/>
    <n v="0"/>
    <n v="0"/>
  </r>
  <r>
    <s v="Single tool"/>
    <x v="0"/>
    <x v="0"/>
    <s v="Calculation"/>
    <n v="1"/>
    <n v="0"/>
    <n v="0"/>
    <n v="0"/>
    <n v="1"/>
    <n v="0"/>
    <n v="0"/>
    <n v="0"/>
  </r>
  <r>
    <s v="Single tool"/>
    <x v="0"/>
    <x v="0"/>
    <s v="Calculation"/>
    <n v="1"/>
    <n v="0"/>
    <n v="0"/>
    <n v="0"/>
    <n v="1"/>
    <n v="0"/>
    <n v="0"/>
    <n v="1"/>
  </r>
  <r>
    <s v="Single tool"/>
    <x v="0"/>
    <x v="0"/>
    <s v="Calculation"/>
    <n v="0"/>
    <n v="0"/>
    <n v="0"/>
    <n v="0"/>
    <n v="0"/>
    <n v="0"/>
    <n v="0"/>
    <n v="0"/>
  </r>
  <r>
    <s v="Single tool"/>
    <x v="0"/>
    <x v="1"/>
    <s v="Calculation"/>
    <n v="0"/>
    <n v="0"/>
    <n v="0"/>
    <n v="0"/>
    <n v="1"/>
    <n v="0"/>
    <n v="0"/>
    <n v="0"/>
  </r>
  <r>
    <s v="Single tool"/>
    <x v="0"/>
    <x v="1"/>
    <s v="Calculation"/>
    <n v="0"/>
    <n v="0"/>
    <n v="0"/>
    <n v="0"/>
    <n v="0"/>
    <n v="0"/>
    <n v="0"/>
    <n v="0"/>
  </r>
  <r>
    <s v="Single tool"/>
    <x v="0"/>
    <x v="1"/>
    <s v="Calculation"/>
    <n v="0"/>
    <n v="0"/>
    <n v="0"/>
    <n v="0"/>
    <n v="1"/>
    <n v="0"/>
    <n v="0"/>
    <n v="0"/>
  </r>
  <r>
    <s v="Single tool"/>
    <x v="0"/>
    <x v="0"/>
    <s v="Calculation"/>
    <n v="1"/>
    <n v="0"/>
    <n v="0"/>
    <n v="1"/>
    <n v="1"/>
    <n v="0"/>
    <n v="0"/>
    <n v="1"/>
  </r>
  <r>
    <s v="Multiple tools"/>
    <x v="1"/>
    <x v="0"/>
    <s v="Calculation"/>
    <n v="1"/>
    <n v="0"/>
    <n v="0"/>
    <n v="0"/>
    <n v="1"/>
    <n v="0"/>
    <n v="1"/>
    <n v="0"/>
  </r>
  <r>
    <s v="Multiple tools"/>
    <x v="1"/>
    <x v="1"/>
    <s v="Calculation"/>
    <n v="1"/>
    <n v="0"/>
    <n v="0"/>
    <n v="0"/>
    <n v="1"/>
    <n v="1"/>
    <n v="1"/>
    <n v="0"/>
  </r>
  <r>
    <s v="Multiple tools"/>
    <x v="1"/>
    <x v="1"/>
    <s v="Documentation, Analysis"/>
    <n v="0.5"/>
    <n v="0"/>
    <n v="0"/>
    <n v="1"/>
    <n v="0.5"/>
    <n v="0"/>
    <n v="0"/>
    <n v="1"/>
  </r>
  <r>
    <s v="Multiple tools"/>
    <x v="1"/>
    <x v="1"/>
    <s v="Documentation, Analysis"/>
    <n v="0"/>
    <n v="0"/>
    <n v="0"/>
    <n v="0"/>
    <n v="0.5"/>
    <n v="0"/>
    <n v="0"/>
    <n v="0"/>
  </r>
  <r>
    <s v="Multiple tools"/>
    <x v="1"/>
    <x v="1"/>
    <s v="Documentation, Analysis"/>
    <n v="0"/>
    <n v="0"/>
    <n v="0"/>
    <n v="0"/>
    <n v="0.5"/>
    <n v="0"/>
    <n v="0"/>
    <n v="0"/>
  </r>
  <r>
    <s v="Multiple tools"/>
    <x v="1"/>
    <x v="1"/>
    <s v="Documentation, Calculation"/>
    <n v="0"/>
    <n v="0"/>
    <n v="0"/>
    <n v="0"/>
    <n v="0.5"/>
    <n v="0"/>
    <n v="0"/>
    <n v="0.5"/>
  </r>
  <r>
    <s v="Multiple tools"/>
    <x v="1"/>
    <x v="1"/>
    <s v="Documentation, Calculation"/>
    <n v="1"/>
    <n v="0"/>
    <n v="0"/>
    <n v="0"/>
    <n v="1"/>
    <n v="0"/>
    <n v="0"/>
    <n v="0"/>
  </r>
  <r>
    <s v="Multiple tools"/>
    <x v="1"/>
    <x v="1"/>
    <s v="Documentation, Calculation"/>
    <n v="0.5"/>
    <n v="0"/>
    <n v="0"/>
    <n v="0"/>
    <n v="0.5"/>
    <n v="0"/>
    <n v="0"/>
    <n v="0"/>
  </r>
  <r>
    <s v="Multiple tools"/>
    <x v="1"/>
    <x v="1"/>
    <s v="Documentation, Analysis"/>
    <n v="0"/>
    <n v="0"/>
    <n v="0"/>
    <n v="0"/>
    <n v="0"/>
    <n v="0"/>
    <n v="0"/>
    <n v="0"/>
  </r>
  <r>
    <s v="Multiple tools"/>
    <x v="1"/>
    <x v="1"/>
    <s v="Documentation, None"/>
    <n v="0"/>
    <n v="0"/>
    <n v="0.5"/>
    <n v="0.5"/>
    <n v="0.5"/>
    <n v="0"/>
    <n v="0.5"/>
    <n v="0.5"/>
  </r>
  <r>
    <s v="Multiple tools"/>
    <x v="1"/>
    <x v="1"/>
    <s v="Documentation, None"/>
    <n v="0.5"/>
    <n v="0"/>
    <n v="0.5"/>
    <n v="0"/>
    <n v="0.5"/>
    <n v="0"/>
    <n v="0.5"/>
    <n v="0"/>
  </r>
  <r>
    <s v="Single tool"/>
    <x v="0"/>
    <x v="1"/>
    <s v="Analysis"/>
    <n v="1"/>
    <n v="0"/>
    <n v="0"/>
    <n v="0"/>
    <n v="1"/>
    <n v="0"/>
    <n v="0"/>
    <n v="0"/>
  </r>
  <r>
    <s v="Single tool"/>
    <x v="0"/>
    <x v="1"/>
    <s v="Analysis"/>
    <n v="0"/>
    <n v="0"/>
    <n v="0"/>
    <n v="0"/>
    <n v="0"/>
    <n v="0"/>
    <n v="1"/>
    <n v="0"/>
  </r>
  <r>
    <s v="Single tool"/>
    <x v="0"/>
    <x v="1"/>
    <s v="Analysis"/>
    <n v="0"/>
    <n v="0"/>
    <n v="0"/>
    <n v="0"/>
    <n v="0"/>
    <n v="0"/>
    <n v="0"/>
    <n v="0"/>
  </r>
  <r>
    <s v="Single tool"/>
    <x v="0"/>
    <x v="1"/>
    <s v="Analysis"/>
    <n v="0"/>
    <n v="0"/>
    <n v="0"/>
    <n v="0"/>
    <n v="0"/>
    <n v="0"/>
    <n v="0"/>
    <n v="0"/>
  </r>
  <r>
    <s v="Single tool"/>
    <x v="0"/>
    <x v="1"/>
    <s v="Calculation, Analysis"/>
    <n v="0"/>
    <n v="0"/>
    <n v="0"/>
    <n v="0"/>
    <n v="0"/>
    <n v="0"/>
    <n v="0"/>
    <n v="0"/>
  </r>
  <r>
    <s v="Single tool"/>
    <x v="0"/>
    <x v="1"/>
    <s v="Analysis"/>
    <n v="0"/>
    <n v="0"/>
    <n v="0"/>
    <n v="0"/>
    <n v="0"/>
    <n v="0"/>
    <n v="0"/>
    <n v="0"/>
  </r>
  <r>
    <s v="Single tool"/>
    <x v="0"/>
    <x v="1"/>
    <s v="Analysis"/>
    <n v="0"/>
    <n v="0"/>
    <n v="0"/>
    <n v="0"/>
    <n v="0"/>
    <n v="0"/>
    <n v="0"/>
    <n v="0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0"/>
    <n v="1"/>
    <n v="1"/>
    <n v="1"/>
    <n v="1"/>
    <n v="1"/>
  </r>
  <r>
    <s v="Multiple tools"/>
    <x v="0"/>
    <x v="0"/>
    <s v="Documentation"/>
    <n v="1"/>
    <n v="1"/>
    <n v="0"/>
    <n v="1"/>
    <n v="1"/>
    <n v="1"/>
    <n v="0"/>
    <n v="1"/>
  </r>
  <r>
    <s v="Multiple tools"/>
    <x v="0"/>
    <x v="0"/>
    <s v="Documentation"/>
    <n v="1"/>
    <n v="1"/>
    <n v="0"/>
    <n v="1"/>
    <n v="1"/>
    <n v="1"/>
    <n v="0"/>
    <n v="1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0"/>
    <n v="1"/>
    <n v="1"/>
    <n v="1"/>
    <n v="0"/>
    <n v="1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0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0"/>
    <n v="1"/>
    <n v="1"/>
    <n v="1"/>
    <n v="0"/>
    <n v="1"/>
  </r>
  <r>
    <s v="Multiple tools"/>
    <x v="0"/>
    <x v="0"/>
    <s v="Documentation"/>
    <n v="1"/>
    <n v="1"/>
    <n v="1"/>
    <n v="0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Single tool"/>
    <x v="0"/>
    <x v="1"/>
    <s v="Calculation, Analysis"/>
    <n v="0"/>
    <n v="0"/>
    <n v="0"/>
    <n v="0"/>
    <n v="0"/>
    <n v="0"/>
    <n v="0"/>
    <n v="0"/>
  </r>
  <r>
    <s v="Single tool"/>
    <x v="0"/>
    <x v="1"/>
    <s v="Calculation, Analysis"/>
    <n v="0"/>
    <n v="0"/>
    <n v="0"/>
    <n v="0"/>
    <n v="0.5"/>
    <n v="0"/>
    <n v="0"/>
    <n v="0"/>
  </r>
  <r>
    <s v="Multiple tools"/>
    <x v="0"/>
    <x v="1"/>
    <s v="Documentation"/>
    <n v="0.5"/>
    <n v="0"/>
    <n v="0"/>
    <n v="0.5"/>
    <n v="0.5"/>
    <n v="0.5"/>
    <n v="0"/>
    <n v="1"/>
  </r>
  <r>
    <s v="Multiple tools"/>
    <x v="0"/>
    <x v="1"/>
    <s v="Documentation"/>
    <n v="1"/>
    <n v="0"/>
    <n v="0"/>
    <n v="0.5"/>
    <n v="1"/>
    <n v="0"/>
    <n v="0"/>
    <n v="0.5"/>
  </r>
  <r>
    <s v="Multiple tools"/>
    <x v="0"/>
    <x v="1"/>
    <s v="Documentation"/>
    <n v="0.5"/>
    <n v="0"/>
    <n v="0"/>
    <n v="0"/>
    <n v="1"/>
    <n v="0"/>
    <n v="0"/>
    <n v="0"/>
  </r>
  <r>
    <s v="Multiple tools"/>
    <x v="0"/>
    <x v="1"/>
    <s v="Documentation"/>
    <n v="0"/>
    <n v="0"/>
    <n v="0"/>
    <n v="0.5"/>
    <n v="0"/>
    <n v="0"/>
    <n v="0"/>
    <n v="0.5"/>
  </r>
  <r>
    <s v="Multiple tools"/>
    <x v="0"/>
    <x v="1"/>
    <s v="Analysis"/>
    <n v="0"/>
    <n v="0"/>
    <n v="0"/>
    <n v="0"/>
    <n v="0"/>
    <n v="0"/>
    <n v="0"/>
    <n v="0"/>
  </r>
  <r>
    <s v="Multiple tools"/>
    <x v="0"/>
    <x v="1"/>
    <s v="Documentation, Calculation"/>
    <n v="0.5"/>
    <n v="0"/>
    <n v="0"/>
    <n v="0"/>
    <n v="0.5"/>
    <n v="0"/>
    <n v="0"/>
    <n v="0"/>
  </r>
  <r>
    <s v="Multiple tools"/>
    <x v="0"/>
    <x v="1"/>
    <s v="Documentation, Calculation"/>
    <n v="0.5"/>
    <n v="0"/>
    <n v="0"/>
    <n v="0"/>
    <n v="0.5"/>
    <n v="0"/>
    <n v="0"/>
    <n v="0"/>
  </r>
  <r>
    <s v="Multiple tools"/>
    <x v="0"/>
    <x v="1"/>
    <s v="Documentation"/>
    <n v="0.5"/>
    <n v="0"/>
    <n v="0"/>
    <n v="0.5"/>
    <n v="1"/>
    <n v="0"/>
    <n v="1"/>
    <n v="0.5"/>
  </r>
  <r>
    <s v="Multiple tools"/>
    <x v="0"/>
    <x v="0"/>
    <s v="Documentation"/>
    <n v="1"/>
    <n v="1"/>
    <n v="0"/>
    <n v="1"/>
    <n v="1"/>
    <n v="1"/>
    <n v="1"/>
    <n v="1"/>
  </r>
  <r>
    <s v="Single tool"/>
    <x v="0"/>
    <x v="0"/>
    <s v="Analysis"/>
    <n v="1"/>
    <n v="0"/>
    <n v="0"/>
    <n v="1"/>
    <n v="1"/>
    <n v="0"/>
    <n v="0"/>
    <n v="1"/>
  </r>
  <r>
    <s v="Single tool"/>
    <x v="0"/>
    <x v="0"/>
    <s v="Analysis"/>
    <n v="0"/>
    <n v="0"/>
    <n v="0"/>
    <n v="0"/>
    <n v="1"/>
    <n v="0"/>
    <n v="0"/>
    <n v="0"/>
  </r>
  <r>
    <s v="Single tool"/>
    <x v="0"/>
    <x v="0"/>
    <s v="None"/>
    <n v="1"/>
    <n v="0"/>
    <n v="0"/>
    <n v="0"/>
    <n v="1"/>
    <n v="0"/>
    <n v="0"/>
    <n v="0"/>
  </r>
  <r>
    <s v="Single tool"/>
    <x v="0"/>
    <x v="0"/>
    <s v="None"/>
    <n v="1"/>
    <n v="0"/>
    <n v="0"/>
    <n v="0"/>
    <n v="1"/>
    <n v="0"/>
    <n v="0"/>
    <n v="0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1"/>
    <n v="0"/>
    <n v="1"/>
    <n v="1"/>
    <n v="1"/>
    <n v="1"/>
    <n v="1"/>
  </r>
  <r>
    <s v="Single tool"/>
    <x v="0"/>
    <x v="0"/>
    <s v="Analysis"/>
    <n v="0"/>
    <n v="0"/>
    <n v="0"/>
    <n v="0"/>
    <n v="1"/>
    <n v="0"/>
    <n v="0"/>
    <n v="0"/>
  </r>
  <r>
    <s v="Multiple tools"/>
    <x v="0"/>
    <x v="1"/>
    <s v="Documentation"/>
    <n v="0"/>
    <n v="0"/>
    <n v="0"/>
    <n v="0"/>
    <n v="0"/>
    <n v="0"/>
    <n v="0"/>
    <n v="0"/>
  </r>
  <r>
    <s v="Multiple tools"/>
    <x v="0"/>
    <x v="0"/>
    <s v="Documentation"/>
    <n v="0"/>
    <n v="0"/>
    <n v="0"/>
    <n v="0"/>
    <n v="1"/>
    <n v="0.5"/>
    <n v="0"/>
    <n v="0"/>
  </r>
  <r>
    <s v="Multiple tools"/>
    <x v="0"/>
    <x v="0"/>
    <s v="Documentation"/>
    <n v="1"/>
    <n v="1"/>
    <n v="0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0.5"/>
    <n v="1"/>
    <n v="1"/>
    <n v="1"/>
    <n v="0.5"/>
    <n v="1"/>
  </r>
  <r>
    <s v="Multiple tools"/>
    <x v="0"/>
    <x v="0"/>
    <s v="Documentation"/>
    <n v="1"/>
    <n v="1"/>
    <n v="1"/>
    <n v="1"/>
    <n v="1"/>
    <n v="1"/>
    <n v="1"/>
    <n v="1"/>
  </r>
  <r>
    <s v="Single tool"/>
    <x v="0"/>
    <x v="0"/>
    <s v="Analysis"/>
    <n v="1"/>
    <n v="0"/>
    <n v="1"/>
    <n v="0"/>
    <n v="1"/>
    <n v="0"/>
    <n v="1"/>
    <n v="0"/>
  </r>
  <r>
    <s v="Single tool"/>
    <x v="0"/>
    <x v="0"/>
    <s v="Analysis"/>
    <n v="1"/>
    <n v="0"/>
    <n v="0"/>
    <n v="0"/>
    <n v="1"/>
    <n v="0"/>
    <n v="1"/>
    <n v="0"/>
  </r>
  <r>
    <s v="Single tool"/>
    <x v="0"/>
    <x v="0"/>
    <s v="Analysis"/>
    <n v="0"/>
    <n v="0"/>
    <n v="0"/>
    <n v="0"/>
    <n v="0"/>
    <n v="0"/>
    <n v="1"/>
    <n v="0"/>
  </r>
  <r>
    <s v="Single tool"/>
    <x v="0"/>
    <x v="0"/>
    <s v="Analysis"/>
    <n v="0"/>
    <n v="0"/>
    <n v="1"/>
    <n v="0"/>
    <n v="1"/>
    <n v="0"/>
    <n v="1"/>
    <n v="0"/>
  </r>
  <r>
    <s v="Single tool"/>
    <x v="0"/>
    <x v="1"/>
    <s v="Calculation, Analysis"/>
    <n v="0.5"/>
    <n v="0"/>
    <n v="0"/>
    <n v="0"/>
    <n v="0.5"/>
    <n v="0"/>
    <n v="0"/>
    <n v="0"/>
  </r>
  <r>
    <s v="Single tool"/>
    <x v="0"/>
    <x v="1"/>
    <s v="Calculation, Analysis"/>
    <n v="1"/>
    <n v="0"/>
    <n v="0"/>
    <n v="1"/>
    <n v="1"/>
    <n v="1"/>
    <n v="0"/>
    <n v="1"/>
  </r>
  <r>
    <s v="Single tool"/>
    <x v="0"/>
    <x v="1"/>
    <s v="Calculation, Analysis"/>
    <n v="1"/>
    <n v="0"/>
    <n v="0"/>
    <n v="0"/>
    <n v="1"/>
    <n v="0"/>
    <n v="0"/>
    <n v="0"/>
  </r>
  <r>
    <s v="Single tool"/>
    <x v="0"/>
    <x v="1"/>
    <s v="Calculation, Analysis"/>
    <n v="1"/>
    <n v="0"/>
    <n v="0"/>
    <n v="0"/>
    <n v="1"/>
    <n v="0"/>
    <n v="0"/>
    <n v="0"/>
  </r>
  <r>
    <s v="Single tool"/>
    <x v="0"/>
    <x v="1"/>
    <s v="Calculation, Analysis"/>
    <n v="0"/>
    <n v="0"/>
    <n v="0.5"/>
    <n v="0"/>
    <n v="1"/>
    <n v="0"/>
    <n v="0.5"/>
    <n v="0"/>
  </r>
  <r>
    <s v="Multiple tools"/>
    <x v="1"/>
    <x v="1"/>
    <s v="Documentation, Calculation, Analysis"/>
    <n v="0.5"/>
    <n v="0"/>
    <n v="0"/>
    <n v="0"/>
    <n v="0.5"/>
    <n v="0"/>
    <n v="0"/>
    <n v="0"/>
  </r>
  <r>
    <s v="Multiple tools"/>
    <x v="1"/>
    <x v="1"/>
    <s v="Documentation, Calculation, Analysis"/>
    <n v="0"/>
    <n v="0"/>
    <n v="0"/>
    <n v="0"/>
    <n v="0.5"/>
    <n v="0"/>
    <n v="0"/>
    <n v="0"/>
  </r>
  <r>
    <s v="Multiple tools"/>
    <x v="1"/>
    <x v="1"/>
    <s v="Documentation, Calculation, Analysis"/>
    <n v="0"/>
    <n v="0"/>
    <n v="0"/>
    <n v="0"/>
    <n v="1"/>
    <n v="0"/>
    <n v="0"/>
    <n v="0"/>
  </r>
  <r>
    <s v="Multiple tools"/>
    <x v="1"/>
    <x v="1"/>
    <s v="Documentation, Calculation, Analysis"/>
    <n v="1"/>
    <n v="0"/>
    <n v="0"/>
    <n v="0"/>
    <n v="1"/>
    <n v="0"/>
    <n v="0"/>
    <n v="0"/>
  </r>
  <r>
    <s v="Multiple tools"/>
    <x v="1"/>
    <x v="1"/>
    <s v="Documentation, Calculation, Analysis"/>
    <n v="0"/>
    <n v="0"/>
    <n v="0"/>
    <n v="0"/>
    <n v="0.5"/>
    <n v="0"/>
    <n v="0"/>
    <n v="0"/>
  </r>
  <r>
    <s v="Multiple tools"/>
    <x v="0"/>
    <x v="1"/>
    <s v="Documentation, Analysis"/>
    <n v="0"/>
    <n v="0"/>
    <n v="0"/>
    <n v="0"/>
    <n v="1"/>
    <n v="0"/>
    <n v="0"/>
    <n v="0"/>
  </r>
  <r>
    <s v="Multiple tools"/>
    <x v="1"/>
    <x v="1"/>
    <s v="Documentation, Calculation, Analysis"/>
    <n v="0"/>
    <n v="0"/>
    <n v="0"/>
    <n v="0.5"/>
    <n v="0.5"/>
    <n v="0"/>
    <n v="0"/>
    <n v="0.5"/>
  </r>
  <r>
    <s v="Single tool"/>
    <x v="0"/>
    <x v="1"/>
    <s v="Calculation"/>
    <n v="0"/>
    <n v="0"/>
    <n v="0"/>
    <n v="0"/>
    <n v="0"/>
    <n v="0"/>
    <n v="0"/>
    <n v="0"/>
  </r>
  <r>
    <s v="Single tool"/>
    <x v="0"/>
    <x v="0"/>
    <s v="Calculation"/>
    <n v="1"/>
    <n v="0"/>
    <n v="0"/>
    <n v="0"/>
    <n v="1"/>
    <n v="0"/>
    <n v="0"/>
    <n v="0"/>
  </r>
  <r>
    <s v="Single tool"/>
    <x v="0"/>
    <x v="0"/>
    <s v="Calculation"/>
    <n v="1"/>
    <n v="0"/>
    <n v="0"/>
    <n v="0"/>
    <n v="1"/>
    <n v="0"/>
    <n v="0"/>
    <n v="1"/>
  </r>
  <r>
    <s v="Single tool"/>
    <x v="0"/>
    <x v="0"/>
    <s v="Calculation"/>
    <n v="0"/>
    <n v="0"/>
    <n v="0"/>
    <n v="0"/>
    <n v="0"/>
    <n v="0"/>
    <n v="0"/>
    <n v="0"/>
  </r>
  <r>
    <s v="Single tool"/>
    <x v="0"/>
    <x v="1"/>
    <s v="Calculation"/>
    <n v="1"/>
    <n v="0"/>
    <n v="0"/>
    <n v="0"/>
    <n v="1"/>
    <n v="0"/>
    <n v="0"/>
    <n v="0"/>
  </r>
  <r>
    <s v="Single tool"/>
    <x v="0"/>
    <x v="1"/>
    <s v="Calculation"/>
    <n v="0"/>
    <n v="0"/>
    <n v="0"/>
    <n v="0"/>
    <n v="0"/>
    <n v="0"/>
    <n v="0"/>
    <n v="0"/>
  </r>
  <r>
    <s v="Single tool"/>
    <x v="0"/>
    <x v="1"/>
    <s v="Calculation"/>
    <n v="1"/>
    <n v="0"/>
    <n v="0"/>
    <n v="0"/>
    <n v="1"/>
    <n v="0"/>
    <n v="0"/>
    <n v="0"/>
  </r>
  <r>
    <s v="Single tool"/>
    <x v="0"/>
    <x v="0"/>
    <s v="Calculation"/>
    <n v="1"/>
    <n v="0"/>
    <n v="0"/>
    <n v="1"/>
    <n v="1"/>
    <n v="0"/>
    <n v="0"/>
    <n v="1"/>
  </r>
  <r>
    <s v="Multiple tools"/>
    <x v="1"/>
    <x v="0"/>
    <s v="Calculation"/>
    <n v="1"/>
    <n v="0"/>
    <n v="0"/>
    <n v="0"/>
    <n v="1"/>
    <n v="0"/>
    <n v="1"/>
    <n v="0"/>
  </r>
  <r>
    <s v="Multiple tools"/>
    <x v="1"/>
    <x v="1"/>
    <s v="Calculation"/>
    <n v="1"/>
    <n v="1"/>
    <n v="0"/>
    <n v="0"/>
    <n v="1"/>
    <n v="1"/>
    <n v="1"/>
    <n v="0"/>
  </r>
  <r>
    <s v="Multiple tools"/>
    <x v="1"/>
    <x v="1"/>
    <s v="Documentation, Analysis"/>
    <n v="0.5"/>
    <n v="0"/>
    <n v="0"/>
    <n v="0"/>
    <n v="0.5"/>
    <n v="0"/>
    <n v="0"/>
    <n v="1"/>
  </r>
  <r>
    <s v="Multiple tools"/>
    <x v="1"/>
    <x v="1"/>
    <s v="Documentation, Analysis"/>
    <n v="0.5"/>
    <n v="0"/>
    <n v="0"/>
    <n v="0"/>
    <n v="0.5"/>
    <n v="0"/>
    <n v="0"/>
    <n v="0"/>
  </r>
  <r>
    <s v="Multiple tools"/>
    <x v="1"/>
    <x v="1"/>
    <s v="Documentation, Analysis"/>
    <n v="0.5"/>
    <n v="0"/>
    <n v="0"/>
    <n v="0"/>
    <n v="0.5"/>
    <n v="0"/>
    <n v="0"/>
    <n v="0"/>
  </r>
  <r>
    <s v="Multiple tools"/>
    <x v="1"/>
    <x v="1"/>
    <s v="Documentation, Calculation"/>
    <n v="0.5"/>
    <n v="0"/>
    <n v="0"/>
    <n v="0.5"/>
    <n v="0.5"/>
    <n v="0"/>
    <n v="0"/>
    <n v="0.5"/>
  </r>
  <r>
    <s v="Multiple tools"/>
    <x v="1"/>
    <x v="1"/>
    <s v="Documentation, Calculation"/>
    <n v="0"/>
    <n v="0"/>
    <n v="0"/>
    <n v="0"/>
    <n v="1"/>
    <n v="0"/>
    <n v="0"/>
    <n v="0"/>
  </r>
  <r>
    <s v="Multiple tools"/>
    <x v="1"/>
    <x v="1"/>
    <s v="Documentation, Calculation"/>
    <n v="0.5"/>
    <n v="0"/>
    <n v="0"/>
    <n v="0"/>
    <n v="0.5"/>
    <n v="0"/>
    <n v="0"/>
    <n v="0"/>
  </r>
  <r>
    <s v="Multiple tools"/>
    <x v="1"/>
    <x v="1"/>
    <s v="Documentation, Analysis"/>
    <n v="0"/>
    <n v="0"/>
    <n v="0"/>
    <n v="0"/>
    <n v="0"/>
    <n v="0"/>
    <n v="0"/>
    <n v="0"/>
  </r>
  <r>
    <s v="Multiple tools"/>
    <x v="1"/>
    <x v="1"/>
    <s v="Documentation, None"/>
    <n v="0.5"/>
    <n v="0"/>
    <n v="0.5"/>
    <n v="0.5"/>
    <n v="0.5"/>
    <n v="0"/>
    <n v="0.5"/>
    <n v="0.5"/>
  </r>
  <r>
    <s v="Multiple tools"/>
    <x v="1"/>
    <x v="1"/>
    <s v="Documentation, None"/>
    <n v="0"/>
    <n v="0"/>
    <n v="0.5"/>
    <n v="0"/>
    <n v="0.5"/>
    <n v="0"/>
    <n v="0.5"/>
    <n v="0"/>
  </r>
  <r>
    <s v="Single tool"/>
    <x v="0"/>
    <x v="1"/>
    <s v="Analysis"/>
    <n v="1"/>
    <n v="0"/>
    <n v="0"/>
    <n v="0"/>
    <n v="1"/>
    <n v="0"/>
    <n v="0"/>
    <n v="0"/>
  </r>
  <r>
    <s v="Single tool"/>
    <x v="0"/>
    <x v="1"/>
    <s v="Analysis"/>
    <n v="0"/>
    <n v="0"/>
    <n v="1"/>
    <n v="0"/>
    <n v="0"/>
    <n v="0"/>
    <n v="1"/>
    <n v="0"/>
  </r>
  <r>
    <s v="Single tool"/>
    <x v="0"/>
    <x v="1"/>
    <s v="Analysis"/>
    <n v="0"/>
    <n v="0"/>
    <n v="0"/>
    <n v="0"/>
    <n v="0"/>
    <n v="0"/>
    <n v="0"/>
    <n v="0"/>
  </r>
  <r>
    <s v="Single tool"/>
    <x v="0"/>
    <x v="1"/>
    <s v="Analysis"/>
    <n v="0"/>
    <n v="0"/>
    <n v="0"/>
    <n v="0"/>
    <n v="0"/>
    <n v="0"/>
    <n v="0"/>
    <n v="0"/>
  </r>
  <r>
    <s v="Single tool"/>
    <x v="0"/>
    <x v="1"/>
    <s v="Calculation, Analysis"/>
    <n v="0"/>
    <n v="0"/>
    <n v="0"/>
    <n v="0"/>
    <n v="0"/>
    <n v="0"/>
    <n v="0"/>
    <n v="0"/>
  </r>
  <r>
    <s v="Single tool"/>
    <x v="0"/>
    <x v="1"/>
    <s v="Analysis"/>
    <n v="0"/>
    <n v="0"/>
    <n v="0"/>
    <n v="0"/>
    <n v="0"/>
    <n v="0"/>
    <n v="0"/>
    <n v="0"/>
  </r>
  <r>
    <s v="Single tool"/>
    <x v="0"/>
    <x v="1"/>
    <s v="Analysis"/>
    <n v="0"/>
    <n v="0"/>
    <n v="0"/>
    <n v="0"/>
    <n v="0"/>
    <n v="0"/>
    <n v="0"/>
    <n v="0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0"/>
    <n v="1"/>
    <n v="1"/>
    <n v="1"/>
    <n v="0"/>
    <n v="1"/>
  </r>
  <r>
    <s v="Multiple tools"/>
    <x v="0"/>
    <x v="0"/>
    <s v="Documentation"/>
    <n v="1"/>
    <n v="1"/>
    <n v="0"/>
    <n v="1"/>
    <n v="1"/>
    <n v="1"/>
    <n v="0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1"/>
    <n v="1"/>
    <n v="1"/>
    <n v="1"/>
    <n v="1"/>
    <n v="1"/>
    <n v="1"/>
  </r>
  <r>
    <s v="Multiple tools"/>
    <x v="0"/>
    <x v="0"/>
    <s v="Documentation"/>
    <n v="1"/>
    <n v="0"/>
    <n v="1"/>
    <n v="1"/>
    <n v="1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D2AE2-4A83-B441-A91E-58F94AB30EAE}" name="PivotTable5" cacheId="2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53:AL56" firstHeaderRow="0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8">
        <item x="2"/>
        <item x="3"/>
        <item x="1"/>
        <item x="4"/>
        <item x="5"/>
        <item x="6"/>
        <item x="0"/>
        <item t="default"/>
      </items>
    </pivotField>
    <pivotField dataField="1" showAll="0">
      <items count="6">
        <item x="3"/>
        <item x="4"/>
        <item x="2"/>
        <item x="1"/>
        <item x="0"/>
        <item t="default"/>
      </items>
    </pivotField>
    <pivotField dataField="1" showAll="0">
      <items count="6">
        <item x="3"/>
        <item x="2"/>
        <item x="4"/>
        <item x="1"/>
        <item x="0"/>
        <item t="default"/>
      </items>
    </pivotField>
    <pivotField dataField="1" showAll="0">
      <items count="7">
        <item x="2"/>
        <item x="5"/>
        <item x="1"/>
        <item x="4"/>
        <item x="3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7EC01-AEAE-2040-8A81-51E41FEEC13D}" name="PivotTable12" cacheId="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54:AL57" firstHeaderRow="0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A9138-0A99-1343-8E30-5A1DCD2609C4}" name="PivotTable7" cacheId="2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48:AL51" firstHeaderRow="0" firstDataRow="1" firstDataCol="1"/>
  <pivotFields count="12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7F7E8-006C-7F4F-8DD0-A9D2B1D761A7}" name="PivotTable6" cacheId="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D42:AL45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ADE04-0CBE-2845-BAA9-75A0642E523A}" name="PivotTable2" cacheId="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3:AL13" firstHeaderRow="0" firstDataRow="1" firstDataCol="1"/>
  <pivotFields count="8">
    <pivotField showAll="0"/>
    <pivotField showAll="0"/>
    <pivotField showAll="0"/>
    <pivotField axis="axisRow" showAll="0">
      <items count="10">
        <item x="2"/>
        <item x="7"/>
        <item x="1"/>
        <item x="0"/>
        <item x="6"/>
        <item x="3"/>
        <item x="5"/>
        <item x="8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Nums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2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5B6C-1132-0642-9C29-594C8B3ADF34}" name="PivotTable13" cacheId="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53:AL56" firstHeaderRow="0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027A7-CDDE-7941-8339-3093567E5446}" name="PivotTable10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47:AL50" firstHeaderRow="0" firstDataRow="1" firstDataCol="1"/>
  <pivotFields count="12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E920B-0B8B-BF4F-959F-D8B6D1355887}" name="PivotTable9" cacheId="2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D41:AL44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3C8FE-6306-DF4A-982F-306BAB194024}" name="PivotTable4" cacheId="2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47:AL50" firstHeaderRow="0" firstDataRow="1" firstDataCol="1"/>
  <pivotFields count="12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8">
        <item x="2"/>
        <item x="3"/>
        <item x="1"/>
        <item x="4"/>
        <item x="5"/>
        <item x="6"/>
        <item x="0"/>
        <item t="default"/>
      </items>
    </pivotField>
    <pivotField dataField="1" showAll="0">
      <items count="6">
        <item x="3"/>
        <item x="4"/>
        <item x="2"/>
        <item x="1"/>
        <item x="0"/>
        <item t="default"/>
      </items>
    </pivotField>
    <pivotField dataField="1" showAll="0">
      <items count="6">
        <item x="3"/>
        <item x="2"/>
        <item x="4"/>
        <item x="1"/>
        <item x="0"/>
        <item t="default"/>
      </items>
    </pivotField>
    <pivotField dataField="1" showAll="0">
      <items count="7">
        <item x="2"/>
        <item x="5"/>
        <item x="1"/>
        <item x="4"/>
        <item x="3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12821-2189-CA40-A6DB-A740A8B2C30C}" name="PivotTable3" cacheId="2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D41:AL44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8">
        <item x="2"/>
        <item x="3"/>
        <item x="1"/>
        <item x="4"/>
        <item x="5"/>
        <item x="6"/>
        <item x="0"/>
        <item t="default"/>
      </items>
    </pivotField>
    <pivotField dataField="1" showAll="0">
      <items count="6">
        <item x="3"/>
        <item x="4"/>
        <item x="2"/>
        <item x="1"/>
        <item x="0"/>
        <item t="default"/>
      </items>
    </pivotField>
    <pivotField dataField="1" showAll="0">
      <items count="6">
        <item x="3"/>
        <item x="2"/>
        <item x="4"/>
        <item x="1"/>
        <item x="0"/>
        <item t="default"/>
      </items>
    </pivotField>
    <pivotField dataField="1" showAll="0">
      <items count="7">
        <item x="2"/>
        <item x="5"/>
        <item x="1"/>
        <item x="4"/>
        <item x="3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B8019-5E21-0541-971D-682E3DE339FD}" name="PivotTable2" cacheId="2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3:AL13" firstHeaderRow="0" firstDataRow="1" firstDataCol="1"/>
  <pivotFields count="8">
    <pivotField showAll="0"/>
    <pivotField showAll="0"/>
    <pivotField showAll="0"/>
    <pivotField axis="axisRow" showAll="0">
      <items count="10">
        <item x="2"/>
        <item x="7"/>
        <item x="1"/>
        <item x="0"/>
        <item x="6"/>
        <item x="3"/>
        <item x="5"/>
        <item x="8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Nums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2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C4EF1-EDBE-6C46-B4DD-B393DB93473A}" name="PivotTable2" cacheId="2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3:AL13" firstHeaderRow="0" firstDataRow="1" firstDataCol="1"/>
  <pivotFields count="8">
    <pivotField showAll="0"/>
    <pivotField showAll="0"/>
    <pivotField showAll="0"/>
    <pivotField axis="axisRow" showAll="0">
      <items count="10">
        <item x="2"/>
        <item x="7"/>
        <item x="1"/>
        <item x="0"/>
        <item x="6"/>
        <item x="3"/>
        <item x="5"/>
        <item x="8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Nums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2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ECF4B-C746-C045-9833-853CF5A2E8F9}" name="PivotTable11" cacheId="2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53:AL56" firstHeaderRow="0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0AC8A-D9B4-3F49-9D08-F7BFF88435F7}" name="PivotTable3" cacheId="2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D41:AL44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FB487-BF1F-024F-9DEE-641EAF750576}" name="PivotTable1" cacheId="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47:AL50" firstHeaderRow="0" firstDataRow="1" firstDataCol="1"/>
  <pivotFields count="12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6EBAE-F53C-E14D-9EC5-0C034F754C2C}" name="PivotTable2" cacheId="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3:AL13" firstHeaderRow="0" firstDataRow="1" firstDataCol="1"/>
  <pivotFields count="8">
    <pivotField showAll="0"/>
    <pivotField showAll="0"/>
    <pivotField showAll="0"/>
    <pivotField axis="axisRow" showAll="0">
      <items count="10">
        <item x="2"/>
        <item x="7"/>
        <item x="1"/>
        <item x="0"/>
        <item x="6"/>
        <item x="3"/>
        <item x="5"/>
        <item x="8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GPT-4o" fld="4" subtotal="countNums" baseField="0" baseItem="0"/>
    <dataField name="Count of GPT-3.5" fld="5" subtotal="count" baseField="0" baseItem="0"/>
    <dataField name="Count of Llama-3.3" fld="6" subtotal="count" baseField="0" baseItem="0"/>
    <dataField name="Count of Claude-3.5" fld="7" subtotal="count" baseField="0" baseItem="0"/>
    <dataField name="Sum of GPT-4o2" fld="4" baseField="0" baseItem="0"/>
    <dataField name="Sum of GPT-3.5" fld="5" baseField="0" baseItem="0"/>
    <dataField name="Sum of Llama-3.3" fld="6" baseField="0" baseItem="0"/>
    <dataField name="Sum of Claude-3.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BDE6-0263-5443-9EB7-AA1829E848ED}">
  <dimension ref="A1:Z121"/>
  <sheetViews>
    <sheetView tabSelected="1" topLeftCell="A61" zoomScale="60" zoomScaleNormal="130" workbookViewId="0">
      <selection activeCell="K108" sqref="K108"/>
    </sheetView>
  </sheetViews>
  <sheetFormatPr baseColWidth="10" defaultRowHeight="16" x14ac:dyDescent="0.2"/>
  <cols>
    <col min="2" max="2" width="56.5" style="2" customWidth="1"/>
    <col min="3" max="9" width="10.83203125" customWidth="1"/>
    <col min="10" max="10" width="14.83203125" customWidth="1"/>
    <col min="11" max="11" width="12" customWidth="1"/>
    <col min="12" max="12" width="14.83203125" customWidth="1"/>
    <col min="13" max="14" width="10.83203125" customWidth="1"/>
    <col min="15" max="15" width="17.1640625" customWidth="1"/>
    <col min="16" max="16" width="15.83203125" customWidth="1"/>
    <col min="17" max="17" width="17.6640625" customWidth="1"/>
    <col min="18" max="18" width="24.5" customWidth="1"/>
  </cols>
  <sheetData>
    <row r="1" spans="1:26" s="4" customFormat="1" x14ac:dyDescent="0.2">
      <c r="A1" s="3" t="s">
        <v>0</v>
      </c>
      <c r="B1" s="3" t="s">
        <v>1</v>
      </c>
      <c r="C1" s="28" t="s">
        <v>2</v>
      </c>
      <c r="D1" s="28"/>
      <c r="E1" s="28"/>
      <c r="F1" s="28" t="s">
        <v>3</v>
      </c>
      <c r="G1" s="28"/>
      <c r="H1" s="28"/>
      <c r="I1" s="28" t="s">
        <v>4</v>
      </c>
      <c r="J1" s="28"/>
      <c r="K1" s="28"/>
      <c r="L1" s="28" t="s">
        <v>5</v>
      </c>
      <c r="M1" s="28"/>
      <c r="N1" s="28"/>
      <c r="O1" s="3" t="s">
        <v>108</v>
      </c>
      <c r="P1" s="3" t="s">
        <v>109</v>
      </c>
      <c r="Q1" s="3" t="s">
        <v>110</v>
      </c>
      <c r="R1" s="3" t="s">
        <v>111</v>
      </c>
      <c r="S1" s="9" t="s">
        <v>2</v>
      </c>
      <c r="T1" s="9" t="s">
        <v>3</v>
      </c>
      <c r="U1" s="9" t="s">
        <v>4</v>
      </c>
      <c r="V1" s="9" t="s">
        <v>5</v>
      </c>
      <c r="W1" s="11" t="s">
        <v>2</v>
      </c>
      <c r="X1" s="11" t="s">
        <v>3</v>
      </c>
      <c r="Y1" s="11" t="s">
        <v>4</v>
      </c>
      <c r="Z1" s="11" t="s">
        <v>5</v>
      </c>
    </row>
    <row r="2" spans="1:26" x14ac:dyDescent="0.2">
      <c r="A2" s="1">
        <v>1</v>
      </c>
      <c r="B2" s="2" t="s">
        <v>6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1" t="s">
        <v>112</v>
      </c>
      <c r="P2" s="1" t="s">
        <v>113</v>
      </c>
      <c r="Q2" s="1" t="s">
        <v>114</v>
      </c>
      <c r="R2" s="1" t="s">
        <v>115</v>
      </c>
      <c r="S2" s="10">
        <f>IF(C2="YES",1,IF(C2="Y/PARTIAL",0.5,0)) + IF(D2="YES",1,IF(D2="Y/PARTIAL",0.5,0)) + IF(E2="YES",1,IF(E2="Y/PARTIAL",0.5,0))</f>
        <v>3</v>
      </c>
      <c r="T2" s="10">
        <f>IF(F2="YES",1,IF(F2="Y/PARTIAL",0.5,0)) + IF(G2="YES",1,IF(G2="Y/PARTIAL",0.5,0)) + IF(H2="YES",1,IF(H2="Y/PARTIAL",0.5,0))</f>
        <v>3</v>
      </c>
      <c r="U2" s="10">
        <f>IF(I2="YES",1,IF(I2="Y/PARTIAL",0.5,0)) + IF(J2="YES",1,IF(J2="Y/PARTIAL",0.5,0)) + IF(K2="YES",1,IF(K2="Y/PARTIAL",0.5,0))</f>
        <v>3</v>
      </c>
      <c r="V2" s="10">
        <f>IF(L2="YES",1,IF(L2="Y/PARTIAL",0.5,0)) + IF(M2="YES",1,IF(M2="Y/PARTIAL",0.5,0)) + IF(N2="YES",1,IF(N2="Y/PARTIAL",0.5,0))</f>
        <v>3</v>
      </c>
      <c r="W2" s="12">
        <f>IF(COUNTIF(C2:E2,"YES")&gt;0,1,IF(COUNTIF(C2:E2,"Y/PARTIAL")&gt;0,0.5,0))</f>
        <v>1</v>
      </c>
      <c r="X2" s="12">
        <f>IF(COUNTIF(F2:H2,"YES")&gt;0,1,IF(COUNTIF(F2:H2,"Y/PARTIAL")&gt;0,0.5,0))</f>
        <v>1</v>
      </c>
      <c r="Y2" s="12">
        <f>IF(COUNTIF(I2:K2,"YES")&gt;0,1,IF(COUNTIF(I2:K2,"Y/PARTIAL")&gt;0,0.5,0))</f>
        <v>1</v>
      </c>
      <c r="Z2" s="12">
        <f>IF(COUNTIF(L2:N2,"YES")&gt;0,1,IF(COUNTIF(L2:N2,"Y/PARTIAL")&gt;0,0.5,0))</f>
        <v>1</v>
      </c>
    </row>
    <row r="3" spans="1:26" x14ac:dyDescent="0.2">
      <c r="A3" s="1">
        <v>2</v>
      </c>
      <c r="B3" s="2" t="s">
        <v>8</v>
      </c>
      <c r="C3" s="5" t="s">
        <v>7</v>
      </c>
      <c r="D3" s="5" t="s">
        <v>7</v>
      </c>
      <c r="E3" s="5" t="s">
        <v>7</v>
      </c>
      <c r="F3" s="6" t="s">
        <v>127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1" t="s">
        <v>112</v>
      </c>
      <c r="P3" s="1" t="s">
        <v>113</v>
      </c>
      <c r="Q3" s="1" t="s">
        <v>114</v>
      </c>
      <c r="R3" s="1" t="s">
        <v>115</v>
      </c>
      <c r="S3" s="10">
        <f t="shared" ref="S3:S66" si="0">IF(C3="YES",1,IF(C3="Y/PARTIAL",0.5,0)) + IF(D3="YES",1,IF(D3="Y/PARTIAL",0.5,0)) + IF(E3="YES",1,IF(E3="Y/PARTIAL",0.5,0))</f>
        <v>3</v>
      </c>
      <c r="T3" s="10">
        <f t="shared" ref="T3:T66" si="1">IF(F3="YES",1,IF(F3="Y/PARTIAL",0.5,0)) + IF(G3="YES",1,IF(G3="Y/PARTIAL",0.5,0)) + IF(H3="YES",1,IF(H3="Y/PARTIAL",0.5,0))</f>
        <v>2</v>
      </c>
      <c r="U3" s="10">
        <f t="shared" ref="U3:U66" si="2">IF(I3="YES",1,IF(I3="Y/PARTIAL",0.5,0)) + IF(J3="YES",1,IF(J3="Y/PARTIAL",0.5,0)) + IF(K3="YES",1,IF(K3="Y/PARTIAL",0.5,0))</f>
        <v>3</v>
      </c>
      <c r="V3" s="10">
        <f t="shared" ref="V3:V66" si="3">IF(L3="YES",1,IF(L3="Y/PARTIAL",0.5,0)) + IF(M3="YES",1,IF(M3="Y/PARTIAL",0.5,0)) + IF(N3="YES",1,IF(N3="Y/PARTIAL",0.5,0))</f>
        <v>3</v>
      </c>
      <c r="W3" s="12">
        <f t="shared" ref="W3:W66" si="4">IF(COUNTIF(C3:E3,"YES")&gt;0,1,IF(COUNTIF(C3:E3,"Y/PARTIAL")&gt;0,0.5,0))</f>
        <v>1</v>
      </c>
      <c r="X3" s="12">
        <f t="shared" ref="X3:X66" si="5">IF(COUNTIF(F3:H3,"YES")&gt;0,1,IF(COUNTIF(F3:H3,"Y/PARTIAL")&gt;0,0.5,0))</f>
        <v>1</v>
      </c>
      <c r="Y3" s="12">
        <f t="shared" ref="Y3:Y66" si="6">IF(COUNTIF(I3:K3,"YES")&gt;0,1,IF(COUNTIF(I3:K3,"Y/PARTIAL")&gt;0,0.5,0))</f>
        <v>1</v>
      </c>
      <c r="Z3" s="12">
        <f t="shared" ref="Z3:Z66" si="7">IF(COUNTIF(L3:N3,"YES")&gt;0,1,IF(COUNTIF(L3:N3,"Y/PARTIAL")&gt;0,0.5,0))</f>
        <v>1</v>
      </c>
    </row>
    <row r="4" spans="1:26" x14ac:dyDescent="0.2">
      <c r="A4" s="1">
        <v>3</v>
      </c>
      <c r="B4" s="2" t="s">
        <v>9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1" t="s">
        <v>112</v>
      </c>
      <c r="P4" s="1" t="s">
        <v>113</v>
      </c>
      <c r="Q4" s="1" t="s">
        <v>114</v>
      </c>
      <c r="R4" s="1" t="s">
        <v>115</v>
      </c>
      <c r="S4" s="10">
        <f t="shared" si="0"/>
        <v>3</v>
      </c>
      <c r="T4" s="10">
        <f t="shared" si="1"/>
        <v>3</v>
      </c>
      <c r="U4" s="10">
        <f t="shared" si="2"/>
        <v>3</v>
      </c>
      <c r="V4" s="10">
        <f t="shared" si="3"/>
        <v>3</v>
      </c>
      <c r="W4" s="12">
        <f t="shared" si="4"/>
        <v>1</v>
      </c>
      <c r="X4" s="12">
        <f t="shared" si="5"/>
        <v>1</v>
      </c>
      <c r="Y4" s="12">
        <f t="shared" si="6"/>
        <v>1</v>
      </c>
      <c r="Z4" s="12">
        <f t="shared" si="7"/>
        <v>1</v>
      </c>
    </row>
    <row r="5" spans="1:26" x14ac:dyDescent="0.2">
      <c r="A5" s="1">
        <v>4</v>
      </c>
      <c r="B5" s="2" t="s">
        <v>10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5" t="s">
        <v>7</v>
      </c>
      <c r="O5" s="1" t="s">
        <v>112</v>
      </c>
      <c r="P5" s="1" t="s">
        <v>113</v>
      </c>
      <c r="Q5" s="1" t="s">
        <v>114</v>
      </c>
      <c r="R5" s="1" t="s">
        <v>115</v>
      </c>
      <c r="S5" s="10">
        <f t="shared" si="0"/>
        <v>3</v>
      </c>
      <c r="T5" s="10">
        <f t="shared" si="1"/>
        <v>3</v>
      </c>
      <c r="U5" s="10">
        <f t="shared" si="2"/>
        <v>3</v>
      </c>
      <c r="V5" s="10">
        <f t="shared" si="3"/>
        <v>3</v>
      </c>
      <c r="W5" s="12">
        <f t="shared" si="4"/>
        <v>1</v>
      </c>
      <c r="X5" s="12">
        <f t="shared" si="5"/>
        <v>1</v>
      </c>
      <c r="Y5" s="12">
        <f t="shared" si="6"/>
        <v>1</v>
      </c>
      <c r="Z5" s="12">
        <f t="shared" si="7"/>
        <v>1</v>
      </c>
    </row>
    <row r="6" spans="1:26" x14ac:dyDescent="0.2">
      <c r="A6" s="1">
        <v>5</v>
      </c>
      <c r="B6" s="2" t="s">
        <v>11</v>
      </c>
      <c r="C6" s="5" t="s">
        <v>7</v>
      </c>
      <c r="D6" s="5" t="s">
        <v>7</v>
      </c>
      <c r="E6" s="5" t="s">
        <v>7</v>
      </c>
      <c r="F6" s="6" t="s">
        <v>127</v>
      </c>
      <c r="G6" s="6" t="s">
        <v>127</v>
      </c>
      <c r="H6" s="5" t="s">
        <v>7</v>
      </c>
      <c r="I6" s="5" t="s">
        <v>7</v>
      </c>
      <c r="J6" s="6" t="s">
        <v>130</v>
      </c>
      <c r="K6" s="5" t="s">
        <v>7</v>
      </c>
      <c r="L6" s="5" t="s">
        <v>7</v>
      </c>
      <c r="M6" s="5" t="s">
        <v>7</v>
      </c>
      <c r="N6" s="5" t="s">
        <v>7</v>
      </c>
      <c r="O6" s="1" t="s">
        <v>112</v>
      </c>
      <c r="P6" s="1" t="s">
        <v>113</v>
      </c>
      <c r="Q6" s="1" t="s">
        <v>114</v>
      </c>
      <c r="R6" s="1" t="s">
        <v>115</v>
      </c>
      <c r="S6" s="10">
        <f t="shared" si="0"/>
        <v>3</v>
      </c>
      <c r="T6" s="10">
        <f t="shared" si="1"/>
        <v>1</v>
      </c>
      <c r="U6" s="10">
        <f t="shared" si="2"/>
        <v>2</v>
      </c>
      <c r="V6" s="10">
        <f t="shared" si="3"/>
        <v>3</v>
      </c>
      <c r="W6" s="12">
        <f t="shared" si="4"/>
        <v>1</v>
      </c>
      <c r="X6" s="12">
        <f t="shared" si="5"/>
        <v>1</v>
      </c>
      <c r="Y6" s="12">
        <f t="shared" si="6"/>
        <v>1</v>
      </c>
      <c r="Z6" s="12">
        <f t="shared" si="7"/>
        <v>1</v>
      </c>
    </row>
    <row r="7" spans="1:26" x14ac:dyDescent="0.2">
      <c r="A7" s="1">
        <v>6</v>
      </c>
      <c r="B7" s="2" t="s">
        <v>12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5" t="s">
        <v>7</v>
      </c>
      <c r="O7" s="1" t="s">
        <v>112</v>
      </c>
      <c r="P7" s="1" t="s">
        <v>113</v>
      </c>
      <c r="Q7" s="1" t="s">
        <v>114</v>
      </c>
      <c r="R7" s="1" t="s">
        <v>115</v>
      </c>
      <c r="S7" s="10">
        <f t="shared" si="0"/>
        <v>3</v>
      </c>
      <c r="T7" s="10">
        <f t="shared" si="1"/>
        <v>3</v>
      </c>
      <c r="U7" s="10">
        <f t="shared" si="2"/>
        <v>3</v>
      </c>
      <c r="V7" s="10">
        <f t="shared" si="3"/>
        <v>3</v>
      </c>
      <c r="W7" s="12">
        <f t="shared" si="4"/>
        <v>1</v>
      </c>
      <c r="X7" s="12">
        <f t="shared" si="5"/>
        <v>1</v>
      </c>
      <c r="Y7" s="12">
        <f t="shared" si="6"/>
        <v>1</v>
      </c>
      <c r="Z7" s="12">
        <f t="shared" si="7"/>
        <v>1</v>
      </c>
    </row>
    <row r="8" spans="1:26" x14ac:dyDescent="0.2">
      <c r="A8" s="1">
        <v>7</v>
      </c>
      <c r="B8" s="2" t="s">
        <v>13</v>
      </c>
      <c r="C8" s="5" t="s">
        <v>7</v>
      </c>
      <c r="D8" s="5" t="s">
        <v>7</v>
      </c>
      <c r="E8" s="5" t="s">
        <v>7</v>
      </c>
      <c r="F8" s="5" t="s">
        <v>7</v>
      </c>
      <c r="G8" s="6" t="s">
        <v>127</v>
      </c>
      <c r="H8" s="5" t="s">
        <v>7</v>
      </c>
      <c r="I8" s="5" t="s">
        <v>7</v>
      </c>
      <c r="J8" s="5" t="s">
        <v>7</v>
      </c>
      <c r="K8" s="5" t="s">
        <v>7</v>
      </c>
      <c r="L8" s="5" t="s">
        <v>7</v>
      </c>
      <c r="M8" s="5" t="s">
        <v>7</v>
      </c>
      <c r="N8" s="5" t="s">
        <v>7</v>
      </c>
      <c r="O8" s="1" t="s">
        <v>112</v>
      </c>
      <c r="P8" s="1" t="s">
        <v>113</v>
      </c>
      <c r="Q8" s="1" t="s">
        <v>114</v>
      </c>
      <c r="R8" s="1" t="s">
        <v>115</v>
      </c>
      <c r="S8" s="10">
        <f t="shared" si="0"/>
        <v>3</v>
      </c>
      <c r="T8" s="10">
        <f t="shared" si="1"/>
        <v>2</v>
      </c>
      <c r="U8" s="10">
        <f t="shared" si="2"/>
        <v>3</v>
      </c>
      <c r="V8" s="10">
        <f t="shared" si="3"/>
        <v>3</v>
      </c>
      <c r="W8" s="12">
        <f t="shared" si="4"/>
        <v>1</v>
      </c>
      <c r="X8" s="12">
        <f t="shared" si="5"/>
        <v>1</v>
      </c>
      <c r="Y8" s="12">
        <f t="shared" si="6"/>
        <v>1</v>
      </c>
      <c r="Z8" s="12">
        <f t="shared" si="7"/>
        <v>1</v>
      </c>
    </row>
    <row r="9" spans="1:26" x14ac:dyDescent="0.2">
      <c r="A9" s="1">
        <v>8</v>
      </c>
      <c r="B9" s="2" t="s">
        <v>14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6" t="s">
        <v>130</v>
      </c>
      <c r="J9" s="5" t="s">
        <v>7</v>
      </c>
      <c r="K9" s="6" t="s">
        <v>129</v>
      </c>
      <c r="L9" s="5" t="s">
        <v>7</v>
      </c>
      <c r="M9" s="5" t="s">
        <v>7</v>
      </c>
      <c r="N9" s="5" t="s">
        <v>7</v>
      </c>
      <c r="O9" s="1" t="s">
        <v>112</v>
      </c>
      <c r="P9" s="1" t="s">
        <v>113</v>
      </c>
      <c r="Q9" s="1" t="s">
        <v>114</v>
      </c>
      <c r="R9" s="1" t="s">
        <v>115</v>
      </c>
      <c r="S9" s="10">
        <f t="shared" si="0"/>
        <v>3</v>
      </c>
      <c r="T9" s="10">
        <f t="shared" si="1"/>
        <v>3</v>
      </c>
      <c r="U9" s="10">
        <f t="shared" si="2"/>
        <v>1</v>
      </c>
      <c r="V9" s="10">
        <f t="shared" si="3"/>
        <v>3</v>
      </c>
      <c r="W9" s="12">
        <f t="shared" si="4"/>
        <v>1</v>
      </c>
      <c r="X9" s="12">
        <f t="shared" si="5"/>
        <v>1</v>
      </c>
      <c r="Y9" s="12">
        <f t="shared" si="6"/>
        <v>1</v>
      </c>
      <c r="Z9" s="12">
        <f t="shared" si="7"/>
        <v>1</v>
      </c>
    </row>
    <row r="10" spans="1:26" x14ac:dyDescent="0.2">
      <c r="A10" s="1">
        <v>9</v>
      </c>
      <c r="B10" s="2" t="s">
        <v>15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5" t="s">
        <v>7</v>
      </c>
      <c r="O10" s="1" t="s">
        <v>112</v>
      </c>
      <c r="P10" s="1" t="s">
        <v>113</v>
      </c>
      <c r="Q10" s="1" t="s">
        <v>114</v>
      </c>
      <c r="R10" s="1" t="s">
        <v>115</v>
      </c>
      <c r="S10" s="10">
        <f t="shared" si="0"/>
        <v>3</v>
      </c>
      <c r="T10" s="10">
        <f t="shared" si="1"/>
        <v>3</v>
      </c>
      <c r="U10" s="10">
        <f t="shared" si="2"/>
        <v>3</v>
      </c>
      <c r="V10" s="10">
        <f t="shared" si="3"/>
        <v>3</v>
      </c>
      <c r="W10" s="12">
        <f t="shared" si="4"/>
        <v>1</v>
      </c>
      <c r="X10" s="12">
        <f t="shared" si="5"/>
        <v>1</v>
      </c>
      <c r="Y10" s="12">
        <f t="shared" si="6"/>
        <v>1</v>
      </c>
      <c r="Z10" s="12">
        <f t="shared" si="7"/>
        <v>1</v>
      </c>
    </row>
    <row r="11" spans="1:26" x14ac:dyDescent="0.2">
      <c r="A11" s="1">
        <v>10</v>
      </c>
      <c r="B11" s="2" t="s">
        <v>16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5" t="s">
        <v>7</v>
      </c>
      <c r="L11" s="5" t="s">
        <v>7</v>
      </c>
      <c r="M11" s="5" t="s">
        <v>7</v>
      </c>
      <c r="N11" s="5" t="s">
        <v>7</v>
      </c>
      <c r="O11" s="1" t="s">
        <v>112</v>
      </c>
      <c r="P11" s="1" t="s">
        <v>113</v>
      </c>
      <c r="Q11" s="1" t="s">
        <v>114</v>
      </c>
      <c r="R11" s="1" t="s">
        <v>115</v>
      </c>
      <c r="S11" s="10">
        <f t="shared" si="0"/>
        <v>3</v>
      </c>
      <c r="T11" s="10">
        <f t="shared" si="1"/>
        <v>3</v>
      </c>
      <c r="U11" s="10">
        <f t="shared" si="2"/>
        <v>3</v>
      </c>
      <c r="V11" s="10">
        <f t="shared" si="3"/>
        <v>3</v>
      </c>
      <c r="W11" s="12">
        <f t="shared" si="4"/>
        <v>1</v>
      </c>
      <c r="X11" s="12">
        <f t="shared" si="5"/>
        <v>1</v>
      </c>
      <c r="Y11" s="12">
        <f t="shared" si="6"/>
        <v>1</v>
      </c>
      <c r="Z11" s="12">
        <f t="shared" si="7"/>
        <v>1</v>
      </c>
    </row>
    <row r="12" spans="1:26" x14ac:dyDescent="0.2">
      <c r="A12" s="1">
        <v>11</v>
      </c>
      <c r="B12" s="2" t="s">
        <v>17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6" t="s">
        <v>127</v>
      </c>
      <c r="I12" s="5" t="s">
        <v>7</v>
      </c>
      <c r="J12" s="5" t="s">
        <v>7</v>
      </c>
      <c r="K12" s="5" t="s">
        <v>7</v>
      </c>
      <c r="L12" s="5" t="s">
        <v>7</v>
      </c>
      <c r="M12" s="5" t="s">
        <v>7</v>
      </c>
      <c r="N12" s="5" t="s">
        <v>7</v>
      </c>
      <c r="O12" s="1" t="s">
        <v>112</v>
      </c>
      <c r="P12" s="1" t="s">
        <v>113</v>
      </c>
      <c r="Q12" s="1" t="s">
        <v>114</v>
      </c>
      <c r="R12" s="1" t="s">
        <v>115</v>
      </c>
      <c r="S12" s="10">
        <f t="shared" si="0"/>
        <v>3</v>
      </c>
      <c r="T12" s="10">
        <f t="shared" si="1"/>
        <v>2</v>
      </c>
      <c r="U12" s="10">
        <f t="shared" si="2"/>
        <v>3</v>
      </c>
      <c r="V12" s="10">
        <f t="shared" si="3"/>
        <v>3</v>
      </c>
      <c r="W12" s="12">
        <f t="shared" si="4"/>
        <v>1</v>
      </c>
      <c r="X12" s="12">
        <f t="shared" si="5"/>
        <v>1</v>
      </c>
      <c r="Y12" s="12">
        <f t="shared" si="6"/>
        <v>1</v>
      </c>
      <c r="Z12" s="12">
        <f t="shared" si="7"/>
        <v>1</v>
      </c>
    </row>
    <row r="13" spans="1:26" x14ac:dyDescent="0.2">
      <c r="A13" s="1">
        <v>12</v>
      </c>
      <c r="B13" s="2" t="s">
        <v>18</v>
      </c>
      <c r="C13" s="5" t="s">
        <v>7</v>
      </c>
      <c r="D13" s="5" t="s">
        <v>7</v>
      </c>
      <c r="E13" s="5" t="s">
        <v>7</v>
      </c>
      <c r="F13" s="6" t="s">
        <v>127</v>
      </c>
      <c r="G13" s="5" t="s">
        <v>7</v>
      </c>
      <c r="H13" s="6" t="s">
        <v>127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1" t="s">
        <v>112</v>
      </c>
      <c r="P13" s="1" t="s">
        <v>113</v>
      </c>
      <c r="Q13" s="1" t="s">
        <v>114</v>
      </c>
      <c r="R13" s="1" t="s">
        <v>115</v>
      </c>
      <c r="S13" s="10">
        <f t="shared" si="0"/>
        <v>3</v>
      </c>
      <c r="T13" s="10">
        <f t="shared" si="1"/>
        <v>1</v>
      </c>
      <c r="U13" s="10">
        <f t="shared" si="2"/>
        <v>3</v>
      </c>
      <c r="V13" s="10">
        <f t="shared" si="3"/>
        <v>3</v>
      </c>
      <c r="W13" s="12">
        <f t="shared" si="4"/>
        <v>1</v>
      </c>
      <c r="X13" s="12">
        <f t="shared" si="5"/>
        <v>1</v>
      </c>
      <c r="Y13" s="12">
        <f t="shared" si="6"/>
        <v>1</v>
      </c>
      <c r="Z13" s="12">
        <f t="shared" si="7"/>
        <v>1</v>
      </c>
    </row>
    <row r="14" spans="1:26" x14ac:dyDescent="0.2">
      <c r="A14" s="1">
        <v>13</v>
      </c>
      <c r="B14" s="2" t="s">
        <v>19</v>
      </c>
      <c r="C14" s="5" t="s">
        <v>7</v>
      </c>
      <c r="D14" s="6" t="s">
        <v>130</v>
      </c>
      <c r="E14" s="6" t="s">
        <v>130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1" t="s">
        <v>112</v>
      </c>
      <c r="P14" s="1" t="s">
        <v>113</v>
      </c>
      <c r="Q14" s="1" t="s">
        <v>114</v>
      </c>
      <c r="R14" s="1" t="s">
        <v>115</v>
      </c>
      <c r="S14" s="10">
        <f t="shared" si="0"/>
        <v>1</v>
      </c>
      <c r="T14" s="10">
        <f t="shared" si="1"/>
        <v>3</v>
      </c>
      <c r="U14" s="10">
        <f t="shared" si="2"/>
        <v>3</v>
      </c>
      <c r="V14" s="10">
        <f t="shared" si="3"/>
        <v>3</v>
      </c>
      <c r="W14" s="12">
        <f t="shared" si="4"/>
        <v>1</v>
      </c>
      <c r="X14" s="12">
        <f t="shared" si="5"/>
        <v>1</v>
      </c>
      <c r="Y14" s="12">
        <f t="shared" si="6"/>
        <v>1</v>
      </c>
      <c r="Z14" s="12">
        <f t="shared" si="7"/>
        <v>1</v>
      </c>
    </row>
    <row r="15" spans="1:26" x14ac:dyDescent="0.2">
      <c r="A15" s="1">
        <v>14</v>
      </c>
      <c r="B15" s="2" t="s">
        <v>20</v>
      </c>
      <c r="C15" s="5" t="s">
        <v>7</v>
      </c>
      <c r="D15" s="5" t="s">
        <v>7</v>
      </c>
      <c r="E15" s="5" t="s">
        <v>7</v>
      </c>
      <c r="F15" s="6" t="s">
        <v>127</v>
      </c>
      <c r="G15" s="6" t="s">
        <v>127</v>
      </c>
      <c r="H15" s="6" t="s">
        <v>127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1" t="s">
        <v>112</v>
      </c>
      <c r="P15" s="1" t="s">
        <v>113</v>
      </c>
      <c r="Q15" s="1" t="s">
        <v>114</v>
      </c>
      <c r="R15" s="1" t="s">
        <v>115</v>
      </c>
      <c r="S15" s="10">
        <f t="shared" si="0"/>
        <v>3</v>
      </c>
      <c r="T15" s="10">
        <f t="shared" si="1"/>
        <v>0</v>
      </c>
      <c r="U15" s="10">
        <f t="shared" si="2"/>
        <v>3</v>
      </c>
      <c r="V15" s="10">
        <f t="shared" si="3"/>
        <v>3</v>
      </c>
      <c r="W15" s="12">
        <f t="shared" si="4"/>
        <v>1</v>
      </c>
      <c r="X15" s="12">
        <f t="shared" si="5"/>
        <v>0</v>
      </c>
      <c r="Y15" s="12">
        <f t="shared" si="6"/>
        <v>1</v>
      </c>
      <c r="Z15" s="12">
        <f t="shared" si="7"/>
        <v>1</v>
      </c>
    </row>
    <row r="16" spans="1:26" x14ac:dyDescent="0.2">
      <c r="A16" s="1">
        <v>15</v>
      </c>
      <c r="B16" s="2" t="s">
        <v>21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1" t="s">
        <v>112</v>
      </c>
      <c r="P16" s="1" t="s">
        <v>113</v>
      </c>
      <c r="Q16" s="1" t="s">
        <v>114</v>
      </c>
      <c r="R16" s="1" t="s">
        <v>115</v>
      </c>
      <c r="S16" s="10">
        <f t="shared" si="0"/>
        <v>3</v>
      </c>
      <c r="T16" s="10">
        <f t="shared" si="1"/>
        <v>3</v>
      </c>
      <c r="U16" s="10">
        <f t="shared" si="2"/>
        <v>3</v>
      </c>
      <c r="V16" s="10">
        <f t="shared" si="3"/>
        <v>3</v>
      </c>
      <c r="W16" s="12">
        <f t="shared" si="4"/>
        <v>1</v>
      </c>
      <c r="X16" s="12">
        <f t="shared" si="5"/>
        <v>1</v>
      </c>
      <c r="Y16" s="12">
        <f t="shared" si="6"/>
        <v>1</v>
      </c>
      <c r="Z16" s="12">
        <f t="shared" si="7"/>
        <v>1</v>
      </c>
    </row>
    <row r="17" spans="1:26" ht="17" customHeight="1" x14ac:dyDescent="0.2">
      <c r="A17" s="1">
        <v>16</v>
      </c>
      <c r="B17" s="2" t="s">
        <v>22</v>
      </c>
      <c r="C17" s="5" t="s">
        <v>7</v>
      </c>
      <c r="D17" s="5" t="s">
        <v>7</v>
      </c>
      <c r="E17" s="5" t="s">
        <v>7</v>
      </c>
      <c r="F17" s="5" t="s">
        <v>7</v>
      </c>
      <c r="G17" s="5" t="s">
        <v>7</v>
      </c>
      <c r="H17" s="6" t="s">
        <v>127</v>
      </c>
      <c r="I17" s="6" t="s">
        <v>130</v>
      </c>
      <c r="J17" s="6" t="s">
        <v>130</v>
      </c>
      <c r="K17" s="6" t="s">
        <v>130</v>
      </c>
      <c r="L17" s="5" t="s">
        <v>7</v>
      </c>
      <c r="M17" s="5" t="s">
        <v>7</v>
      </c>
      <c r="N17" s="5" t="s">
        <v>7</v>
      </c>
      <c r="O17" s="1" t="s">
        <v>112</v>
      </c>
      <c r="P17" s="1" t="s">
        <v>113</v>
      </c>
      <c r="Q17" s="1" t="s">
        <v>114</v>
      </c>
      <c r="R17" s="1" t="s">
        <v>115</v>
      </c>
      <c r="S17" s="10">
        <f t="shared" si="0"/>
        <v>3</v>
      </c>
      <c r="T17" s="10">
        <f t="shared" si="1"/>
        <v>2</v>
      </c>
      <c r="U17" s="10">
        <f t="shared" si="2"/>
        <v>0</v>
      </c>
      <c r="V17" s="10">
        <f t="shared" si="3"/>
        <v>3</v>
      </c>
      <c r="W17" s="12">
        <f t="shared" si="4"/>
        <v>1</v>
      </c>
      <c r="X17" s="12">
        <f t="shared" si="5"/>
        <v>1</v>
      </c>
      <c r="Y17" s="12">
        <f t="shared" si="6"/>
        <v>0</v>
      </c>
      <c r="Z17" s="12">
        <f t="shared" si="7"/>
        <v>1</v>
      </c>
    </row>
    <row r="18" spans="1:26" x14ac:dyDescent="0.2">
      <c r="A18" s="1">
        <v>17</v>
      </c>
      <c r="B18" s="2" t="s">
        <v>23</v>
      </c>
      <c r="C18" s="5" t="s">
        <v>7</v>
      </c>
      <c r="D18" s="5" t="s">
        <v>7</v>
      </c>
      <c r="E18" s="5" t="s">
        <v>7</v>
      </c>
      <c r="F18" s="5" t="s">
        <v>7</v>
      </c>
      <c r="G18" s="6" t="s">
        <v>127</v>
      </c>
      <c r="H18" s="6" t="s">
        <v>127</v>
      </c>
      <c r="I18" s="5" t="s">
        <v>7</v>
      </c>
      <c r="J18" s="5" t="s">
        <v>7</v>
      </c>
      <c r="K18" s="5" t="s">
        <v>7</v>
      </c>
      <c r="L18" s="6" t="s">
        <v>127</v>
      </c>
      <c r="M18" s="6" t="s">
        <v>127</v>
      </c>
      <c r="N18" s="5" t="s">
        <v>7</v>
      </c>
      <c r="O18" s="1" t="s">
        <v>112</v>
      </c>
      <c r="P18" s="1" t="s">
        <v>113</v>
      </c>
      <c r="Q18" s="1" t="s">
        <v>114</v>
      </c>
      <c r="R18" s="1" t="s">
        <v>115</v>
      </c>
      <c r="S18" s="10">
        <f t="shared" si="0"/>
        <v>3</v>
      </c>
      <c r="T18" s="10">
        <f t="shared" si="1"/>
        <v>1</v>
      </c>
      <c r="U18" s="10">
        <f t="shared" si="2"/>
        <v>3</v>
      </c>
      <c r="V18" s="10">
        <f t="shared" si="3"/>
        <v>1</v>
      </c>
      <c r="W18" s="12">
        <f t="shared" si="4"/>
        <v>1</v>
      </c>
      <c r="X18" s="12">
        <f t="shared" si="5"/>
        <v>1</v>
      </c>
      <c r="Y18" s="12">
        <f t="shared" si="6"/>
        <v>1</v>
      </c>
      <c r="Z18" s="12">
        <f t="shared" si="7"/>
        <v>1</v>
      </c>
    </row>
    <row r="19" spans="1:26" x14ac:dyDescent="0.2">
      <c r="A19" s="1">
        <v>18</v>
      </c>
      <c r="B19" s="2" t="s">
        <v>24</v>
      </c>
      <c r="C19" s="5" t="s">
        <v>7</v>
      </c>
      <c r="D19" s="5" t="s">
        <v>7</v>
      </c>
      <c r="E19" s="5" t="s">
        <v>7</v>
      </c>
      <c r="F19" s="6" t="s">
        <v>127</v>
      </c>
      <c r="G19" s="6" t="s">
        <v>127</v>
      </c>
      <c r="H19" s="5" t="s">
        <v>7</v>
      </c>
      <c r="I19" s="5" t="s">
        <v>7</v>
      </c>
      <c r="J19" s="5" t="s">
        <v>7</v>
      </c>
      <c r="K19" s="6" t="s">
        <v>130</v>
      </c>
      <c r="L19" s="5" t="s">
        <v>7</v>
      </c>
      <c r="M19" s="5" t="s">
        <v>7</v>
      </c>
      <c r="N19" s="5" t="s">
        <v>7</v>
      </c>
      <c r="O19" s="1" t="s">
        <v>112</v>
      </c>
      <c r="P19" s="1" t="s">
        <v>113</v>
      </c>
      <c r="Q19" s="1" t="s">
        <v>114</v>
      </c>
      <c r="R19" s="1" t="s">
        <v>115</v>
      </c>
      <c r="S19" s="10">
        <f t="shared" si="0"/>
        <v>3</v>
      </c>
      <c r="T19" s="10">
        <f t="shared" si="1"/>
        <v>1</v>
      </c>
      <c r="U19" s="10">
        <f t="shared" si="2"/>
        <v>2</v>
      </c>
      <c r="V19" s="10">
        <f t="shared" si="3"/>
        <v>3</v>
      </c>
      <c r="W19" s="12">
        <f t="shared" si="4"/>
        <v>1</v>
      </c>
      <c r="X19" s="12">
        <f t="shared" si="5"/>
        <v>1</v>
      </c>
      <c r="Y19" s="12">
        <f t="shared" si="6"/>
        <v>1</v>
      </c>
      <c r="Z19" s="12">
        <f t="shared" si="7"/>
        <v>1</v>
      </c>
    </row>
    <row r="20" spans="1:26" ht="17" customHeight="1" x14ac:dyDescent="0.2">
      <c r="A20" s="1">
        <v>19</v>
      </c>
      <c r="B20" s="2" t="s">
        <v>25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1" t="s">
        <v>112</v>
      </c>
      <c r="P20" s="1" t="s">
        <v>113</v>
      </c>
      <c r="Q20" s="1" t="s">
        <v>114</v>
      </c>
      <c r="R20" s="1" t="s">
        <v>115</v>
      </c>
      <c r="S20" s="10">
        <f t="shared" si="0"/>
        <v>3</v>
      </c>
      <c r="T20" s="10">
        <f t="shared" si="1"/>
        <v>3</v>
      </c>
      <c r="U20" s="10">
        <f t="shared" si="2"/>
        <v>3</v>
      </c>
      <c r="V20" s="10">
        <f t="shared" si="3"/>
        <v>3</v>
      </c>
      <c r="W20" s="12">
        <f t="shared" si="4"/>
        <v>1</v>
      </c>
      <c r="X20" s="12">
        <f t="shared" si="5"/>
        <v>1</v>
      </c>
      <c r="Y20" s="12">
        <f t="shared" si="6"/>
        <v>1</v>
      </c>
      <c r="Z20" s="12">
        <f t="shared" si="7"/>
        <v>1</v>
      </c>
    </row>
    <row r="21" spans="1:26" x14ac:dyDescent="0.2">
      <c r="A21" s="1">
        <v>20</v>
      </c>
      <c r="B21" s="2" t="s">
        <v>26</v>
      </c>
      <c r="C21" s="5" t="s">
        <v>7</v>
      </c>
      <c r="D21" s="5" t="s">
        <v>7</v>
      </c>
      <c r="E21" s="5" t="s">
        <v>7</v>
      </c>
      <c r="F21" s="5" t="s">
        <v>7</v>
      </c>
      <c r="G21" s="6" t="s">
        <v>127</v>
      </c>
      <c r="H21" s="6" t="s">
        <v>127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1" t="s">
        <v>112</v>
      </c>
      <c r="P21" s="1" t="s">
        <v>113</v>
      </c>
      <c r="Q21" s="1" t="s">
        <v>114</v>
      </c>
      <c r="R21" s="1" t="s">
        <v>115</v>
      </c>
      <c r="S21" s="10">
        <f t="shared" si="0"/>
        <v>3</v>
      </c>
      <c r="T21" s="10">
        <f t="shared" si="1"/>
        <v>1</v>
      </c>
      <c r="U21" s="10">
        <f t="shared" si="2"/>
        <v>3</v>
      </c>
      <c r="V21" s="10">
        <f t="shared" si="3"/>
        <v>3</v>
      </c>
      <c r="W21" s="12">
        <f t="shared" si="4"/>
        <v>1</v>
      </c>
      <c r="X21" s="12">
        <f t="shared" si="5"/>
        <v>1</v>
      </c>
      <c r="Y21" s="12">
        <f t="shared" si="6"/>
        <v>1</v>
      </c>
      <c r="Z21" s="12">
        <f t="shared" si="7"/>
        <v>1</v>
      </c>
    </row>
    <row r="22" spans="1:26" x14ac:dyDescent="0.2">
      <c r="A22" s="1">
        <v>21</v>
      </c>
      <c r="B22" s="2" t="s">
        <v>27</v>
      </c>
      <c r="C22" s="5" t="s">
        <v>7</v>
      </c>
      <c r="D22" s="5" t="s">
        <v>7</v>
      </c>
      <c r="E22" s="5" t="s">
        <v>7</v>
      </c>
      <c r="F22" s="5" t="s">
        <v>7</v>
      </c>
      <c r="G22" s="6" t="s">
        <v>127</v>
      </c>
      <c r="H22" s="5" t="s">
        <v>7</v>
      </c>
      <c r="I22" s="5" t="s">
        <v>7</v>
      </c>
      <c r="J22" s="6" t="s">
        <v>127</v>
      </c>
      <c r="K22" s="5" t="s">
        <v>7</v>
      </c>
      <c r="L22" s="5" t="s">
        <v>7</v>
      </c>
      <c r="M22" s="5" t="s">
        <v>7</v>
      </c>
      <c r="N22" s="5" t="s">
        <v>7</v>
      </c>
      <c r="O22" s="1" t="s">
        <v>112</v>
      </c>
      <c r="P22" s="1" t="s">
        <v>113</v>
      </c>
      <c r="Q22" s="1" t="s">
        <v>114</v>
      </c>
      <c r="R22" s="1" t="s">
        <v>115</v>
      </c>
      <c r="S22" s="10">
        <f t="shared" si="0"/>
        <v>3</v>
      </c>
      <c r="T22" s="10">
        <f t="shared" si="1"/>
        <v>2</v>
      </c>
      <c r="U22" s="10">
        <f t="shared" si="2"/>
        <v>2</v>
      </c>
      <c r="V22" s="10">
        <f t="shared" si="3"/>
        <v>3</v>
      </c>
      <c r="W22" s="12">
        <f t="shared" si="4"/>
        <v>1</v>
      </c>
      <c r="X22" s="12">
        <f t="shared" si="5"/>
        <v>1</v>
      </c>
      <c r="Y22" s="12">
        <f t="shared" si="6"/>
        <v>1</v>
      </c>
      <c r="Z22" s="12">
        <f t="shared" si="7"/>
        <v>1</v>
      </c>
    </row>
    <row r="23" spans="1:26" x14ac:dyDescent="0.2">
      <c r="A23" s="1">
        <v>22</v>
      </c>
      <c r="B23" s="2" t="s">
        <v>28</v>
      </c>
      <c r="C23" s="6" t="s">
        <v>128</v>
      </c>
      <c r="D23" s="6" t="s">
        <v>127</v>
      </c>
      <c r="E23" s="6" t="s">
        <v>127</v>
      </c>
      <c r="F23" s="6" t="s">
        <v>127</v>
      </c>
      <c r="G23" s="6" t="s">
        <v>127</v>
      </c>
      <c r="H23" s="6" t="s">
        <v>128</v>
      </c>
      <c r="I23" s="6" t="s">
        <v>127</v>
      </c>
      <c r="J23" s="6" t="s">
        <v>127</v>
      </c>
      <c r="K23" s="6" t="s">
        <v>127</v>
      </c>
      <c r="L23" s="6" t="s">
        <v>128</v>
      </c>
      <c r="M23" s="6" t="s">
        <v>128</v>
      </c>
      <c r="N23" s="6" t="s">
        <v>128</v>
      </c>
      <c r="O23" s="1" t="s">
        <v>116</v>
      </c>
      <c r="P23" s="1" t="s">
        <v>113</v>
      </c>
      <c r="Q23" s="1" t="s">
        <v>117</v>
      </c>
      <c r="R23" s="1" t="s">
        <v>118</v>
      </c>
      <c r="S23" s="10">
        <f t="shared" si="0"/>
        <v>0</v>
      </c>
      <c r="T23" s="10">
        <f t="shared" si="1"/>
        <v>0</v>
      </c>
      <c r="U23" s="10">
        <f t="shared" si="2"/>
        <v>0</v>
      </c>
      <c r="V23" s="10">
        <f t="shared" si="3"/>
        <v>0</v>
      </c>
      <c r="W23" s="12">
        <f t="shared" si="4"/>
        <v>0</v>
      </c>
      <c r="X23" s="12">
        <f t="shared" si="5"/>
        <v>0</v>
      </c>
      <c r="Y23" s="12">
        <f t="shared" si="6"/>
        <v>0</v>
      </c>
      <c r="Z23" s="12">
        <f t="shared" si="7"/>
        <v>0</v>
      </c>
    </row>
    <row r="24" spans="1:26" x14ac:dyDescent="0.2">
      <c r="A24" s="1">
        <v>23</v>
      </c>
      <c r="B24" s="2" t="s">
        <v>29</v>
      </c>
      <c r="C24" s="6" t="s">
        <v>127</v>
      </c>
      <c r="D24" s="6" t="s">
        <v>129</v>
      </c>
      <c r="E24" s="6" t="s">
        <v>131</v>
      </c>
      <c r="F24" s="6" t="s">
        <v>127</v>
      </c>
      <c r="G24" s="6" t="s">
        <v>128</v>
      </c>
      <c r="H24" s="6" t="s">
        <v>128</v>
      </c>
      <c r="I24" s="6" t="s">
        <v>127</v>
      </c>
      <c r="J24" s="6" t="s">
        <v>127</v>
      </c>
      <c r="K24" s="6" t="s">
        <v>127</v>
      </c>
      <c r="L24" s="6" t="s">
        <v>128</v>
      </c>
      <c r="M24" s="6" t="s">
        <v>128</v>
      </c>
      <c r="N24" s="6" t="s">
        <v>128</v>
      </c>
      <c r="O24" s="1" t="s">
        <v>116</v>
      </c>
      <c r="P24" s="1" t="s">
        <v>113</v>
      </c>
      <c r="Q24" s="1" t="s">
        <v>117</v>
      </c>
      <c r="R24" s="1" t="s">
        <v>118</v>
      </c>
      <c r="S24" s="10">
        <f t="shared" si="0"/>
        <v>0.5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2">
        <f t="shared" si="4"/>
        <v>0.5</v>
      </c>
      <c r="X24" s="12">
        <f t="shared" si="5"/>
        <v>0</v>
      </c>
      <c r="Y24" s="12">
        <f t="shared" si="6"/>
        <v>0</v>
      </c>
      <c r="Z24" s="12">
        <f t="shared" si="7"/>
        <v>0</v>
      </c>
    </row>
    <row r="25" spans="1:26" x14ac:dyDescent="0.2">
      <c r="A25" s="1">
        <v>24</v>
      </c>
      <c r="B25" s="2" t="s">
        <v>30</v>
      </c>
      <c r="C25" s="5" t="s">
        <v>131</v>
      </c>
      <c r="D25" s="5" t="s">
        <v>131</v>
      </c>
      <c r="E25" s="5" t="s">
        <v>131</v>
      </c>
      <c r="F25" s="6" t="s">
        <v>127</v>
      </c>
      <c r="G25" s="6" t="s">
        <v>127</v>
      </c>
      <c r="H25" s="5" t="s">
        <v>131</v>
      </c>
      <c r="I25" s="6" t="s">
        <v>130</v>
      </c>
      <c r="J25" s="6" t="s">
        <v>130</v>
      </c>
      <c r="K25" s="6" t="s">
        <v>130</v>
      </c>
      <c r="L25" s="5" t="s">
        <v>131</v>
      </c>
      <c r="M25" s="6" t="s">
        <v>7</v>
      </c>
      <c r="N25" s="5" t="s">
        <v>131</v>
      </c>
      <c r="O25" s="1" t="s">
        <v>112</v>
      </c>
      <c r="P25" s="1" t="s">
        <v>113</v>
      </c>
      <c r="Q25" s="1" t="s">
        <v>117</v>
      </c>
      <c r="R25" s="1" t="s">
        <v>115</v>
      </c>
      <c r="S25" s="10">
        <f t="shared" si="0"/>
        <v>1.5</v>
      </c>
      <c r="T25" s="10">
        <f t="shared" si="1"/>
        <v>0.5</v>
      </c>
      <c r="U25" s="10">
        <f t="shared" si="2"/>
        <v>0</v>
      </c>
      <c r="V25" s="10">
        <f t="shared" si="3"/>
        <v>2</v>
      </c>
      <c r="W25" s="12">
        <f t="shared" si="4"/>
        <v>0.5</v>
      </c>
      <c r="X25" s="12">
        <f t="shared" si="5"/>
        <v>0.5</v>
      </c>
      <c r="Y25" s="12">
        <f t="shared" si="6"/>
        <v>0</v>
      </c>
      <c r="Z25" s="12">
        <f t="shared" si="7"/>
        <v>1</v>
      </c>
    </row>
    <row r="26" spans="1:26" x14ac:dyDescent="0.2">
      <c r="A26" s="1">
        <v>25</v>
      </c>
      <c r="B26" s="2" t="s">
        <v>31</v>
      </c>
      <c r="C26" s="5" t="s">
        <v>7</v>
      </c>
      <c r="D26" s="5" t="s">
        <v>7</v>
      </c>
      <c r="E26" s="5" t="s">
        <v>7</v>
      </c>
      <c r="F26" s="6" t="s">
        <v>127</v>
      </c>
      <c r="G26" s="6" t="s">
        <v>127</v>
      </c>
      <c r="H26" s="6" t="s">
        <v>130</v>
      </c>
      <c r="I26" s="6" t="s">
        <v>130</v>
      </c>
      <c r="J26" s="6" t="s">
        <v>130</v>
      </c>
      <c r="K26" s="6" t="s">
        <v>130</v>
      </c>
      <c r="L26" s="5" t="s">
        <v>131</v>
      </c>
      <c r="M26" s="5" t="s">
        <v>131</v>
      </c>
      <c r="N26" s="5" t="s">
        <v>131</v>
      </c>
      <c r="O26" s="1" t="s">
        <v>112</v>
      </c>
      <c r="P26" s="1" t="s">
        <v>113</v>
      </c>
      <c r="Q26" s="1" t="s">
        <v>117</v>
      </c>
      <c r="R26" s="1" t="s">
        <v>115</v>
      </c>
      <c r="S26" s="10">
        <f t="shared" si="0"/>
        <v>3</v>
      </c>
      <c r="T26" s="10">
        <f t="shared" si="1"/>
        <v>0</v>
      </c>
      <c r="U26" s="10">
        <f t="shared" si="2"/>
        <v>0</v>
      </c>
      <c r="V26" s="10">
        <f t="shared" si="3"/>
        <v>1.5</v>
      </c>
      <c r="W26" s="12">
        <f t="shared" si="4"/>
        <v>1</v>
      </c>
      <c r="X26" s="12">
        <f t="shared" si="5"/>
        <v>0</v>
      </c>
      <c r="Y26" s="12">
        <f t="shared" si="6"/>
        <v>0</v>
      </c>
      <c r="Z26" s="12">
        <f t="shared" si="7"/>
        <v>0.5</v>
      </c>
    </row>
    <row r="27" spans="1:26" x14ac:dyDescent="0.2">
      <c r="A27" s="1">
        <v>26</v>
      </c>
      <c r="B27" s="2" t="s">
        <v>32</v>
      </c>
      <c r="C27" s="5" t="s">
        <v>131</v>
      </c>
      <c r="D27" s="6" t="s">
        <v>130</v>
      </c>
      <c r="E27" s="5" t="s">
        <v>7</v>
      </c>
      <c r="F27" s="6" t="s">
        <v>127</v>
      </c>
      <c r="G27" s="6" t="s">
        <v>127</v>
      </c>
      <c r="H27" s="6" t="s">
        <v>127</v>
      </c>
      <c r="I27" s="6" t="s">
        <v>127</v>
      </c>
      <c r="J27" s="6" t="s">
        <v>127</v>
      </c>
      <c r="K27" s="6" t="s">
        <v>127</v>
      </c>
      <c r="L27" s="6" t="s">
        <v>130</v>
      </c>
      <c r="M27" s="6" t="s">
        <v>130</v>
      </c>
      <c r="N27" s="6" t="s">
        <v>130</v>
      </c>
      <c r="O27" s="1" t="s">
        <v>112</v>
      </c>
      <c r="P27" s="1" t="s">
        <v>113</v>
      </c>
      <c r="Q27" s="1" t="s">
        <v>117</v>
      </c>
      <c r="R27" s="1" t="s">
        <v>115</v>
      </c>
      <c r="S27" s="10">
        <f t="shared" si="0"/>
        <v>1.5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2">
        <f t="shared" si="4"/>
        <v>1</v>
      </c>
      <c r="X27" s="12">
        <f t="shared" si="5"/>
        <v>0</v>
      </c>
      <c r="Y27" s="12">
        <f t="shared" si="6"/>
        <v>0</v>
      </c>
      <c r="Z27" s="12">
        <f t="shared" si="7"/>
        <v>0</v>
      </c>
    </row>
    <row r="28" spans="1:26" x14ac:dyDescent="0.2">
      <c r="A28" s="1">
        <v>27</v>
      </c>
      <c r="B28" s="2" t="s">
        <v>33</v>
      </c>
      <c r="C28" s="6" t="s">
        <v>130</v>
      </c>
      <c r="D28" s="6" t="s">
        <v>130</v>
      </c>
      <c r="E28" s="6" t="s">
        <v>130</v>
      </c>
      <c r="F28" s="6" t="s">
        <v>127</v>
      </c>
      <c r="G28" s="6" t="s">
        <v>130</v>
      </c>
      <c r="H28" s="6" t="s">
        <v>130</v>
      </c>
      <c r="I28" s="6" t="s">
        <v>130</v>
      </c>
      <c r="J28" s="6" t="s">
        <v>130</v>
      </c>
      <c r="K28" s="6" t="s">
        <v>130</v>
      </c>
      <c r="L28" s="6" t="s">
        <v>131</v>
      </c>
      <c r="M28" s="6" t="s">
        <v>130</v>
      </c>
      <c r="N28" s="6" t="s">
        <v>130</v>
      </c>
      <c r="O28" s="1" t="s">
        <v>112</v>
      </c>
      <c r="P28" s="1" t="s">
        <v>113</v>
      </c>
      <c r="Q28" s="1" t="s">
        <v>117</v>
      </c>
      <c r="R28" s="1" t="s">
        <v>115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0.5</v>
      </c>
      <c r="W28" s="12">
        <f t="shared" si="4"/>
        <v>0</v>
      </c>
      <c r="X28" s="12">
        <f t="shared" si="5"/>
        <v>0</v>
      </c>
      <c r="Y28" s="12">
        <f t="shared" si="6"/>
        <v>0</v>
      </c>
      <c r="Z28" s="12">
        <f t="shared" si="7"/>
        <v>0.5</v>
      </c>
    </row>
    <row r="29" spans="1:26" x14ac:dyDescent="0.2">
      <c r="A29" s="1">
        <v>28</v>
      </c>
      <c r="B29" s="2" t="s">
        <v>34</v>
      </c>
      <c r="C29" s="6" t="s">
        <v>127</v>
      </c>
      <c r="D29" s="6" t="s">
        <v>127</v>
      </c>
      <c r="E29" s="6" t="s">
        <v>127</v>
      </c>
      <c r="F29" s="6" t="s">
        <v>130</v>
      </c>
      <c r="G29" s="6" t="s">
        <v>127</v>
      </c>
      <c r="H29" s="6" t="s">
        <v>128</v>
      </c>
      <c r="I29" s="6" t="s">
        <v>127</v>
      </c>
      <c r="J29" s="6" t="s">
        <v>127</v>
      </c>
      <c r="K29" s="6" t="s">
        <v>127</v>
      </c>
      <c r="L29" s="6" t="s">
        <v>128</v>
      </c>
      <c r="M29" s="6" t="s">
        <v>128</v>
      </c>
      <c r="N29" s="6" t="s">
        <v>128</v>
      </c>
      <c r="O29" s="1" t="s">
        <v>112</v>
      </c>
      <c r="P29" s="1" t="s">
        <v>113</v>
      </c>
      <c r="Q29" s="1" t="s">
        <v>117</v>
      </c>
      <c r="R29" s="1" t="s">
        <v>119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2">
        <f t="shared" si="4"/>
        <v>0</v>
      </c>
      <c r="X29" s="12">
        <f t="shared" si="5"/>
        <v>0</v>
      </c>
      <c r="Y29" s="12">
        <f t="shared" si="6"/>
        <v>0</v>
      </c>
      <c r="Z29" s="12">
        <f t="shared" si="7"/>
        <v>0</v>
      </c>
    </row>
    <row r="30" spans="1:26" x14ac:dyDescent="0.2">
      <c r="A30" s="1">
        <v>29</v>
      </c>
      <c r="B30" s="2" t="s">
        <v>35</v>
      </c>
      <c r="C30" s="5" t="s">
        <v>131</v>
      </c>
      <c r="D30" s="6" t="s">
        <v>127</v>
      </c>
      <c r="E30" s="5" t="s">
        <v>131</v>
      </c>
      <c r="F30" s="6" t="s">
        <v>127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127</v>
      </c>
      <c r="L30" s="6" t="s">
        <v>129</v>
      </c>
      <c r="M30" s="6" t="s">
        <v>129</v>
      </c>
      <c r="N30" s="6" t="s">
        <v>129</v>
      </c>
      <c r="O30" s="1" t="s">
        <v>112</v>
      </c>
      <c r="P30" s="1" t="s">
        <v>113</v>
      </c>
      <c r="Q30" s="1" t="s">
        <v>117</v>
      </c>
      <c r="R30" s="1" t="s">
        <v>120</v>
      </c>
      <c r="S30" s="10">
        <f t="shared" si="0"/>
        <v>1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2">
        <f t="shared" si="4"/>
        <v>0.5</v>
      </c>
      <c r="X30" s="12">
        <f t="shared" si="5"/>
        <v>0</v>
      </c>
      <c r="Y30" s="12">
        <f t="shared" si="6"/>
        <v>0</v>
      </c>
      <c r="Z30" s="12">
        <f t="shared" si="7"/>
        <v>0</v>
      </c>
    </row>
    <row r="31" spans="1:26" x14ac:dyDescent="0.2">
      <c r="A31" s="1">
        <v>30</v>
      </c>
      <c r="B31" s="2" t="s">
        <v>36</v>
      </c>
      <c r="C31" s="5" t="s">
        <v>131</v>
      </c>
      <c r="D31" s="6" t="s">
        <v>127</v>
      </c>
      <c r="E31" s="5" t="s">
        <v>131</v>
      </c>
      <c r="F31" s="6" t="s">
        <v>127</v>
      </c>
      <c r="G31" s="6" t="s">
        <v>127</v>
      </c>
      <c r="H31" s="6" t="s">
        <v>127</v>
      </c>
      <c r="I31" s="6" t="s">
        <v>127</v>
      </c>
      <c r="J31" s="6" t="s">
        <v>127</v>
      </c>
      <c r="K31" s="6" t="s">
        <v>127</v>
      </c>
      <c r="L31" s="6" t="s">
        <v>129</v>
      </c>
      <c r="M31" s="6" t="s">
        <v>129</v>
      </c>
      <c r="N31" s="6" t="s">
        <v>129</v>
      </c>
      <c r="O31" s="1" t="s">
        <v>112</v>
      </c>
      <c r="P31" s="1" t="s">
        <v>113</v>
      </c>
      <c r="Q31" s="1" t="s">
        <v>117</v>
      </c>
      <c r="R31" s="1" t="s">
        <v>120</v>
      </c>
      <c r="S31" s="10">
        <f t="shared" si="0"/>
        <v>1</v>
      </c>
      <c r="T31" s="10">
        <f t="shared" si="1"/>
        <v>0</v>
      </c>
      <c r="U31" s="10">
        <f t="shared" si="2"/>
        <v>0</v>
      </c>
      <c r="V31" s="10">
        <f t="shared" si="3"/>
        <v>0</v>
      </c>
      <c r="W31" s="12">
        <f t="shared" si="4"/>
        <v>0.5</v>
      </c>
      <c r="X31" s="12">
        <f t="shared" si="5"/>
        <v>0</v>
      </c>
      <c r="Y31" s="12">
        <f t="shared" si="6"/>
        <v>0</v>
      </c>
      <c r="Z31" s="12">
        <f t="shared" si="7"/>
        <v>0</v>
      </c>
    </row>
    <row r="32" spans="1:26" x14ac:dyDescent="0.2">
      <c r="A32" s="1">
        <v>31</v>
      </c>
      <c r="B32" s="2" t="s">
        <v>37</v>
      </c>
      <c r="C32" s="5" t="s">
        <v>131</v>
      </c>
      <c r="D32" s="5" t="s">
        <v>131</v>
      </c>
      <c r="E32" s="5" t="s">
        <v>7</v>
      </c>
      <c r="F32" s="6" t="s">
        <v>127</v>
      </c>
      <c r="G32" s="6" t="s">
        <v>127</v>
      </c>
      <c r="H32" s="6" t="s">
        <v>127</v>
      </c>
      <c r="I32" s="6" t="s">
        <v>127</v>
      </c>
      <c r="J32" s="6" t="s">
        <v>127</v>
      </c>
      <c r="K32" s="6" t="s">
        <v>7</v>
      </c>
      <c r="L32" s="5" t="s">
        <v>131</v>
      </c>
      <c r="M32" s="5" t="s">
        <v>131</v>
      </c>
      <c r="N32" s="5" t="s">
        <v>131</v>
      </c>
      <c r="O32" s="1" t="s">
        <v>112</v>
      </c>
      <c r="P32" s="1" t="s">
        <v>113</v>
      </c>
      <c r="Q32" s="1" t="s">
        <v>117</v>
      </c>
      <c r="R32" s="1" t="s">
        <v>115</v>
      </c>
      <c r="S32" s="10">
        <f t="shared" si="0"/>
        <v>2</v>
      </c>
      <c r="T32" s="10">
        <f t="shared" si="1"/>
        <v>0</v>
      </c>
      <c r="U32" s="10">
        <f t="shared" si="2"/>
        <v>1</v>
      </c>
      <c r="V32" s="10">
        <f t="shared" si="3"/>
        <v>1.5</v>
      </c>
      <c r="W32" s="12">
        <f t="shared" si="4"/>
        <v>1</v>
      </c>
      <c r="X32" s="12">
        <f t="shared" si="5"/>
        <v>0</v>
      </c>
      <c r="Y32" s="12">
        <f t="shared" si="6"/>
        <v>1</v>
      </c>
      <c r="Z32" s="12">
        <f t="shared" si="7"/>
        <v>0.5</v>
      </c>
    </row>
    <row r="33" spans="1:26" x14ac:dyDescent="0.2">
      <c r="A33" s="1">
        <v>32</v>
      </c>
      <c r="B33" s="2" t="s">
        <v>38</v>
      </c>
      <c r="C33" s="5" t="s">
        <v>7</v>
      </c>
      <c r="D33" s="5" t="s">
        <v>7</v>
      </c>
      <c r="E33" s="5" t="s">
        <v>7</v>
      </c>
      <c r="F33" s="5" t="s">
        <v>7</v>
      </c>
      <c r="G33" s="5" t="s">
        <v>7</v>
      </c>
      <c r="H33" s="5" t="s">
        <v>7</v>
      </c>
      <c r="I33" s="6" t="s">
        <v>129</v>
      </c>
      <c r="J33" s="6" t="s">
        <v>7</v>
      </c>
      <c r="K33" s="6" t="s">
        <v>7</v>
      </c>
      <c r="L33" s="5" t="s">
        <v>7</v>
      </c>
      <c r="M33" s="5" t="s">
        <v>7</v>
      </c>
      <c r="N33" s="5" t="s">
        <v>7</v>
      </c>
      <c r="O33" s="1" t="s">
        <v>112</v>
      </c>
      <c r="P33" s="1" t="s">
        <v>113</v>
      </c>
      <c r="Q33" s="1" t="s">
        <v>114</v>
      </c>
      <c r="R33" s="1" t="s">
        <v>115</v>
      </c>
      <c r="S33" s="10">
        <f t="shared" si="0"/>
        <v>3</v>
      </c>
      <c r="T33" s="10">
        <f t="shared" si="1"/>
        <v>3</v>
      </c>
      <c r="U33" s="10">
        <f t="shared" si="2"/>
        <v>2</v>
      </c>
      <c r="V33" s="10">
        <f t="shared" si="3"/>
        <v>3</v>
      </c>
      <c r="W33" s="12">
        <f t="shared" si="4"/>
        <v>1</v>
      </c>
      <c r="X33" s="12">
        <f t="shared" si="5"/>
        <v>1</v>
      </c>
      <c r="Y33" s="12">
        <f t="shared" si="6"/>
        <v>1</v>
      </c>
      <c r="Z33" s="12">
        <f t="shared" si="7"/>
        <v>1</v>
      </c>
    </row>
    <row r="34" spans="1:26" x14ac:dyDescent="0.2">
      <c r="A34" s="1">
        <v>33</v>
      </c>
      <c r="B34" s="2" t="s">
        <v>39</v>
      </c>
      <c r="C34" s="5" t="s">
        <v>7</v>
      </c>
      <c r="D34" s="5" t="s">
        <v>7</v>
      </c>
      <c r="E34" s="5" t="s">
        <v>7</v>
      </c>
      <c r="F34" s="6" t="s">
        <v>128</v>
      </c>
      <c r="G34" s="6" t="s">
        <v>128</v>
      </c>
      <c r="H34" s="6" t="s">
        <v>127</v>
      </c>
      <c r="I34" s="6" t="s">
        <v>127</v>
      </c>
      <c r="J34" s="6" t="s">
        <v>127</v>
      </c>
      <c r="K34" s="6" t="s">
        <v>127</v>
      </c>
      <c r="L34" s="5" t="s">
        <v>7</v>
      </c>
      <c r="M34" s="6" t="s">
        <v>128</v>
      </c>
      <c r="N34" s="6" t="s">
        <v>128</v>
      </c>
      <c r="O34" s="1" t="s">
        <v>116</v>
      </c>
      <c r="P34" s="1" t="s">
        <v>113</v>
      </c>
      <c r="Q34" s="1" t="s">
        <v>114</v>
      </c>
      <c r="R34" s="1" t="s">
        <v>119</v>
      </c>
      <c r="S34" s="10">
        <f t="shared" si="0"/>
        <v>3</v>
      </c>
      <c r="T34" s="10">
        <f t="shared" si="1"/>
        <v>0</v>
      </c>
      <c r="U34" s="10">
        <f t="shared" si="2"/>
        <v>0</v>
      </c>
      <c r="V34" s="10">
        <f t="shared" si="3"/>
        <v>1</v>
      </c>
      <c r="W34" s="12">
        <f t="shared" si="4"/>
        <v>1</v>
      </c>
      <c r="X34" s="12">
        <f t="shared" si="5"/>
        <v>0</v>
      </c>
      <c r="Y34" s="12">
        <f t="shared" si="6"/>
        <v>0</v>
      </c>
      <c r="Z34" s="12">
        <f t="shared" si="7"/>
        <v>1</v>
      </c>
    </row>
    <row r="35" spans="1:26" x14ac:dyDescent="0.2">
      <c r="A35" s="1">
        <v>34</v>
      </c>
      <c r="B35" s="2" t="s">
        <v>40</v>
      </c>
      <c r="C35" s="6" t="s">
        <v>127</v>
      </c>
      <c r="D35" s="5" t="s">
        <v>7</v>
      </c>
      <c r="E35" s="5" t="s">
        <v>7</v>
      </c>
      <c r="F35" s="6" t="s">
        <v>128</v>
      </c>
      <c r="G35" s="6" t="s">
        <v>128</v>
      </c>
      <c r="H35" s="6" t="s">
        <v>128</v>
      </c>
      <c r="I35" s="6" t="s">
        <v>127</v>
      </c>
      <c r="J35" s="6" t="s">
        <v>127</v>
      </c>
      <c r="K35" s="6" t="s">
        <v>127</v>
      </c>
      <c r="L35" s="6" t="s">
        <v>128</v>
      </c>
      <c r="M35" s="6" t="s">
        <v>128</v>
      </c>
      <c r="N35" s="6" t="s">
        <v>128</v>
      </c>
      <c r="O35" s="1" t="s">
        <v>116</v>
      </c>
      <c r="P35" s="1" t="s">
        <v>113</v>
      </c>
      <c r="Q35" s="1" t="s">
        <v>114</v>
      </c>
      <c r="R35" s="1" t="s">
        <v>119</v>
      </c>
      <c r="S35" s="10">
        <f t="shared" si="0"/>
        <v>2</v>
      </c>
      <c r="T35" s="10">
        <f t="shared" si="1"/>
        <v>0</v>
      </c>
      <c r="U35" s="10">
        <f t="shared" si="2"/>
        <v>0</v>
      </c>
      <c r="V35" s="10">
        <f t="shared" si="3"/>
        <v>0</v>
      </c>
      <c r="W35" s="12">
        <f t="shared" si="4"/>
        <v>1</v>
      </c>
      <c r="X35" s="12">
        <f t="shared" si="5"/>
        <v>0</v>
      </c>
      <c r="Y35" s="12">
        <f t="shared" si="6"/>
        <v>0</v>
      </c>
      <c r="Z35" s="12">
        <f t="shared" si="7"/>
        <v>0</v>
      </c>
    </row>
    <row r="36" spans="1:26" x14ac:dyDescent="0.2">
      <c r="A36" s="1">
        <v>35</v>
      </c>
      <c r="B36" s="2" t="s">
        <v>41</v>
      </c>
      <c r="C36" s="5" t="s">
        <v>7</v>
      </c>
      <c r="D36" s="5" t="s">
        <v>7</v>
      </c>
      <c r="E36" s="5" t="s">
        <v>7</v>
      </c>
      <c r="F36" s="6" t="s">
        <v>128</v>
      </c>
      <c r="G36" s="6" t="s">
        <v>128</v>
      </c>
      <c r="H36" s="6" t="s">
        <v>128</v>
      </c>
      <c r="I36" s="6" t="s">
        <v>129</v>
      </c>
      <c r="J36" s="6" t="s">
        <v>129</v>
      </c>
      <c r="K36" s="6" t="s">
        <v>129</v>
      </c>
      <c r="L36" s="6" t="s">
        <v>128</v>
      </c>
      <c r="M36" s="6" t="s">
        <v>128</v>
      </c>
      <c r="N36" s="6" t="s">
        <v>128</v>
      </c>
      <c r="O36" s="1" t="s">
        <v>116</v>
      </c>
      <c r="P36" s="1" t="s">
        <v>113</v>
      </c>
      <c r="Q36" s="1" t="s">
        <v>114</v>
      </c>
      <c r="R36" s="1" t="s">
        <v>121</v>
      </c>
      <c r="S36" s="16">
        <f t="shared" si="0"/>
        <v>3</v>
      </c>
      <c r="T36" s="16">
        <f t="shared" si="1"/>
        <v>0</v>
      </c>
      <c r="U36" s="16">
        <f t="shared" si="2"/>
        <v>0</v>
      </c>
      <c r="V36" s="16">
        <f t="shared" si="3"/>
        <v>0</v>
      </c>
      <c r="W36" s="17">
        <f t="shared" si="4"/>
        <v>1</v>
      </c>
      <c r="X36" s="17">
        <f t="shared" si="5"/>
        <v>0</v>
      </c>
      <c r="Y36" s="17">
        <f t="shared" si="6"/>
        <v>0</v>
      </c>
      <c r="Z36" s="17">
        <f t="shared" si="7"/>
        <v>0</v>
      </c>
    </row>
    <row r="37" spans="1:26" x14ac:dyDescent="0.2">
      <c r="A37" s="1">
        <v>36</v>
      </c>
      <c r="B37" s="2" t="s">
        <v>42</v>
      </c>
      <c r="C37" s="5" t="s">
        <v>7</v>
      </c>
      <c r="D37" s="5" t="s">
        <v>7</v>
      </c>
      <c r="E37" s="5" t="s">
        <v>7</v>
      </c>
      <c r="F37" s="6" t="s">
        <v>128</v>
      </c>
      <c r="G37" s="6" t="s">
        <v>128</v>
      </c>
      <c r="H37" s="6" t="s">
        <v>128</v>
      </c>
      <c r="I37" s="6" t="s">
        <v>129</v>
      </c>
      <c r="J37" s="6" t="s">
        <v>129</v>
      </c>
      <c r="K37" s="6" t="s">
        <v>129</v>
      </c>
      <c r="L37" s="6" t="s">
        <v>128</v>
      </c>
      <c r="M37" s="6" t="s">
        <v>128</v>
      </c>
      <c r="N37" s="6" t="s">
        <v>128</v>
      </c>
      <c r="O37" s="1" t="s">
        <v>116</v>
      </c>
      <c r="P37" s="1" t="s">
        <v>113</v>
      </c>
      <c r="Q37" s="1" t="s">
        <v>114</v>
      </c>
      <c r="R37" s="1" t="s">
        <v>121</v>
      </c>
      <c r="S37" s="16">
        <f t="shared" si="0"/>
        <v>3</v>
      </c>
      <c r="T37" s="16">
        <f t="shared" si="1"/>
        <v>0</v>
      </c>
      <c r="U37" s="16">
        <f t="shared" si="2"/>
        <v>0</v>
      </c>
      <c r="V37" s="16">
        <f t="shared" si="3"/>
        <v>0</v>
      </c>
      <c r="W37" s="17">
        <f t="shared" si="4"/>
        <v>1</v>
      </c>
      <c r="X37" s="17">
        <f t="shared" si="5"/>
        <v>0</v>
      </c>
      <c r="Y37" s="17">
        <f t="shared" si="6"/>
        <v>0</v>
      </c>
      <c r="Z37" s="17">
        <f t="shared" si="7"/>
        <v>0</v>
      </c>
    </row>
    <row r="38" spans="1:26" x14ac:dyDescent="0.2">
      <c r="A38" s="1">
        <v>37</v>
      </c>
      <c r="B38" s="2" t="s">
        <v>43</v>
      </c>
      <c r="C38" s="5" t="s">
        <v>7</v>
      </c>
      <c r="D38" s="5" t="s">
        <v>7</v>
      </c>
      <c r="E38" s="5" t="s">
        <v>7</v>
      </c>
      <c r="F38" s="5" t="s">
        <v>7</v>
      </c>
      <c r="G38" s="5" t="s">
        <v>7</v>
      </c>
      <c r="H38" s="5" t="s">
        <v>7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7</v>
      </c>
      <c r="N38" s="6" t="s">
        <v>7</v>
      </c>
      <c r="O38" s="1" t="s">
        <v>112</v>
      </c>
      <c r="P38" s="1" t="s">
        <v>113</v>
      </c>
      <c r="Q38" s="1" t="s">
        <v>114</v>
      </c>
      <c r="R38" s="1" t="s">
        <v>115</v>
      </c>
      <c r="S38" s="10">
        <f t="shared" si="0"/>
        <v>3</v>
      </c>
      <c r="T38" s="10">
        <f t="shared" si="1"/>
        <v>3</v>
      </c>
      <c r="U38" s="10">
        <f t="shared" si="2"/>
        <v>3</v>
      </c>
      <c r="V38" s="10">
        <f t="shared" si="3"/>
        <v>3</v>
      </c>
      <c r="W38" s="12">
        <f t="shared" si="4"/>
        <v>1</v>
      </c>
      <c r="X38" s="12">
        <f t="shared" si="5"/>
        <v>1</v>
      </c>
      <c r="Y38" s="12">
        <f t="shared" si="6"/>
        <v>1</v>
      </c>
      <c r="Z38" s="12">
        <f t="shared" si="7"/>
        <v>1</v>
      </c>
    </row>
    <row r="39" spans="1:26" x14ac:dyDescent="0.2">
      <c r="A39" s="1">
        <v>38</v>
      </c>
      <c r="B39" s="2" t="s">
        <v>44</v>
      </c>
      <c r="C39" s="5" t="s">
        <v>7</v>
      </c>
      <c r="D39" s="5" t="s">
        <v>7</v>
      </c>
      <c r="E39" s="5" t="s">
        <v>7</v>
      </c>
      <c r="F39" s="5" t="s">
        <v>7</v>
      </c>
      <c r="G39" s="5" t="s">
        <v>7</v>
      </c>
      <c r="H39" s="5" t="s">
        <v>7</v>
      </c>
      <c r="I39" s="6" t="s">
        <v>127</v>
      </c>
      <c r="J39" s="6" t="s">
        <v>7</v>
      </c>
      <c r="K39" s="6" t="s">
        <v>7</v>
      </c>
      <c r="L39" s="6" t="s">
        <v>7</v>
      </c>
      <c r="M39" s="6" t="s">
        <v>7</v>
      </c>
      <c r="N39" s="6" t="s">
        <v>7</v>
      </c>
      <c r="O39" s="1" t="s">
        <v>112</v>
      </c>
      <c r="P39" s="1" t="s">
        <v>113</v>
      </c>
      <c r="Q39" s="1" t="s">
        <v>114</v>
      </c>
      <c r="R39" s="1" t="s">
        <v>115</v>
      </c>
      <c r="S39" s="10">
        <f t="shared" si="0"/>
        <v>3</v>
      </c>
      <c r="T39" s="10">
        <f t="shared" si="1"/>
        <v>3</v>
      </c>
      <c r="U39" s="10">
        <f t="shared" si="2"/>
        <v>2</v>
      </c>
      <c r="V39" s="10">
        <f t="shared" si="3"/>
        <v>3</v>
      </c>
      <c r="W39" s="12">
        <f t="shared" si="4"/>
        <v>1</v>
      </c>
      <c r="X39" s="12">
        <f t="shared" si="5"/>
        <v>1</v>
      </c>
      <c r="Y39" s="12">
        <f t="shared" si="6"/>
        <v>1</v>
      </c>
      <c r="Z39" s="12">
        <f t="shared" si="7"/>
        <v>1</v>
      </c>
    </row>
    <row r="40" spans="1:26" x14ac:dyDescent="0.2">
      <c r="A40" s="1">
        <v>39</v>
      </c>
      <c r="B40" s="2" t="s">
        <v>45</v>
      </c>
      <c r="C40" s="5" t="s">
        <v>7</v>
      </c>
      <c r="D40" s="5" t="s">
        <v>7</v>
      </c>
      <c r="E40" s="5" t="s">
        <v>7</v>
      </c>
      <c r="F40" s="5" t="s">
        <v>7</v>
      </c>
      <c r="G40" s="5" t="s">
        <v>7</v>
      </c>
      <c r="H40" s="5" t="s">
        <v>7</v>
      </c>
      <c r="I40" s="6" t="s">
        <v>129</v>
      </c>
      <c r="J40" s="6" t="s">
        <v>7</v>
      </c>
      <c r="K40" s="6" t="s">
        <v>7</v>
      </c>
      <c r="L40" s="6" t="s">
        <v>7</v>
      </c>
      <c r="M40" s="6" t="s">
        <v>7</v>
      </c>
      <c r="N40" s="6" t="s">
        <v>7</v>
      </c>
      <c r="O40" s="1" t="s">
        <v>112</v>
      </c>
      <c r="P40" s="1" t="s">
        <v>113</v>
      </c>
      <c r="Q40" s="1" t="s">
        <v>114</v>
      </c>
      <c r="R40" s="1" t="s">
        <v>115</v>
      </c>
      <c r="S40" s="10">
        <f t="shared" si="0"/>
        <v>3</v>
      </c>
      <c r="T40" s="10">
        <f t="shared" si="1"/>
        <v>3</v>
      </c>
      <c r="U40" s="10">
        <f t="shared" si="2"/>
        <v>2</v>
      </c>
      <c r="V40" s="10">
        <f t="shared" si="3"/>
        <v>3</v>
      </c>
      <c r="W40" s="12">
        <f t="shared" si="4"/>
        <v>1</v>
      </c>
      <c r="X40" s="12">
        <f t="shared" si="5"/>
        <v>1</v>
      </c>
      <c r="Y40" s="12">
        <f t="shared" si="6"/>
        <v>1</v>
      </c>
      <c r="Z40" s="12">
        <f t="shared" si="7"/>
        <v>1</v>
      </c>
    </row>
    <row r="41" spans="1:26" x14ac:dyDescent="0.2">
      <c r="A41" s="1">
        <v>40</v>
      </c>
      <c r="B41" s="2" t="s">
        <v>46</v>
      </c>
      <c r="C41" s="6" t="s">
        <v>127</v>
      </c>
      <c r="D41" s="5" t="s">
        <v>7</v>
      </c>
      <c r="E41" s="5" t="s">
        <v>7</v>
      </c>
      <c r="F41" s="6" t="s">
        <v>128</v>
      </c>
      <c r="G41" s="6" t="s">
        <v>128</v>
      </c>
      <c r="H41" s="6" t="s">
        <v>130</v>
      </c>
      <c r="I41" s="6" t="s">
        <v>127</v>
      </c>
      <c r="J41" s="6" t="s">
        <v>127</v>
      </c>
      <c r="K41" s="6" t="s">
        <v>127</v>
      </c>
      <c r="L41" s="6" t="s">
        <v>128</v>
      </c>
      <c r="M41" s="6" t="s">
        <v>128</v>
      </c>
      <c r="N41" s="6" t="s">
        <v>128</v>
      </c>
      <c r="O41" s="1" t="s">
        <v>116</v>
      </c>
      <c r="P41" s="1" t="s">
        <v>113</v>
      </c>
      <c r="Q41" s="1" t="s">
        <v>114</v>
      </c>
      <c r="R41" s="1" t="s">
        <v>119</v>
      </c>
      <c r="S41" s="10">
        <f t="shared" si="0"/>
        <v>2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2">
        <f t="shared" si="4"/>
        <v>1</v>
      </c>
      <c r="X41" s="12">
        <f t="shared" si="5"/>
        <v>0</v>
      </c>
      <c r="Y41" s="12">
        <f t="shared" si="6"/>
        <v>0</v>
      </c>
      <c r="Z41" s="12">
        <f t="shared" si="7"/>
        <v>0</v>
      </c>
    </row>
    <row r="42" spans="1:26" x14ac:dyDescent="0.2">
      <c r="A42" s="1">
        <v>41</v>
      </c>
      <c r="B42" s="2" t="s">
        <v>47</v>
      </c>
      <c r="C42" s="6" t="s">
        <v>130</v>
      </c>
      <c r="D42" s="6" t="s">
        <v>130</v>
      </c>
      <c r="E42" s="6" t="s">
        <v>130</v>
      </c>
      <c r="F42" s="6" t="s">
        <v>127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127</v>
      </c>
      <c r="L42" s="6" t="s">
        <v>127</v>
      </c>
      <c r="M42" s="6" t="s">
        <v>127</v>
      </c>
      <c r="N42" s="6" t="s">
        <v>130</v>
      </c>
      <c r="O42" s="1" t="s">
        <v>112</v>
      </c>
      <c r="P42" s="1" t="s">
        <v>113</v>
      </c>
      <c r="Q42" s="1" t="s">
        <v>117</v>
      </c>
      <c r="R42" s="1" t="s">
        <v>115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2">
        <f t="shared" si="4"/>
        <v>0</v>
      </c>
      <c r="X42" s="12">
        <f t="shared" si="5"/>
        <v>0</v>
      </c>
      <c r="Y42" s="12">
        <f t="shared" si="6"/>
        <v>0</v>
      </c>
      <c r="Z42" s="12">
        <f t="shared" si="7"/>
        <v>0</v>
      </c>
    </row>
    <row r="43" spans="1:26" x14ac:dyDescent="0.2">
      <c r="A43" s="1">
        <v>42</v>
      </c>
      <c r="B43" s="2" t="s">
        <v>48</v>
      </c>
      <c r="C43" s="6" t="s">
        <v>130</v>
      </c>
      <c r="D43" s="5" t="s">
        <v>7</v>
      </c>
      <c r="E43" s="5" t="s">
        <v>7</v>
      </c>
      <c r="F43" s="6" t="s">
        <v>127</v>
      </c>
      <c r="G43" s="5" t="s">
        <v>131</v>
      </c>
      <c r="H43" s="5" t="s">
        <v>131</v>
      </c>
      <c r="I43" s="6" t="s">
        <v>127</v>
      </c>
      <c r="J43" s="6" t="s">
        <v>127</v>
      </c>
      <c r="K43" s="6" t="s">
        <v>127</v>
      </c>
      <c r="L43" s="6" t="s">
        <v>127</v>
      </c>
      <c r="M43" s="6" t="s">
        <v>127</v>
      </c>
      <c r="N43" s="6" t="s">
        <v>127</v>
      </c>
      <c r="O43" s="1" t="s">
        <v>112</v>
      </c>
      <c r="P43" s="1" t="s">
        <v>113</v>
      </c>
      <c r="Q43" s="1" t="s">
        <v>114</v>
      </c>
      <c r="R43" s="1" t="s">
        <v>115</v>
      </c>
      <c r="S43" s="10">
        <f t="shared" si="0"/>
        <v>2</v>
      </c>
      <c r="T43" s="10">
        <f t="shared" si="1"/>
        <v>1</v>
      </c>
      <c r="U43" s="10">
        <f t="shared" si="2"/>
        <v>0</v>
      </c>
      <c r="V43" s="10">
        <f t="shared" si="3"/>
        <v>0</v>
      </c>
      <c r="W43" s="12">
        <f t="shared" si="4"/>
        <v>1</v>
      </c>
      <c r="X43" s="12">
        <f t="shared" si="5"/>
        <v>0.5</v>
      </c>
      <c r="Y43" s="12">
        <f t="shared" si="6"/>
        <v>0</v>
      </c>
      <c r="Z43" s="12">
        <f t="shared" si="7"/>
        <v>0</v>
      </c>
    </row>
    <row r="44" spans="1:26" x14ac:dyDescent="0.2">
      <c r="A44" s="1">
        <v>43</v>
      </c>
      <c r="B44" s="2" t="s">
        <v>49</v>
      </c>
      <c r="C44" s="5" t="s">
        <v>7</v>
      </c>
      <c r="D44" s="5" t="s">
        <v>7</v>
      </c>
      <c r="E44" s="5" t="s">
        <v>7</v>
      </c>
      <c r="F44" s="5" t="s">
        <v>7</v>
      </c>
      <c r="G44" s="5" t="s">
        <v>7</v>
      </c>
      <c r="H44" s="5" t="s">
        <v>7</v>
      </c>
      <c r="I44" s="6" t="s">
        <v>130</v>
      </c>
      <c r="J44" s="5" t="s">
        <v>7</v>
      </c>
      <c r="K44" s="6" t="s">
        <v>130</v>
      </c>
      <c r="L44" s="5" t="s">
        <v>7</v>
      </c>
      <c r="M44" s="5" t="s">
        <v>7</v>
      </c>
      <c r="N44" s="5" t="s">
        <v>7</v>
      </c>
      <c r="O44" s="1" t="s">
        <v>112</v>
      </c>
      <c r="P44" s="1" t="s">
        <v>113</v>
      </c>
      <c r="Q44" s="1" t="s">
        <v>114</v>
      </c>
      <c r="R44" s="1" t="s">
        <v>115</v>
      </c>
      <c r="S44" s="10">
        <f t="shared" si="0"/>
        <v>3</v>
      </c>
      <c r="T44" s="10">
        <f t="shared" si="1"/>
        <v>3</v>
      </c>
      <c r="U44" s="10">
        <f t="shared" si="2"/>
        <v>1</v>
      </c>
      <c r="V44" s="10">
        <f t="shared" si="3"/>
        <v>3</v>
      </c>
      <c r="W44" s="12">
        <f t="shared" si="4"/>
        <v>1</v>
      </c>
      <c r="X44" s="12">
        <f t="shared" si="5"/>
        <v>1</v>
      </c>
      <c r="Y44" s="12">
        <f t="shared" si="6"/>
        <v>1</v>
      </c>
      <c r="Z44" s="12">
        <f t="shared" si="7"/>
        <v>1</v>
      </c>
    </row>
    <row r="45" spans="1:26" x14ac:dyDescent="0.2">
      <c r="A45" s="1">
        <v>44</v>
      </c>
      <c r="B45" s="2" t="s">
        <v>50</v>
      </c>
      <c r="C45" s="5" t="s">
        <v>7</v>
      </c>
      <c r="D45" s="5" t="s">
        <v>7</v>
      </c>
      <c r="E45" s="5" t="s">
        <v>7</v>
      </c>
      <c r="F45" s="5" t="s">
        <v>7</v>
      </c>
      <c r="G45" s="5" t="s">
        <v>7</v>
      </c>
      <c r="H45" s="5" t="s">
        <v>7</v>
      </c>
      <c r="I45" s="5" t="s">
        <v>7</v>
      </c>
      <c r="J45" s="5" t="s">
        <v>7</v>
      </c>
      <c r="K45" s="5" t="s">
        <v>7</v>
      </c>
      <c r="L45" s="5" t="s">
        <v>7</v>
      </c>
      <c r="M45" s="5" t="s">
        <v>7</v>
      </c>
      <c r="N45" s="5" t="s">
        <v>7</v>
      </c>
      <c r="O45" s="1" t="s">
        <v>112</v>
      </c>
      <c r="P45" s="1" t="s">
        <v>113</v>
      </c>
      <c r="Q45" s="1" t="s">
        <v>114</v>
      </c>
      <c r="R45" s="1" t="s">
        <v>115</v>
      </c>
      <c r="S45" s="10">
        <f t="shared" si="0"/>
        <v>3</v>
      </c>
      <c r="T45" s="10">
        <f t="shared" si="1"/>
        <v>3</v>
      </c>
      <c r="U45" s="10">
        <f t="shared" si="2"/>
        <v>3</v>
      </c>
      <c r="V45" s="10">
        <f t="shared" si="3"/>
        <v>3</v>
      </c>
      <c r="W45" s="12">
        <f t="shared" si="4"/>
        <v>1</v>
      </c>
      <c r="X45" s="12">
        <f t="shared" si="5"/>
        <v>1</v>
      </c>
      <c r="Y45" s="12">
        <f t="shared" si="6"/>
        <v>1</v>
      </c>
      <c r="Z45" s="12">
        <f t="shared" si="7"/>
        <v>1</v>
      </c>
    </row>
    <row r="46" spans="1:26" x14ac:dyDescent="0.2">
      <c r="A46" s="1">
        <v>45</v>
      </c>
      <c r="B46" s="2" t="s">
        <v>51</v>
      </c>
      <c r="C46" s="5" t="s">
        <v>7</v>
      </c>
      <c r="D46" s="5" t="s">
        <v>7</v>
      </c>
      <c r="E46" s="5" t="s">
        <v>7</v>
      </c>
      <c r="F46" s="6" t="s">
        <v>127</v>
      </c>
      <c r="G46" s="5" t="s">
        <v>7</v>
      </c>
      <c r="H46" s="6" t="s">
        <v>127</v>
      </c>
      <c r="I46" s="5" t="s">
        <v>131</v>
      </c>
      <c r="J46" s="5" t="s">
        <v>131</v>
      </c>
      <c r="K46" s="5" t="s">
        <v>131</v>
      </c>
      <c r="L46" s="5" t="s">
        <v>7</v>
      </c>
      <c r="M46" s="5" t="s">
        <v>7</v>
      </c>
      <c r="N46" s="5" t="s">
        <v>7</v>
      </c>
      <c r="O46" s="1" t="s">
        <v>112</v>
      </c>
      <c r="P46" s="1" t="s">
        <v>113</v>
      </c>
      <c r="Q46" s="1" t="s">
        <v>114</v>
      </c>
      <c r="R46" s="1" t="s">
        <v>115</v>
      </c>
      <c r="S46" s="10">
        <f t="shared" si="0"/>
        <v>3</v>
      </c>
      <c r="T46" s="10">
        <f t="shared" si="1"/>
        <v>1</v>
      </c>
      <c r="U46" s="10">
        <f t="shared" si="2"/>
        <v>1.5</v>
      </c>
      <c r="V46" s="10">
        <f t="shared" si="3"/>
        <v>3</v>
      </c>
      <c r="W46" s="12">
        <f t="shared" si="4"/>
        <v>1</v>
      </c>
      <c r="X46" s="12">
        <f t="shared" si="5"/>
        <v>1</v>
      </c>
      <c r="Y46" s="12">
        <f t="shared" si="6"/>
        <v>0.5</v>
      </c>
      <c r="Z46" s="12">
        <f t="shared" si="7"/>
        <v>1</v>
      </c>
    </row>
    <row r="47" spans="1:26" x14ac:dyDescent="0.2">
      <c r="A47" s="1">
        <v>46</v>
      </c>
      <c r="B47" s="2" t="s">
        <v>52</v>
      </c>
      <c r="C47" s="5" t="s">
        <v>7</v>
      </c>
      <c r="D47" s="5" t="s">
        <v>7</v>
      </c>
      <c r="E47" s="5" t="s">
        <v>7</v>
      </c>
      <c r="F47" s="5" t="s">
        <v>7</v>
      </c>
      <c r="G47" s="5" t="s">
        <v>7</v>
      </c>
      <c r="H47" s="5" t="s">
        <v>7</v>
      </c>
      <c r="I47" s="5" t="s">
        <v>7</v>
      </c>
      <c r="J47" s="5" t="s">
        <v>7</v>
      </c>
      <c r="K47" s="5" t="s">
        <v>7</v>
      </c>
      <c r="L47" s="5" t="s">
        <v>7</v>
      </c>
      <c r="M47" s="5" t="s">
        <v>7</v>
      </c>
      <c r="N47" s="5" t="s">
        <v>7</v>
      </c>
      <c r="O47" s="1" t="s">
        <v>112</v>
      </c>
      <c r="P47" s="1" t="s">
        <v>113</v>
      </c>
      <c r="Q47" s="1" t="s">
        <v>114</v>
      </c>
      <c r="R47" s="1" t="s">
        <v>115</v>
      </c>
      <c r="S47" s="10">
        <f t="shared" si="0"/>
        <v>3</v>
      </c>
      <c r="T47" s="10">
        <f t="shared" si="1"/>
        <v>3</v>
      </c>
      <c r="U47" s="10">
        <f t="shared" si="2"/>
        <v>3</v>
      </c>
      <c r="V47" s="10">
        <f t="shared" si="3"/>
        <v>3</v>
      </c>
      <c r="W47" s="12">
        <f t="shared" si="4"/>
        <v>1</v>
      </c>
      <c r="X47" s="12">
        <f t="shared" si="5"/>
        <v>1</v>
      </c>
      <c r="Y47" s="12">
        <f t="shared" si="6"/>
        <v>1</v>
      </c>
      <c r="Z47" s="12">
        <f t="shared" si="7"/>
        <v>1</v>
      </c>
    </row>
    <row r="48" spans="1:26" x14ac:dyDescent="0.2">
      <c r="A48" s="1">
        <v>47</v>
      </c>
      <c r="B48" s="2" t="s">
        <v>53</v>
      </c>
      <c r="C48" s="5" t="s">
        <v>7</v>
      </c>
      <c r="D48" s="6" t="s">
        <v>127</v>
      </c>
      <c r="E48" s="6" t="s">
        <v>127</v>
      </c>
      <c r="F48" s="6" t="s">
        <v>128</v>
      </c>
      <c r="G48" s="6" t="s">
        <v>128</v>
      </c>
      <c r="H48" s="6" t="s">
        <v>128</v>
      </c>
      <c r="I48" s="5" t="s">
        <v>7</v>
      </c>
      <c r="J48" s="5" t="s">
        <v>7</v>
      </c>
      <c r="K48" s="5" t="s">
        <v>7</v>
      </c>
      <c r="L48" s="6" t="s">
        <v>130</v>
      </c>
      <c r="M48" s="6" t="s">
        <v>130</v>
      </c>
      <c r="N48" s="6" t="s">
        <v>130</v>
      </c>
      <c r="O48" s="1" t="s">
        <v>116</v>
      </c>
      <c r="P48" s="1" t="s">
        <v>113</v>
      </c>
      <c r="Q48" s="1" t="s">
        <v>114</v>
      </c>
      <c r="R48" s="1" t="s">
        <v>119</v>
      </c>
      <c r="S48" s="10">
        <f t="shared" si="0"/>
        <v>1</v>
      </c>
      <c r="T48" s="10">
        <f t="shared" si="1"/>
        <v>0</v>
      </c>
      <c r="U48" s="10">
        <f t="shared" si="2"/>
        <v>3</v>
      </c>
      <c r="V48" s="10">
        <f t="shared" si="3"/>
        <v>0</v>
      </c>
      <c r="W48" s="12">
        <f t="shared" si="4"/>
        <v>1</v>
      </c>
      <c r="X48" s="12">
        <f t="shared" si="5"/>
        <v>0</v>
      </c>
      <c r="Y48" s="12">
        <f t="shared" si="6"/>
        <v>1</v>
      </c>
      <c r="Z48" s="12">
        <f t="shared" si="7"/>
        <v>0</v>
      </c>
    </row>
    <row r="49" spans="1:26" x14ac:dyDescent="0.2">
      <c r="A49" s="1">
        <v>48</v>
      </c>
      <c r="B49" s="2" t="s">
        <v>54</v>
      </c>
      <c r="C49" s="5" t="s">
        <v>7</v>
      </c>
      <c r="D49" s="6" t="s">
        <v>127</v>
      </c>
      <c r="E49" s="5" t="s">
        <v>7</v>
      </c>
      <c r="F49" s="6" t="s">
        <v>128</v>
      </c>
      <c r="G49" s="6" t="s">
        <v>128</v>
      </c>
      <c r="H49" s="6" t="s">
        <v>130</v>
      </c>
      <c r="I49" s="6" t="s">
        <v>127</v>
      </c>
      <c r="J49" s="5" t="s">
        <v>7</v>
      </c>
      <c r="K49" s="6" t="s">
        <v>127</v>
      </c>
      <c r="L49" s="6" t="s">
        <v>128</v>
      </c>
      <c r="M49" s="6" t="s">
        <v>128</v>
      </c>
      <c r="N49" s="6" t="s">
        <v>128</v>
      </c>
      <c r="O49" s="1" t="s">
        <v>116</v>
      </c>
      <c r="P49" s="1" t="s">
        <v>113</v>
      </c>
      <c r="Q49" s="1" t="s">
        <v>114</v>
      </c>
      <c r="R49" s="1" t="s">
        <v>119</v>
      </c>
      <c r="S49" s="10">
        <f t="shared" si="0"/>
        <v>2</v>
      </c>
      <c r="T49" s="10">
        <f t="shared" si="1"/>
        <v>0</v>
      </c>
      <c r="U49" s="10">
        <f t="shared" si="2"/>
        <v>1</v>
      </c>
      <c r="V49" s="10">
        <f t="shared" si="3"/>
        <v>0</v>
      </c>
      <c r="W49" s="12">
        <f t="shared" si="4"/>
        <v>1</v>
      </c>
      <c r="X49" s="12">
        <f t="shared" si="5"/>
        <v>0</v>
      </c>
      <c r="Y49" s="12">
        <f t="shared" si="6"/>
        <v>1</v>
      </c>
      <c r="Z49" s="12">
        <f t="shared" si="7"/>
        <v>0</v>
      </c>
    </row>
    <row r="50" spans="1:26" x14ac:dyDescent="0.2">
      <c r="A50" s="1">
        <v>49</v>
      </c>
      <c r="B50" s="2" t="s">
        <v>55</v>
      </c>
      <c r="C50" s="6" t="s">
        <v>127</v>
      </c>
      <c r="D50" s="6" t="s">
        <v>127</v>
      </c>
      <c r="E50" s="6" t="s">
        <v>127</v>
      </c>
      <c r="F50" s="6" t="s">
        <v>130</v>
      </c>
      <c r="G50" s="6" t="s">
        <v>130</v>
      </c>
      <c r="H50" s="6" t="s">
        <v>128</v>
      </c>
      <c r="I50" s="6" t="s">
        <v>127</v>
      </c>
      <c r="J50" s="6" t="s">
        <v>127</v>
      </c>
      <c r="K50" s="5" t="s">
        <v>7</v>
      </c>
      <c r="L50" s="6" t="s">
        <v>130</v>
      </c>
      <c r="M50" s="6" t="s">
        <v>128</v>
      </c>
      <c r="N50" s="6" t="s">
        <v>128</v>
      </c>
      <c r="O50" s="1" t="s">
        <v>116</v>
      </c>
      <c r="P50" s="1" t="s">
        <v>113</v>
      </c>
      <c r="Q50" s="1" t="s">
        <v>114</v>
      </c>
      <c r="R50" s="1" t="s">
        <v>119</v>
      </c>
      <c r="S50" s="10">
        <f t="shared" si="0"/>
        <v>0</v>
      </c>
      <c r="T50" s="10">
        <f t="shared" si="1"/>
        <v>0</v>
      </c>
      <c r="U50" s="10">
        <f t="shared" si="2"/>
        <v>1</v>
      </c>
      <c r="V50" s="10">
        <f t="shared" si="3"/>
        <v>0</v>
      </c>
      <c r="W50" s="12">
        <f t="shared" si="4"/>
        <v>0</v>
      </c>
      <c r="X50" s="12">
        <f t="shared" si="5"/>
        <v>0</v>
      </c>
      <c r="Y50" s="12">
        <f t="shared" si="6"/>
        <v>1</v>
      </c>
      <c r="Z50" s="12">
        <f t="shared" si="7"/>
        <v>0</v>
      </c>
    </row>
    <row r="51" spans="1:26" x14ac:dyDescent="0.2">
      <c r="A51" s="1">
        <v>50</v>
      </c>
      <c r="B51" s="2" t="s">
        <v>56</v>
      </c>
      <c r="C51" s="6" t="s">
        <v>127</v>
      </c>
      <c r="D51" s="6" t="s">
        <v>127</v>
      </c>
      <c r="E51" s="5" t="s">
        <v>7</v>
      </c>
      <c r="F51" s="6" t="s">
        <v>128</v>
      </c>
      <c r="G51" s="6" t="s">
        <v>128</v>
      </c>
      <c r="H51" s="6" t="s">
        <v>130</v>
      </c>
      <c r="I51" s="5" t="s">
        <v>7</v>
      </c>
      <c r="J51" s="5" t="s">
        <v>7</v>
      </c>
      <c r="K51" s="5" t="s">
        <v>7</v>
      </c>
      <c r="L51" s="6" t="s">
        <v>130</v>
      </c>
      <c r="M51" s="6" t="s">
        <v>128</v>
      </c>
      <c r="N51" s="6" t="s">
        <v>128</v>
      </c>
      <c r="O51" s="1" t="s">
        <v>116</v>
      </c>
      <c r="P51" s="1" t="s">
        <v>113</v>
      </c>
      <c r="Q51" s="1" t="s">
        <v>114</v>
      </c>
      <c r="R51" s="1" t="s">
        <v>119</v>
      </c>
      <c r="S51" s="10">
        <f t="shared" si="0"/>
        <v>1</v>
      </c>
      <c r="T51" s="10">
        <f t="shared" si="1"/>
        <v>0</v>
      </c>
      <c r="U51" s="10">
        <f t="shared" si="2"/>
        <v>3</v>
      </c>
      <c r="V51" s="10">
        <f t="shared" si="3"/>
        <v>0</v>
      </c>
      <c r="W51" s="12">
        <f t="shared" si="4"/>
        <v>1</v>
      </c>
      <c r="X51" s="12">
        <f t="shared" si="5"/>
        <v>0</v>
      </c>
      <c r="Y51" s="12">
        <f t="shared" si="6"/>
        <v>1</v>
      </c>
      <c r="Z51" s="12">
        <f t="shared" si="7"/>
        <v>0</v>
      </c>
    </row>
    <row r="52" spans="1:26" x14ac:dyDescent="0.2">
      <c r="A52" s="1">
        <v>51</v>
      </c>
      <c r="B52" s="2" t="s">
        <v>57</v>
      </c>
      <c r="C52" s="5" t="s">
        <v>131</v>
      </c>
      <c r="D52" s="5" t="s">
        <v>131</v>
      </c>
      <c r="E52" s="5" t="s">
        <v>131</v>
      </c>
      <c r="F52" s="6" t="s">
        <v>130</v>
      </c>
      <c r="G52" s="6" t="s">
        <v>128</v>
      </c>
      <c r="H52" s="6" t="s">
        <v>128</v>
      </c>
      <c r="I52" s="6" t="s">
        <v>127</v>
      </c>
      <c r="J52" s="6" t="s">
        <v>127</v>
      </c>
      <c r="K52" s="6" t="s">
        <v>127</v>
      </c>
      <c r="L52" s="6" t="s">
        <v>128</v>
      </c>
      <c r="M52" s="6" t="s">
        <v>128</v>
      </c>
      <c r="N52" s="6" t="s">
        <v>128</v>
      </c>
      <c r="O52" s="1" t="s">
        <v>116</v>
      </c>
      <c r="P52" s="1" t="s">
        <v>113</v>
      </c>
      <c r="Q52" s="1" t="s">
        <v>117</v>
      </c>
      <c r="R52" s="1" t="s">
        <v>118</v>
      </c>
      <c r="S52" s="10">
        <f t="shared" si="0"/>
        <v>1.5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2">
        <f t="shared" si="4"/>
        <v>0.5</v>
      </c>
      <c r="X52" s="12">
        <f t="shared" si="5"/>
        <v>0</v>
      </c>
      <c r="Y52" s="12">
        <f t="shared" si="6"/>
        <v>0</v>
      </c>
      <c r="Z52" s="12">
        <f t="shared" si="7"/>
        <v>0</v>
      </c>
    </row>
    <row r="53" spans="1:26" ht="17" customHeight="1" x14ac:dyDescent="0.2">
      <c r="A53" s="1">
        <v>52</v>
      </c>
      <c r="B53" s="2" t="s">
        <v>58</v>
      </c>
      <c r="C53" s="5" t="s">
        <v>7</v>
      </c>
      <c r="D53" s="5" t="s">
        <v>7</v>
      </c>
      <c r="E53" s="5" t="s">
        <v>7</v>
      </c>
      <c r="F53" s="6" t="s">
        <v>130</v>
      </c>
      <c r="G53" s="5" t="s">
        <v>7</v>
      </c>
      <c r="H53" s="5" t="s">
        <v>7</v>
      </c>
      <c r="I53" s="6" t="s">
        <v>129</v>
      </c>
      <c r="J53" s="6" t="s">
        <v>129</v>
      </c>
      <c r="K53" s="6" t="s">
        <v>129</v>
      </c>
      <c r="L53" s="5" t="s">
        <v>7</v>
      </c>
      <c r="M53" s="6" t="s">
        <v>128</v>
      </c>
      <c r="N53" s="5" t="s">
        <v>7</v>
      </c>
      <c r="O53" s="1" t="s">
        <v>116</v>
      </c>
      <c r="P53" s="1" t="s">
        <v>113</v>
      </c>
      <c r="Q53" s="1" t="s">
        <v>117</v>
      </c>
      <c r="R53" s="1" t="s">
        <v>118</v>
      </c>
      <c r="S53" s="10">
        <f t="shared" si="0"/>
        <v>3</v>
      </c>
      <c r="T53" s="10">
        <f t="shared" si="1"/>
        <v>2</v>
      </c>
      <c r="U53" s="10">
        <f t="shared" si="2"/>
        <v>0</v>
      </c>
      <c r="V53" s="10">
        <f t="shared" si="3"/>
        <v>2</v>
      </c>
      <c r="W53" s="12">
        <f t="shared" si="4"/>
        <v>1</v>
      </c>
      <c r="X53" s="12">
        <f t="shared" si="5"/>
        <v>1</v>
      </c>
      <c r="Y53" s="12">
        <f t="shared" si="6"/>
        <v>0</v>
      </c>
      <c r="Z53" s="12">
        <f t="shared" si="7"/>
        <v>1</v>
      </c>
    </row>
    <row r="54" spans="1:26" x14ac:dyDescent="0.2">
      <c r="A54" s="1">
        <v>53</v>
      </c>
      <c r="B54" s="2" t="s">
        <v>59</v>
      </c>
      <c r="C54" s="5" t="s">
        <v>7</v>
      </c>
      <c r="D54" s="5" t="s">
        <v>131</v>
      </c>
      <c r="E54" s="6" t="s">
        <v>127</v>
      </c>
      <c r="F54" s="6" t="s">
        <v>130</v>
      </c>
      <c r="G54" s="6" t="s">
        <v>128</v>
      </c>
      <c r="H54" s="6" t="s">
        <v>128</v>
      </c>
      <c r="I54" s="6" t="s">
        <v>129</v>
      </c>
      <c r="J54" s="6" t="s">
        <v>129</v>
      </c>
      <c r="K54" s="6" t="s">
        <v>129</v>
      </c>
      <c r="L54" s="6" t="s">
        <v>128</v>
      </c>
      <c r="M54" s="6" t="s">
        <v>128</v>
      </c>
      <c r="N54" s="6" t="s">
        <v>128</v>
      </c>
      <c r="O54" s="1" t="s">
        <v>116</v>
      </c>
      <c r="P54" s="1" t="s">
        <v>113</v>
      </c>
      <c r="Q54" s="1" t="s">
        <v>117</v>
      </c>
      <c r="R54" s="1" t="s">
        <v>118</v>
      </c>
      <c r="S54" s="10">
        <f t="shared" si="0"/>
        <v>1.5</v>
      </c>
      <c r="T54" s="10">
        <f t="shared" si="1"/>
        <v>0</v>
      </c>
      <c r="U54" s="10">
        <f t="shared" si="2"/>
        <v>0</v>
      </c>
      <c r="V54" s="10">
        <f t="shared" si="3"/>
        <v>0</v>
      </c>
      <c r="W54" s="12">
        <f t="shared" si="4"/>
        <v>1</v>
      </c>
      <c r="X54" s="12">
        <f t="shared" si="5"/>
        <v>0</v>
      </c>
      <c r="Y54" s="12">
        <f t="shared" si="6"/>
        <v>0</v>
      </c>
      <c r="Z54" s="12">
        <f t="shared" si="7"/>
        <v>0</v>
      </c>
    </row>
    <row r="55" spans="1:26" x14ac:dyDescent="0.2">
      <c r="A55" s="1">
        <v>54</v>
      </c>
      <c r="B55" s="2" t="s">
        <v>60</v>
      </c>
      <c r="C55" s="5" t="s">
        <v>7</v>
      </c>
      <c r="D55" s="5" t="s">
        <v>131</v>
      </c>
      <c r="E55" s="5" t="s">
        <v>7</v>
      </c>
      <c r="F55" s="6" t="s">
        <v>130</v>
      </c>
      <c r="G55" s="6" t="s">
        <v>128</v>
      </c>
      <c r="H55" s="6" t="s">
        <v>128</v>
      </c>
      <c r="I55" s="6" t="s">
        <v>127</v>
      </c>
      <c r="J55" s="6" t="s">
        <v>129</v>
      </c>
      <c r="K55" s="6" t="s">
        <v>129</v>
      </c>
      <c r="L55" s="6" t="s">
        <v>128</v>
      </c>
      <c r="M55" s="6" t="s">
        <v>128</v>
      </c>
      <c r="N55" s="6" t="s">
        <v>128</v>
      </c>
      <c r="O55" s="1" t="s">
        <v>116</v>
      </c>
      <c r="P55" s="1" t="s">
        <v>113</v>
      </c>
      <c r="Q55" s="1" t="s">
        <v>117</v>
      </c>
      <c r="R55" s="1" t="s">
        <v>118</v>
      </c>
      <c r="S55" s="10">
        <f t="shared" si="0"/>
        <v>2.5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2">
        <f t="shared" si="4"/>
        <v>1</v>
      </c>
      <c r="X55" s="12">
        <f t="shared" si="5"/>
        <v>0</v>
      </c>
      <c r="Y55" s="12">
        <f t="shared" si="6"/>
        <v>0</v>
      </c>
      <c r="Z55" s="12">
        <f t="shared" si="7"/>
        <v>0</v>
      </c>
    </row>
    <row r="56" spans="1:26" x14ac:dyDescent="0.2">
      <c r="A56" s="1">
        <v>55</v>
      </c>
      <c r="B56" s="2" t="s">
        <v>61</v>
      </c>
      <c r="C56" s="6" t="s">
        <v>127</v>
      </c>
      <c r="D56" s="5" t="s">
        <v>131</v>
      </c>
      <c r="E56" s="5" t="s">
        <v>7</v>
      </c>
      <c r="F56" s="6" t="s">
        <v>128</v>
      </c>
      <c r="G56" s="6" t="s">
        <v>130</v>
      </c>
      <c r="H56" s="6" t="s">
        <v>128</v>
      </c>
      <c r="I56" s="5" t="s">
        <v>131</v>
      </c>
      <c r="J56" s="5" t="s">
        <v>131</v>
      </c>
      <c r="K56" s="5" t="s">
        <v>131</v>
      </c>
      <c r="L56" s="6" t="s">
        <v>128</v>
      </c>
      <c r="M56" s="6" t="s">
        <v>130</v>
      </c>
      <c r="N56" s="6" t="s">
        <v>130</v>
      </c>
      <c r="O56" s="1" t="s">
        <v>116</v>
      </c>
      <c r="P56" s="1" t="s">
        <v>113</v>
      </c>
      <c r="Q56" s="1" t="s">
        <v>117</v>
      </c>
      <c r="R56" s="1" t="s">
        <v>118</v>
      </c>
      <c r="S56" s="10">
        <f t="shared" si="0"/>
        <v>1.5</v>
      </c>
      <c r="T56" s="10">
        <f t="shared" si="1"/>
        <v>0</v>
      </c>
      <c r="U56" s="10">
        <f t="shared" si="2"/>
        <v>1.5</v>
      </c>
      <c r="V56" s="10">
        <f t="shared" si="3"/>
        <v>0</v>
      </c>
      <c r="W56" s="12">
        <f t="shared" si="4"/>
        <v>1</v>
      </c>
      <c r="X56" s="12">
        <f t="shared" si="5"/>
        <v>0</v>
      </c>
      <c r="Y56" s="12">
        <f t="shared" si="6"/>
        <v>0.5</v>
      </c>
      <c r="Z56" s="12">
        <f t="shared" si="7"/>
        <v>0</v>
      </c>
    </row>
    <row r="57" spans="1:26" x14ac:dyDescent="0.2">
      <c r="A57" s="1">
        <v>56</v>
      </c>
      <c r="B57" s="2" t="s">
        <v>62</v>
      </c>
      <c r="C57" s="5" t="s">
        <v>131</v>
      </c>
      <c r="D57" s="5" t="s">
        <v>131</v>
      </c>
      <c r="E57" s="6" t="s">
        <v>130</v>
      </c>
      <c r="F57" s="6" t="s">
        <v>127</v>
      </c>
      <c r="G57" s="6" t="s">
        <v>127</v>
      </c>
      <c r="H57" s="6" t="s">
        <v>127</v>
      </c>
      <c r="I57" s="6" t="s">
        <v>127</v>
      </c>
      <c r="J57" s="6" t="s">
        <v>127</v>
      </c>
      <c r="K57" s="6" t="s">
        <v>127</v>
      </c>
      <c r="L57" s="6" t="s">
        <v>130</v>
      </c>
      <c r="M57" s="6" t="s">
        <v>130</v>
      </c>
      <c r="N57" s="6" t="s">
        <v>130</v>
      </c>
      <c r="O57" s="1" t="s">
        <v>112</v>
      </c>
      <c r="P57" s="1" t="s">
        <v>122</v>
      </c>
      <c r="Q57" s="1" t="s">
        <v>117</v>
      </c>
      <c r="R57" s="1" t="s">
        <v>123</v>
      </c>
      <c r="S57" s="10">
        <f t="shared" si="0"/>
        <v>1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2">
        <f t="shared" si="4"/>
        <v>0.5</v>
      </c>
      <c r="X57" s="12">
        <f t="shared" si="5"/>
        <v>0</v>
      </c>
      <c r="Y57" s="12">
        <f t="shared" si="6"/>
        <v>0</v>
      </c>
      <c r="Z57" s="12">
        <f t="shared" si="7"/>
        <v>0</v>
      </c>
    </row>
    <row r="58" spans="1:26" x14ac:dyDescent="0.2">
      <c r="A58" s="1">
        <v>57</v>
      </c>
      <c r="B58" s="2" t="s">
        <v>63</v>
      </c>
      <c r="C58" s="6" t="s">
        <v>127</v>
      </c>
      <c r="D58" s="5" t="s">
        <v>131</v>
      </c>
      <c r="E58" s="5" t="s">
        <v>131</v>
      </c>
      <c r="F58" s="6" t="s">
        <v>127</v>
      </c>
      <c r="G58" s="6" t="s">
        <v>127</v>
      </c>
      <c r="H58" s="6" t="s">
        <v>127</v>
      </c>
      <c r="I58" s="6" t="s">
        <v>127</v>
      </c>
      <c r="J58" s="6" t="s">
        <v>127</v>
      </c>
      <c r="K58" s="6" t="s">
        <v>127</v>
      </c>
      <c r="L58" s="6" t="s">
        <v>130</v>
      </c>
      <c r="M58" s="6" t="s">
        <v>130</v>
      </c>
      <c r="N58" s="6" t="s">
        <v>130</v>
      </c>
      <c r="O58" s="1" t="s">
        <v>112</v>
      </c>
      <c r="P58" s="1" t="s">
        <v>122</v>
      </c>
      <c r="Q58" s="1" t="s">
        <v>117</v>
      </c>
      <c r="R58" s="1" t="s">
        <v>123</v>
      </c>
      <c r="S58" s="10">
        <f t="shared" si="0"/>
        <v>1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2">
        <f t="shared" si="4"/>
        <v>0.5</v>
      </c>
      <c r="X58" s="12">
        <f t="shared" si="5"/>
        <v>0</v>
      </c>
      <c r="Y58" s="12">
        <f t="shared" si="6"/>
        <v>0</v>
      </c>
      <c r="Z58" s="12">
        <f t="shared" si="7"/>
        <v>0</v>
      </c>
    </row>
    <row r="59" spans="1:26" x14ac:dyDescent="0.2">
      <c r="A59" s="1">
        <v>58</v>
      </c>
      <c r="B59" s="2" t="s">
        <v>64</v>
      </c>
      <c r="C59" s="6" t="s">
        <v>127</v>
      </c>
      <c r="D59" s="5" t="s">
        <v>7</v>
      </c>
      <c r="E59" s="5" t="s">
        <v>131</v>
      </c>
      <c r="F59" s="6" t="s">
        <v>127</v>
      </c>
      <c r="G59" s="6" t="s">
        <v>127</v>
      </c>
      <c r="H59" s="6" t="s">
        <v>127</v>
      </c>
      <c r="I59" s="6" t="s">
        <v>127</v>
      </c>
      <c r="J59" s="6" t="s">
        <v>127</v>
      </c>
      <c r="K59" s="6" t="s">
        <v>127</v>
      </c>
      <c r="L59" s="6" t="s">
        <v>130</v>
      </c>
      <c r="M59" s="6" t="s">
        <v>130</v>
      </c>
      <c r="N59" s="6" t="s">
        <v>130</v>
      </c>
      <c r="O59" s="1" t="s">
        <v>112</v>
      </c>
      <c r="P59" s="1" t="s">
        <v>122</v>
      </c>
      <c r="Q59" s="1" t="s">
        <v>117</v>
      </c>
      <c r="R59" s="1" t="s">
        <v>123</v>
      </c>
      <c r="S59" s="10">
        <f t="shared" si="0"/>
        <v>1.5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2">
        <f t="shared" si="4"/>
        <v>1</v>
      </c>
      <c r="X59" s="12">
        <f t="shared" si="5"/>
        <v>0</v>
      </c>
      <c r="Y59" s="12">
        <f t="shared" si="6"/>
        <v>0</v>
      </c>
      <c r="Z59" s="12">
        <f t="shared" si="7"/>
        <v>0</v>
      </c>
    </row>
    <row r="60" spans="1:26" x14ac:dyDescent="0.2">
      <c r="A60" s="1">
        <v>59</v>
      </c>
      <c r="B60" s="2" t="s">
        <v>65</v>
      </c>
      <c r="C60" s="5" t="s">
        <v>7</v>
      </c>
      <c r="D60" s="6" t="s">
        <v>130</v>
      </c>
      <c r="E60" s="5" t="s">
        <v>131</v>
      </c>
      <c r="F60" s="6" t="s">
        <v>127</v>
      </c>
      <c r="G60" s="6" t="s">
        <v>127</v>
      </c>
      <c r="H60" s="6" t="s">
        <v>127</v>
      </c>
      <c r="I60" s="6" t="s">
        <v>127</v>
      </c>
      <c r="J60" s="6" t="s">
        <v>130</v>
      </c>
      <c r="K60" s="6" t="s">
        <v>127</v>
      </c>
      <c r="L60" s="6" t="s">
        <v>130</v>
      </c>
      <c r="M60" s="6" t="s">
        <v>130</v>
      </c>
      <c r="N60" s="6" t="s">
        <v>130</v>
      </c>
      <c r="O60" s="1" t="s">
        <v>112</v>
      </c>
      <c r="P60" s="1" t="s">
        <v>122</v>
      </c>
      <c r="Q60" s="1" t="s">
        <v>117</v>
      </c>
      <c r="R60" s="1" t="s">
        <v>123</v>
      </c>
      <c r="S60" s="10">
        <f t="shared" si="0"/>
        <v>1.5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2">
        <f t="shared" si="4"/>
        <v>1</v>
      </c>
      <c r="X60" s="12">
        <f t="shared" si="5"/>
        <v>0</v>
      </c>
      <c r="Y60" s="12">
        <f t="shared" si="6"/>
        <v>0</v>
      </c>
      <c r="Z60" s="12">
        <f t="shared" si="7"/>
        <v>0</v>
      </c>
    </row>
    <row r="61" spans="1:26" x14ac:dyDescent="0.2">
      <c r="A61" s="1">
        <v>60</v>
      </c>
      <c r="B61" s="2" t="s">
        <v>66</v>
      </c>
      <c r="C61" s="6" t="s">
        <v>130</v>
      </c>
      <c r="D61" s="5" t="s">
        <v>131</v>
      </c>
      <c r="E61" s="6" t="s">
        <v>130</v>
      </c>
      <c r="F61" s="6" t="s">
        <v>127</v>
      </c>
      <c r="G61" s="6" t="s">
        <v>127</v>
      </c>
      <c r="H61" s="6" t="s">
        <v>127</v>
      </c>
      <c r="I61" s="6" t="s">
        <v>130</v>
      </c>
      <c r="J61" s="6" t="s">
        <v>128</v>
      </c>
      <c r="K61" s="6" t="s">
        <v>128</v>
      </c>
      <c r="L61" s="6" t="s">
        <v>130</v>
      </c>
      <c r="M61" s="6" t="s">
        <v>130</v>
      </c>
      <c r="N61" s="6" t="s">
        <v>130</v>
      </c>
      <c r="O61" s="1" t="s">
        <v>112</v>
      </c>
      <c r="P61" s="1" t="s">
        <v>122</v>
      </c>
      <c r="Q61" s="1" t="s">
        <v>117</v>
      </c>
      <c r="R61" s="1" t="s">
        <v>123</v>
      </c>
      <c r="S61" s="10">
        <f t="shared" si="0"/>
        <v>0.5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2">
        <f t="shared" si="4"/>
        <v>0.5</v>
      </c>
      <c r="X61" s="12">
        <f t="shared" si="5"/>
        <v>0</v>
      </c>
      <c r="Y61" s="12">
        <f t="shared" si="6"/>
        <v>0</v>
      </c>
      <c r="Z61" s="12">
        <f t="shared" si="7"/>
        <v>0</v>
      </c>
    </row>
    <row r="62" spans="1:26" x14ac:dyDescent="0.2">
      <c r="A62" s="1">
        <v>61</v>
      </c>
      <c r="B62" s="2" t="s">
        <v>67</v>
      </c>
      <c r="C62" s="6" t="s">
        <v>127</v>
      </c>
      <c r="D62" s="6" t="s">
        <v>130</v>
      </c>
      <c r="E62" s="5" t="s">
        <v>7</v>
      </c>
      <c r="F62" s="6" t="s">
        <v>130</v>
      </c>
      <c r="G62" s="6" t="s">
        <v>130</v>
      </c>
      <c r="H62" s="6" t="s">
        <v>127</v>
      </c>
      <c r="I62" s="6" t="s">
        <v>127</v>
      </c>
      <c r="J62" s="6" t="s">
        <v>127</v>
      </c>
      <c r="K62" s="6" t="s">
        <v>127</v>
      </c>
      <c r="L62" s="6" t="s">
        <v>130</v>
      </c>
      <c r="M62" s="6" t="s">
        <v>130</v>
      </c>
      <c r="N62" s="6" t="s">
        <v>130</v>
      </c>
      <c r="O62" s="1" t="s">
        <v>112</v>
      </c>
      <c r="P62" s="1" t="s">
        <v>113</v>
      </c>
      <c r="Q62" s="1" t="s">
        <v>117</v>
      </c>
      <c r="R62" s="1" t="s">
        <v>124</v>
      </c>
      <c r="S62" s="10">
        <f t="shared" si="0"/>
        <v>1</v>
      </c>
      <c r="T62" s="10">
        <f t="shared" si="1"/>
        <v>0</v>
      </c>
      <c r="U62" s="10">
        <f t="shared" si="2"/>
        <v>0</v>
      </c>
      <c r="V62" s="10">
        <f t="shared" si="3"/>
        <v>0</v>
      </c>
      <c r="W62" s="12">
        <f t="shared" si="4"/>
        <v>1</v>
      </c>
      <c r="X62" s="12">
        <f t="shared" si="5"/>
        <v>0</v>
      </c>
      <c r="Y62" s="12">
        <f t="shared" si="6"/>
        <v>0</v>
      </c>
      <c r="Z62" s="12">
        <f t="shared" si="7"/>
        <v>0</v>
      </c>
    </row>
    <row r="63" spans="1:26" x14ac:dyDescent="0.2">
      <c r="A63" s="1">
        <v>62</v>
      </c>
      <c r="B63" s="2" t="s">
        <v>68</v>
      </c>
      <c r="C63" s="6" t="s">
        <v>127</v>
      </c>
      <c r="D63" s="6" t="s">
        <v>130</v>
      </c>
      <c r="E63" s="5" t="s">
        <v>131</v>
      </c>
      <c r="F63" s="6" t="s">
        <v>127</v>
      </c>
      <c r="G63" s="6" t="s">
        <v>127</v>
      </c>
      <c r="H63" s="6" t="s">
        <v>127</v>
      </c>
      <c r="I63" s="6" t="s">
        <v>127</v>
      </c>
      <c r="J63" s="6" t="s">
        <v>127</v>
      </c>
      <c r="K63" s="6" t="s">
        <v>127</v>
      </c>
      <c r="L63" s="5" t="s">
        <v>131</v>
      </c>
      <c r="M63" s="5" t="s">
        <v>131</v>
      </c>
      <c r="N63" s="6" t="s">
        <v>130</v>
      </c>
      <c r="O63" s="1" t="s">
        <v>112</v>
      </c>
      <c r="P63" s="1" t="s">
        <v>122</v>
      </c>
      <c r="Q63" s="1" t="s">
        <v>117</v>
      </c>
      <c r="R63" s="1" t="s">
        <v>123</v>
      </c>
      <c r="S63" s="10">
        <f t="shared" si="0"/>
        <v>0.5</v>
      </c>
      <c r="T63" s="10">
        <f t="shared" si="1"/>
        <v>0</v>
      </c>
      <c r="U63" s="10">
        <f t="shared" si="2"/>
        <v>0</v>
      </c>
      <c r="V63" s="10">
        <f t="shared" si="3"/>
        <v>1</v>
      </c>
      <c r="W63" s="12">
        <f t="shared" si="4"/>
        <v>0.5</v>
      </c>
      <c r="X63" s="12">
        <f t="shared" si="5"/>
        <v>0</v>
      </c>
      <c r="Y63" s="12">
        <f t="shared" si="6"/>
        <v>0</v>
      </c>
      <c r="Z63" s="12">
        <f t="shared" si="7"/>
        <v>0.5</v>
      </c>
    </row>
    <row r="64" spans="1:26" x14ac:dyDescent="0.2">
      <c r="A64" s="1">
        <v>63</v>
      </c>
      <c r="B64" s="2" t="s">
        <v>69</v>
      </c>
      <c r="C64" s="6" t="s">
        <v>127</v>
      </c>
      <c r="D64" s="6" t="s">
        <v>127</v>
      </c>
      <c r="E64" s="6" t="s">
        <v>127</v>
      </c>
      <c r="F64" s="6" t="s">
        <v>128</v>
      </c>
      <c r="G64" s="6" t="s">
        <v>128</v>
      </c>
      <c r="H64" s="6" t="s">
        <v>128</v>
      </c>
      <c r="I64" s="6" t="s">
        <v>127</v>
      </c>
      <c r="J64" s="6" t="s">
        <v>127</v>
      </c>
      <c r="K64" s="6" t="s">
        <v>127</v>
      </c>
      <c r="L64" s="6" t="s">
        <v>128</v>
      </c>
      <c r="M64" s="6" t="s">
        <v>130</v>
      </c>
      <c r="N64" s="6" t="s">
        <v>128</v>
      </c>
      <c r="O64" s="1" t="s">
        <v>116</v>
      </c>
      <c r="P64" s="1" t="s">
        <v>113</v>
      </c>
      <c r="Q64" s="1" t="s">
        <v>117</v>
      </c>
      <c r="R64" s="1" t="s">
        <v>125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2">
        <f t="shared" si="4"/>
        <v>0</v>
      </c>
      <c r="X64" s="12">
        <f t="shared" si="5"/>
        <v>0</v>
      </c>
      <c r="Y64" s="12">
        <f t="shared" si="6"/>
        <v>0</v>
      </c>
      <c r="Z64" s="12">
        <f t="shared" si="7"/>
        <v>0</v>
      </c>
    </row>
    <row r="65" spans="1:26" x14ac:dyDescent="0.2">
      <c r="A65" s="1">
        <v>64</v>
      </c>
      <c r="B65" s="2" t="s">
        <v>70</v>
      </c>
      <c r="C65" s="5" t="s">
        <v>7</v>
      </c>
      <c r="D65" s="5" t="s">
        <v>7</v>
      </c>
      <c r="E65" s="5" t="s">
        <v>7</v>
      </c>
      <c r="F65" s="6" t="s">
        <v>130</v>
      </c>
      <c r="G65" s="6" t="s">
        <v>128</v>
      </c>
      <c r="H65" s="6" t="s">
        <v>128</v>
      </c>
      <c r="I65" s="6" t="s">
        <v>129</v>
      </c>
      <c r="J65" s="6" t="s">
        <v>129</v>
      </c>
      <c r="K65" s="6" t="s">
        <v>129</v>
      </c>
      <c r="L65" s="6" t="s">
        <v>128</v>
      </c>
      <c r="M65" s="6" t="s">
        <v>128</v>
      </c>
      <c r="N65" s="6" t="s">
        <v>128</v>
      </c>
      <c r="O65" s="1" t="s">
        <v>116</v>
      </c>
      <c r="P65" s="1" t="s">
        <v>113</v>
      </c>
      <c r="Q65" s="1" t="s">
        <v>114</v>
      </c>
      <c r="R65" s="1" t="s">
        <v>125</v>
      </c>
      <c r="S65" s="10">
        <f t="shared" si="0"/>
        <v>3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2">
        <f t="shared" si="4"/>
        <v>1</v>
      </c>
      <c r="X65" s="12">
        <f t="shared" si="5"/>
        <v>0</v>
      </c>
      <c r="Y65" s="12">
        <f t="shared" si="6"/>
        <v>0</v>
      </c>
      <c r="Z65" s="12">
        <f t="shared" si="7"/>
        <v>0</v>
      </c>
    </row>
    <row r="66" spans="1:26" x14ac:dyDescent="0.2">
      <c r="A66" s="1">
        <v>65</v>
      </c>
      <c r="B66" s="2" t="s">
        <v>71</v>
      </c>
      <c r="C66" s="5" t="s">
        <v>7</v>
      </c>
      <c r="D66" s="5" t="s">
        <v>7</v>
      </c>
      <c r="E66" s="5" t="s">
        <v>7</v>
      </c>
      <c r="F66" s="6" t="s">
        <v>128</v>
      </c>
      <c r="G66" s="6" t="s">
        <v>128</v>
      </c>
      <c r="H66" s="6" t="s">
        <v>128</v>
      </c>
      <c r="I66" s="6" t="s">
        <v>129</v>
      </c>
      <c r="J66" s="6" t="s">
        <v>129</v>
      </c>
      <c r="K66" s="6" t="s">
        <v>129</v>
      </c>
      <c r="L66" s="6" t="s">
        <v>128</v>
      </c>
      <c r="M66" s="5" t="s">
        <v>7</v>
      </c>
      <c r="N66" s="6" t="s">
        <v>128</v>
      </c>
      <c r="O66" s="1" t="s">
        <v>116</v>
      </c>
      <c r="P66" s="1" t="s">
        <v>113</v>
      </c>
      <c r="Q66" s="1" t="s">
        <v>114</v>
      </c>
      <c r="R66" s="1" t="s">
        <v>125</v>
      </c>
      <c r="S66" s="10">
        <f t="shared" si="0"/>
        <v>3</v>
      </c>
      <c r="T66" s="10">
        <f t="shared" si="1"/>
        <v>0</v>
      </c>
      <c r="U66" s="10">
        <f t="shared" si="2"/>
        <v>0</v>
      </c>
      <c r="V66" s="10">
        <f t="shared" si="3"/>
        <v>1</v>
      </c>
      <c r="W66" s="12">
        <f t="shared" si="4"/>
        <v>1</v>
      </c>
      <c r="X66" s="12">
        <f t="shared" si="5"/>
        <v>0</v>
      </c>
      <c r="Y66" s="12">
        <f t="shared" si="6"/>
        <v>0</v>
      </c>
      <c r="Z66" s="12">
        <f t="shared" si="7"/>
        <v>1</v>
      </c>
    </row>
    <row r="67" spans="1:26" x14ac:dyDescent="0.2">
      <c r="A67" s="1">
        <v>66</v>
      </c>
      <c r="B67" s="2" t="s">
        <v>72</v>
      </c>
      <c r="C67" s="6" t="s">
        <v>127</v>
      </c>
      <c r="D67" s="6" t="s">
        <v>127</v>
      </c>
      <c r="E67" s="6" t="s">
        <v>127</v>
      </c>
      <c r="F67" s="6" t="s">
        <v>128</v>
      </c>
      <c r="G67" s="6" t="s">
        <v>128</v>
      </c>
      <c r="H67" s="6" t="s">
        <v>128</v>
      </c>
      <c r="I67" s="6" t="s">
        <v>127</v>
      </c>
      <c r="J67" s="6" t="s">
        <v>127</v>
      </c>
      <c r="K67" s="6" t="s">
        <v>127</v>
      </c>
      <c r="L67" s="6" t="s">
        <v>128</v>
      </c>
      <c r="M67" s="6" t="s">
        <v>128</v>
      </c>
      <c r="N67" s="6" t="s">
        <v>128</v>
      </c>
      <c r="O67" s="1" t="s">
        <v>116</v>
      </c>
      <c r="P67" s="1" t="s">
        <v>113</v>
      </c>
      <c r="Q67" s="1" t="s">
        <v>114</v>
      </c>
      <c r="R67" s="1" t="s">
        <v>125</v>
      </c>
      <c r="S67" s="10">
        <f t="shared" ref="S67:S101" si="8">IF(C67="YES",1,IF(C67="Y/PARTIAL",0.5,0)) + IF(D67="YES",1,IF(D67="Y/PARTIAL",0.5,0)) + IF(E67="YES",1,IF(E67="Y/PARTIAL",0.5,0))</f>
        <v>0</v>
      </c>
      <c r="T67" s="10">
        <f t="shared" ref="T67:T101" si="9">IF(F67="YES",1,IF(F67="Y/PARTIAL",0.5,0)) + IF(G67="YES",1,IF(G67="Y/PARTIAL",0.5,0)) + IF(H67="YES",1,IF(H67="Y/PARTIAL",0.5,0))</f>
        <v>0</v>
      </c>
      <c r="U67" s="10">
        <f t="shared" ref="U67:U101" si="10">IF(I67="YES",1,IF(I67="Y/PARTIAL",0.5,0)) + IF(J67="YES",1,IF(J67="Y/PARTIAL",0.5,0)) + IF(K67="YES",1,IF(K67="Y/PARTIAL",0.5,0))</f>
        <v>0</v>
      </c>
      <c r="V67" s="10">
        <f t="shared" ref="V67:V101" si="11">IF(L67="YES",1,IF(L67="Y/PARTIAL",0.5,0)) + IF(M67="YES",1,IF(M67="Y/PARTIAL",0.5,0)) + IF(N67="YES",1,IF(N67="Y/PARTIAL",0.5,0))</f>
        <v>0</v>
      </c>
      <c r="W67" s="12">
        <f t="shared" ref="W67:W101" si="12">IF(COUNTIF(C67:E67,"YES")&gt;0,1,IF(COUNTIF(C67:E67,"Y/PARTIAL")&gt;0,0.5,0))</f>
        <v>0</v>
      </c>
      <c r="X67" s="12">
        <f t="shared" ref="X67:X101" si="13">IF(COUNTIF(F67:H67,"YES")&gt;0,1,IF(COUNTIF(F67:H67,"Y/PARTIAL")&gt;0,0.5,0))</f>
        <v>0</v>
      </c>
      <c r="Y67" s="12">
        <f t="shared" ref="Y67:Y101" si="14">IF(COUNTIF(I67:K67,"YES")&gt;0,1,IF(COUNTIF(I67:K67,"Y/PARTIAL")&gt;0,0.5,0))</f>
        <v>0</v>
      </c>
      <c r="Z67" s="12">
        <f t="shared" ref="Z67:Z101" si="15">IF(COUNTIF(L67:N67,"YES")&gt;0,1,IF(COUNTIF(L67:N67,"Y/PARTIAL")&gt;0,0.5,0))</f>
        <v>0</v>
      </c>
    </row>
    <row r="68" spans="1:26" x14ac:dyDescent="0.2">
      <c r="A68" s="1">
        <v>67</v>
      </c>
      <c r="B68" s="2" t="s">
        <v>73</v>
      </c>
      <c r="C68" s="5" t="s">
        <v>7</v>
      </c>
      <c r="D68" s="6" t="s">
        <v>127</v>
      </c>
      <c r="E68" s="6" t="s">
        <v>127</v>
      </c>
      <c r="F68" s="6" t="s">
        <v>128</v>
      </c>
      <c r="G68" s="6" t="s">
        <v>128</v>
      </c>
      <c r="H68" s="6" t="s">
        <v>128</v>
      </c>
      <c r="I68" s="6" t="s">
        <v>127</v>
      </c>
      <c r="J68" s="6" t="s">
        <v>127</v>
      </c>
      <c r="K68" s="6" t="s">
        <v>127</v>
      </c>
      <c r="L68" s="6" t="s">
        <v>128</v>
      </c>
      <c r="M68" s="6" t="s">
        <v>128</v>
      </c>
      <c r="N68" s="6" t="s">
        <v>128</v>
      </c>
      <c r="O68" s="1" t="s">
        <v>116</v>
      </c>
      <c r="P68" s="1" t="s">
        <v>113</v>
      </c>
      <c r="Q68" s="1" t="s">
        <v>117</v>
      </c>
      <c r="R68" s="1" t="s">
        <v>125</v>
      </c>
      <c r="S68" s="10">
        <f t="shared" si="8"/>
        <v>1</v>
      </c>
      <c r="T68" s="10">
        <f t="shared" si="9"/>
        <v>0</v>
      </c>
      <c r="U68" s="10">
        <f t="shared" si="10"/>
        <v>0</v>
      </c>
      <c r="V68" s="10">
        <f t="shared" si="11"/>
        <v>0</v>
      </c>
      <c r="W68" s="12">
        <f t="shared" si="12"/>
        <v>1</v>
      </c>
      <c r="X68" s="12">
        <f t="shared" si="13"/>
        <v>0</v>
      </c>
      <c r="Y68" s="12">
        <f t="shared" si="14"/>
        <v>0</v>
      </c>
      <c r="Z68" s="12">
        <f t="shared" si="15"/>
        <v>0</v>
      </c>
    </row>
    <row r="69" spans="1:26" x14ac:dyDescent="0.2">
      <c r="A69" s="1">
        <v>68</v>
      </c>
      <c r="B69" s="2" t="s">
        <v>74</v>
      </c>
      <c r="C69" s="6" t="s">
        <v>127</v>
      </c>
      <c r="D69" s="6" t="s">
        <v>127</v>
      </c>
      <c r="E69" s="6" t="s">
        <v>127</v>
      </c>
      <c r="F69" s="6" t="s">
        <v>128</v>
      </c>
      <c r="G69" s="6" t="s">
        <v>128</v>
      </c>
      <c r="H69" s="6" t="s">
        <v>128</v>
      </c>
      <c r="I69" s="6" t="s">
        <v>129</v>
      </c>
      <c r="J69" s="6" t="s">
        <v>129</v>
      </c>
      <c r="K69" s="6" t="s">
        <v>129</v>
      </c>
      <c r="L69" s="6" t="s">
        <v>128</v>
      </c>
      <c r="M69" s="6" t="s">
        <v>128</v>
      </c>
      <c r="N69" s="6" t="s">
        <v>128</v>
      </c>
      <c r="O69" s="1" t="s">
        <v>116</v>
      </c>
      <c r="P69" s="1" t="s">
        <v>113</v>
      </c>
      <c r="Q69" s="1" t="s">
        <v>117</v>
      </c>
      <c r="R69" s="1" t="s">
        <v>125</v>
      </c>
      <c r="S69" s="10">
        <f t="shared" si="8"/>
        <v>0</v>
      </c>
      <c r="T69" s="10">
        <f t="shared" si="9"/>
        <v>0</v>
      </c>
      <c r="U69" s="10">
        <f t="shared" si="10"/>
        <v>0</v>
      </c>
      <c r="V69" s="10">
        <f t="shared" si="11"/>
        <v>0</v>
      </c>
      <c r="W69" s="12">
        <f t="shared" si="12"/>
        <v>0</v>
      </c>
      <c r="X69" s="12">
        <f t="shared" si="13"/>
        <v>0</v>
      </c>
      <c r="Y69" s="12">
        <f t="shared" si="14"/>
        <v>0</v>
      </c>
      <c r="Z69" s="12">
        <f t="shared" si="15"/>
        <v>0</v>
      </c>
    </row>
    <row r="70" spans="1:26" x14ac:dyDescent="0.2">
      <c r="A70" s="1">
        <v>69</v>
      </c>
      <c r="B70" s="2" t="s">
        <v>75</v>
      </c>
      <c r="C70" s="5" t="s">
        <v>7</v>
      </c>
      <c r="D70" s="6" t="s">
        <v>127</v>
      </c>
      <c r="E70" s="6" t="s">
        <v>127</v>
      </c>
      <c r="F70" s="6" t="s">
        <v>128</v>
      </c>
      <c r="G70" s="6" t="s">
        <v>128</v>
      </c>
      <c r="H70" s="6" t="s">
        <v>128</v>
      </c>
      <c r="I70" s="6" t="s">
        <v>130</v>
      </c>
      <c r="J70" s="6" t="s">
        <v>127</v>
      </c>
      <c r="K70" s="6" t="s">
        <v>127</v>
      </c>
      <c r="L70" s="6" t="s">
        <v>128</v>
      </c>
      <c r="M70" s="6" t="s">
        <v>130</v>
      </c>
      <c r="N70" s="6" t="s">
        <v>128</v>
      </c>
      <c r="O70" s="1" t="s">
        <v>116</v>
      </c>
      <c r="P70" s="1" t="s">
        <v>113</v>
      </c>
      <c r="Q70" s="1" t="s">
        <v>117</v>
      </c>
      <c r="R70" s="1" t="s">
        <v>125</v>
      </c>
      <c r="S70" s="10">
        <f t="shared" si="8"/>
        <v>1</v>
      </c>
      <c r="T70" s="10">
        <f t="shared" si="9"/>
        <v>0</v>
      </c>
      <c r="U70" s="10">
        <f t="shared" si="10"/>
        <v>0</v>
      </c>
      <c r="V70" s="10">
        <f t="shared" si="11"/>
        <v>0</v>
      </c>
      <c r="W70" s="12">
        <f t="shared" si="12"/>
        <v>1</v>
      </c>
      <c r="X70" s="12">
        <f t="shared" si="13"/>
        <v>0</v>
      </c>
      <c r="Y70" s="12">
        <f t="shared" si="14"/>
        <v>0</v>
      </c>
      <c r="Z70" s="12">
        <f t="shared" si="15"/>
        <v>0</v>
      </c>
    </row>
    <row r="71" spans="1:26" x14ac:dyDescent="0.2">
      <c r="A71" s="1">
        <v>70</v>
      </c>
      <c r="B71" s="2" t="s">
        <v>76</v>
      </c>
      <c r="C71" s="5" t="s">
        <v>7</v>
      </c>
      <c r="D71" s="5" t="s">
        <v>7</v>
      </c>
      <c r="E71" s="5" t="s">
        <v>7</v>
      </c>
      <c r="F71" s="6" t="s">
        <v>128</v>
      </c>
      <c r="G71" s="6" t="s">
        <v>130</v>
      </c>
      <c r="H71" s="6" t="s">
        <v>128</v>
      </c>
      <c r="I71" s="6" t="s">
        <v>129</v>
      </c>
      <c r="J71" s="6" t="s">
        <v>129</v>
      </c>
      <c r="K71" s="6" t="s">
        <v>129</v>
      </c>
      <c r="L71" s="5" t="s">
        <v>7</v>
      </c>
      <c r="M71" s="6" t="s">
        <v>128</v>
      </c>
      <c r="N71" s="5" t="s">
        <v>7</v>
      </c>
      <c r="O71" s="1" t="s">
        <v>116</v>
      </c>
      <c r="P71" s="1" t="s">
        <v>113</v>
      </c>
      <c r="Q71" s="1" t="s">
        <v>114</v>
      </c>
      <c r="R71" s="1" t="s">
        <v>125</v>
      </c>
      <c r="S71" s="10">
        <f t="shared" si="8"/>
        <v>3</v>
      </c>
      <c r="T71" s="10">
        <f t="shared" si="9"/>
        <v>0</v>
      </c>
      <c r="U71" s="10">
        <f t="shared" si="10"/>
        <v>0</v>
      </c>
      <c r="V71" s="10">
        <f t="shared" si="11"/>
        <v>2</v>
      </c>
      <c r="W71" s="12">
        <f t="shared" si="12"/>
        <v>1</v>
      </c>
      <c r="X71" s="12">
        <f t="shared" si="13"/>
        <v>0</v>
      </c>
      <c r="Y71" s="12">
        <f t="shared" si="14"/>
        <v>0</v>
      </c>
      <c r="Z71" s="12">
        <f t="shared" si="15"/>
        <v>1</v>
      </c>
    </row>
    <row r="72" spans="1:26" x14ac:dyDescent="0.2">
      <c r="A72" s="1">
        <v>71</v>
      </c>
      <c r="B72" s="2" t="s">
        <v>77</v>
      </c>
      <c r="C72" s="5" t="s">
        <v>7</v>
      </c>
      <c r="D72" s="5" t="s">
        <v>7</v>
      </c>
      <c r="E72" s="5" t="s">
        <v>7</v>
      </c>
      <c r="F72" s="6" t="s">
        <v>128</v>
      </c>
      <c r="G72" s="6" t="s">
        <v>128</v>
      </c>
      <c r="H72" s="6" t="s">
        <v>128</v>
      </c>
      <c r="I72" s="6" t="s">
        <v>129</v>
      </c>
      <c r="J72" s="5" t="s">
        <v>7</v>
      </c>
      <c r="K72" s="6" t="s">
        <v>129</v>
      </c>
      <c r="L72" s="6" t="s">
        <v>128</v>
      </c>
      <c r="M72" s="6" t="s">
        <v>128</v>
      </c>
      <c r="N72" s="6" t="s">
        <v>128</v>
      </c>
      <c r="O72" s="1" t="s">
        <v>112</v>
      </c>
      <c r="P72" s="1" t="s">
        <v>122</v>
      </c>
      <c r="Q72" s="1" t="s">
        <v>114</v>
      </c>
      <c r="R72" s="1" t="s">
        <v>125</v>
      </c>
      <c r="S72" s="10">
        <f t="shared" si="8"/>
        <v>3</v>
      </c>
      <c r="T72" s="10">
        <f t="shared" si="9"/>
        <v>0</v>
      </c>
      <c r="U72" s="10">
        <f t="shared" si="10"/>
        <v>1</v>
      </c>
      <c r="V72" s="10">
        <f t="shared" si="11"/>
        <v>0</v>
      </c>
      <c r="W72" s="12">
        <f t="shared" si="12"/>
        <v>1</v>
      </c>
      <c r="X72" s="12">
        <f t="shared" si="13"/>
        <v>0</v>
      </c>
      <c r="Y72" s="12">
        <f t="shared" si="14"/>
        <v>1</v>
      </c>
      <c r="Z72" s="12">
        <f t="shared" si="15"/>
        <v>0</v>
      </c>
    </row>
    <row r="73" spans="1:26" x14ac:dyDescent="0.2">
      <c r="A73" s="1">
        <v>72</v>
      </c>
      <c r="B73" s="2" t="s">
        <v>78</v>
      </c>
      <c r="C73" s="5" t="s">
        <v>7</v>
      </c>
      <c r="D73" s="5" t="s">
        <v>7</v>
      </c>
      <c r="E73" s="5" t="s">
        <v>7</v>
      </c>
      <c r="F73" s="5" t="s">
        <v>7</v>
      </c>
      <c r="G73" s="6" t="s">
        <v>128</v>
      </c>
      <c r="H73" s="6" t="s">
        <v>128</v>
      </c>
      <c r="I73" s="6" t="s">
        <v>129</v>
      </c>
      <c r="J73" s="5" t="s">
        <v>7</v>
      </c>
      <c r="K73" s="6" t="s">
        <v>129</v>
      </c>
      <c r="L73" s="6" t="s">
        <v>128</v>
      </c>
      <c r="M73" s="6" t="s">
        <v>128</v>
      </c>
      <c r="N73" s="6" t="s">
        <v>128</v>
      </c>
      <c r="O73" s="1" t="s">
        <v>112</v>
      </c>
      <c r="P73" s="1" t="s">
        <v>122</v>
      </c>
      <c r="Q73" s="1" t="s">
        <v>117</v>
      </c>
      <c r="R73" s="1" t="s">
        <v>125</v>
      </c>
      <c r="S73" s="10">
        <f t="shared" si="8"/>
        <v>3</v>
      </c>
      <c r="T73" s="10">
        <f t="shared" si="9"/>
        <v>1</v>
      </c>
      <c r="U73" s="10">
        <f t="shared" si="10"/>
        <v>1</v>
      </c>
      <c r="V73" s="10">
        <f t="shared" si="11"/>
        <v>0</v>
      </c>
      <c r="W73" s="12">
        <f t="shared" si="12"/>
        <v>1</v>
      </c>
      <c r="X73" s="12">
        <f t="shared" si="13"/>
        <v>1</v>
      </c>
      <c r="Y73" s="12">
        <f t="shared" si="14"/>
        <v>1</v>
      </c>
      <c r="Z73" s="12">
        <f t="shared" si="15"/>
        <v>0</v>
      </c>
    </row>
    <row r="74" spans="1:26" x14ac:dyDescent="0.2">
      <c r="A74" s="1">
        <v>73</v>
      </c>
      <c r="B74" s="2" t="s">
        <v>79</v>
      </c>
      <c r="C74" s="5" t="s">
        <v>131</v>
      </c>
      <c r="D74" s="5" t="s">
        <v>131</v>
      </c>
      <c r="E74" s="5" t="s">
        <v>131</v>
      </c>
      <c r="F74" s="6" t="s">
        <v>127</v>
      </c>
      <c r="G74" s="6" t="s">
        <v>127</v>
      </c>
      <c r="H74" s="6" t="s">
        <v>127</v>
      </c>
      <c r="I74" s="6" t="s">
        <v>130</v>
      </c>
      <c r="J74" s="6" t="s">
        <v>128</v>
      </c>
      <c r="K74" s="6" t="s">
        <v>130</v>
      </c>
      <c r="L74" s="6" t="s">
        <v>127</v>
      </c>
      <c r="M74" s="6" t="s">
        <v>127</v>
      </c>
      <c r="N74" s="5" t="s">
        <v>7</v>
      </c>
      <c r="O74" s="1" t="s">
        <v>112</v>
      </c>
      <c r="P74" s="1" t="s">
        <v>122</v>
      </c>
      <c r="Q74" s="1" t="s">
        <v>117</v>
      </c>
      <c r="R74" s="1" t="s">
        <v>124</v>
      </c>
      <c r="S74" s="10">
        <f t="shared" si="8"/>
        <v>1.5</v>
      </c>
      <c r="T74" s="10">
        <f t="shared" si="9"/>
        <v>0</v>
      </c>
      <c r="U74" s="10">
        <f t="shared" si="10"/>
        <v>0</v>
      </c>
      <c r="V74" s="10">
        <f t="shared" si="11"/>
        <v>1</v>
      </c>
      <c r="W74" s="12">
        <f t="shared" si="12"/>
        <v>0.5</v>
      </c>
      <c r="X74" s="12">
        <f t="shared" si="13"/>
        <v>0</v>
      </c>
      <c r="Y74" s="12">
        <f t="shared" si="14"/>
        <v>0</v>
      </c>
      <c r="Z74" s="12">
        <f t="shared" si="15"/>
        <v>1</v>
      </c>
    </row>
    <row r="75" spans="1:26" x14ac:dyDescent="0.2">
      <c r="A75" s="1">
        <v>74</v>
      </c>
      <c r="B75" s="2" t="s">
        <v>80</v>
      </c>
      <c r="C75" s="5" t="s">
        <v>131</v>
      </c>
      <c r="D75" s="6" t="s">
        <v>127</v>
      </c>
      <c r="E75" s="6" t="s">
        <v>127</v>
      </c>
      <c r="F75" s="6" t="s">
        <v>127</v>
      </c>
      <c r="G75" s="6" t="s">
        <v>127</v>
      </c>
      <c r="H75" s="6" t="s">
        <v>127</v>
      </c>
      <c r="I75" s="6" t="s">
        <v>130</v>
      </c>
      <c r="J75" s="6" t="s">
        <v>128</v>
      </c>
      <c r="K75" s="6" t="s">
        <v>128</v>
      </c>
      <c r="L75" s="6" t="s">
        <v>127</v>
      </c>
      <c r="M75" s="6" t="s">
        <v>127</v>
      </c>
      <c r="N75" s="6" t="s">
        <v>127</v>
      </c>
      <c r="O75" s="1" t="s">
        <v>112</v>
      </c>
      <c r="P75" s="1" t="s">
        <v>122</v>
      </c>
      <c r="Q75" s="1" t="s">
        <v>117</v>
      </c>
      <c r="R75" s="1" t="s">
        <v>124</v>
      </c>
      <c r="S75" s="10">
        <f t="shared" si="8"/>
        <v>0.5</v>
      </c>
      <c r="T75" s="10">
        <f t="shared" si="9"/>
        <v>0</v>
      </c>
      <c r="U75" s="10">
        <f t="shared" si="10"/>
        <v>0</v>
      </c>
      <c r="V75" s="10">
        <f t="shared" si="11"/>
        <v>0</v>
      </c>
      <c r="W75" s="12">
        <f t="shared" si="12"/>
        <v>0.5</v>
      </c>
      <c r="X75" s="12">
        <f t="shared" si="13"/>
        <v>0</v>
      </c>
      <c r="Y75" s="12">
        <f t="shared" si="14"/>
        <v>0</v>
      </c>
      <c r="Z75" s="12">
        <f t="shared" si="15"/>
        <v>0</v>
      </c>
    </row>
    <row r="76" spans="1:26" x14ac:dyDescent="0.2">
      <c r="A76" s="1">
        <v>75</v>
      </c>
      <c r="B76" s="2" t="s">
        <v>81</v>
      </c>
      <c r="C76" s="5" t="s">
        <v>131</v>
      </c>
      <c r="D76" s="6" t="s">
        <v>127</v>
      </c>
      <c r="E76" s="6" t="s">
        <v>127</v>
      </c>
      <c r="F76" s="6" t="s">
        <v>127</v>
      </c>
      <c r="G76" s="6" t="s">
        <v>127</v>
      </c>
      <c r="H76" s="6" t="s">
        <v>127</v>
      </c>
      <c r="I76" s="6" t="s">
        <v>128</v>
      </c>
      <c r="J76" s="6" t="s">
        <v>128</v>
      </c>
      <c r="K76" s="6" t="s">
        <v>128</v>
      </c>
      <c r="L76" s="6" t="s">
        <v>127</v>
      </c>
      <c r="M76" s="6" t="s">
        <v>127</v>
      </c>
      <c r="N76" s="6" t="s">
        <v>127</v>
      </c>
      <c r="O76" s="1" t="s">
        <v>112</v>
      </c>
      <c r="P76" s="1" t="s">
        <v>122</v>
      </c>
      <c r="Q76" s="1" t="s">
        <v>117</v>
      </c>
      <c r="R76" s="1" t="s">
        <v>124</v>
      </c>
      <c r="S76" s="10">
        <f t="shared" si="8"/>
        <v>0.5</v>
      </c>
      <c r="T76" s="10">
        <f t="shared" si="9"/>
        <v>0</v>
      </c>
      <c r="U76" s="10">
        <f t="shared" si="10"/>
        <v>0</v>
      </c>
      <c r="V76" s="10">
        <f t="shared" si="11"/>
        <v>0</v>
      </c>
      <c r="W76" s="12">
        <f t="shared" si="12"/>
        <v>0.5</v>
      </c>
      <c r="X76" s="12">
        <f t="shared" si="13"/>
        <v>0</v>
      </c>
      <c r="Y76" s="12">
        <f t="shared" si="14"/>
        <v>0</v>
      </c>
      <c r="Z76" s="12">
        <f t="shared" si="15"/>
        <v>0</v>
      </c>
    </row>
    <row r="77" spans="1:26" x14ac:dyDescent="0.2">
      <c r="A77" s="1">
        <v>76</v>
      </c>
      <c r="B77" s="2" t="s">
        <v>82</v>
      </c>
      <c r="C77" s="5" t="s">
        <v>131</v>
      </c>
      <c r="D77" s="6" t="s">
        <v>127</v>
      </c>
      <c r="E77" s="6" t="s">
        <v>127</v>
      </c>
      <c r="F77" s="6" t="s">
        <v>127</v>
      </c>
      <c r="G77" s="6" t="s">
        <v>127</v>
      </c>
      <c r="H77" s="6" t="s">
        <v>127</v>
      </c>
      <c r="I77" s="6" t="s">
        <v>130</v>
      </c>
      <c r="J77" s="6" t="s">
        <v>130</v>
      </c>
      <c r="K77" s="6" t="s">
        <v>130</v>
      </c>
      <c r="L77" s="5" t="s">
        <v>131</v>
      </c>
      <c r="M77" s="5" t="s">
        <v>131</v>
      </c>
      <c r="N77" s="6" t="s">
        <v>127</v>
      </c>
      <c r="O77" s="1" t="s">
        <v>112</v>
      </c>
      <c r="P77" s="1" t="s">
        <v>122</v>
      </c>
      <c r="Q77" s="1" t="s">
        <v>117</v>
      </c>
      <c r="R77" s="1" t="s">
        <v>120</v>
      </c>
      <c r="S77" s="10">
        <f t="shared" si="8"/>
        <v>0.5</v>
      </c>
      <c r="T77" s="10">
        <f t="shared" si="9"/>
        <v>0</v>
      </c>
      <c r="U77" s="10">
        <f t="shared" si="10"/>
        <v>0</v>
      </c>
      <c r="V77" s="10">
        <f t="shared" si="11"/>
        <v>1</v>
      </c>
      <c r="W77" s="12">
        <f t="shared" si="12"/>
        <v>0.5</v>
      </c>
      <c r="X77" s="12">
        <f t="shared" si="13"/>
        <v>0</v>
      </c>
      <c r="Y77" s="12">
        <f t="shared" si="14"/>
        <v>0</v>
      </c>
      <c r="Z77" s="12">
        <f t="shared" si="15"/>
        <v>0.5</v>
      </c>
    </row>
    <row r="78" spans="1:26" x14ac:dyDescent="0.2">
      <c r="A78" s="1">
        <v>77</v>
      </c>
      <c r="B78" s="2" t="s">
        <v>83</v>
      </c>
      <c r="C78" s="6" t="s">
        <v>127</v>
      </c>
      <c r="D78" s="5" t="s">
        <v>7</v>
      </c>
      <c r="E78" s="5" t="s">
        <v>7</v>
      </c>
      <c r="F78" s="6" t="s">
        <v>127</v>
      </c>
      <c r="G78" s="6" t="s">
        <v>127</v>
      </c>
      <c r="H78" s="6" t="s">
        <v>127</v>
      </c>
      <c r="I78" s="6" t="s">
        <v>128</v>
      </c>
      <c r="J78" s="6" t="s">
        <v>128</v>
      </c>
      <c r="K78" s="6" t="s">
        <v>130</v>
      </c>
      <c r="L78" s="6" t="s">
        <v>130</v>
      </c>
      <c r="M78" s="6" t="s">
        <v>130</v>
      </c>
      <c r="N78" s="6" t="s">
        <v>130</v>
      </c>
      <c r="O78" s="1" t="s">
        <v>112</v>
      </c>
      <c r="P78" s="1" t="s">
        <v>122</v>
      </c>
      <c r="Q78" s="1" t="s">
        <v>117</v>
      </c>
      <c r="R78" s="1" t="s">
        <v>120</v>
      </c>
      <c r="S78" s="10">
        <f t="shared" si="8"/>
        <v>2</v>
      </c>
      <c r="T78" s="10">
        <f t="shared" si="9"/>
        <v>0</v>
      </c>
      <c r="U78" s="10">
        <f t="shared" si="10"/>
        <v>0</v>
      </c>
      <c r="V78" s="10">
        <f t="shared" si="11"/>
        <v>0</v>
      </c>
      <c r="W78" s="12">
        <f t="shared" si="12"/>
        <v>1</v>
      </c>
      <c r="X78" s="12">
        <f t="shared" si="13"/>
        <v>0</v>
      </c>
      <c r="Y78" s="12">
        <f t="shared" si="14"/>
        <v>0</v>
      </c>
      <c r="Z78" s="12">
        <f t="shared" si="15"/>
        <v>0</v>
      </c>
    </row>
    <row r="79" spans="1:26" x14ac:dyDescent="0.2">
      <c r="A79" s="1">
        <v>78</v>
      </c>
      <c r="B79" s="2" t="s">
        <v>84</v>
      </c>
      <c r="C79" s="5" t="s">
        <v>131</v>
      </c>
      <c r="D79" s="6" t="s">
        <v>127</v>
      </c>
      <c r="E79" s="5" t="s">
        <v>131</v>
      </c>
      <c r="F79" s="6" t="s">
        <v>127</v>
      </c>
      <c r="G79" s="6" t="s">
        <v>127</v>
      </c>
      <c r="H79" s="6" t="s">
        <v>127</v>
      </c>
      <c r="I79" s="6" t="s">
        <v>127</v>
      </c>
      <c r="J79" s="6" t="s">
        <v>127</v>
      </c>
      <c r="K79" s="6" t="s">
        <v>127</v>
      </c>
      <c r="L79" s="6" t="s">
        <v>127</v>
      </c>
      <c r="M79" s="6" t="s">
        <v>127</v>
      </c>
      <c r="N79" s="6" t="s">
        <v>127</v>
      </c>
      <c r="O79" s="1" t="s">
        <v>112</v>
      </c>
      <c r="P79" s="1" t="s">
        <v>122</v>
      </c>
      <c r="Q79" s="1" t="s">
        <v>117</v>
      </c>
      <c r="R79" s="1" t="s">
        <v>120</v>
      </c>
      <c r="S79" s="10">
        <f t="shared" si="8"/>
        <v>1</v>
      </c>
      <c r="T79" s="10">
        <f t="shared" si="9"/>
        <v>0</v>
      </c>
      <c r="U79" s="10">
        <f t="shared" si="10"/>
        <v>0</v>
      </c>
      <c r="V79" s="10">
        <f t="shared" si="11"/>
        <v>0</v>
      </c>
      <c r="W79" s="12">
        <f t="shared" si="12"/>
        <v>0.5</v>
      </c>
      <c r="X79" s="12">
        <f t="shared" si="13"/>
        <v>0</v>
      </c>
      <c r="Y79" s="12">
        <f t="shared" si="14"/>
        <v>0</v>
      </c>
      <c r="Z79" s="12">
        <f t="shared" si="15"/>
        <v>0</v>
      </c>
    </row>
    <row r="80" spans="1:26" x14ac:dyDescent="0.2">
      <c r="A80" s="1">
        <v>79</v>
      </c>
      <c r="B80" s="2" t="s">
        <v>85</v>
      </c>
      <c r="C80" s="5" t="s">
        <v>127</v>
      </c>
      <c r="D80" s="6" t="s">
        <v>127</v>
      </c>
      <c r="E80" s="6" t="s">
        <v>127</v>
      </c>
      <c r="F80" s="6" t="s">
        <v>127</v>
      </c>
      <c r="G80" s="6" t="s">
        <v>127</v>
      </c>
      <c r="H80" s="6" t="s">
        <v>127</v>
      </c>
      <c r="I80" s="6" t="s">
        <v>128</v>
      </c>
      <c r="J80" s="6" t="s">
        <v>128</v>
      </c>
      <c r="K80" s="6" t="s">
        <v>128</v>
      </c>
      <c r="L80" s="6" t="s">
        <v>129</v>
      </c>
      <c r="M80" s="6" t="s">
        <v>129</v>
      </c>
      <c r="N80" s="6" t="s">
        <v>129</v>
      </c>
      <c r="O80" s="1" t="s">
        <v>112</v>
      </c>
      <c r="P80" s="1" t="s">
        <v>122</v>
      </c>
      <c r="Q80" s="1" t="s">
        <v>117</v>
      </c>
      <c r="R80" s="1" t="s">
        <v>124</v>
      </c>
      <c r="S80" s="10">
        <f t="shared" si="8"/>
        <v>0</v>
      </c>
      <c r="T80" s="10">
        <f t="shared" si="9"/>
        <v>0</v>
      </c>
      <c r="U80" s="10">
        <f t="shared" si="10"/>
        <v>0</v>
      </c>
      <c r="V80" s="10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Z80" s="12">
        <f t="shared" si="15"/>
        <v>0</v>
      </c>
    </row>
    <row r="81" spans="1:26" x14ac:dyDescent="0.2">
      <c r="A81" s="1">
        <v>80</v>
      </c>
      <c r="B81" s="2" t="s">
        <v>86</v>
      </c>
      <c r="C81" s="5" t="s">
        <v>131</v>
      </c>
      <c r="D81" s="6" t="s">
        <v>128</v>
      </c>
      <c r="E81" s="6" t="s">
        <v>128</v>
      </c>
      <c r="F81" s="6" t="s">
        <v>128</v>
      </c>
      <c r="G81" s="6" t="s">
        <v>128</v>
      </c>
      <c r="H81" s="6" t="s">
        <v>128</v>
      </c>
      <c r="I81" s="5" t="s">
        <v>131</v>
      </c>
      <c r="J81" s="5" t="s">
        <v>131</v>
      </c>
      <c r="K81" s="5" t="s">
        <v>131</v>
      </c>
      <c r="L81" s="5" t="s">
        <v>131</v>
      </c>
      <c r="M81" s="5" t="s">
        <v>131</v>
      </c>
      <c r="N81" s="5" t="s">
        <v>131</v>
      </c>
      <c r="O81" s="1" t="s">
        <v>112</v>
      </c>
      <c r="P81" s="1" t="s">
        <v>122</v>
      </c>
      <c r="Q81" s="1" t="s">
        <v>117</v>
      </c>
      <c r="R81" s="1" t="s">
        <v>126</v>
      </c>
      <c r="S81" s="16">
        <f t="shared" si="8"/>
        <v>0.5</v>
      </c>
      <c r="T81" s="16">
        <f t="shared" si="9"/>
        <v>0</v>
      </c>
      <c r="U81" s="16">
        <f t="shared" si="10"/>
        <v>1.5</v>
      </c>
      <c r="V81" s="16">
        <f t="shared" si="11"/>
        <v>1.5</v>
      </c>
      <c r="W81" s="17">
        <f t="shared" si="12"/>
        <v>0.5</v>
      </c>
      <c r="X81" s="17">
        <f t="shared" si="13"/>
        <v>0</v>
      </c>
      <c r="Y81" s="17">
        <f t="shared" si="14"/>
        <v>0.5</v>
      </c>
      <c r="Z81" s="17">
        <f t="shared" si="15"/>
        <v>0.5</v>
      </c>
    </row>
    <row r="82" spans="1:26" x14ac:dyDescent="0.2">
      <c r="A82" s="1">
        <v>81</v>
      </c>
      <c r="B82" s="2" t="s">
        <v>87</v>
      </c>
      <c r="C82" s="6" t="s">
        <v>128</v>
      </c>
      <c r="D82" s="5" t="s">
        <v>131</v>
      </c>
      <c r="E82" s="5" t="s">
        <v>131</v>
      </c>
      <c r="F82" s="6" t="s">
        <v>128</v>
      </c>
      <c r="G82" s="6" t="s">
        <v>128</v>
      </c>
      <c r="H82" s="6" t="s">
        <v>128</v>
      </c>
      <c r="I82" s="5" t="s">
        <v>131</v>
      </c>
      <c r="J82" s="5" t="s">
        <v>131</v>
      </c>
      <c r="K82" s="5" t="s">
        <v>131</v>
      </c>
      <c r="L82" s="6" t="s">
        <v>128</v>
      </c>
      <c r="M82" s="6" t="s">
        <v>128</v>
      </c>
      <c r="N82" s="6" t="s">
        <v>128</v>
      </c>
      <c r="O82" s="1" t="s">
        <v>112</v>
      </c>
      <c r="P82" s="1" t="s">
        <v>122</v>
      </c>
      <c r="Q82" s="1" t="s">
        <v>117</v>
      </c>
      <c r="R82" s="1" t="s">
        <v>126</v>
      </c>
      <c r="S82" s="16">
        <f t="shared" si="8"/>
        <v>1</v>
      </c>
      <c r="T82" s="16">
        <f t="shared" si="9"/>
        <v>0</v>
      </c>
      <c r="U82" s="16">
        <f t="shared" si="10"/>
        <v>1.5</v>
      </c>
      <c r="V82" s="16">
        <f t="shared" si="11"/>
        <v>0</v>
      </c>
      <c r="W82" s="17">
        <f t="shared" si="12"/>
        <v>0.5</v>
      </c>
      <c r="X82" s="17">
        <f t="shared" si="13"/>
        <v>0</v>
      </c>
      <c r="Y82" s="17">
        <f t="shared" si="14"/>
        <v>0.5</v>
      </c>
      <c r="Z82" s="17">
        <f t="shared" si="15"/>
        <v>0</v>
      </c>
    </row>
    <row r="83" spans="1:26" x14ac:dyDescent="0.2">
      <c r="A83" s="1">
        <v>82</v>
      </c>
      <c r="B83" s="2" t="s">
        <v>88</v>
      </c>
      <c r="C83" s="5" t="s">
        <v>7</v>
      </c>
      <c r="D83" s="5" t="s">
        <v>7</v>
      </c>
      <c r="E83" s="5" t="s">
        <v>7</v>
      </c>
      <c r="F83" s="6" t="s">
        <v>128</v>
      </c>
      <c r="G83" s="6" t="s">
        <v>128</v>
      </c>
      <c r="H83" s="6" t="s">
        <v>127</v>
      </c>
      <c r="I83" s="6" t="s">
        <v>127</v>
      </c>
      <c r="J83" s="6" t="s">
        <v>127</v>
      </c>
      <c r="K83" s="6" t="s">
        <v>127</v>
      </c>
      <c r="L83" s="6" t="s">
        <v>128</v>
      </c>
      <c r="M83" s="6" t="s">
        <v>128</v>
      </c>
      <c r="N83" s="6" t="s">
        <v>128</v>
      </c>
      <c r="O83" s="1" t="s">
        <v>116</v>
      </c>
      <c r="P83" s="1" t="s">
        <v>113</v>
      </c>
      <c r="Q83" s="1" t="s">
        <v>117</v>
      </c>
      <c r="R83" s="1" t="s">
        <v>119</v>
      </c>
      <c r="S83" s="10">
        <f t="shared" si="8"/>
        <v>3</v>
      </c>
      <c r="T83" s="10">
        <f t="shared" si="9"/>
        <v>0</v>
      </c>
      <c r="U83" s="10">
        <f t="shared" si="10"/>
        <v>0</v>
      </c>
      <c r="V83" s="10">
        <f t="shared" si="11"/>
        <v>0</v>
      </c>
      <c r="W83" s="12">
        <f t="shared" si="12"/>
        <v>1</v>
      </c>
      <c r="X83" s="12">
        <f t="shared" si="13"/>
        <v>0</v>
      </c>
      <c r="Y83" s="12">
        <f t="shared" si="14"/>
        <v>0</v>
      </c>
      <c r="Z83" s="12">
        <f t="shared" si="15"/>
        <v>0</v>
      </c>
    </row>
    <row r="84" spans="1:26" x14ac:dyDescent="0.2">
      <c r="A84" s="1">
        <v>83</v>
      </c>
      <c r="B84" s="2" t="s">
        <v>89</v>
      </c>
      <c r="C84" s="6" t="s">
        <v>127</v>
      </c>
      <c r="D84" s="6" t="s">
        <v>127</v>
      </c>
      <c r="E84" s="6" t="s">
        <v>127</v>
      </c>
      <c r="F84" s="6" t="s">
        <v>128</v>
      </c>
      <c r="G84" s="6" t="s">
        <v>130</v>
      </c>
      <c r="H84" s="6" t="s">
        <v>127</v>
      </c>
      <c r="I84" s="5" t="s">
        <v>7</v>
      </c>
      <c r="J84" s="6" t="s">
        <v>127</v>
      </c>
      <c r="K84" s="6" t="s">
        <v>127</v>
      </c>
      <c r="L84" s="6" t="s">
        <v>128</v>
      </c>
      <c r="M84" s="6" t="s">
        <v>128</v>
      </c>
      <c r="N84" s="6" t="s">
        <v>128</v>
      </c>
      <c r="O84" s="1" t="s">
        <v>116</v>
      </c>
      <c r="P84" s="1" t="s">
        <v>113</v>
      </c>
      <c r="Q84" s="1" t="s">
        <v>117</v>
      </c>
      <c r="R84" s="1" t="s">
        <v>119</v>
      </c>
      <c r="S84" s="10">
        <f t="shared" si="8"/>
        <v>0</v>
      </c>
      <c r="T84" s="10">
        <f t="shared" si="9"/>
        <v>0</v>
      </c>
      <c r="U84" s="10">
        <f t="shared" si="10"/>
        <v>1</v>
      </c>
      <c r="V84" s="10">
        <f t="shared" si="11"/>
        <v>0</v>
      </c>
      <c r="W84" s="12">
        <f t="shared" si="12"/>
        <v>0</v>
      </c>
      <c r="X84" s="12">
        <f t="shared" si="13"/>
        <v>0</v>
      </c>
      <c r="Y84" s="12">
        <f t="shared" si="14"/>
        <v>1</v>
      </c>
      <c r="Z84" s="12">
        <f t="shared" si="15"/>
        <v>0</v>
      </c>
    </row>
    <row r="85" spans="1:26" x14ac:dyDescent="0.2">
      <c r="A85" s="1">
        <v>84</v>
      </c>
      <c r="B85" s="2" t="s">
        <v>90</v>
      </c>
      <c r="C85" s="6" t="s">
        <v>127</v>
      </c>
      <c r="D85" s="6" t="s">
        <v>127</v>
      </c>
      <c r="E85" s="6" t="s">
        <v>127</v>
      </c>
      <c r="F85" s="6" t="s">
        <v>128</v>
      </c>
      <c r="G85" s="6" t="s">
        <v>128</v>
      </c>
      <c r="H85" s="6" t="s">
        <v>128</v>
      </c>
      <c r="I85" s="6" t="s">
        <v>127</v>
      </c>
      <c r="J85" s="6" t="s">
        <v>127</v>
      </c>
      <c r="K85" s="6" t="s">
        <v>127</v>
      </c>
      <c r="L85" s="6" t="s">
        <v>128</v>
      </c>
      <c r="M85" s="6" t="s">
        <v>130</v>
      </c>
      <c r="N85" s="6" t="s">
        <v>128</v>
      </c>
      <c r="O85" s="1" t="s">
        <v>116</v>
      </c>
      <c r="P85" s="1" t="s">
        <v>113</v>
      </c>
      <c r="Q85" s="1" t="s">
        <v>117</v>
      </c>
      <c r="R85" s="1" t="s">
        <v>119</v>
      </c>
      <c r="S85" s="10">
        <f t="shared" si="8"/>
        <v>0</v>
      </c>
      <c r="T85" s="10">
        <f t="shared" si="9"/>
        <v>0</v>
      </c>
      <c r="U85" s="10">
        <f t="shared" si="10"/>
        <v>0</v>
      </c>
      <c r="V85" s="10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Z85" s="12">
        <f t="shared" si="15"/>
        <v>0</v>
      </c>
    </row>
    <row r="86" spans="1:26" x14ac:dyDescent="0.2">
      <c r="A86" s="1">
        <v>85</v>
      </c>
      <c r="B86" s="2" t="s">
        <v>91</v>
      </c>
      <c r="C86" s="6" t="s">
        <v>127</v>
      </c>
      <c r="D86" s="6" t="s">
        <v>130</v>
      </c>
      <c r="E86" s="6" t="s">
        <v>127</v>
      </c>
      <c r="F86" s="6" t="s">
        <v>128</v>
      </c>
      <c r="G86" s="6" t="s">
        <v>127</v>
      </c>
      <c r="H86" s="6" t="s">
        <v>127</v>
      </c>
      <c r="I86" s="6" t="s">
        <v>127</v>
      </c>
      <c r="J86" s="6" t="s">
        <v>127</v>
      </c>
      <c r="K86" s="6" t="s">
        <v>127</v>
      </c>
      <c r="L86" s="6" t="s">
        <v>130</v>
      </c>
      <c r="M86" s="6" t="s">
        <v>128</v>
      </c>
      <c r="N86" s="6" t="s">
        <v>128</v>
      </c>
      <c r="O86" s="1" t="s">
        <v>116</v>
      </c>
      <c r="P86" s="1" t="s">
        <v>113</v>
      </c>
      <c r="Q86" s="1" t="s">
        <v>117</v>
      </c>
      <c r="R86" s="1" t="s">
        <v>119</v>
      </c>
      <c r="S86" s="10">
        <f t="shared" si="8"/>
        <v>0</v>
      </c>
      <c r="T86" s="10">
        <f t="shared" si="9"/>
        <v>0</v>
      </c>
      <c r="U86" s="10">
        <f t="shared" si="10"/>
        <v>0</v>
      </c>
      <c r="V86" s="10">
        <f t="shared" si="11"/>
        <v>0</v>
      </c>
      <c r="W86" s="12">
        <f t="shared" si="12"/>
        <v>0</v>
      </c>
      <c r="X86" s="12">
        <f t="shared" si="13"/>
        <v>0</v>
      </c>
      <c r="Y86" s="12">
        <f t="shared" si="14"/>
        <v>0</v>
      </c>
      <c r="Z86" s="12">
        <f t="shared" si="15"/>
        <v>0</v>
      </c>
    </row>
    <row r="87" spans="1:26" x14ac:dyDescent="0.2">
      <c r="A87" s="1">
        <v>86</v>
      </c>
      <c r="B87" s="2" t="s">
        <v>92</v>
      </c>
      <c r="C87" s="6" t="s">
        <v>127</v>
      </c>
      <c r="D87" s="6" t="s">
        <v>127</v>
      </c>
      <c r="E87" s="6" t="s">
        <v>127</v>
      </c>
      <c r="F87" s="6" t="s">
        <v>128</v>
      </c>
      <c r="G87" s="6" t="s">
        <v>128</v>
      </c>
      <c r="H87" s="6" t="s">
        <v>128</v>
      </c>
      <c r="I87" s="6" t="s">
        <v>127</v>
      </c>
      <c r="J87" s="6" t="s">
        <v>127</v>
      </c>
      <c r="K87" s="6" t="s">
        <v>127</v>
      </c>
      <c r="L87" s="6" t="s">
        <v>127</v>
      </c>
      <c r="M87" s="6" t="s">
        <v>127</v>
      </c>
      <c r="N87" s="6" t="s">
        <v>127</v>
      </c>
      <c r="O87" s="1" t="s">
        <v>116</v>
      </c>
      <c r="P87" s="1" t="s">
        <v>113</v>
      </c>
      <c r="Q87" s="1" t="s">
        <v>117</v>
      </c>
      <c r="R87" s="1" t="s">
        <v>118</v>
      </c>
      <c r="S87" s="10">
        <f t="shared" si="8"/>
        <v>0</v>
      </c>
      <c r="T87" s="10">
        <f t="shared" si="9"/>
        <v>0</v>
      </c>
      <c r="U87" s="10">
        <f t="shared" si="10"/>
        <v>0</v>
      </c>
      <c r="V87" s="10">
        <f t="shared" si="11"/>
        <v>0</v>
      </c>
      <c r="W87" s="12">
        <f t="shared" si="12"/>
        <v>0</v>
      </c>
      <c r="X87" s="12">
        <f t="shared" si="13"/>
        <v>0</v>
      </c>
      <c r="Y87" s="12">
        <f t="shared" si="14"/>
        <v>0</v>
      </c>
      <c r="Z87" s="12">
        <f t="shared" si="15"/>
        <v>0</v>
      </c>
    </row>
    <row r="88" spans="1:26" x14ac:dyDescent="0.2">
      <c r="A88" s="1">
        <v>87</v>
      </c>
      <c r="B88" s="2" t="s">
        <v>93</v>
      </c>
      <c r="C88" s="6" t="s">
        <v>127</v>
      </c>
      <c r="D88" s="6" t="s">
        <v>127</v>
      </c>
      <c r="E88" s="6" t="s">
        <v>127</v>
      </c>
      <c r="F88" s="6" t="s">
        <v>128</v>
      </c>
      <c r="G88" s="6" t="s">
        <v>128</v>
      </c>
      <c r="H88" s="6" t="s">
        <v>128</v>
      </c>
      <c r="I88" s="6" t="s">
        <v>127</v>
      </c>
      <c r="J88" s="6" t="s">
        <v>127</v>
      </c>
      <c r="K88" s="6" t="s">
        <v>127</v>
      </c>
      <c r="L88" s="6" t="s">
        <v>128</v>
      </c>
      <c r="M88" s="6" t="s">
        <v>128</v>
      </c>
      <c r="N88" s="6" t="s">
        <v>128</v>
      </c>
      <c r="O88" s="1" t="s">
        <v>116</v>
      </c>
      <c r="P88" s="1" t="s">
        <v>113</v>
      </c>
      <c r="Q88" s="1" t="s">
        <v>117</v>
      </c>
      <c r="R88" s="1" t="s">
        <v>119</v>
      </c>
      <c r="S88" s="10">
        <f t="shared" si="8"/>
        <v>0</v>
      </c>
      <c r="T88" s="10">
        <f t="shared" si="9"/>
        <v>0</v>
      </c>
      <c r="U88" s="10">
        <f t="shared" si="10"/>
        <v>0</v>
      </c>
      <c r="V88" s="10">
        <f t="shared" si="11"/>
        <v>0</v>
      </c>
      <c r="W88" s="12">
        <f t="shared" si="12"/>
        <v>0</v>
      </c>
      <c r="X88" s="12">
        <f t="shared" si="13"/>
        <v>0</v>
      </c>
      <c r="Y88" s="12">
        <f t="shared" si="14"/>
        <v>0</v>
      </c>
      <c r="Z88" s="12">
        <f t="shared" si="15"/>
        <v>0</v>
      </c>
    </row>
    <row r="89" spans="1:26" x14ac:dyDescent="0.2">
      <c r="A89" s="1">
        <v>88</v>
      </c>
      <c r="B89" s="2" t="s">
        <v>94</v>
      </c>
      <c r="C89" s="6" t="s">
        <v>127</v>
      </c>
      <c r="D89" s="6" t="s">
        <v>127</v>
      </c>
      <c r="E89" s="6" t="s">
        <v>127</v>
      </c>
      <c r="F89" s="6" t="s">
        <v>128</v>
      </c>
      <c r="G89" s="6" t="s">
        <v>128</v>
      </c>
      <c r="H89" s="6" t="s">
        <v>128</v>
      </c>
      <c r="I89" s="6" t="s">
        <v>127</v>
      </c>
      <c r="J89" s="6" t="s">
        <v>127</v>
      </c>
      <c r="K89" s="6" t="s">
        <v>127</v>
      </c>
      <c r="L89" s="6" t="s">
        <v>128</v>
      </c>
      <c r="M89" s="6" t="s">
        <v>128</v>
      </c>
      <c r="N89" s="6" t="s">
        <v>128</v>
      </c>
      <c r="O89" s="1" t="s">
        <v>116</v>
      </c>
      <c r="P89" s="1" t="s">
        <v>113</v>
      </c>
      <c r="Q89" s="1" t="s">
        <v>117</v>
      </c>
      <c r="R89" s="1" t="s">
        <v>119</v>
      </c>
      <c r="S89" s="10">
        <f t="shared" si="8"/>
        <v>0</v>
      </c>
      <c r="T89" s="10">
        <f t="shared" si="9"/>
        <v>0</v>
      </c>
      <c r="U89" s="10">
        <f t="shared" si="10"/>
        <v>0</v>
      </c>
      <c r="V89" s="10">
        <f t="shared" si="11"/>
        <v>0</v>
      </c>
      <c r="W89" s="12">
        <f t="shared" si="12"/>
        <v>0</v>
      </c>
      <c r="X89" s="12">
        <f t="shared" si="13"/>
        <v>0</v>
      </c>
      <c r="Y89" s="12">
        <f t="shared" si="14"/>
        <v>0</v>
      </c>
      <c r="Z89" s="12">
        <f t="shared" si="15"/>
        <v>0</v>
      </c>
    </row>
    <row r="90" spans="1:26" x14ac:dyDescent="0.2">
      <c r="A90" s="1">
        <v>89</v>
      </c>
      <c r="B90" s="2" t="s">
        <v>95</v>
      </c>
      <c r="C90" s="5" t="s">
        <v>7</v>
      </c>
      <c r="D90" s="5" t="s">
        <v>7</v>
      </c>
      <c r="E90" s="5" t="s">
        <v>7</v>
      </c>
      <c r="F90" s="5" t="s">
        <v>7</v>
      </c>
      <c r="G90" s="5" t="s">
        <v>7</v>
      </c>
      <c r="H90" s="5" t="s">
        <v>7</v>
      </c>
      <c r="I90" s="5" t="s">
        <v>7</v>
      </c>
      <c r="J90" s="5" t="s">
        <v>7</v>
      </c>
      <c r="K90" s="6" t="s">
        <v>130</v>
      </c>
      <c r="L90" s="5" t="s">
        <v>7</v>
      </c>
      <c r="M90" s="5" t="s">
        <v>7</v>
      </c>
      <c r="N90" s="5" t="s">
        <v>7</v>
      </c>
      <c r="O90" s="1" t="s">
        <v>112</v>
      </c>
      <c r="P90" s="1" t="s">
        <v>113</v>
      </c>
      <c r="Q90" s="1" t="s">
        <v>114</v>
      </c>
      <c r="R90" s="1" t="s">
        <v>115</v>
      </c>
      <c r="S90" s="10">
        <f t="shared" si="8"/>
        <v>3</v>
      </c>
      <c r="T90" s="10">
        <f t="shared" si="9"/>
        <v>3</v>
      </c>
      <c r="U90" s="10">
        <f t="shared" si="10"/>
        <v>2</v>
      </c>
      <c r="V90" s="10">
        <f t="shared" si="11"/>
        <v>3</v>
      </c>
      <c r="W90" s="12">
        <f t="shared" si="12"/>
        <v>1</v>
      </c>
      <c r="X90" s="12">
        <f t="shared" si="13"/>
        <v>1</v>
      </c>
      <c r="Y90" s="12">
        <f t="shared" si="14"/>
        <v>1</v>
      </c>
      <c r="Z90" s="12">
        <f t="shared" si="15"/>
        <v>1</v>
      </c>
    </row>
    <row r="91" spans="1:26" x14ac:dyDescent="0.2">
      <c r="A91" s="1">
        <v>90</v>
      </c>
      <c r="B91" s="2" t="s">
        <v>96</v>
      </c>
      <c r="C91" s="5" t="s">
        <v>7</v>
      </c>
      <c r="D91" s="5" t="s">
        <v>7</v>
      </c>
      <c r="E91" s="5" t="s">
        <v>7</v>
      </c>
      <c r="F91" s="5" t="s">
        <v>7</v>
      </c>
      <c r="G91" s="5" t="s">
        <v>7</v>
      </c>
      <c r="H91" s="5" t="s">
        <v>7</v>
      </c>
      <c r="I91" s="5" t="s">
        <v>7</v>
      </c>
      <c r="J91" s="6" t="s">
        <v>130</v>
      </c>
      <c r="K91" s="5" t="s">
        <v>7</v>
      </c>
      <c r="L91" s="5" t="s">
        <v>7</v>
      </c>
      <c r="M91" s="5" t="s">
        <v>7</v>
      </c>
      <c r="N91" s="5" t="s">
        <v>7</v>
      </c>
      <c r="O91" s="1" t="s">
        <v>112</v>
      </c>
      <c r="P91" s="1" t="s">
        <v>113</v>
      </c>
      <c r="Q91" s="1" t="s">
        <v>114</v>
      </c>
      <c r="R91" s="1" t="s">
        <v>115</v>
      </c>
      <c r="S91" s="10">
        <f t="shared" si="8"/>
        <v>3</v>
      </c>
      <c r="T91" s="10">
        <f t="shared" si="9"/>
        <v>3</v>
      </c>
      <c r="U91" s="10">
        <f t="shared" si="10"/>
        <v>2</v>
      </c>
      <c r="V91" s="10">
        <f t="shared" si="11"/>
        <v>3</v>
      </c>
      <c r="W91" s="12">
        <f t="shared" si="12"/>
        <v>1</v>
      </c>
      <c r="X91" s="12">
        <f t="shared" si="13"/>
        <v>1</v>
      </c>
      <c r="Y91" s="12">
        <f t="shared" si="14"/>
        <v>1</v>
      </c>
      <c r="Z91" s="12">
        <f t="shared" si="15"/>
        <v>1</v>
      </c>
    </row>
    <row r="92" spans="1:26" x14ac:dyDescent="0.2">
      <c r="A92" s="1">
        <v>91</v>
      </c>
      <c r="B92" s="2" t="s">
        <v>97</v>
      </c>
      <c r="C92" s="5" t="s">
        <v>7</v>
      </c>
      <c r="D92" s="5" t="s">
        <v>7</v>
      </c>
      <c r="E92" s="5" t="s">
        <v>7</v>
      </c>
      <c r="F92" s="5" t="s">
        <v>7</v>
      </c>
      <c r="G92" s="5" t="s">
        <v>7</v>
      </c>
      <c r="H92" s="5" t="s">
        <v>7</v>
      </c>
      <c r="I92" s="5" t="s">
        <v>7</v>
      </c>
      <c r="J92" s="5" t="s">
        <v>7</v>
      </c>
      <c r="K92" s="5" t="s">
        <v>7</v>
      </c>
      <c r="L92" s="5" t="s">
        <v>7</v>
      </c>
      <c r="M92" s="5" t="s">
        <v>7</v>
      </c>
      <c r="N92" s="5" t="s">
        <v>7</v>
      </c>
      <c r="O92" s="1" t="s">
        <v>112</v>
      </c>
      <c r="P92" s="1" t="s">
        <v>113</v>
      </c>
      <c r="Q92" s="1" t="s">
        <v>114</v>
      </c>
      <c r="R92" s="1" t="s">
        <v>115</v>
      </c>
      <c r="S92" s="10">
        <f t="shared" si="8"/>
        <v>3</v>
      </c>
      <c r="T92" s="10">
        <f t="shared" si="9"/>
        <v>3</v>
      </c>
      <c r="U92" s="10">
        <f t="shared" si="10"/>
        <v>3</v>
      </c>
      <c r="V92" s="10">
        <f t="shared" si="11"/>
        <v>3</v>
      </c>
      <c r="W92" s="12">
        <f t="shared" si="12"/>
        <v>1</v>
      </c>
      <c r="X92" s="12">
        <f t="shared" si="13"/>
        <v>1</v>
      </c>
      <c r="Y92" s="12">
        <f t="shared" si="14"/>
        <v>1</v>
      </c>
      <c r="Z92" s="12">
        <f t="shared" si="15"/>
        <v>1</v>
      </c>
    </row>
    <row r="93" spans="1:26" x14ac:dyDescent="0.2">
      <c r="A93" s="1">
        <v>92</v>
      </c>
      <c r="B93" s="2" t="s">
        <v>98</v>
      </c>
      <c r="C93" s="5" t="s">
        <v>7</v>
      </c>
      <c r="D93" s="5" t="s">
        <v>7</v>
      </c>
      <c r="E93" s="5" t="s">
        <v>7</v>
      </c>
      <c r="F93" s="5" t="s">
        <v>7</v>
      </c>
      <c r="G93" s="6" t="s">
        <v>129</v>
      </c>
      <c r="H93" s="6" t="s">
        <v>127</v>
      </c>
      <c r="I93" s="5" t="s">
        <v>7</v>
      </c>
      <c r="J93" s="5" t="s">
        <v>7</v>
      </c>
      <c r="K93" s="5" t="s">
        <v>7</v>
      </c>
      <c r="L93" s="5" t="s">
        <v>7</v>
      </c>
      <c r="M93" s="5" t="s">
        <v>7</v>
      </c>
      <c r="N93" s="5" t="s">
        <v>7</v>
      </c>
      <c r="O93" s="1" t="s">
        <v>112</v>
      </c>
      <c r="P93" s="1" t="s">
        <v>113</v>
      </c>
      <c r="Q93" s="1" t="s">
        <v>114</v>
      </c>
      <c r="R93" s="1" t="s">
        <v>115</v>
      </c>
      <c r="S93" s="10">
        <f t="shared" si="8"/>
        <v>3</v>
      </c>
      <c r="T93" s="10">
        <f t="shared" si="9"/>
        <v>1</v>
      </c>
      <c r="U93" s="10">
        <f t="shared" si="10"/>
        <v>3</v>
      </c>
      <c r="V93" s="10">
        <f t="shared" si="11"/>
        <v>3</v>
      </c>
      <c r="W93" s="12">
        <f t="shared" si="12"/>
        <v>1</v>
      </c>
      <c r="X93" s="12">
        <f t="shared" si="13"/>
        <v>1</v>
      </c>
      <c r="Y93" s="12">
        <f t="shared" si="14"/>
        <v>1</v>
      </c>
      <c r="Z93" s="12">
        <f t="shared" si="15"/>
        <v>1</v>
      </c>
    </row>
    <row r="94" spans="1:26" x14ac:dyDescent="0.2">
      <c r="A94" s="1">
        <v>93</v>
      </c>
      <c r="B94" s="2" t="s">
        <v>99</v>
      </c>
      <c r="C94" s="5" t="s">
        <v>7</v>
      </c>
      <c r="D94" s="5" t="s">
        <v>7</v>
      </c>
      <c r="E94" s="5" t="s">
        <v>7</v>
      </c>
      <c r="F94" s="5" t="s">
        <v>7</v>
      </c>
      <c r="G94" s="5" t="s">
        <v>7</v>
      </c>
      <c r="H94" s="5" t="s">
        <v>7</v>
      </c>
      <c r="I94" s="5" t="s">
        <v>7</v>
      </c>
      <c r="J94" s="5" t="s">
        <v>7</v>
      </c>
      <c r="K94" s="5" t="s">
        <v>7</v>
      </c>
      <c r="L94" s="5" t="s">
        <v>7</v>
      </c>
      <c r="M94" s="5" t="s">
        <v>7</v>
      </c>
      <c r="N94" s="5" t="s">
        <v>7</v>
      </c>
      <c r="O94" s="1" t="s">
        <v>112</v>
      </c>
      <c r="P94" s="1" t="s">
        <v>113</v>
      </c>
      <c r="Q94" s="1" t="s">
        <v>114</v>
      </c>
      <c r="R94" s="1" t="s">
        <v>115</v>
      </c>
      <c r="S94" s="10">
        <f t="shared" si="8"/>
        <v>3</v>
      </c>
      <c r="T94" s="10">
        <f t="shared" si="9"/>
        <v>3</v>
      </c>
      <c r="U94" s="10">
        <f t="shared" si="10"/>
        <v>3</v>
      </c>
      <c r="V94" s="10">
        <f t="shared" si="11"/>
        <v>3</v>
      </c>
      <c r="W94" s="12">
        <f t="shared" si="12"/>
        <v>1</v>
      </c>
      <c r="X94" s="12">
        <f t="shared" si="13"/>
        <v>1</v>
      </c>
      <c r="Y94" s="12">
        <f t="shared" si="14"/>
        <v>1</v>
      </c>
      <c r="Z94" s="12">
        <f t="shared" si="15"/>
        <v>1</v>
      </c>
    </row>
    <row r="95" spans="1:26" x14ac:dyDescent="0.2">
      <c r="A95" s="1">
        <v>94</v>
      </c>
      <c r="B95" s="2" t="s">
        <v>100</v>
      </c>
      <c r="C95" s="5" t="s">
        <v>7</v>
      </c>
      <c r="D95" s="5" t="s">
        <v>7</v>
      </c>
      <c r="E95" s="5" t="s">
        <v>7</v>
      </c>
      <c r="F95" s="6" t="s">
        <v>127</v>
      </c>
      <c r="G95" s="5" t="s">
        <v>7</v>
      </c>
      <c r="H95" s="5" t="s">
        <v>7</v>
      </c>
      <c r="I95" s="5" t="s">
        <v>7</v>
      </c>
      <c r="J95" s="5" t="s">
        <v>7</v>
      </c>
      <c r="K95" s="5" t="s">
        <v>7</v>
      </c>
      <c r="L95" s="5" t="s">
        <v>7</v>
      </c>
      <c r="M95" s="5" t="s">
        <v>7</v>
      </c>
      <c r="N95" s="5" t="s">
        <v>7</v>
      </c>
      <c r="O95" s="1" t="s">
        <v>112</v>
      </c>
      <c r="P95" s="1" t="s">
        <v>113</v>
      </c>
      <c r="Q95" s="1" t="s">
        <v>114</v>
      </c>
      <c r="R95" s="1" t="s">
        <v>115</v>
      </c>
      <c r="S95" s="10">
        <f t="shared" si="8"/>
        <v>3</v>
      </c>
      <c r="T95" s="10">
        <f t="shared" si="9"/>
        <v>2</v>
      </c>
      <c r="U95" s="10">
        <f t="shared" si="10"/>
        <v>3</v>
      </c>
      <c r="V95" s="10">
        <f t="shared" si="11"/>
        <v>3</v>
      </c>
      <c r="W95" s="12">
        <f t="shared" si="12"/>
        <v>1</v>
      </c>
      <c r="X95" s="12">
        <f t="shared" si="13"/>
        <v>1</v>
      </c>
      <c r="Y95" s="12">
        <f t="shared" si="14"/>
        <v>1</v>
      </c>
      <c r="Z95" s="12">
        <f t="shared" si="15"/>
        <v>1</v>
      </c>
    </row>
    <row r="96" spans="1:26" x14ac:dyDescent="0.2">
      <c r="A96" s="1">
        <v>95</v>
      </c>
      <c r="B96" s="2" t="s">
        <v>101</v>
      </c>
      <c r="C96" s="5" t="s">
        <v>7</v>
      </c>
      <c r="D96" s="5" t="s">
        <v>7</v>
      </c>
      <c r="E96" s="5" t="s">
        <v>7</v>
      </c>
      <c r="F96" s="5" t="s">
        <v>7</v>
      </c>
      <c r="G96" s="5" t="s">
        <v>7</v>
      </c>
      <c r="H96" s="6" t="s">
        <v>127</v>
      </c>
      <c r="I96" s="5" t="s">
        <v>7</v>
      </c>
      <c r="J96" s="6" t="s">
        <v>130</v>
      </c>
      <c r="K96" s="6" t="s">
        <v>130</v>
      </c>
      <c r="L96" s="5" t="s">
        <v>7</v>
      </c>
      <c r="M96" s="5" t="s">
        <v>7</v>
      </c>
      <c r="N96" s="5" t="s">
        <v>7</v>
      </c>
      <c r="O96" s="1" t="s">
        <v>112</v>
      </c>
      <c r="P96" s="1" t="s">
        <v>113</v>
      </c>
      <c r="Q96" s="1" t="s">
        <v>114</v>
      </c>
      <c r="R96" s="1" t="s">
        <v>115</v>
      </c>
      <c r="S96" s="10">
        <f t="shared" si="8"/>
        <v>3</v>
      </c>
      <c r="T96" s="10">
        <f t="shared" si="9"/>
        <v>2</v>
      </c>
      <c r="U96" s="10">
        <f t="shared" si="10"/>
        <v>1</v>
      </c>
      <c r="V96" s="10">
        <f t="shared" si="11"/>
        <v>3</v>
      </c>
      <c r="W96" s="12">
        <f t="shared" si="12"/>
        <v>1</v>
      </c>
      <c r="X96" s="12">
        <f t="shared" si="13"/>
        <v>1</v>
      </c>
      <c r="Y96" s="12">
        <f t="shared" si="14"/>
        <v>1</v>
      </c>
      <c r="Z96" s="12">
        <f t="shared" si="15"/>
        <v>1</v>
      </c>
    </row>
    <row r="97" spans="1:26" x14ac:dyDescent="0.2">
      <c r="A97" s="1">
        <v>96</v>
      </c>
      <c r="B97" s="2" t="s">
        <v>102</v>
      </c>
      <c r="C97" s="5" t="s">
        <v>7</v>
      </c>
      <c r="D97" s="5" t="s">
        <v>7</v>
      </c>
      <c r="E97" s="5" t="s">
        <v>7</v>
      </c>
      <c r="F97" s="5" t="s">
        <v>7</v>
      </c>
      <c r="G97" s="5" t="s">
        <v>7</v>
      </c>
      <c r="H97" s="5" t="s">
        <v>7</v>
      </c>
      <c r="I97" s="6" t="s">
        <v>130</v>
      </c>
      <c r="J97" s="6" t="s">
        <v>130</v>
      </c>
      <c r="K97" s="6" t="s">
        <v>130</v>
      </c>
      <c r="L97" s="5" t="s">
        <v>7</v>
      </c>
      <c r="M97" s="5" t="s">
        <v>7</v>
      </c>
      <c r="N97" s="5" t="s">
        <v>7</v>
      </c>
      <c r="O97" s="1" t="s">
        <v>112</v>
      </c>
      <c r="P97" s="1" t="s">
        <v>113</v>
      </c>
      <c r="Q97" s="1" t="s">
        <v>114</v>
      </c>
      <c r="R97" s="1" t="s">
        <v>115</v>
      </c>
      <c r="S97" s="10">
        <f t="shared" si="8"/>
        <v>3</v>
      </c>
      <c r="T97" s="10">
        <f t="shared" si="9"/>
        <v>3</v>
      </c>
      <c r="U97" s="10">
        <f t="shared" si="10"/>
        <v>0</v>
      </c>
      <c r="V97" s="10">
        <f t="shared" si="11"/>
        <v>3</v>
      </c>
      <c r="W97" s="12">
        <f t="shared" si="12"/>
        <v>1</v>
      </c>
      <c r="X97" s="12">
        <f t="shared" si="13"/>
        <v>1</v>
      </c>
      <c r="Y97" s="12">
        <f t="shared" si="14"/>
        <v>0</v>
      </c>
      <c r="Z97" s="12">
        <f t="shared" si="15"/>
        <v>1</v>
      </c>
    </row>
    <row r="98" spans="1:26" x14ac:dyDescent="0.2">
      <c r="A98" s="1">
        <v>97</v>
      </c>
      <c r="B98" s="2" t="s">
        <v>103</v>
      </c>
      <c r="C98" s="5" t="s">
        <v>7</v>
      </c>
      <c r="D98" s="5" t="s">
        <v>7</v>
      </c>
      <c r="E98" s="5" t="s">
        <v>7</v>
      </c>
      <c r="F98" s="5" t="s">
        <v>7</v>
      </c>
      <c r="G98" s="5" t="s">
        <v>7</v>
      </c>
      <c r="H98" s="5" t="s">
        <v>7</v>
      </c>
      <c r="I98" s="6" t="s">
        <v>130</v>
      </c>
      <c r="J98" s="6" t="s">
        <v>130</v>
      </c>
      <c r="K98" s="6" t="s">
        <v>130</v>
      </c>
      <c r="L98" s="5" t="s">
        <v>7</v>
      </c>
      <c r="M98" s="5" t="s">
        <v>7</v>
      </c>
      <c r="N98" s="5" t="s">
        <v>7</v>
      </c>
      <c r="O98" s="1" t="s">
        <v>112</v>
      </c>
      <c r="P98" s="1" t="s">
        <v>113</v>
      </c>
      <c r="Q98" s="1" t="s">
        <v>114</v>
      </c>
      <c r="R98" s="1" t="s">
        <v>115</v>
      </c>
      <c r="S98" s="10">
        <f t="shared" si="8"/>
        <v>3</v>
      </c>
      <c r="T98" s="10">
        <f t="shared" si="9"/>
        <v>3</v>
      </c>
      <c r="U98" s="10">
        <f t="shared" si="10"/>
        <v>0</v>
      </c>
      <c r="V98" s="10">
        <f t="shared" si="11"/>
        <v>3</v>
      </c>
      <c r="W98" s="12">
        <f t="shared" si="12"/>
        <v>1</v>
      </c>
      <c r="X98" s="12">
        <f t="shared" si="13"/>
        <v>1</v>
      </c>
      <c r="Y98" s="12">
        <f t="shared" si="14"/>
        <v>0</v>
      </c>
      <c r="Z98" s="12">
        <f t="shared" si="15"/>
        <v>1</v>
      </c>
    </row>
    <row r="99" spans="1:26" x14ac:dyDescent="0.2">
      <c r="A99" s="1">
        <v>98</v>
      </c>
      <c r="B99" s="2" t="s">
        <v>104</v>
      </c>
      <c r="C99" s="5" t="s">
        <v>7</v>
      </c>
      <c r="D99" s="5" t="s">
        <v>7</v>
      </c>
      <c r="E99" s="5" t="s">
        <v>7</v>
      </c>
      <c r="F99" s="5" t="s">
        <v>7</v>
      </c>
      <c r="G99" s="5" t="s">
        <v>7</v>
      </c>
      <c r="H99" s="5" t="s">
        <v>7</v>
      </c>
      <c r="I99" s="5" t="s">
        <v>7</v>
      </c>
      <c r="J99" s="6" t="s">
        <v>130</v>
      </c>
      <c r="K99" s="6" t="s">
        <v>130</v>
      </c>
      <c r="L99" s="5" t="s">
        <v>7</v>
      </c>
      <c r="M99" s="5" t="s">
        <v>7</v>
      </c>
      <c r="N99" s="5" t="s">
        <v>7</v>
      </c>
      <c r="O99" s="1" t="s">
        <v>112</v>
      </c>
      <c r="P99" s="1" t="s">
        <v>113</v>
      </c>
      <c r="Q99" s="1" t="s">
        <v>114</v>
      </c>
      <c r="R99" s="1" t="s">
        <v>115</v>
      </c>
      <c r="S99" s="10">
        <f t="shared" si="8"/>
        <v>3</v>
      </c>
      <c r="T99" s="10">
        <f t="shared" si="9"/>
        <v>3</v>
      </c>
      <c r="U99" s="10">
        <f t="shared" si="10"/>
        <v>1</v>
      </c>
      <c r="V99" s="10">
        <f t="shared" si="11"/>
        <v>3</v>
      </c>
      <c r="W99" s="12">
        <f t="shared" si="12"/>
        <v>1</v>
      </c>
      <c r="X99" s="12">
        <f t="shared" si="13"/>
        <v>1</v>
      </c>
      <c r="Y99" s="12">
        <f t="shared" si="14"/>
        <v>1</v>
      </c>
      <c r="Z99" s="12">
        <f t="shared" si="15"/>
        <v>1</v>
      </c>
    </row>
    <row r="100" spans="1:26" x14ac:dyDescent="0.2">
      <c r="A100" s="1">
        <v>99</v>
      </c>
      <c r="B100" s="2" t="s">
        <v>105</v>
      </c>
      <c r="C100" s="5" t="s">
        <v>7</v>
      </c>
      <c r="D100" s="5" t="s">
        <v>7</v>
      </c>
      <c r="E100" s="5" t="s">
        <v>7</v>
      </c>
      <c r="F100" s="5" t="s">
        <v>7</v>
      </c>
      <c r="G100" s="6" t="s">
        <v>127</v>
      </c>
      <c r="H100" s="6" t="s">
        <v>130</v>
      </c>
      <c r="I100" s="5" t="s">
        <v>7</v>
      </c>
      <c r="J100" s="6" t="s">
        <v>130</v>
      </c>
      <c r="K100" s="5" t="s">
        <v>7</v>
      </c>
      <c r="L100" s="5" t="s">
        <v>7</v>
      </c>
      <c r="M100" s="5" t="s">
        <v>7</v>
      </c>
      <c r="N100" s="5" t="s">
        <v>7</v>
      </c>
      <c r="O100" s="1" t="s">
        <v>112</v>
      </c>
      <c r="P100" s="1" t="s">
        <v>113</v>
      </c>
      <c r="Q100" s="1" t="s">
        <v>114</v>
      </c>
      <c r="R100" s="1" t="s">
        <v>115</v>
      </c>
      <c r="S100" s="10">
        <f t="shared" si="8"/>
        <v>3</v>
      </c>
      <c r="T100" s="10">
        <f t="shared" si="9"/>
        <v>1</v>
      </c>
      <c r="U100" s="10">
        <f t="shared" si="10"/>
        <v>2</v>
      </c>
      <c r="V100" s="10">
        <f t="shared" si="11"/>
        <v>3</v>
      </c>
      <c r="W100" s="12">
        <f t="shared" si="12"/>
        <v>1</v>
      </c>
      <c r="X100" s="12">
        <f t="shared" si="13"/>
        <v>1</v>
      </c>
      <c r="Y100" s="12">
        <f t="shared" si="14"/>
        <v>1</v>
      </c>
      <c r="Z100" s="12">
        <f t="shared" si="15"/>
        <v>1</v>
      </c>
    </row>
    <row r="101" spans="1:26" s="20" customFormat="1" x14ac:dyDescent="0.2">
      <c r="A101" s="18">
        <v>100</v>
      </c>
      <c r="B101" s="20" t="s">
        <v>139</v>
      </c>
      <c r="C101" s="5" t="s">
        <v>7</v>
      </c>
      <c r="D101" s="5" t="s">
        <v>7</v>
      </c>
      <c r="E101" s="5" t="s">
        <v>7</v>
      </c>
      <c r="F101" s="6" t="s">
        <v>127</v>
      </c>
      <c r="G101" s="6" t="s">
        <v>127</v>
      </c>
      <c r="H101" s="6" t="s">
        <v>130</v>
      </c>
      <c r="I101" s="5" t="s">
        <v>7</v>
      </c>
      <c r="J101" s="5" t="s">
        <v>7</v>
      </c>
      <c r="K101" s="5" t="s">
        <v>7</v>
      </c>
      <c r="L101" s="5" t="s">
        <v>7</v>
      </c>
      <c r="M101" s="5" t="s">
        <v>7</v>
      </c>
      <c r="N101" s="5" t="s">
        <v>7</v>
      </c>
      <c r="O101" s="18" t="s">
        <v>112</v>
      </c>
      <c r="P101" s="18" t="s">
        <v>113</v>
      </c>
      <c r="Q101" s="18" t="s">
        <v>114</v>
      </c>
      <c r="R101" s="18" t="s">
        <v>115</v>
      </c>
      <c r="S101" s="21">
        <f t="shared" si="8"/>
        <v>3</v>
      </c>
      <c r="T101" s="21">
        <f t="shared" si="9"/>
        <v>0</v>
      </c>
      <c r="U101" s="21">
        <f t="shared" si="10"/>
        <v>3</v>
      </c>
      <c r="V101" s="21">
        <f t="shared" si="11"/>
        <v>3</v>
      </c>
      <c r="W101" s="22">
        <f t="shared" si="12"/>
        <v>1</v>
      </c>
      <c r="X101" s="22">
        <f t="shared" si="13"/>
        <v>0</v>
      </c>
      <c r="Y101" s="22">
        <f t="shared" si="14"/>
        <v>1</v>
      </c>
      <c r="Z101" s="22">
        <f t="shared" si="15"/>
        <v>1</v>
      </c>
    </row>
    <row r="102" spans="1:26" x14ac:dyDescent="0.2">
      <c r="S102" s="10">
        <f>SUM(S2:S101)</f>
        <v>195</v>
      </c>
      <c r="T102" s="10">
        <f t="shared" ref="T102:V102" si="16">SUM(T2:T101)</f>
        <v>98.5</v>
      </c>
      <c r="U102" s="10">
        <f t="shared" si="16"/>
        <v>112</v>
      </c>
      <c r="V102" s="10">
        <f t="shared" si="16"/>
        <v>137</v>
      </c>
      <c r="W102" s="12">
        <f t="shared" ref="W102" si="17">SUM(W2:W101)</f>
        <v>77</v>
      </c>
      <c r="X102" s="12">
        <f t="shared" ref="X102" si="18">SUM(X2:X101)</f>
        <v>42</v>
      </c>
      <c r="Y102" s="12">
        <f t="shared" ref="Y102" si="19">SUM(Y2:Y101)</f>
        <v>47</v>
      </c>
      <c r="Z102" s="12">
        <f t="shared" ref="Z102" si="20">SUM(Z2:Z101)</f>
        <v>50</v>
      </c>
    </row>
    <row r="103" spans="1:26" x14ac:dyDescent="0.2">
      <c r="B103" s="2" t="s">
        <v>106</v>
      </c>
      <c r="S103" s="29" t="s">
        <v>133</v>
      </c>
      <c r="T103" s="29"/>
      <c r="U103" s="29"/>
      <c r="V103" s="29"/>
      <c r="W103" s="27" t="s">
        <v>134</v>
      </c>
      <c r="X103" s="27"/>
      <c r="Y103" s="27"/>
      <c r="Z103" s="27"/>
    </row>
    <row r="104" spans="1:26" x14ac:dyDescent="0.2">
      <c r="A104" s="1"/>
      <c r="B104" s="2" t="s">
        <v>107</v>
      </c>
    </row>
    <row r="105" spans="1:26" x14ac:dyDescent="0.2">
      <c r="A105" s="1"/>
      <c r="S105" s="15">
        <f>(S102/300)*100</f>
        <v>65</v>
      </c>
      <c r="T105" s="15">
        <f t="shared" ref="T105:V105" si="21">(T102/300)*100</f>
        <v>32.833333333333329</v>
      </c>
      <c r="U105" s="15">
        <f t="shared" si="21"/>
        <v>37.333333333333336</v>
      </c>
      <c r="V105" s="15">
        <f t="shared" si="21"/>
        <v>45.666666666666664</v>
      </c>
      <c r="W105" s="15">
        <f>W102</f>
        <v>77</v>
      </c>
      <c r="X105" s="15">
        <f t="shared" ref="X105:Z105" si="22">X102</f>
        <v>42</v>
      </c>
      <c r="Y105" s="15">
        <f t="shared" si="22"/>
        <v>47</v>
      </c>
      <c r="Z105" s="15">
        <f t="shared" si="22"/>
        <v>50</v>
      </c>
    </row>
    <row r="106" spans="1:26" x14ac:dyDescent="0.2">
      <c r="A106" s="1"/>
    </row>
    <row r="107" spans="1:26" ht="19" x14ac:dyDescent="0.25">
      <c r="A107" s="1"/>
      <c r="B107" s="26" t="s">
        <v>164</v>
      </c>
    </row>
    <row r="108" spans="1:26" x14ac:dyDescent="0.2">
      <c r="A108" s="1"/>
      <c r="B108" s="2" t="s">
        <v>127</v>
      </c>
      <c r="C108">
        <f>COUNTIF(C$2:E$101,B108)</f>
        <v>65</v>
      </c>
      <c r="D108">
        <f>COUNTIF(F$2:H$101,B108)</f>
        <v>96</v>
      </c>
      <c r="E108">
        <f>COUNTIF(I$2:K$101,B108)</f>
        <v>96</v>
      </c>
      <c r="F108">
        <f>COUNTIF(L$2:N$101,B108)</f>
        <v>22</v>
      </c>
    </row>
    <row r="109" spans="1:26" x14ac:dyDescent="0.2">
      <c r="A109" s="1"/>
      <c r="B109" s="2" t="s">
        <v>128</v>
      </c>
      <c r="C109">
        <f>COUNTIF(C$2:E$101,B109)</f>
        <v>4</v>
      </c>
      <c r="D109">
        <f t="shared" ref="D109:D111" si="23">COUNTIF(F$2:H$101,B109)</f>
        <v>82</v>
      </c>
      <c r="E109">
        <f t="shared" ref="E109:E111" si="24">COUNTIF(I$2:K$101,B109)</f>
        <v>13</v>
      </c>
      <c r="F109">
        <f t="shared" ref="F109:F111" si="25">COUNTIF(L$2:N$101,B109)</f>
        <v>85</v>
      </c>
    </row>
    <row r="110" spans="1:26" x14ac:dyDescent="0.2">
      <c r="A110" s="1"/>
      <c r="B110" s="2" t="s">
        <v>129</v>
      </c>
      <c r="C110">
        <f>COUNTIF(C$2:E$101,B110)</f>
        <v>1</v>
      </c>
      <c r="D110">
        <f t="shared" si="23"/>
        <v>1</v>
      </c>
      <c r="E110">
        <f t="shared" si="24"/>
        <v>33</v>
      </c>
      <c r="F110">
        <f t="shared" si="25"/>
        <v>9</v>
      </c>
    </row>
    <row r="111" spans="1:26" x14ac:dyDescent="0.2">
      <c r="B111" s="2" t="s">
        <v>130</v>
      </c>
      <c r="C111">
        <f>COUNTIF(C$2:E$101,B111)</f>
        <v>17</v>
      </c>
      <c r="D111">
        <f t="shared" si="23"/>
        <v>21</v>
      </c>
      <c r="E111">
        <f t="shared" si="24"/>
        <v>40</v>
      </c>
      <c r="F111">
        <f t="shared" si="25"/>
        <v>39</v>
      </c>
    </row>
    <row r="115" spans="3:6" x14ac:dyDescent="0.2">
      <c r="C115" s="15">
        <f>(C108/300)*100</f>
        <v>21.666666666666668</v>
      </c>
      <c r="D115" s="15">
        <f t="shared" ref="D115:F115" si="26">(D108/300)*100</f>
        <v>32</v>
      </c>
      <c r="E115" s="15">
        <f t="shared" si="26"/>
        <v>32</v>
      </c>
      <c r="F115" s="15">
        <f t="shared" si="26"/>
        <v>7.333333333333333</v>
      </c>
    </row>
    <row r="116" spans="3:6" x14ac:dyDescent="0.2">
      <c r="C116" s="15">
        <f t="shared" ref="C116:F116" si="27">(C109/300)*100</f>
        <v>1.3333333333333335</v>
      </c>
      <c r="D116" s="15">
        <f t="shared" si="27"/>
        <v>27.333333333333332</v>
      </c>
      <c r="E116" s="15">
        <f t="shared" si="27"/>
        <v>4.3333333333333339</v>
      </c>
      <c r="F116" s="15">
        <f t="shared" si="27"/>
        <v>28.333333333333332</v>
      </c>
    </row>
    <row r="117" spans="3:6" x14ac:dyDescent="0.2">
      <c r="C117" s="15">
        <f t="shared" ref="C117:F117" si="28">(C110/300)*100</f>
        <v>0.33333333333333337</v>
      </c>
      <c r="D117" s="15">
        <f t="shared" si="28"/>
        <v>0.33333333333333337</v>
      </c>
      <c r="E117" s="15">
        <f t="shared" si="28"/>
        <v>11</v>
      </c>
      <c r="F117" s="15">
        <f t="shared" si="28"/>
        <v>3</v>
      </c>
    </row>
    <row r="118" spans="3:6" x14ac:dyDescent="0.2">
      <c r="C118" s="15">
        <f t="shared" ref="C118:F118" si="29">(C111/300)*100</f>
        <v>5.6666666666666661</v>
      </c>
      <c r="D118" s="15">
        <f t="shared" si="29"/>
        <v>7.0000000000000009</v>
      </c>
      <c r="E118" s="15">
        <f t="shared" si="29"/>
        <v>13.333333333333334</v>
      </c>
      <c r="F118" s="15">
        <f t="shared" si="29"/>
        <v>13</v>
      </c>
    </row>
    <row r="121" spans="3:6" x14ac:dyDescent="0.2">
      <c r="C121" s="15">
        <f>SUM(C115:C118)</f>
        <v>29</v>
      </c>
      <c r="D121" s="15">
        <f t="shared" ref="D121:F121" si="30">SUM(D115:D118)</f>
        <v>66.666666666666671</v>
      </c>
      <c r="E121" s="15">
        <f t="shared" si="30"/>
        <v>60.666666666666671</v>
      </c>
      <c r="F121" s="15">
        <f t="shared" si="30"/>
        <v>51.666666666666664</v>
      </c>
    </row>
  </sheetData>
  <mergeCells count="6">
    <mergeCell ref="W103:Z103"/>
    <mergeCell ref="C1:E1"/>
    <mergeCell ref="F1:H1"/>
    <mergeCell ref="I1:K1"/>
    <mergeCell ref="L1:N1"/>
    <mergeCell ref="S103:V103"/>
  </mergeCells>
  <conditionalFormatting sqref="A104:A110">
    <cfRule type="colorScale" priority="1">
      <colorScale>
        <cfvo type="formula" val="NO"/>
        <cfvo type="formula" val="YES"/>
        <color rgb="FFFF7128"/>
        <color rgb="FF00B050"/>
      </colorScale>
    </cfRule>
  </conditionalFormatting>
  <dataValidations count="1">
    <dataValidation type="list" allowBlank="1" showInputMessage="1" showErrorMessage="1" sqref="C2:N101" xr:uid="{6724D216-3F5F-9F4C-8D82-10416EF7CD6E}">
      <formula1>"N/CODE, N/AGENT, N/TOOL, N/EXTRA, Y/PARTIAL,YES,N/KNOW"</formula1>
    </dataValidation>
  </dataValidations>
  <pageMargins left="0.7" right="0.7" top="0.75" bottom="0.75" header="0.3" footer="0.3"/>
  <ignoredErrors>
    <ignoredError sqref="X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06A1-E68A-7E4E-B09F-D6F0E6186C24}">
  <dimension ref="A1:O11"/>
  <sheetViews>
    <sheetView zoomScale="117" workbookViewId="0">
      <selection activeCell="K9" sqref="K9"/>
    </sheetView>
  </sheetViews>
  <sheetFormatPr baseColWidth="10" defaultRowHeight="16" x14ac:dyDescent="0.2"/>
  <sheetData>
    <row r="1" spans="1:15" x14ac:dyDescent="0.2">
      <c r="B1" s="28" t="s">
        <v>2</v>
      </c>
      <c r="C1" s="28"/>
      <c r="D1" s="28"/>
      <c r="E1" s="28" t="s">
        <v>3</v>
      </c>
      <c r="F1" s="28"/>
      <c r="G1" s="28"/>
      <c r="H1" s="28" t="s">
        <v>4</v>
      </c>
      <c r="I1" s="28"/>
      <c r="J1" s="28"/>
      <c r="K1" s="28" t="s">
        <v>5</v>
      </c>
      <c r="L1" s="28"/>
      <c r="M1" s="28"/>
      <c r="O1" s="1" t="s">
        <v>127</v>
      </c>
    </row>
    <row r="2" spans="1:15" x14ac:dyDescent="0.2">
      <c r="A2">
        <v>1</v>
      </c>
      <c r="B2" s="7" t="s">
        <v>7</v>
      </c>
      <c r="C2" s="7" t="s">
        <v>7</v>
      </c>
      <c r="D2" s="7" t="s">
        <v>7</v>
      </c>
      <c r="E2" s="7" t="s">
        <v>7</v>
      </c>
      <c r="F2" s="7" t="s">
        <v>7</v>
      </c>
      <c r="G2" s="8" t="s">
        <v>127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O2" s="1" t="s">
        <v>128</v>
      </c>
    </row>
    <row r="3" spans="1:15" x14ac:dyDescent="0.2">
      <c r="A3">
        <v>13</v>
      </c>
      <c r="B3" s="7" t="s">
        <v>7</v>
      </c>
      <c r="C3" s="7" t="s">
        <v>7</v>
      </c>
      <c r="D3" s="7" t="s">
        <v>7</v>
      </c>
      <c r="E3" s="8" t="s">
        <v>129</v>
      </c>
      <c r="F3" s="8" t="s">
        <v>129</v>
      </c>
      <c r="G3" s="8" t="s">
        <v>129</v>
      </c>
      <c r="H3" s="8" t="s">
        <v>129</v>
      </c>
      <c r="I3" s="7" t="s">
        <v>7</v>
      </c>
      <c r="J3" s="8" t="s">
        <v>129</v>
      </c>
      <c r="K3" s="7" t="s">
        <v>7</v>
      </c>
      <c r="L3" s="7" t="s">
        <v>7</v>
      </c>
      <c r="M3" s="7" t="s">
        <v>7</v>
      </c>
      <c r="O3" s="1" t="s">
        <v>129</v>
      </c>
    </row>
    <row r="4" spans="1:15" x14ac:dyDescent="0.2">
      <c r="A4">
        <v>100</v>
      </c>
      <c r="B4" s="7" t="s">
        <v>7</v>
      </c>
      <c r="C4" s="7" t="s">
        <v>7</v>
      </c>
      <c r="D4" s="7" t="s">
        <v>7</v>
      </c>
      <c r="E4" s="8" t="s">
        <v>129</v>
      </c>
      <c r="F4" s="8" t="s">
        <v>129</v>
      </c>
      <c r="G4" s="8" t="s">
        <v>129</v>
      </c>
      <c r="H4" s="8" t="s">
        <v>127</v>
      </c>
      <c r="I4" s="8" t="s">
        <v>127</v>
      </c>
      <c r="J4" s="8" t="s">
        <v>127</v>
      </c>
      <c r="K4" s="8" t="s">
        <v>127</v>
      </c>
      <c r="L4" s="8" t="s">
        <v>127</v>
      </c>
      <c r="M4" s="7" t="s">
        <v>7</v>
      </c>
      <c r="O4" s="1" t="s">
        <v>130</v>
      </c>
    </row>
    <row r="5" spans="1:15" ht="17" customHeight="1" x14ac:dyDescent="0.2">
      <c r="A5">
        <v>23</v>
      </c>
      <c r="B5" s="8" t="s">
        <v>127</v>
      </c>
      <c r="C5" s="8" t="s">
        <v>127</v>
      </c>
      <c r="D5" s="8" t="s">
        <v>127</v>
      </c>
      <c r="E5" s="8" t="s">
        <v>127</v>
      </c>
      <c r="F5" s="8" t="s">
        <v>127</v>
      </c>
      <c r="G5" s="8" t="s">
        <v>127</v>
      </c>
      <c r="H5" s="8" t="s">
        <v>129</v>
      </c>
      <c r="I5" s="8" t="s">
        <v>129</v>
      </c>
      <c r="J5" s="8" t="s">
        <v>129</v>
      </c>
      <c r="K5" s="8" t="s">
        <v>129</v>
      </c>
      <c r="L5" s="8" t="s">
        <v>129</v>
      </c>
      <c r="M5" s="8" t="s">
        <v>129</v>
      </c>
      <c r="O5" s="1" t="s">
        <v>131</v>
      </c>
    </row>
    <row r="6" spans="1:15" x14ac:dyDescent="0.2">
      <c r="A6">
        <v>25</v>
      </c>
      <c r="B6" s="7" t="s">
        <v>7</v>
      </c>
      <c r="C6" s="7" t="s">
        <v>131</v>
      </c>
      <c r="D6" s="7" t="s">
        <v>131</v>
      </c>
      <c r="E6" s="7" t="s">
        <v>131</v>
      </c>
      <c r="F6" s="7" t="s">
        <v>131</v>
      </c>
      <c r="G6" s="7" t="s">
        <v>131</v>
      </c>
      <c r="H6" s="7" t="s">
        <v>131</v>
      </c>
      <c r="I6" s="7" t="s">
        <v>131</v>
      </c>
      <c r="J6" s="7" t="s">
        <v>131</v>
      </c>
      <c r="K6" s="7" t="s">
        <v>131</v>
      </c>
      <c r="L6" s="7" t="s">
        <v>131</v>
      </c>
      <c r="M6" s="7" t="s">
        <v>131</v>
      </c>
      <c r="O6" s="1" t="s">
        <v>7</v>
      </c>
    </row>
    <row r="7" spans="1:15" x14ac:dyDescent="0.2">
      <c r="A7">
        <v>33</v>
      </c>
      <c r="B7" s="8" t="s">
        <v>129</v>
      </c>
      <c r="C7" s="8" t="s">
        <v>129</v>
      </c>
      <c r="D7" s="8" t="s">
        <v>127</v>
      </c>
      <c r="E7" s="8" t="s">
        <v>127</v>
      </c>
      <c r="F7" s="8" t="s">
        <v>127</v>
      </c>
      <c r="G7" s="8" t="s">
        <v>129</v>
      </c>
      <c r="H7" s="8" t="s">
        <v>130</v>
      </c>
      <c r="I7" s="8" t="s">
        <v>127</v>
      </c>
      <c r="J7" s="8" t="s">
        <v>129</v>
      </c>
      <c r="K7" s="8" t="s">
        <v>129</v>
      </c>
      <c r="L7" s="8" t="s">
        <v>129</v>
      </c>
      <c r="M7" s="8" t="s">
        <v>129</v>
      </c>
      <c r="O7" s="1" t="s">
        <v>132</v>
      </c>
    </row>
    <row r="8" spans="1:15" x14ac:dyDescent="0.2">
      <c r="A8">
        <v>35</v>
      </c>
      <c r="B8" s="7" t="s">
        <v>7</v>
      </c>
      <c r="C8" s="7" t="s">
        <v>7</v>
      </c>
      <c r="D8" s="7" t="s">
        <v>7</v>
      </c>
      <c r="E8" s="7" t="s">
        <v>7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</row>
    <row r="9" spans="1:15" x14ac:dyDescent="0.2">
      <c r="A9">
        <v>48</v>
      </c>
      <c r="B9" s="8" t="s">
        <v>127</v>
      </c>
      <c r="C9" s="8" t="s">
        <v>127</v>
      </c>
      <c r="D9" s="8" t="s">
        <v>127</v>
      </c>
      <c r="E9" s="8" t="s">
        <v>127</v>
      </c>
      <c r="F9" s="8" t="s">
        <v>129</v>
      </c>
      <c r="G9" s="8" t="s">
        <v>129</v>
      </c>
      <c r="H9" s="8" t="s">
        <v>127</v>
      </c>
      <c r="I9" s="8" t="s">
        <v>129</v>
      </c>
      <c r="J9" s="8" t="s">
        <v>127</v>
      </c>
      <c r="K9" s="8" t="s">
        <v>129</v>
      </c>
      <c r="L9" s="8" t="s">
        <v>129</v>
      </c>
      <c r="M9" s="8" t="s">
        <v>127</v>
      </c>
    </row>
    <row r="10" spans="1:15" x14ac:dyDescent="0.2">
      <c r="A10">
        <v>57</v>
      </c>
      <c r="B10" s="8" t="s">
        <v>130</v>
      </c>
      <c r="C10" s="7" t="s">
        <v>7</v>
      </c>
      <c r="D10" s="7" t="s">
        <v>131</v>
      </c>
      <c r="E10" s="7" t="s">
        <v>131</v>
      </c>
      <c r="F10" s="8" t="s">
        <v>130</v>
      </c>
      <c r="G10" s="8" t="s">
        <v>130</v>
      </c>
      <c r="H10" s="8" t="s">
        <v>130</v>
      </c>
      <c r="I10" s="8" t="s">
        <v>130</v>
      </c>
      <c r="J10" s="8" t="s">
        <v>130</v>
      </c>
      <c r="K10" s="8" t="s">
        <v>130</v>
      </c>
      <c r="L10" s="7" t="s">
        <v>131</v>
      </c>
      <c r="M10" s="8" t="s">
        <v>130</v>
      </c>
    </row>
    <row r="11" spans="1:15" x14ac:dyDescent="0.2">
      <c r="A11">
        <v>59</v>
      </c>
      <c r="B11" s="7" t="s">
        <v>7</v>
      </c>
      <c r="C11" s="8" t="s">
        <v>130</v>
      </c>
      <c r="D11" s="7" t="s">
        <v>7</v>
      </c>
      <c r="E11" s="8" t="s">
        <v>129</v>
      </c>
      <c r="F11" s="8" t="s">
        <v>129</v>
      </c>
      <c r="G11" s="8" t="s">
        <v>129</v>
      </c>
      <c r="H11" s="7" t="s">
        <v>131</v>
      </c>
      <c r="I11" s="7" t="s">
        <v>131</v>
      </c>
      <c r="J11" s="8" t="s">
        <v>130</v>
      </c>
      <c r="K11" s="8" t="s">
        <v>131</v>
      </c>
      <c r="L11" s="8" t="s">
        <v>127</v>
      </c>
      <c r="M11" s="7" t="s">
        <v>131</v>
      </c>
    </row>
  </sheetData>
  <mergeCells count="4">
    <mergeCell ref="B1:D1"/>
    <mergeCell ref="E1:G1"/>
    <mergeCell ref="H1:J1"/>
    <mergeCell ref="K1:M1"/>
  </mergeCells>
  <conditionalFormatting sqref="O1:O7">
    <cfRule type="colorScale" priority="1">
      <colorScale>
        <cfvo type="formula" val="NO"/>
        <cfvo type="formula" val="YES"/>
        <color rgb="FFFF7128"/>
        <color rgb="FF00B050"/>
      </colorScale>
    </cfRule>
  </conditionalFormatting>
  <dataValidations count="1">
    <dataValidation type="list" allowBlank="1" showInputMessage="1" showErrorMessage="1" sqref="B2:M11" xr:uid="{F7BA230D-2469-4A45-9C47-2B94B4DAA0D3}">
      <formula1>$O$1:$O$7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5107-BDD2-AC41-BF10-E744C1A0988F}">
  <dimension ref="A1:AQ58"/>
  <sheetViews>
    <sheetView topLeftCell="U2" zoomScale="94" workbookViewId="0">
      <selection activeCell="AD35" sqref="AD35"/>
    </sheetView>
  </sheetViews>
  <sheetFormatPr baseColWidth="10" defaultRowHeight="16" x14ac:dyDescent="0.2"/>
  <cols>
    <col min="2" max="2" width="15.5" bestFit="1" customWidth="1"/>
    <col min="3" max="3" width="12.6640625" bestFit="1" customWidth="1"/>
    <col min="4" max="4" width="11" bestFit="1" customWidth="1"/>
    <col min="5" max="5" width="13.5" bestFit="1" customWidth="1"/>
    <col min="6" max="6" width="10" bestFit="1" customWidth="1"/>
    <col min="7" max="7" width="12.5" bestFit="1" customWidth="1"/>
    <col min="8" max="10" width="9.83203125" bestFit="1" customWidth="1"/>
    <col min="11" max="11" width="8.83203125" bestFit="1" customWidth="1"/>
    <col min="15" max="18" width="12.6640625" bestFit="1" customWidth="1"/>
    <col min="23" max="23" width="21.5" customWidth="1"/>
    <col min="24" max="24" width="17.33203125" customWidth="1"/>
    <col min="25" max="25" width="16.1640625" customWidth="1"/>
    <col min="26" max="26" width="37.33203125" customWidth="1"/>
    <col min="27" max="27" width="15.6640625" customWidth="1"/>
    <col min="28" max="28" width="28.33203125" customWidth="1"/>
  </cols>
  <sheetData>
    <row r="1" spans="1:27" x14ac:dyDescent="0.2">
      <c r="B1" s="28" t="s">
        <v>136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27" x14ac:dyDescent="0.2">
      <c r="B2" s="28" t="s">
        <v>2</v>
      </c>
      <c r="C2" s="28"/>
      <c r="D2" s="28"/>
      <c r="E2" s="28" t="s">
        <v>3</v>
      </c>
      <c r="F2" s="28"/>
      <c r="G2" s="28"/>
      <c r="H2" s="28" t="s">
        <v>135</v>
      </c>
      <c r="I2" s="28"/>
      <c r="J2" s="28"/>
      <c r="K2" s="28" t="s">
        <v>5</v>
      </c>
      <c r="L2" s="28"/>
      <c r="M2" s="28"/>
      <c r="O2" s="9" t="s">
        <v>2</v>
      </c>
      <c r="P2" s="9" t="s">
        <v>3</v>
      </c>
      <c r="Q2" s="9" t="s">
        <v>4</v>
      </c>
      <c r="R2" s="9" t="s">
        <v>5</v>
      </c>
      <c r="S2" s="13" t="s">
        <v>2</v>
      </c>
      <c r="T2" s="13" t="s">
        <v>3</v>
      </c>
      <c r="U2" s="13" t="s">
        <v>4</v>
      </c>
      <c r="V2" s="13" t="s">
        <v>5</v>
      </c>
      <c r="W2" s="3" t="s">
        <v>108</v>
      </c>
      <c r="X2" s="3" t="s">
        <v>109</v>
      </c>
      <c r="Y2" s="3" t="s">
        <v>110</v>
      </c>
      <c r="Z2" s="3" t="s">
        <v>111</v>
      </c>
      <c r="AA2" s="4"/>
    </row>
    <row r="3" spans="1:27" x14ac:dyDescent="0.2">
      <c r="A3">
        <v>1</v>
      </c>
      <c r="B3" s="7" t="s">
        <v>7</v>
      </c>
      <c r="C3" s="7" t="s">
        <v>7</v>
      </c>
      <c r="D3" s="7" t="s">
        <v>7</v>
      </c>
      <c r="E3" s="7" t="s">
        <v>7</v>
      </c>
      <c r="F3" s="7" t="s">
        <v>7</v>
      </c>
      <c r="G3" s="8" t="s">
        <v>127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O3" s="10">
        <f>IF(B3="YES",1,IF(B3="Y/PARTIAL",0.5,0)) + IF(C3="YES",1,IF(C3="Y/PARTIAL",0.5,0)) + IF(D3="YES",1,IF(D3="Y/PARTIAL",0.5,0))</f>
        <v>3</v>
      </c>
      <c r="P3" s="10">
        <f>IF(E3="YES",1,IF(E3="Y/PARTIAL",0.5,0)) + IF(F3="YES",1,IF(F3="Y/PARTIAL",0.5,0)) + IF(G3="YES",1,IF(G3="Y/PARTIAL",0.5,0))</f>
        <v>2</v>
      </c>
      <c r="Q3" s="10">
        <f>IF(H3="YES",1,IF(H3="Y/PARTIAL",0.5,0)) + IF(I3="YES",1,IF(I3="Y/PARTIAL",0.5,0)) + IF(J3="YES",1,IF(J3="Y/PARTIAL",0.5,0))</f>
        <v>3</v>
      </c>
      <c r="R3" s="10">
        <f>IF(K3="YES",1,IF(K3="Y/PARTIAL",0.5,0)) + IF(L3="YES",1,IF(L3="Y/PARTIAL",0.5,0)) + IF(M3="YES",1,IF(M3="Y/PARTIAL",0.5,0))</f>
        <v>3</v>
      </c>
      <c r="S3" s="14">
        <f>IF(COUNTIF(B3:D3,"YES")&gt;0,1,IF(COUNTIF(B3:D3,"Y/PARTIAL")&gt;0,0.5,0))</f>
        <v>1</v>
      </c>
      <c r="T3" s="14">
        <f>IF(COUNTIF(E3:G3,"YES")&gt;0,1,IF(COUNTIF(E3:G3,"Y/PARTIAL")&gt;0,0.5,0))</f>
        <v>1</v>
      </c>
      <c r="U3" s="14">
        <f>IF(COUNTIF(H3:J3,"YES")&gt;0,1,IF(COUNTIF(H3:J3,"Y/PARTIAL")&gt;0,0.5,0))</f>
        <v>1</v>
      </c>
      <c r="V3" s="14">
        <f>IF(COUNTIF(K3:M3,"YES")&gt;0,1,IF(COUNTIF(K3:M3,"Y/PARTIAL")&gt;0,0.5,0))</f>
        <v>1</v>
      </c>
      <c r="W3" s="1" t="s">
        <v>112</v>
      </c>
      <c r="X3" s="1" t="s">
        <v>113</v>
      </c>
      <c r="Y3" s="1" t="s">
        <v>114</v>
      </c>
      <c r="Z3" s="1" t="s">
        <v>115</v>
      </c>
      <c r="AA3" s="5"/>
    </row>
    <row r="4" spans="1:27" x14ac:dyDescent="0.2">
      <c r="A4">
        <v>13</v>
      </c>
      <c r="B4" s="7" t="s">
        <v>7</v>
      </c>
      <c r="C4" s="7" t="s">
        <v>7</v>
      </c>
      <c r="D4" s="7" t="s">
        <v>7</v>
      </c>
      <c r="E4" s="8" t="s">
        <v>129</v>
      </c>
      <c r="F4" s="8" t="s">
        <v>129</v>
      </c>
      <c r="G4" s="8" t="s">
        <v>129</v>
      </c>
      <c r="H4" s="8" t="s">
        <v>129</v>
      </c>
      <c r="I4" s="7" t="s">
        <v>7</v>
      </c>
      <c r="J4" s="8" t="s">
        <v>129</v>
      </c>
      <c r="K4" s="7" t="s">
        <v>7</v>
      </c>
      <c r="L4" s="7" t="s">
        <v>7</v>
      </c>
      <c r="M4" s="7" t="s">
        <v>7</v>
      </c>
      <c r="O4" s="10">
        <f t="shared" ref="O4:O31" si="0">IF(B4="YES",1,IF(B4="Y/PARTIAL",0.5,0)) + IF(C4="YES",1,IF(C4="Y/PARTIAL",0.5,0)) + IF(D4="YES",1,IF(D4="Y/PARTIAL",0.5,0))</f>
        <v>3</v>
      </c>
      <c r="P4" s="10">
        <f t="shared" ref="P4:P31" si="1">IF(E4="YES",1,IF(E4="Y/PARTIAL",0.5,0)) + IF(F4="YES",1,IF(F4="Y/PARTIAL",0.5,0)) + IF(G4="YES",1,IF(G4="Y/PARTIAL",0.5,0))</f>
        <v>0</v>
      </c>
      <c r="Q4" s="10">
        <f t="shared" ref="Q4:Q31" si="2">IF(H4="YES",1,IF(H4="Y/PARTIAL",0.5,0)) + IF(I4="YES",1,IF(I4="Y/PARTIAL",0.5,0)) + IF(J4="YES",1,IF(J4="Y/PARTIAL",0.5,0))</f>
        <v>1</v>
      </c>
      <c r="R4" s="10">
        <f t="shared" ref="R4:R31" si="3">IF(K4="YES",1,IF(K4="Y/PARTIAL",0.5,0)) + IF(L4="YES",1,IF(L4="Y/PARTIAL",0.5,0)) + IF(M4="YES",1,IF(M4="Y/PARTIAL",0.5,0))</f>
        <v>3</v>
      </c>
      <c r="S4" s="14">
        <f t="shared" ref="S4:S31" si="4">IF(COUNTIF(B4:D4,"YES")&gt;0,1,IF(COUNTIF(B4:D4,"Y/PARTIAL")&gt;0,0.5,0))</f>
        <v>1</v>
      </c>
      <c r="T4" s="14">
        <f t="shared" ref="T4:T31" si="5">IF(COUNTIF(E4:G4,"YES")&gt;0,1,IF(COUNTIF(E4:G4,"Y/PARTIAL")&gt;0,0.5,0))</f>
        <v>0</v>
      </c>
      <c r="U4" s="14">
        <f t="shared" ref="U4:U31" si="6">IF(COUNTIF(H4:J4,"YES")&gt;0,1,IF(COUNTIF(H4:J4,"Y/PARTIAL")&gt;0,0.5,0))</f>
        <v>1</v>
      </c>
      <c r="V4" s="14">
        <f t="shared" ref="V4:V31" si="7">IF(COUNTIF(K4:M4,"YES")&gt;0,1,IF(COUNTIF(K4:M4,"Y/PARTIAL")&gt;0,0.5,0))</f>
        <v>1</v>
      </c>
      <c r="W4" s="1" t="s">
        <v>112</v>
      </c>
      <c r="X4" s="1" t="s">
        <v>113</v>
      </c>
      <c r="Y4" s="1" t="s">
        <v>114</v>
      </c>
      <c r="Z4" s="1" t="s">
        <v>115</v>
      </c>
      <c r="AA4" s="5"/>
    </row>
    <row r="5" spans="1:27" x14ac:dyDescent="0.2">
      <c r="A5">
        <v>100</v>
      </c>
      <c r="B5" s="7" t="s">
        <v>7</v>
      </c>
      <c r="C5" s="7" t="s">
        <v>7</v>
      </c>
      <c r="D5" s="7" t="s">
        <v>7</v>
      </c>
      <c r="E5" s="8" t="s">
        <v>129</v>
      </c>
      <c r="F5" s="8" t="s">
        <v>129</v>
      </c>
      <c r="G5" s="8" t="s">
        <v>129</v>
      </c>
      <c r="H5" s="8" t="s">
        <v>127</v>
      </c>
      <c r="I5" s="8" t="s">
        <v>127</v>
      </c>
      <c r="J5" s="8" t="s">
        <v>127</v>
      </c>
      <c r="K5" s="8" t="s">
        <v>127</v>
      </c>
      <c r="L5" s="8" t="s">
        <v>127</v>
      </c>
      <c r="M5" s="7" t="s">
        <v>7</v>
      </c>
      <c r="O5" s="10">
        <f t="shared" si="0"/>
        <v>3</v>
      </c>
      <c r="P5" s="10">
        <f t="shared" si="1"/>
        <v>0</v>
      </c>
      <c r="Q5" s="10">
        <f t="shared" si="2"/>
        <v>0</v>
      </c>
      <c r="R5" s="10">
        <f t="shared" si="3"/>
        <v>1</v>
      </c>
      <c r="S5" s="14">
        <f t="shared" si="4"/>
        <v>1</v>
      </c>
      <c r="T5" s="14">
        <f t="shared" si="5"/>
        <v>0</v>
      </c>
      <c r="U5" s="14">
        <f t="shared" si="6"/>
        <v>0</v>
      </c>
      <c r="V5" s="14">
        <f t="shared" si="7"/>
        <v>1</v>
      </c>
      <c r="W5" s="18" t="s">
        <v>112</v>
      </c>
      <c r="X5" s="18" t="s">
        <v>113</v>
      </c>
      <c r="Y5" s="18" t="s">
        <v>114</v>
      </c>
      <c r="Z5" s="18" t="s">
        <v>115</v>
      </c>
      <c r="AA5" s="5"/>
    </row>
    <row r="6" spans="1:27" x14ac:dyDescent="0.2">
      <c r="A6">
        <v>23</v>
      </c>
      <c r="B6" s="8" t="s">
        <v>127</v>
      </c>
      <c r="C6" s="8" t="s">
        <v>127</v>
      </c>
      <c r="D6" s="8" t="s">
        <v>127</v>
      </c>
      <c r="E6" s="8" t="s">
        <v>127</v>
      </c>
      <c r="F6" s="8" t="s">
        <v>127</v>
      </c>
      <c r="G6" s="8" t="s">
        <v>127</v>
      </c>
      <c r="H6" s="8" t="s">
        <v>129</v>
      </c>
      <c r="I6" s="8" t="s">
        <v>129</v>
      </c>
      <c r="J6" s="8" t="s">
        <v>129</v>
      </c>
      <c r="K6" s="8" t="s">
        <v>129</v>
      </c>
      <c r="L6" s="8" t="s">
        <v>129</v>
      </c>
      <c r="M6" s="8" t="s">
        <v>129</v>
      </c>
      <c r="O6" s="10">
        <f t="shared" si="0"/>
        <v>0</v>
      </c>
      <c r="P6" s="10">
        <f t="shared" si="1"/>
        <v>0</v>
      </c>
      <c r="Q6" s="10">
        <f t="shared" si="2"/>
        <v>0</v>
      </c>
      <c r="R6" s="10">
        <f t="shared" si="3"/>
        <v>0</v>
      </c>
      <c r="S6" s="14">
        <f t="shared" si="4"/>
        <v>0</v>
      </c>
      <c r="T6" s="14">
        <f t="shared" si="5"/>
        <v>0</v>
      </c>
      <c r="U6" s="14">
        <f t="shared" si="6"/>
        <v>0</v>
      </c>
      <c r="V6" s="14">
        <f t="shared" si="7"/>
        <v>0</v>
      </c>
      <c r="W6" s="1" t="s">
        <v>116</v>
      </c>
      <c r="X6" s="1" t="s">
        <v>113</v>
      </c>
      <c r="Y6" s="1" t="s">
        <v>117</v>
      </c>
      <c r="Z6" s="1" t="s">
        <v>118</v>
      </c>
      <c r="AA6" s="6"/>
    </row>
    <row r="7" spans="1:27" x14ac:dyDescent="0.2">
      <c r="A7">
        <v>25</v>
      </c>
      <c r="B7" s="7" t="s">
        <v>7</v>
      </c>
      <c r="C7" s="7" t="s">
        <v>131</v>
      </c>
      <c r="D7" s="7" t="s">
        <v>131</v>
      </c>
      <c r="E7" s="7" t="s">
        <v>131</v>
      </c>
      <c r="F7" s="7" t="s">
        <v>131</v>
      </c>
      <c r="G7" s="7" t="s">
        <v>131</v>
      </c>
      <c r="H7" s="7" t="s">
        <v>131</v>
      </c>
      <c r="I7" s="7" t="s">
        <v>131</v>
      </c>
      <c r="J7" s="7" t="s">
        <v>131</v>
      </c>
      <c r="K7" s="7" t="s">
        <v>131</v>
      </c>
      <c r="L7" s="7" t="s">
        <v>131</v>
      </c>
      <c r="M7" s="7" t="s">
        <v>131</v>
      </c>
      <c r="O7" s="10">
        <f t="shared" si="0"/>
        <v>2</v>
      </c>
      <c r="P7" s="10">
        <f t="shared" si="1"/>
        <v>1.5</v>
      </c>
      <c r="Q7" s="10">
        <f t="shared" si="2"/>
        <v>1.5</v>
      </c>
      <c r="R7" s="10">
        <f t="shared" si="3"/>
        <v>1.5</v>
      </c>
      <c r="S7" s="14">
        <f t="shared" si="4"/>
        <v>1</v>
      </c>
      <c r="T7" s="14">
        <f t="shared" si="5"/>
        <v>0.5</v>
      </c>
      <c r="U7" s="14">
        <f t="shared" si="6"/>
        <v>0.5</v>
      </c>
      <c r="V7" s="14">
        <f t="shared" si="7"/>
        <v>0.5</v>
      </c>
      <c r="W7" s="1" t="s">
        <v>112</v>
      </c>
      <c r="X7" s="1" t="s">
        <v>113</v>
      </c>
      <c r="Y7" s="1" t="s">
        <v>117</v>
      </c>
      <c r="Z7" s="1" t="s">
        <v>115</v>
      </c>
      <c r="AA7" s="5"/>
    </row>
    <row r="8" spans="1:27" x14ac:dyDescent="0.2">
      <c r="A8">
        <v>33</v>
      </c>
      <c r="B8" s="8" t="s">
        <v>129</v>
      </c>
      <c r="C8" s="8" t="s">
        <v>129</v>
      </c>
      <c r="D8" s="8" t="s">
        <v>127</v>
      </c>
      <c r="E8" s="8" t="s">
        <v>127</v>
      </c>
      <c r="F8" s="8" t="s">
        <v>127</v>
      </c>
      <c r="G8" s="8" t="s">
        <v>129</v>
      </c>
      <c r="H8" s="8" t="s">
        <v>130</v>
      </c>
      <c r="I8" s="8" t="s">
        <v>127</v>
      </c>
      <c r="J8" s="8" t="s">
        <v>129</v>
      </c>
      <c r="K8" s="8" t="s">
        <v>129</v>
      </c>
      <c r="L8" s="8" t="s">
        <v>129</v>
      </c>
      <c r="M8" s="8" t="s">
        <v>129</v>
      </c>
      <c r="O8" s="10">
        <f t="shared" si="0"/>
        <v>0</v>
      </c>
      <c r="P8" s="10">
        <f t="shared" si="1"/>
        <v>0</v>
      </c>
      <c r="Q8" s="10">
        <f t="shared" si="2"/>
        <v>0</v>
      </c>
      <c r="R8" s="10">
        <f t="shared" si="3"/>
        <v>0</v>
      </c>
      <c r="S8" s="14">
        <f t="shared" si="4"/>
        <v>0</v>
      </c>
      <c r="T8" s="14">
        <f t="shared" si="5"/>
        <v>0</v>
      </c>
      <c r="U8" s="14">
        <f t="shared" si="6"/>
        <v>0</v>
      </c>
      <c r="V8" s="14">
        <f t="shared" si="7"/>
        <v>0</v>
      </c>
      <c r="W8" s="1" t="s">
        <v>116</v>
      </c>
      <c r="X8" s="1" t="s">
        <v>113</v>
      </c>
      <c r="Y8" s="1" t="s">
        <v>114</v>
      </c>
      <c r="Z8" s="1" t="s">
        <v>119</v>
      </c>
      <c r="AA8" s="6"/>
    </row>
    <row r="9" spans="1:27" x14ac:dyDescent="0.2">
      <c r="A9">
        <v>35</v>
      </c>
      <c r="B9" s="7" t="s">
        <v>7</v>
      </c>
      <c r="C9" s="7" t="s">
        <v>7</v>
      </c>
      <c r="D9" s="7" t="s">
        <v>7</v>
      </c>
      <c r="E9" s="7" t="s">
        <v>7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O9" s="10">
        <f t="shared" si="0"/>
        <v>3</v>
      </c>
      <c r="P9" s="10">
        <f t="shared" si="1"/>
        <v>3</v>
      </c>
      <c r="Q9" s="10">
        <f t="shared" si="2"/>
        <v>3</v>
      </c>
      <c r="R9" s="10">
        <f t="shared" si="3"/>
        <v>3</v>
      </c>
      <c r="S9" s="14">
        <f t="shared" si="4"/>
        <v>1</v>
      </c>
      <c r="T9" s="14">
        <f t="shared" si="5"/>
        <v>1</v>
      </c>
      <c r="U9" s="14">
        <f t="shared" si="6"/>
        <v>1</v>
      </c>
      <c r="V9" s="14">
        <f t="shared" si="7"/>
        <v>1</v>
      </c>
      <c r="W9" s="1" t="s">
        <v>116</v>
      </c>
      <c r="X9" s="1" t="s">
        <v>113</v>
      </c>
      <c r="Y9" s="1" t="s">
        <v>114</v>
      </c>
      <c r="Z9" s="1" t="s">
        <v>121</v>
      </c>
      <c r="AA9" s="5"/>
    </row>
    <row r="10" spans="1:27" x14ac:dyDescent="0.2">
      <c r="A10">
        <v>48</v>
      </c>
      <c r="B10" s="8" t="s">
        <v>127</v>
      </c>
      <c r="C10" s="8" t="s">
        <v>127</v>
      </c>
      <c r="D10" s="8" t="s">
        <v>127</v>
      </c>
      <c r="E10" s="8" t="s">
        <v>127</v>
      </c>
      <c r="F10" s="8" t="s">
        <v>129</v>
      </c>
      <c r="G10" s="8" t="s">
        <v>129</v>
      </c>
      <c r="H10" s="8" t="s">
        <v>127</v>
      </c>
      <c r="I10" s="8" t="s">
        <v>129</v>
      </c>
      <c r="J10" s="8" t="s">
        <v>127</v>
      </c>
      <c r="K10" s="8" t="s">
        <v>129</v>
      </c>
      <c r="L10" s="8" t="s">
        <v>129</v>
      </c>
      <c r="M10" s="8" t="s">
        <v>127</v>
      </c>
      <c r="O10" s="10">
        <f t="shared" si="0"/>
        <v>0</v>
      </c>
      <c r="P10" s="10">
        <f t="shared" si="1"/>
        <v>0</v>
      </c>
      <c r="Q10" s="10">
        <f t="shared" si="2"/>
        <v>0</v>
      </c>
      <c r="R10" s="10">
        <f t="shared" si="3"/>
        <v>0</v>
      </c>
      <c r="S10" s="14">
        <f t="shared" si="4"/>
        <v>0</v>
      </c>
      <c r="T10" s="14">
        <f t="shared" si="5"/>
        <v>0</v>
      </c>
      <c r="U10" s="14">
        <f t="shared" si="6"/>
        <v>0</v>
      </c>
      <c r="V10" s="14">
        <f t="shared" si="7"/>
        <v>0</v>
      </c>
      <c r="W10" s="1" t="s">
        <v>116</v>
      </c>
      <c r="X10" s="1" t="s">
        <v>113</v>
      </c>
      <c r="Y10" s="1" t="s">
        <v>114</v>
      </c>
      <c r="Z10" s="1" t="s">
        <v>119</v>
      </c>
      <c r="AA10" s="6"/>
    </row>
    <row r="11" spans="1:27" x14ac:dyDescent="0.2">
      <c r="A11">
        <v>57</v>
      </c>
      <c r="B11" s="8" t="s">
        <v>130</v>
      </c>
      <c r="C11" s="7" t="s">
        <v>7</v>
      </c>
      <c r="D11" s="7" t="s">
        <v>131</v>
      </c>
      <c r="E11" s="7" t="s">
        <v>131</v>
      </c>
      <c r="F11" s="8" t="s">
        <v>130</v>
      </c>
      <c r="G11" s="8" t="s">
        <v>130</v>
      </c>
      <c r="H11" s="8" t="s">
        <v>130</v>
      </c>
      <c r="I11" s="8" t="s">
        <v>130</v>
      </c>
      <c r="J11" s="8" t="s">
        <v>130</v>
      </c>
      <c r="K11" s="8" t="s">
        <v>130</v>
      </c>
      <c r="L11" s="7" t="s">
        <v>131</v>
      </c>
      <c r="M11" s="8" t="s">
        <v>130</v>
      </c>
      <c r="O11" s="10">
        <f t="shared" si="0"/>
        <v>1.5</v>
      </c>
      <c r="P11" s="10">
        <f t="shared" si="1"/>
        <v>0.5</v>
      </c>
      <c r="Q11" s="10">
        <f t="shared" si="2"/>
        <v>0</v>
      </c>
      <c r="R11" s="10">
        <f t="shared" si="3"/>
        <v>0.5</v>
      </c>
      <c r="S11" s="14">
        <f t="shared" si="4"/>
        <v>1</v>
      </c>
      <c r="T11" s="14">
        <f t="shared" si="5"/>
        <v>0.5</v>
      </c>
      <c r="U11" s="14">
        <f t="shared" si="6"/>
        <v>0</v>
      </c>
      <c r="V11" s="14">
        <f t="shared" si="7"/>
        <v>0.5</v>
      </c>
      <c r="W11" s="1" t="s">
        <v>112</v>
      </c>
      <c r="X11" s="1" t="s">
        <v>122</v>
      </c>
      <c r="Y11" s="1" t="s">
        <v>117</v>
      </c>
      <c r="Z11" s="1" t="s">
        <v>123</v>
      </c>
      <c r="AA11" s="6"/>
    </row>
    <row r="12" spans="1:27" x14ac:dyDescent="0.2">
      <c r="A12">
        <v>59</v>
      </c>
      <c r="B12" s="7" t="s">
        <v>7</v>
      </c>
      <c r="C12" s="8" t="s">
        <v>130</v>
      </c>
      <c r="D12" s="7" t="s">
        <v>7</v>
      </c>
      <c r="E12" s="8" t="s">
        <v>129</v>
      </c>
      <c r="F12" s="8" t="s">
        <v>129</v>
      </c>
      <c r="G12" s="8" t="s">
        <v>129</v>
      </c>
      <c r="H12" s="7" t="s">
        <v>131</v>
      </c>
      <c r="I12" s="7" t="s">
        <v>131</v>
      </c>
      <c r="J12" s="8" t="s">
        <v>130</v>
      </c>
      <c r="K12" s="7" t="s">
        <v>131</v>
      </c>
      <c r="L12" s="8" t="s">
        <v>127</v>
      </c>
      <c r="M12" s="7" t="s">
        <v>131</v>
      </c>
      <c r="O12" s="10">
        <f t="shared" si="0"/>
        <v>2</v>
      </c>
      <c r="P12" s="10">
        <f t="shared" si="1"/>
        <v>0</v>
      </c>
      <c r="Q12" s="10">
        <f t="shared" si="2"/>
        <v>1</v>
      </c>
      <c r="R12" s="10">
        <f t="shared" si="3"/>
        <v>1</v>
      </c>
      <c r="S12" s="14">
        <f t="shared" si="4"/>
        <v>1</v>
      </c>
      <c r="T12" s="14">
        <f t="shared" si="5"/>
        <v>0</v>
      </c>
      <c r="U12" s="14">
        <f t="shared" si="6"/>
        <v>0.5</v>
      </c>
      <c r="V12" s="14">
        <f t="shared" si="7"/>
        <v>0.5</v>
      </c>
      <c r="W12" s="1" t="s">
        <v>112</v>
      </c>
      <c r="X12" s="1" t="s">
        <v>122</v>
      </c>
      <c r="Y12" s="1" t="s">
        <v>117</v>
      </c>
      <c r="Z12" s="1" t="s">
        <v>123</v>
      </c>
      <c r="AA12" s="6"/>
    </row>
    <row r="13" spans="1:27" x14ac:dyDescent="0.2">
      <c r="B13" s="7"/>
      <c r="E13" s="7"/>
      <c r="H13" s="7"/>
      <c r="K13" s="7"/>
      <c r="O13" s="10">
        <f>SUM(O3:O12)</f>
        <v>17.5</v>
      </c>
      <c r="P13" s="10">
        <f t="shared" ref="P13:V13" si="8">SUM(P3:P12)</f>
        <v>7</v>
      </c>
      <c r="Q13" s="10">
        <f t="shared" si="8"/>
        <v>9.5</v>
      </c>
      <c r="R13" s="10">
        <f t="shared" si="8"/>
        <v>13</v>
      </c>
      <c r="S13" s="14">
        <f t="shared" si="8"/>
        <v>7</v>
      </c>
      <c r="T13" s="14">
        <f t="shared" si="8"/>
        <v>3</v>
      </c>
      <c r="U13" s="14">
        <f t="shared" si="8"/>
        <v>4</v>
      </c>
      <c r="V13" s="14">
        <f t="shared" si="8"/>
        <v>5.5</v>
      </c>
    </row>
    <row r="14" spans="1:27" x14ac:dyDescent="0.2">
      <c r="B14" s="7"/>
      <c r="E14" s="8"/>
      <c r="H14" s="7"/>
      <c r="K14" s="7"/>
    </row>
    <row r="15" spans="1:27" x14ac:dyDescent="0.2">
      <c r="A15" t="s">
        <v>127</v>
      </c>
      <c r="B15" s="19">
        <f>COUNTIF(B3:D12,"N/CODE")</f>
        <v>7</v>
      </c>
      <c r="C15" s="19">
        <f>COUNTIF(E3:G12,"N/CODE")</f>
        <v>7</v>
      </c>
      <c r="D15" s="19">
        <f>COUNTIF(H3:J12,"N/CODE")</f>
        <v>6</v>
      </c>
      <c r="E15" s="19">
        <f>COUNTIF(K3:M12,"N/CODE")</f>
        <v>4</v>
      </c>
      <c r="H15" s="8"/>
      <c r="K15" s="8"/>
      <c r="O15" s="15">
        <f>(O13/30)*100</f>
        <v>58.333333333333336</v>
      </c>
      <c r="P15" s="15">
        <f t="shared" ref="P15:R15" si="9">(P13/30)*100</f>
        <v>23.333333333333332</v>
      </c>
      <c r="Q15" s="15">
        <f t="shared" si="9"/>
        <v>31.666666666666664</v>
      </c>
      <c r="R15" s="15">
        <f t="shared" si="9"/>
        <v>43.333333333333336</v>
      </c>
      <c r="S15" s="15">
        <f>(S13/10)*100</f>
        <v>70</v>
      </c>
      <c r="T15" s="15">
        <f t="shared" ref="T15:V15" si="10">(T13/10)*100</f>
        <v>30</v>
      </c>
      <c r="U15" s="15">
        <f t="shared" si="10"/>
        <v>40</v>
      </c>
      <c r="V15" s="15">
        <f t="shared" si="10"/>
        <v>55.000000000000007</v>
      </c>
    </row>
    <row r="16" spans="1:27" x14ac:dyDescent="0.2">
      <c r="A16" t="s">
        <v>129</v>
      </c>
      <c r="B16" s="19">
        <f>COUNTIF(B3:D12,"N/TOOL")</f>
        <v>2</v>
      </c>
      <c r="C16" s="19">
        <f>COUNTIF(E3:G12,"N/TOOL")</f>
        <v>12</v>
      </c>
      <c r="D16" s="19">
        <f>COUNTIF(H3:J12,"N/TOOL")</f>
        <v>7</v>
      </c>
      <c r="E16" s="19">
        <f>COUNTIF(K3:M12,"N/TOOL")</f>
        <v>8</v>
      </c>
      <c r="H16" s="8"/>
      <c r="K16" s="8"/>
    </row>
    <row r="17" spans="1:43" x14ac:dyDescent="0.2">
      <c r="A17" t="s">
        <v>130</v>
      </c>
      <c r="B17" s="19">
        <f>COUNTIF(B3:D12,"N/EXTRA")</f>
        <v>2</v>
      </c>
      <c r="C17" s="19">
        <f>COUNTIF(E3:G12,"N/EXTRA")</f>
        <v>2</v>
      </c>
      <c r="D17" s="19">
        <f>COUNTIF(H3:J12,"N/EXTRA")</f>
        <v>5</v>
      </c>
      <c r="E17" s="19">
        <f>COUNTIF(K3:M12,"N/EXTRA")</f>
        <v>2</v>
      </c>
      <c r="H17" s="7"/>
      <c r="K17" s="7"/>
    </row>
    <row r="18" spans="1:43" x14ac:dyDescent="0.2">
      <c r="B18" s="8"/>
      <c r="E18" s="8"/>
      <c r="H18" s="8"/>
      <c r="K18" s="8"/>
    </row>
    <row r="19" spans="1:43" x14ac:dyDescent="0.2">
      <c r="B19" s="7"/>
      <c r="E19" s="7"/>
      <c r="F19" s="4"/>
      <c r="G19" s="4"/>
      <c r="H19" s="7"/>
      <c r="I19" s="4"/>
      <c r="J19" s="4"/>
      <c r="K19" s="7"/>
      <c r="L19" s="4"/>
      <c r="M19" s="4"/>
    </row>
    <row r="20" spans="1:43" x14ac:dyDescent="0.2">
      <c r="B20" s="28" t="s">
        <v>137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1:43" x14ac:dyDescent="0.2">
      <c r="B21" s="28" t="s">
        <v>2</v>
      </c>
      <c r="C21" s="28"/>
      <c r="D21" s="28"/>
      <c r="E21" s="28" t="s">
        <v>3</v>
      </c>
      <c r="F21" s="28"/>
      <c r="G21" s="28"/>
      <c r="H21" s="28" t="s">
        <v>4</v>
      </c>
      <c r="I21" s="28"/>
      <c r="J21" s="28"/>
      <c r="K21" s="28" t="s">
        <v>5</v>
      </c>
      <c r="L21" s="28"/>
      <c r="M21" s="28"/>
      <c r="AC21" s="28" t="s">
        <v>136</v>
      </c>
      <c r="AD21" s="28"/>
      <c r="AE21" s="28"/>
      <c r="AF21" s="28"/>
      <c r="AG21" s="28" t="s">
        <v>137</v>
      </c>
      <c r="AH21" s="28"/>
      <c r="AI21" s="28"/>
      <c r="AJ21" s="28"/>
      <c r="AK21" s="4"/>
      <c r="AL21" s="4"/>
      <c r="AM21" s="4"/>
      <c r="AN21" s="4"/>
      <c r="AO21" s="4"/>
      <c r="AP21" s="4"/>
      <c r="AQ21" s="4"/>
    </row>
    <row r="22" spans="1:43" x14ac:dyDescent="0.2">
      <c r="A22">
        <v>1</v>
      </c>
      <c r="B22" s="5" t="s">
        <v>7</v>
      </c>
      <c r="C22" s="5" t="s">
        <v>7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7</v>
      </c>
      <c r="I22" s="5" t="s">
        <v>7</v>
      </c>
      <c r="J22" s="5" t="s">
        <v>7</v>
      </c>
      <c r="K22" s="5" t="s">
        <v>7</v>
      </c>
      <c r="L22" s="5" t="s">
        <v>7</v>
      </c>
      <c r="M22" s="5" t="s">
        <v>7</v>
      </c>
      <c r="O22" s="10">
        <f t="shared" si="0"/>
        <v>3</v>
      </c>
      <c r="P22" s="10">
        <f t="shared" si="1"/>
        <v>3</v>
      </c>
      <c r="Q22" s="10">
        <f t="shared" si="2"/>
        <v>3</v>
      </c>
      <c r="R22" s="10">
        <f t="shared" si="3"/>
        <v>3</v>
      </c>
      <c r="S22" s="12">
        <f t="shared" si="4"/>
        <v>1</v>
      </c>
      <c r="T22" s="12">
        <f t="shared" si="5"/>
        <v>1</v>
      </c>
      <c r="U22" s="12">
        <f t="shared" si="6"/>
        <v>1</v>
      </c>
      <c r="V22" s="12">
        <f t="shared" si="7"/>
        <v>1</v>
      </c>
      <c r="Y22" s="3" t="s">
        <v>108</v>
      </c>
      <c r="Z22" s="3" t="s">
        <v>109</v>
      </c>
      <c r="AA22" s="3" t="s">
        <v>110</v>
      </c>
      <c r="AB22" s="3" t="s">
        <v>111</v>
      </c>
      <c r="AC22" t="s">
        <v>2</v>
      </c>
      <c r="AD22" t="s">
        <v>3</v>
      </c>
      <c r="AE22" t="s">
        <v>4</v>
      </c>
      <c r="AF22" t="s">
        <v>5</v>
      </c>
      <c r="AG22" t="s">
        <v>2</v>
      </c>
      <c r="AH22" t="s">
        <v>3</v>
      </c>
      <c r="AI22" t="s">
        <v>4</v>
      </c>
      <c r="AJ22" t="s">
        <v>5</v>
      </c>
    </row>
    <row r="23" spans="1:43" x14ac:dyDescent="0.2">
      <c r="A23">
        <v>13</v>
      </c>
      <c r="B23" s="5" t="s">
        <v>7</v>
      </c>
      <c r="C23" s="6" t="s">
        <v>130</v>
      </c>
      <c r="D23" s="6" t="s">
        <v>130</v>
      </c>
      <c r="E23" s="5" t="s">
        <v>7</v>
      </c>
      <c r="F23" s="5" t="s">
        <v>7</v>
      </c>
      <c r="G23" s="5" t="s">
        <v>7</v>
      </c>
      <c r="H23" s="5" t="s">
        <v>7</v>
      </c>
      <c r="I23" s="5" t="s">
        <v>7</v>
      </c>
      <c r="J23" s="5" t="s">
        <v>7</v>
      </c>
      <c r="K23" s="5" t="s">
        <v>7</v>
      </c>
      <c r="L23" s="5" t="s">
        <v>7</v>
      </c>
      <c r="M23" s="5" t="s">
        <v>7</v>
      </c>
      <c r="O23" s="10">
        <f t="shared" si="0"/>
        <v>1</v>
      </c>
      <c r="P23" s="10">
        <f t="shared" si="1"/>
        <v>3</v>
      </c>
      <c r="Q23" s="10">
        <f t="shared" si="2"/>
        <v>3</v>
      </c>
      <c r="R23" s="10">
        <f t="shared" si="3"/>
        <v>3</v>
      </c>
      <c r="S23" s="12">
        <f t="shared" si="4"/>
        <v>1</v>
      </c>
      <c r="T23" s="12">
        <f t="shared" si="5"/>
        <v>1</v>
      </c>
      <c r="U23" s="12">
        <f t="shared" si="6"/>
        <v>1</v>
      </c>
      <c r="V23" s="12">
        <f t="shared" si="7"/>
        <v>1</v>
      </c>
      <c r="X23">
        <v>1</v>
      </c>
      <c r="Y23" s="1" t="s">
        <v>112</v>
      </c>
      <c r="Z23" s="1" t="s">
        <v>113</v>
      </c>
      <c r="AA23" s="1" t="s">
        <v>114</v>
      </c>
      <c r="AB23" s="1" t="s">
        <v>115</v>
      </c>
      <c r="AC23">
        <v>3</v>
      </c>
      <c r="AD23">
        <v>2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</row>
    <row r="24" spans="1:43" x14ac:dyDescent="0.2">
      <c r="A24">
        <v>100</v>
      </c>
      <c r="B24" s="5" t="s">
        <v>7</v>
      </c>
      <c r="C24" s="5" t="s">
        <v>7</v>
      </c>
      <c r="D24" s="5" t="s">
        <v>7</v>
      </c>
      <c r="E24" s="6" t="s">
        <v>127</v>
      </c>
      <c r="F24" s="6" t="s">
        <v>127</v>
      </c>
      <c r="G24" s="6" t="s">
        <v>130</v>
      </c>
      <c r="H24" s="5" t="s">
        <v>7</v>
      </c>
      <c r="I24" s="5" t="s">
        <v>7</v>
      </c>
      <c r="J24" s="5" t="s">
        <v>7</v>
      </c>
      <c r="K24" s="5" t="s">
        <v>7</v>
      </c>
      <c r="L24" s="5" t="s">
        <v>7</v>
      </c>
      <c r="M24" s="5" t="s">
        <v>7</v>
      </c>
      <c r="O24" s="10">
        <f t="shared" si="0"/>
        <v>3</v>
      </c>
      <c r="P24" s="10">
        <f t="shared" si="1"/>
        <v>0</v>
      </c>
      <c r="Q24" s="10">
        <f t="shared" si="2"/>
        <v>3</v>
      </c>
      <c r="R24" s="10">
        <f t="shared" si="3"/>
        <v>3</v>
      </c>
      <c r="S24" s="12">
        <f t="shared" si="4"/>
        <v>1</v>
      </c>
      <c r="T24" s="12">
        <f t="shared" si="5"/>
        <v>0</v>
      </c>
      <c r="U24" s="12">
        <f t="shared" si="6"/>
        <v>1</v>
      </c>
      <c r="V24" s="12">
        <f t="shared" si="7"/>
        <v>1</v>
      </c>
      <c r="X24">
        <v>2</v>
      </c>
      <c r="Y24" s="1" t="s">
        <v>112</v>
      </c>
      <c r="Z24" s="1" t="s">
        <v>113</v>
      </c>
      <c r="AA24" s="1" t="s">
        <v>114</v>
      </c>
      <c r="AB24" s="1" t="s">
        <v>115</v>
      </c>
      <c r="AC24">
        <v>3</v>
      </c>
      <c r="AD24">
        <v>0</v>
      </c>
      <c r="AE24">
        <v>1</v>
      </c>
      <c r="AF24">
        <v>3</v>
      </c>
      <c r="AG24">
        <v>1</v>
      </c>
      <c r="AH24">
        <v>3</v>
      </c>
      <c r="AI24">
        <v>3</v>
      </c>
      <c r="AJ24">
        <v>3</v>
      </c>
    </row>
    <row r="25" spans="1:43" x14ac:dyDescent="0.2">
      <c r="A25">
        <v>23</v>
      </c>
      <c r="B25" s="6" t="s">
        <v>127</v>
      </c>
      <c r="C25" s="6" t="s">
        <v>129</v>
      </c>
      <c r="D25" s="5" t="s">
        <v>131</v>
      </c>
      <c r="E25" s="6" t="s">
        <v>132</v>
      </c>
      <c r="F25" s="6" t="s">
        <v>128</v>
      </c>
      <c r="G25" s="6" t="s">
        <v>128</v>
      </c>
      <c r="H25" s="6" t="s">
        <v>127</v>
      </c>
      <c r="I25" s="6" t="s">
        <v>127</v>
      </c>
      <c r="J25" s="6" t="s">
        <v>127</v>
      </c>
      <c r="K25" s="6" t="s">
        <v>128</v>
      </c>
      <c r="L25" s="6" t="s">
        <v>128</v>
      </c>
      <c r="M25" s="6" t="s">
        <v>128</v>
      </c>
      <c r="O25" s="10">
        <f t="shared" si="0"/>
        <v>0.5</v>
      </c>
      <c r="P25" s="10">
        <f t="shared" si="1"/>
        <v>0</v>
      </c>
      <c r="Q25" s="10">
        <f t="shared" si="2"/>
        <v>0</v>
      </c>
      <c r="R25" s="10">
        <f t="shared" si="3"/>
        <v>0</v>
      </c>
      <c r="S25" s="12">
        <f t="shared" si="4"/>
        <v>0.5</v>
      </c>
      <c r="T25" s="12">
        <f t="shared" si="5"/>
        <v>0</v>
      </c>
      <c r="U25" s="12">
        <f t="shared" si="6"/>
        <v>0</v>
      </c>
      <c r="V25" s="12">
        <f t="shared" si="7"/>
        <v>0</v>
      </c>
      <c r="X25">
        <v>3</v>
      </c>
      <c r="Y25" s="1" t="s">
        <v>116</v>
      </c>
      <c r="Z25" s="1" t="s">
        <v>113</v>
      </c>
      <c r="AA25" s="1" t="s">
        <v>117</v>
      </c>
      <c r="AB25" s="1" t="s">
        <v>118</v>
      </c>
      <c r="AC25">
        <v>0</v>
      </c>
      <c r="AD25">
        <v>0</v>
      </c>
      <c r="AE25">
        <v>0</v>
      </c>
      <c r="AF25">
        <v>0</v>
      </c>
      <c r="AG25">
        <v>0.5</v>
      </c>
      <c r="AH25">
        <v>0</v>
      </c>
      <c r="AI25">
        <v>0</v>
      </c>
      <c r="AJ25">
        <v>0</v>
      </c>
    </row>
    <row r="26" spans="1:43" x14ac:dyDescent="0.2">
      <c r="A26">
        <v>25</v>
      </c>
      <c r="B26" s="5" t="s">
        <v>7</v>
      </c>
      <c r="C26" s="5" t="s">
        <v>7</v>
      </c>
      <c r="D26" s="5" t="s">
        <v>7</v>
      </c>
      <c r="E26" s="6" t="s">
        <v>127</v>
      </c>
      <c r="F26" s="6" t="s">
        <v>127</v>
      </c>
      <c r="G26" s="6" t="s">
        <v>130</v>
      </c>
      <c r="H26" s="6" t="s">
        <v>130</v>
      </c>
      <c r="I26" s="6" t="s">
        <v>130</v>
      </c>
      <c r="J26" s="6" t="s">
        <v>130</v>
      </c>
      <c r="K26" s="5" t="s">
        <v>131</v>
      </c>
      <c r="L26" s="5" t="s">
        <v>131</v>
      </c>
      <c r="M26" s="5" t="s">
        <v>131</v>
      </c>
      <c r="O26" s="10">
        <f t="shared" si="0"/>
        <v>3</v>
      </c>
      <c r="P26" s="10">
        <f t="shared" si="1"/>
        <v>0</v>
      </c>
      <c r="Q26" s="10">
        <f t="shared" si="2"/>
        <v>0</v>
      </c>
      <c r="R26" s="10">
        <f t="shared" si="3"/>
        <v>1.5</v>
      </c>
      <c r="S26" s="12">
        <f t="shared" si="4"/>
        <v>1</v>
      </c>
      <c r="T26" s="12">
        <f t="shared" si="5"/>
        <v>0</v>
      </c>
      <c r="U26" s="12">
        <f t="shared" si="6"/>
        <v>0</v>
      </c>
      <c r="V26" s="12">
        <f t="shared" si="7"/>
        <v>0.5</v>
      </c>
      <c r="X26">
        <v>4</v>
      </c>
      <c r="Y26" s="1" t="s">
        <v>112</v>
      </c>
      <c r="Z26" s="1" t="s">
        <v>113</v>
      </c>
      <c r="AA26" s="1" t="s">
        <v>117</v>
      </c>
      <c r="AB26" s="1" t="s">
        <v>115</v>
      </c>
      <c r="AC26">
        <v>2</v>
      </c>
      <c r="AD26">
        <v>1.5</v>
      </c>
      <c r="AE26">
        <v>1.5</v>
      </c>
      <c r="AF26">
        <v>1.5</v>
      </c>
      <c r="AG26">
        <v>3</v>
      </c>
      <c r="AH26">
        <v>0</v>
      </c>
      <c r="AI26">
        <v>0</v>
      </c>
      <c r="AJ26">
        <v>1.5</v>
      </c>
    </row>
    <row r="27" spans="1:43" x14ac:dyDescent="0.2">
      <c r="A27">
        <v>33</v>
      </c>
      <c r="B27" s="5" t="s">
        <v>7</v>
      </c>
      <c r="C27" s="5" t="s">
        <v>7</v>
      </c>
      <c r="D27" s="5" t="s">
        <v>7</v>
      </c>
      <c r="E27" s="6" t="s">
        <v>128</v>
      </c>
      <c r="F27" s="6" t="s">
        <v>128</v>
      </c>
      <c r="G27" s="6" t="s">
        <v>127</v>
      </c>
      <c r="H27" s="6" t="s">
        <v>127</v>
      </c>
      <c r="I27" s="6" t="s">
        <v>127</v>
      </c>
      <c r="J27" s="6" t="s">
        <v>127</v>
      </c>
      <c r="K27" s="5" t="s">
        <v>7</v>
      </c>
      <c r="L27" s="6" t="s">
        <v>128</v>
      </c>
      <c r="M27" s="6" t="s">
        <v>128</v>
      </c>
      <c r="O27" s="10">
        <f t="shared" si="0"/>
        <v>3</v>
      </c>
      <c r="P27" s="10">
        <f t="shared" si="1"/>
        <v>0</v>
      </c>
      <c r="Q27" s="10">
        <f t="shared" si="2"/>
        <v>0</v>
      </c>
      <c r="R27" s="10">
        <f t="shared" si="3"/>
        <v>1</v>
      </c>
      <c r="S27" s="12">
        <f t="shared" si="4"/>
        <v>1</v>
      </c>
      <c r="T27" s="12">
        <f t="shared" si="5"/>
        <v>0</v>
      </c>
      <c r="U27" s="12">
        <f t="shared" si="6"/>
        <v>0</v>
      </c>
      <c r="V27" s="12">
        <f t="shared" si="7"/>
        <v>1</v>
      </c>
      <c r="X27">
        <v>5</v>
      </c>
      <c r="Y27" s="1" t="s">
        <v>116</v>
      </c>
      <c r="Z27" s="1" t="s">
        <v>113</v>
      </c>
      <c r="AA27" s="1" t="s">
        <v>114</v>
      </c>
      <c r="AB27" s="1" t="s">
        <v>119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0</v>
      </c>
      <c r="AI27">
        <v>0</v>
      </c>
      <c r="AJ27">
        <v>1</v>
      </c>
    </row>
    <row r="28" spans="1:43" x14ac:dyDescent="0.2">
      <c r="A28">
        <v>35</v>
      </c>
      <c r="B28" s="5" t="s">
        <v>7</v>
      </c>
      <c r="C28" s="5" t="s">
        <v>7</v>
      </c>
      <c r="D28" s="5" t="s">
        <v>7</v>
      </c>
      <c r="E28" s="6" t="s">
        <v>128</v>
      </c>
      <c r="F28" s="6" t="s">
        <v>128</v>
      </c>
      <c r="G28" s="6" t="s">
        <v>128</v>
      </c>
      <c r="H28" s="6" t="s">
        <v>129</v>
      </c>
      <c r="I28" s="6" t="s">
        <v>129</v>
      </c>
      <c r="J28" s="6" t="s">
        <v>129</v>
      </c>
      <c r="K28" s="6" t="s">
        <v>128</v>
      </c>
      <c r="L28" s="6" t="s">
        <v>128</v>
      </c>
      <c r="M28" s="6" t="s">
        <v>128</v>
      </c>
      <c r="O28" s="10">
        <f t="shared" si="0"/>
        <v>3</v>
      </c>
      <c r="P28" s="10">
        <f t="shared" si="1"/>
        <v>0</v>
      </c>
      <c r="Q28" s="10">
        <f t="shared" si="2"/>
        <v>0</v>
      </c>
      <c r="R28" s="10">
        <f t="shared" si="3"/>
        <v>0</v>
      </c>
      <c r="S28" s="12">
        <f t="shared" si="4"/>
        <v>1</v>
      </c>
      <c r="T28" s="12">
        <f t="shared" si="5"/>
        <v>0</v>
      </c>
      <c r="U28" s="12">
        <f t="shared" si="6"/>
        <v>0</v>
      </c>
      <c r="V28" s="12">
        <f t="shared" si="7"/>
        <v>0</v>
      </c>
      <c r="X28">
        <v>6</v>
      </c>
      <c r="Y28" s="1" t="s">
        <v>116</v>
      </c>
      <c r="Z28" s="1" t="s">
        <v>113</v>
      </c>
      <c r="AA28" s="1" t="s">
        <v>114</v>
      </c>
      <c r="AB28" s="1" t="s">
        <v>121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0</v>
      </c>
      <c r="AI28">
        <v>0</v>
      </c>
      <c r="AJ28">
        <v>0</v>
      </c>
    </row>
    <row r="29" spans="1:43" x14ac:dyDescent="0.2">
      <c r="A29">
        <v>48</v>
      </c>
      <c r="B29" s="5" t="s">
        <v>7</v>
      </c>
      <c r="C29" s="6" t="s">
        <v>127</v>
      </c>
      <c r="D29" s="5" t="s">
        <v>7</v>
      </c>
      <c r="E29" s="6" t="s">
        <v>128</v>
      </c>
      <c r="F29" s="6" t="s">
        <v>128</v>
      </c>
      <c r="G29" s="6" t="s">
        <v>130</v>
      </c>
      <c r="H29" s="6" t="s">
        <v>127</v>
      </c>
      <c r="I29" s="5" t="s">
        <v>7</v>
      </c>
      <c r="J29" s="6" t="s">
        <v>127</v>
      </c>
      <c r="K29" s="6" t="s">
        <v>128</v>
      </c>
      <c r="L29" s="6" t="s">
        <v>128</v>
      </c>
      <c r="M29" s="6" t="s">
        <v>128</v>
      </c>
      <c r="O29" s="10">
        <f t="shared" si="0"/>
        <v>2</v>
      </c>
      <c r="P29" s="10">
        <f t="shared" si="1"/>
        <v>0</v>
      </c>
      <c r="Q29" s="10">
        <f t="shared" si="2"/>
        <v>1</v>
      </c>
      <c r="R29" s="10">
        <f t="shared" si="3"/>
        <v>0</v>
      </c>
      <c r="S29" s="12">
        <f t="shared" si="4"/>
        <v>1</v>
      </c>
      <c r="T29" s="12">
        <f t="shared" si="5"/>
        <v>0</v>
      </c>
      <c r="U29" s="12">
        <f t="shared" si="6"/>
        <v>1</v>
      </c>
      <c r="V29" s="12">
        <f t="shared" si="7"/>
        <v>0</v>
      </c>
      <c r="X29">
        <v>7</v>
      </c>
      <c r="Y29" s="1" t="s">
        <v>116</v>
      </c>
      <c r="Z29" s="1" t="s">
        <v>113</v>
      </c>
      <c r="AA29" s="1" t="s">
        <v>114</v>
      </c>
      <c r="AB29" s="1" t="s">
        <v>119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0</v>
      </c>
      <c r="AI29">
        <v>1</v>
      </c>
      <c r="AJ29">
        <v>0</v>
      </c>
    </row>
    <row r="30" spans="1:43" x14ac:dyDescent="0.2">
      <c r="A30">
        <v>57</v>
      </c>
      <c r="B30" s="6" t="s">
        <v>127</v>
      </c>
      <c r="C30" s="5" t="s">
        <v>131</v>
      </c>
      <c r="D30" s="5" t="s">
        <v>131</v>
      </c>
      <c r="E30" s="6" t="s">
        <v>127</v>
      </c>
      <c r="F30" s="6" t="s">
        <v>127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130</v>
      </c>
      <c r="L30" s="6" t="s">
        <v>130</v>
      </c>
      <c r="M30" s="6" t="s">
        <v>130</v>
      </c>
      <c r="O30" s="10">
        <f t="shared" si="0"/>
        <v>1</v>
      </c>
      <c r="P30" s="10">
        <f t="shared" si="1"/>
        <v>0</v>
      </c>
      <c r="Q30" s="10">
        <f t="shared" si="2"/>
        <v>0</v>
      </c>
      <c r="R30" s="10">
        <f t="shared" si="3"/>
        <v>0</v>
      </c>
      <c r="S30" s="12">
        <f t="shared" si="4"/>
        <v>0.5</v>
      </c>
      <c r="T30" s="12">
        <f t="shared" si="5"/>
        <v>0</v>
      </c>
      <c r="U30" s="12">
        <f t="shared" si="6"/>
        <v>0</v>
      </c>
      <c r="V30" s="12">
        <f t="shared" si="7"/>
        <v>0</v>
      </c>
      <c r="X30">
        <v>8</v>
      </c>
      <c r="Y30" s="1" t="s">
        <v>112</v>
      </c>
      <c r="Z30" s="1" t="s">
        <v>122</v>
      </c>
      <c r="AA30" s="1" t="s">
        <v>117</v>
      </c>
      <c r="AB30" s="1" t="s">
        <v>123</v>
      </c>
      <c r="AC30">
        <v>1.5</v>
      </c>
      <c r="AD30">
        <v>0.5</v>
      </c>
      <c r="AE30">
        <v>0</v>
      </c>
      <c r="AF30">
        <v>0.5</v>
      </c>
      <c r="AG30">
        <v>1</v>
      </c>
      <c r="AH30">
        <v>0</v>
      </c>
      <c r="AI30">
        <v>0</v>
      </c>
      <c r="AJ30">
        <v>0</v>
      </c>
    </row>
    <row r="31" spans="1:43" x14ac:dyDescent="0.2">
      <c r="A31">
        <v>59</v>
      </c>
      <c r="B31" s="5" t="s">
        <v>7</v>
      </c>
      <c r="C31" s="6" t="s">
        <v>130</v>
      </c>
      <c r="D31" s="5" t="s">
        <v>131</v>
      </c>
      <c r="E31" s="6" t="s">
        <v>127</v>
      </c>
      <c r="F31" s="6" t="s">
        <v>127</v>
      </c>
      <c r="G31" s="6" t="s">
        <v>127</v>
      </c>
      <c r="H31" s="6" t="s">
        <v>127</v>
      </c>
      <c r="I31" s="6" t="s">
        <v>130</v>
      </c>
      <c r="J31" s="6" t="s">
        <v>127</v>
      </c>
      <c r="K31" s="6" t="s">
        <v>130</v>
      </c>
      <c r="L31" s="6" t="s">
        <v>130</v>
      </c>
      <c r="M31" s="6" t="s">
        <v>130</v>
      </c>
      <c r="O31" s="10">
        <f t="shared" si="0"/>
        <v>1.5</v>
      </c>
      <c r="P31" s="10">
        <f t="shared" si="1"/>
        <v>0</v>
      </c>
      <c r="Q31" s="10">
        <f t="shared" si="2"/>
        <v>0</v>
      </c>
      <c r="R31" s="10">
        <f t="shared" si="3"/>
        <v>0</v>
      </c>
      <c r="S31" s="12">
        <f t="shared" si="4"/>
        <v>1</v>
      </c>
      <c r="T31" s="12">
        <f t="shared" si="5"/>
        <v>0</v>
      </c>
      <c r="U31" s="12">
        <f t="shared" si="6"/>
        <v>0</v>
      </c>
      <c r="V31" s="12">
        <f t="shared" si="7"/>
        <v>0</v>
      </c>
      <c r="X31">
        <v>9</v>
      </c>
      <c r="Y31" s="1" t="s">
        <v>112</v>
      </c>
      <c r="Z31" s="1" t="s">
        <v>122</v>
      </c>
      <c r="AA31" s="1" t="s">
        <v>117</v>
      </c>
      <c r="AB31" s="1" t="s">
        <v>123</v>
      </c>
      <c r="AC31">
        <v>2</v>
      </c>
      <c r="AD31">
        <v>0</v>
      </c>
      <c r="AE31">
        <v>1</v>
      </c>
      <c r="AF31">
        <v>1</v>
      </c>
      <c r="AG31">
        <v>1.5</v>
      </c>
      <c r="AH31">
        <v>0</v>
      </c>
      <c r="AI31">
        <v>0</v>
      </c>
      <c r="AJ31">
        <v>0</v>
      </c>
    </row>
    <row r="32" spans="1:43" x14ac:dyDescent="0.2">
      <c r="H32" s="8"/>
      <c r="K32" s="7"/>
      <c r="O32" s="10">
        <f>SUM(O22:O31)</f>
        <v>21</v>
      </c>
      <c r="P32" s="10">
        <f t="shared" ref="P32:V32" si="11">SUM(P22:P31)</f>
        <v>6</v>
      </c>
      <c r="Q32" s="10">
        <f t="shared" si="11"/>
        <v>10</v>
      </c>
      <c r="R32" s="10">
        <f t="shared" si="11"/>
        <v>11.5</v>
      </c>
      <c r="S32" s="12">
        <f t="shared" si="11"/>
        <v>9</v>
      </c>
      <c r="T32" s="12">
        <f t="shared" si="11"/>
        <v>2</v>
      </c>
      <c r="U32" s="12">
        <f t="shared" si="11"/>
        <v>4</v>
      </c>
      <c r="V32" s="12">
        <f t="shared" si="11"/>
        <v>4.5</v>
      </c>
      <c r="X32">
        <v>10</v>
      </c>
      <c r="Y32" s="18" t="s">
        <v>112</v>
      </c>
      <c r="Z32" s="18" t="s">
        <v>113</v>
      </c>
      <c r="AA32" s="18" t="s">
        <v>114</v>
      </c>
      <c r="AB32" s="18" t="s">
        <v>115</v>
      </c>
      <c r="AC32">
        <v>3</v>
      </c>
      <c r="AD32">
        <v>0</v>
      </c>
      <c r="AE32">
        <v>0</v>
      </c>
      <c r="AF32">
        <v>1</v>
      </c>
      <c r="AG32">
        <v>3</v>
      </c>
      <c r="AH32">
        <v>0</v>
      </c>
      <c r="AI32">
        <v>3</v>
      </c>
      <c r="AJ32">
        <v>3</v>
      </c>
    </row>
    <row r="33" spans="1:22" x14ac:dyDescent="0.2">
      <c r="B33" s="3" t="s">
        <v>2</v>
      </c>
      <c r="C33" s="3" t="s">
        <v>3</v>
      </c>
      <c r="D33" s="3" t="s">
        <v>4</v>
      </c>
      <c r="E33" s="3" t="s">
        <v>5</v>
      </c>
      <c r="F33" s="4"/>
      <c r="G33" s="4"/>
    </row>
    <row r="34" spans="1:22" x14ac:dyDescent="0.2">
      <c r="A34" t="s">
        <v>127</v>
      </c>
      <c r="B34" s="19">
        <f>COUNTIF(B22:D31,"N/CODE")</f>
        <v>3</v>
      </c>
      <c r="C34" s="19">
        <f>COUNTIF(E22:G31,"N/CODE")</f>
        <v>11</v>
      </c>
      <c r="D34" s="19">
        <f>COUNTIF(H22:J31,"N/CODE")</f>
        <v>13</v>
      </c>
      <c r="E34" s="19">
        <f>COUNTIF(K22:M31,"N/CODE")</f>
        <v>0</v>
      </c>
      <c r="O34" s="15">
        <f>(O32/30)*100</f>
        <v>70</v>
      </c>
      <c r="P34" s="15">
        <f t="shared" ref="P34:R34" si="12">(P32/30)*100</f>
        <v>20</v>
      </c>
      <c r="Q34" s="15">
        <f t="shared" si="12"/>
        <v>33.333333333333329</v>
      </c>
      <c r="R34" s="15">
        <f t="shared" si="12"/>
        <v>38.333333333333336</v>
      </c>
      <c r="S34" s="15">
        <f>(S32/10)*100</f>
        <v>90</v>
      </c>
      <c r="T34" s="15">
        <f t="shared" ref="T34:V34" si="13">(T32/10)*100</f>
        <v>20</v>
      </c>
      <c r="U34" s="15">
        <f t="shared" si="13"/>
        <v>40</v>
      </c>
      <c r="V34" s="15">
        <f t="shared" si="13"/>
        <v>45</v>
      </c>
    </row>
    <row r="35" spans="1:22" x14ac:dyDescent="0.2">
      <c r="A35" t="s">
        <v>129</v>
      </c>
      <c r="B35" s="19">
        <f>COUNTIF(B22:D31,"N/TOOL")</f>
        <v>1</v>
      </c>
      <c r="C35" s="19">
        <f>COUNTIF(E22:G31,"N/TOOL")</f>
        <v>0</v>
      </c>
      <c r="D35" s="19">
        <f>COUNTIF(H22:J31,"N/TOOL")</f>
        <v>3</v>
      </c>
      <c r="E35" s="19">
        <f>COUNTIF(K22:M31,"N/TOOL")</f>
        <v>0</v>
      </c>
    </row>
    <row r="36" spans="1:22" x14ac:dyDescent="0.2">
      <c r="A36" t="s">
        <v>130</v>
      </c>
      <c r="B36" s="19">
        <f>COUNTIF(B22:D31,"N/EXTRA")</f>
        <v>3</v>
      </c>
      <c r="C36" s="19">
        <f>COUNTIF(E22:G31,"N/EXTRA")</f>
        <v>3</v>
      </c>
      <c r="D36" s="19">
        <f>COUNTIF(H22:J31,"N/EXTRA")</f>
        <v>4</v>
      </c>
      <c r="E36" s="19">
        <f>COUNTIF(K22:M31,"N/EXTRA")</f>
        <v>6</v>
      </c>
    </row>
    <row r="40" spans="1:22" x14ac:dyDescent="0.2">
      <c r="N40" t="s">
        <v>138</v>
      </c>
      <c r="O40" s="9" t="s">
        <v>2</v>
      </c>
      <c r="P40" s="9" t="s">
        <v>3</v>
      </c>
      <c r="Q40" s="9" t="s">
        <v>4</v>
      </c>
      <c r="R40" s="9" t="s">
        <v>5</v>
      </c>
    </row>
    <row r="41" spans="1:22" x14ac:dyDescent="0.2">
      <c r="N41" t="s">
        <v>136</v>
      </c>
      <c r="O41" s="15">
        <v>58.333333333333336</v>
      </c>
      <c r="P41" s="15">
        <v>23.333333333333332</v>
      </c>
      <c r="Q41" s="15">
        <v>31.666666666666664</v>
      </c>
      <c r="R41" s="15">
        <v>43.333333333333336</v>
      </c>
    </row>
    <row r="42" spans="1:22" x14ac:dyDescent="0.2">
      <c r="N42" t="s">
        <v>137</v>
      </c>
      <c r="O42" s="15">
        <v>70</v>
      </c>
      <c r="P42" s="15">
        <v>20</v>
      </c>
      <c r="Q42" s="15">
        <v>33.333333333333329</v>
      </c>
      <c r="R42" s="15">
        <v>38.333333333333336</v>
      </c>
    </row>
    <row r="45" spans="1:22" x14ac:dyDescent="0.2">
      <c r="B45" s="30" t="s">
        <v>165</v>
      </c>
      <c r="C45" s="30"/>
      <c r="D45" s="30"/>
      <c r="E45" s="30"/>
    </row>
    <row r="46" spans="1:22" x14ac:dyDescent="0.2">
      <c r="B46" s="5"/>
      <c r="C46" s="5"/>
      <c r="D46" s="5"/>
    </row>
    <row r="47" spans="1:22" x14ac:dyDescent="0.2">
      <c r="A47">
        <v>1</v>
      </c>
      <c r="B47" s="5" t="s">
        <v>7</v>
      </c>
      <c r="C47" s="6" t="s">
        <v>7</v>
      </c>
      <c r="D47" s="6" t="s">
        <v>127</v>
      </c>
      <c r="E47">
        <f>IF(B47="YES",1,IF(B47="Y/PARTIAL",0.5,0)) + IF(C47="YES",1,IF(C47="Y/PARTIAL",0.5,0)) + IF(D47="YES",1,IF(D47="Y/PARTIAL",0.5,0))</f>
        <v>2</v>
      </c>
    </row>
    <row r="48" spans="1:22" x14ac:dyDescent="0.2">
      <c r="A48">
        <v>13</v>
      </c>
      <c r="B48" s="5" t="s">
        <v>7</v>
      </c>
      <c r="C48" s="5" t="s">
        <v>7</v>
      </c>
      <c r="D48" s="5" t="s">
        <v>7</v>
      </c>
      <c r="E48">
        <f t="shared" ref="E48:E56" si="14">IF(B48="YES",1,IF(B48="Y/PARTIAL",0.5,0)) + IF(C48="YES",1,IF(C48="Y/PARTIAL",0.5,0)) + IF(D48="YES",1,IF(D48="Y/PARTIAL",0.5,0))</f>
        <v>3</v>
      </c>
    </row>
    <row r="49" spans="1:5" x14ac:dyDescent="0.2">
      <c r="A49">
        <v>100</v>
      </c>
      <c r="B49" s="6" t="s">
        <v>127</v>
      </c>
      <c r="C49" s="6" t="s">
        <v>127</v>
      </c>
      <c r="D49" s="6" t="s">
        <v>127</v>
      </c>
      <c r="E49">
        <f t="shared" si="14"/>
        <v>0</v>
      </c>
    </row>
    <row r="50" spans="1:5" x14ac:dyDescent="0.2">
      <c r="A50">
        <v>23</v>
      </c>
      <c r="B50" s="6" t="s">
        <v>129</v>
      </c>
      <c r="C50" s="6" t="s">
        <v>129</v>
      </c>
      <c r="D50" s="6" t="s">
        <v>129</v>
      </c>
      <c r="E50">
        <f t="shared" si="14"/>
        <v>0</v>
      </c>
    </row>
    <row r="51" spans="1:5" x14ac:dyDescent="0.2">
      <c r="A51">
        <v>25</v>
      </c>
      <c r="B51" s="5" t="s">
        <v>131</v>
      </c>
      <c r="C51" s="5" t="s">
        <v>131</v>
      </c>
      <c r="D51" s="5" t="s">
        <v>131</v>
      </c>
      <c r="E51">
        <f t="shared" si="14"/>
        <v>1.5</v>
      </c>
    </row>
    <row r="52" spans="1:5" x14ac:dyDescent="0.2">
      <c r="A52">
        <v>33</v>
      </c>
      <c r="B52" s="6" t="s">
        <v>129</v>
      </c>
      <c r="C52" s="6" t="s">
        <v>129</v>
      </c>
      <c r="D52" s="6" t="s">
        <v>129</v>
      </c>
      <c r="E52">
        <f t="shared" si="14"/>
        <v>0</v>
      </c>
    </row>
    <row r="53" spans="1:5" x14ac:dyDescent="0.2">
      <c r="A53">
        <v>35</v>
      </c>
      <c r="B53" s="5" t="s">
        <v>7</v>
      </c>
      <c r="C53" s="5" t="s">
        <v>7</v>
      </c>
      <c r="D53" s="5" t="s">
        <v>7</v>
      </c>
      <c r="E53">
        <f t="shared" si="14"/>
        <v>3</v>
      </c>
    </row>
    <row r="54" spans="1:5" x14ac:dyDescent="0.2">
      <c r="A54">
        <v>48</v>
      </c>
      <c r="B54" s="6" t="s">
        <v>129</v>
      </c>
      <c r="C54" s="6" t="s">
        <v>129</v>
      </c>
      <c r="D54" s="6" t="s">
        <v>129</v>
      </c>
      <c r="E54">
        <f t="shared" si="14"/>
        <v>0</v>
      </c>
    </row>
    <row r="55" spans="1:5" x14ac:dyDescent="0.2">
      <c r="A55">
        <v>57</v>
      </c>
      <c r="B55" s="6" t="s">
        <v>131</v>
      </c>
      <c r="C55" s="5" t="s">
        <v>131</v>
      </c>
      <c r="D55" s="5" t="s">
        <v>131</v>
      </c>
      <c r="E55">
        <f t="shared" si="14"/>
        <v>1.5</v>
      </c>
    </row>
    <row r="56" spans="1:5" x14ac:dyDescent="0.2">
      <c r="A56">
        <v>59</v>
      </c>
      <c r="B56" s="5" t="s">
        <v>127</v>
      </c>
      <c r="C56" s="6" t="s">
        <v>127</v>
      </c>
      <c r="D56" s="5" t="s">
        <v>127</v>
      </c>
      <c r="E56">
        <f t="shared" si="14"/>
        <v>0</v>
      </c>
    </row>
    <row r="58" spans="1:5" x14ac:dyDescent="0.2">
      <c r="E58">
        <f>(SUM(E47:E56)/30)*100</f>
        <v>36.666666666666664</v>
      </c>
    </row>
  </sheetData>
  <mergeCells count="13">
    <mergeCell ref="B45:E45"/>
    <mergeCell ref="AC21:AF21"/>
    <mergeCell ref="AG21:AJ21"/>
    <mergeCell ref="B1:L1"/>
    <mergeCell ref="B20:L20"/>
    <mergeCell ref="B21:D21"/>
    <mergeCell ref="E21:G21"/>
    <mergeCell ref="H21:J21"/>
    <mergeCell ref="K21:M21"/>
    <mergeCell ref="B2:D2"/>
    <mergeCell ref="E2:G2"/>
    <mergeCell ref="H2:J2"/>
    <mergeCell ref="K2:M2"/>
  </mergeCells>
  <dataValidations count="2">
    <dataValidation type="list" allowBlank="1" showInputMessage="1" showErrorMessage="1" sqref="B50:D56 B22:M31 B46:D48 AA3:AA12" xr:uid="{FC026CBD-302A-0B46-921F-0FFE7A5E6395}">
      <formula1>"N/CODE, N/AGENT, N/TOOL, N/EXTRA, Y/PARTIAL,YES,N/KNOW"</formula1>
    </dataValidation>
    <dataValidation type="list" allowBlank="1" showInputMessage="1" showErrorMessage="1" sqref="B3:M12 H32 K13:K19 H13:H19 B19 K32 E13:E14 E18:E19" xr:uid="{B1E72D87-8E58-6C44-814D-EDBB43C45D4F}">
      <formula1>$O$2:$O$8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E444-E5D4-9143-B00F-D8D3841C7C81}">
  <dimension ref="A1:AV105"/>
  <sheetViews>
    <sheetView topLeftCell="R53" zoomScale="66" zoomScaleNormal="62" workbookViewId="0">
      <selection activeCell="AD53" sqref="AD53:AL56"/>
    </sheetView>
  </sheetViews>
  <sheetFormatPr baseColWidth="10" defaultRowHeight="16" x14ac:dyDescent="0.2"/>
  <cols>
    <col min="2" max="2" width="32.6640625" customWidth="1"/>
    <col min="15" max="15" width="24.5" customWidth="1"/>
    <col min="16" max="16" width="15.33203125" customWidth="1"/>
    <col min="17" max="17" width="13.33203125" customWidth="1"/>
    <col min="18" max="18" width="20.1640625" customWidth="1"/>
    <col min="28" max="28" width="6.5" customWidth="1"/>
    <col min="29" max="29" width="13.6640625" customWidth="1"/>
    <col min="30" max="30" width="14.33203125" bestFit="1" customWidth="1"/>
    <col min="31" max="31" width="14.5" bestFit="1" customWidth="1"/>
    <col min="32" max="32" width="15" bestFit="1" customWidth="1"/>
    <col min="33" max="33" width="17.1640625" bestFit="1" customWidth="1"/>
    <col min="34" max="34" width="17.6640625" bestFit="1" customWidth="1"/>
    <col min="35" max="35" width="13.5" bestFit="1" customWidth="1"/>
    <col min="36" max="36" width="14" bestFit="1" customWidth="1"/>
    <col min="37" max="37" width="15.83203125" bestFit="1" customWidth="1"/>
    <col min="38" max="38" width="16.5" bestFit="1" customWidth="1"/>
    <col min="39" max="39" width="12.1640625" customWidth="1"/>
    <col min="40" max="42" width="12.6640625" bestFit="1" customWidth="1"/>
  </cols>
  <sheetData>
    <row r="1" spans="1:42" x14ac:dyDescent="0.2">
      <c r="A1" s="3" t="s">
        <v>0</v>
      </c>
      <c r="B1" s="3" t="s">
        <v>1</v>
      </c>
      <c r="C1" s="28" t="s">
        <v>2</v>
      </c>
      <c r="D1" s="28"/>
      <c r="E1" s="28"/>
      <c r="F1" s="28" t="s">
        <v>3</v>
      </c>
      <c r="G1" s="28"/>
      <c r="H1" s="28"/>
      <c r="I1" s="28" t="s">
        <v>4</v>
      </c>
      <c r="J1" s="28"/>
      <c r="K1" s="28"/>
      <c r="L1" s="28" t="s">
        <v>5</v>
      </c>
      <c r="M1" s="28"/>
      <c r="N1" s="28"/>
      <c r="O1" s="3" t="s">
        <v>108</v>
      </c>
      <c r="P1" s="3" t="s">
        <v>109</v>
      </c>
      <c r="Q1" s="3" t="s">
        <v>110</v>
      </c>
      <c r="R1" s="3" t="s">
        <v>111</v>
      </c>
      <c r="S1" s="9" t="s">
        <v>2</v>
      </c>
      <c r="T1" s="9" t="s">
        <v>3</v>
      </c>
      <c r="U1" s="9" t="s">
        <v>4</v>
      </c>
      <c r="V1" s="9" t="s">
        <v>5</v>
      </c>
      <c r="W1" s="11" t="s">
        <v>2</v>
      </c>
      <c r="X1" s="11" t="s">
        <v>3</v>
      </c>
      <c r="Y1" s="11" t="s">
        <v>4</v>
      </c>
      <c r="Z1" s="11" t="s">
        <v>5</v>
      </c>
    </row>
    <row r="2" spans="1:42" x14ac:dyDescent="0.2">
      <c r="A2" s="1">
        <v>1</v>
      </c>
      <c r="B2" s="2" t="s">
        <v>6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1" t="s">
        <v>112</v>
      </c>
      <c r="P2" s="1" t="s">
        <v>113</v>
      </c>
      <c r="Q2" s="1" t="s">
        <v>114</v>
      </c>
      <c r="R2" s="1" t="s">
        <v>115</v>
      </c>
      <c r="S2" s="10">
        <f>IF(C2="YES",1,IF(C2="Y/PARTIAL",0.5,0)) + IF(D2="YES",1,IF(D2="Y/PARTIAL",0.5,0)) + IF(E2="YES",1,IF(E2="Y/PARTIAL",0.5,0))</f>
        <v>3</v>
      </c>
      <c r="T2" s="10">
        <f>IF(F2="YES",1,IF(F2="Y/PARTIAL",0.5,0)) + IF(G2="YES",1,IF(G2="Y/PARTIAL",0.5,0)) + IF(H2="YES",1,IF(H2="Y/PARTIAL",0.5,0))</f>
        <v>3</v>
      </c>
      <c r="U2" s="10">
        <f>IF(I2="YES",1,IF(I2="Y/PARTIAL",0.5,0)) + IF(J2="YES",1,IF(J2="Y/PARTIAL",0.5,0)) + IF(K2="YES",1,IF(K2="Y/PARTIAL",0.5,0))</f>
        <v>3</v>
      </c>
      <c r="V2" s="10">
        <f>IF(L2="YES",1,IF(L2="Y/PARTIAL",0.5,0)) + IF(M2="YES",1,IF(M2="Y/PARTIAL",0.5,0)) + IF(N2="YES",1,IF(N2="Y/PARTIAL",0.5,0))</f>
        <v>3</v>
      </c>
      <c r="W2" s="12">
        <f>IF(COUNTIF(C2:E2,"YES")&gt;0,1,IF(COUNTIF(C2:E2,"Y/PARTIAL")&gt;0,0.5,0))</f>
        <v>1</v>
      </c>
      <c r="X2" s="12">
        <f>IF(COUNTIF(F2:H2,"YES")&gt;0,1,IF(COUNTIF(F2:H2,"Y/PARTIAL")&gt;0,0.5,0))</f>
        <v>1</v>
      </c>
      <c r="Y2" s="12">
        <f>IF(COUNTIF(I2:K2,"YES")&gt;0,1,IF(COUNTIF(I2:K2,"Y/PARTIAL")&gt;0,0.5,0))</f>
        <v>1</v>
      </c>
      <c r="Z2" s="12">
        <f>IF(COUNTIF(L2:N2,"YES")&gt;0,1,IF(COUNTIF(L2:N2,"Y/PARTIAL")&gt;0,0.5,0))</f>
        <v>1</v>
      </c>
    </row>
    <row r="3" spans="1:42" x14ac:dyDescent="0.2">
      <c r="A3" s="1">
        <v>2</v>
      </c>
      <c r="B3" s="2" t="s">
        <v>8</v>
      </c>
      <c r="C3" s="5" t="s">
        <v>7</v>
      </c>
      <c r="D3" s="5" t="s">
        <v>7</v>
      </c>
      <c r="E3" s="5" t="s">
        <v>7</v>
      </c>
      <c r="F3" s="6" t="s">
        <v>127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1" t="s">
        <v>112</v>
      </c>
      <c r="P3" s="1" t="s">
        <v>113</v>
      </c>
      <c r="Q3" s="1" t="s">
        <v>114</v>
      </c>
      <c r="R3" s="1" t="s">
        <v>115</v>
      </c>
      <c r="S3" s="10">
        <f t="shared" ref="S3:S66" si="0">IF(C3="YES",1,IF(C3="Y/PARTIAL",0.5,0)) + IF(D3="YES",1,IF(D3="Y/PARTIAL",0.5,0)) + IF(E3="YES",1,IF(E3="Y/PARTIAL",0.5,0))</f>
        <v>3</v>
      </c>
      <c r="T3" s="10">
        <f t="shared" ref="T3:T66" si="1">IF(F3="YES",1,IF(F3="Y/PARTIAL",0.5,0)) + IF(G3="YES",1,IF(G3="Y/PARTIAL",0.5,0)) + IF(H3="YES",1,IF(H3="Y/PARTIAL",0.5,0))</f>
        <v>2</v>
      </c>
      <c r="U3" s="10">
        <f t="shared" ref="U3:U66" si="2">IF(I3="YES",1,IF(I3="Y/PARTIAL",0.5,0)) + IF(J3="YES",1,IF(J3="Y/PARTIAL",0.5,0)) + IF(K3="YES",1,IF(K3="Y/PARTIAL",0.5,0))</f>
        <v>3</v>
      </c>
      <c r="V3" s="10">
        <f t="shared" ref="V3:V66" si="3">IF(L3="YES",1,IF(L3="Y/PARTIAL",0.5,0)) + IF(M3="YES",1,IF(M3="Y/PARTIAL",0.5,0)) + IF(N3="YES",1,IF(N3="Y/PARTIAL",0.5,0))</f>
        <v>3</v>
      </c>
      <c r="W3" s="12">
        <f t="shared" ref="W3:W66" si="4">IF(COUNTIF(C3:E3,"YES")&gt;0,1,IF(COUNTIF(C3:E3,"Y/PARTIAL")&gt;0,0.5,0))</f>
        <v>1</v>
      </c>
      <c r="X3" s="12">
        <f t="shared" ref="X3:X66" si="5">IF(COUNTIF(F3:H3,"YES")&gt;0,1,IF(COUNTIF(F3:H3,"Y/PARTIAL")&gt;0,0.5,0))</f>
        <v>1</v>
      </c>
      <c r="Y3" s="12">
        <f t="shared" ref="Y3:Y66" si="6">IF(COUNTIF(I3:K3,"YES")&gt;0,1,IF(COUNTIF(I3:K3,"Y/PARTIAL")&gt;0,0.5,0))</f>
        <v>1</v>
      </c>
      <c r="Z3" s="12">
        <f t="shared" ref="Z3:Z66" si="7">IF(COUNTIF(L3:N3,"YES")&gt;0,1,IF(COUNTIF(L3:N3,"Y/PARTIAL")&gt;0,0.5,0))</f>
        <v>1</v>
      </c>
      <c r="AD3" s="23" t="s">
        <v>140</v>
      </c>
      <c r="AE3" t="s">
        <v>146</v>
      </c>
      <c r="AF3" t="s">
        <v>147</v>
      </c>
      <c r="AG3" t="s">
        <v>148</v>
      </c>
      <c r="AH3" t="s">
        <v>149</v>
      </c>
      <c r="AI3" t="s">
        <v>150</v>
      </c>
      <c r="AJ3" t="s">
        <v>143</v>
      </c>
      <c r="AK3" t="s">
        <v>144</v>
      </c>
      <c r="AL3" t="s">
        <v>145</v>
      </c>
    </row>
    <row r="4" spans="1:42" x14ac:dyDescent="0.2">
      <c r="A4" s="1">
        <v>3</v>
      </c>
      <c r="B4" s="2" t="s">
        <v>9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1" t="s">
        <v>112</v>
      </c>
      <c r="P4" s="1" t="s">
        <v>113</v>
      </c>
      <c r="Q4" s="1" t="s">
        <v>114</v>
      </c>
      <c r="R4" s="1" t="s">
        <v>115</v>
      </c>
      <c r="S4" s="10">
        <f t="shared" si="0"/>
        <v>3</v>
      </c>
      <c r="T4" s="10">
        <f t="shared" si="1"/>
        <v>3</v>
      </c>
      <c r="U4" s="10">
        <f t="shared" si="2"/>
        <v>3</v>
      </c>
      <c r="V4" s="10">
        <f t="shared" si="3"/>
        <v>3</v>
      </c>
      <c r="W4" s="12">
        <f t="shared" si="4"/>
        <v>1</v>
      </c>
      <c r="X4" s="12">
        <f t="shared" si="5"/>
        <v>1</v>
      </c>
      <c r="Y4" s="12">
        <f t="shared" si="6"/>
        <v>1</v>
      </c>
      <c r="Z4" s="12">
        <f t="shared" si="7"/>
        <v>1</v>
      </c>
      <c r="AD4" s="2" t="s">
        <v>119</v>
      </c>
      <c r="AE4">
        <v>14</v>
      </c>
      <c r="AF4">
        <v>14</v>
      </c>
      <c r="AG4">
        <v>14</v>
      </c>
      <c r="AH4">
        <v>14</v>
      </c>
      <c r="AI4">
        <v>14</v>
      </c>
      <c r="AJ4">
        <v>0</v>
      </c>
      <c r="AK4">
        <v>9</v>
      </c>
      <c r="AL4">
        <v>1</v>
      </c>
    </row>
    <row r="5" spans="1:42" x14ac:dyDescent="0.2">
      <c r="A5" s="1">
        <v>4</v>
      </c>
      <c r="B5" s="2" t="s">
        <v>10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5" t="s">
        <v>7</v>
      </c>
      <c r="O5" s="1" t="s">
        <v>112</v>
      </c>
      <c r="P5" s="1" t="s">
        <v>113</v>
      </c>
      <c r="Q5" s="1" t="s">
        <v>114</v>
      </c>
      <c r="R5" s="1" t="s">
        <v>115</v>
      </c>
      <c r="S5" s="10">
        <f t="shared" si="0"/>
        <v>3</v>
      </c>
      <c r="T5" s="10">
        <f t="shared" si="1"/>
        <v>3</v>
      </c>
      <c r="U5" s="10">
        <f t="shared" si="2"/>
        <v>3</v>
      </c>
      <c r="V5" s="10">
        <f t="shared" si="3"/>
        <v>3</v>
      </c>
      <c r="W5" s="12">
        <f t="shared" si="4"/>
        <v>1</v>
      </c>
      <c r="X5" s="12">
        <f t="shared" si="5"/>
        <v>1</v>
      </c>
      <c r="Y5" s="12">
        <f t="shared" si="6"/>
        <v>1</v>
      </c>
      <c r="Z5" s="12">
        <f t="shared" si="7"/>
        <v>1</v>
      </c>
      <c r="AD5" s="2" t="s">
        <v>125</v>
      </c>
      <c r="AE5">
        <v>10</v>
      </c>
      <c r="AF5">
        <v>10</v>
      </c>
      <c r="AG5">
        <v>10</v>
      </c>
      <c r="AH5">
        <v>10</v>
      </c>
      <c r="AI5">
        <v>17</v>
      </c>
      <c r="AJ5">
        <v>1</v>
      </c>
      <c r="AK5">
        <v>2</v>
      </c>
      <c r="AL5">
        <v>3</v>
      </c>
    </row>
    <row r="6" spans="1:42" x14ac:dyDescent="0.2">
      <c r="A6" s="1">
        <v>5</v>
      </c>
      <c r="B6" s="2" t="s">
        <v>11</v>
      </c>
      <c r="C6" s="5" t="s">
        <v>7</v>
      </c>
      <c r="D6" s="5" t="s">
        <v>7</v>
      </c>
      <c r="E6" s="5" t="s">
        <v>7</v>
      </c>
      <c r="F6" s="6" t="s">
        <v>127</v>
      </c>
      <c r="G6" s="6" t="s">
        <v>127</v>
      </c>
      <c r="H6" s="5" t="s">
        <v>7</v>
      </c>
      <c r="I6" s="5" t="s">
        <v>7</v>
      </c>
      <c r="J6" s="6" t="s">
        <v>130</v>
      </c>
      <c r="K6" s="5" t="s">
        <v>7</v>
      </c>
      <c r="L6" s="5" t="s">
        <v>7</v>
      </c>
      <c r="M6" s="5" t="s">
        <v>7</v>
      </c>
      <c r="N6" s="5" t="s">
        <v>7</v>
      </c>
      <c r="O6" s="1" t="s">
        <v>112</v>
      </c>
      <c r="P6" s="1" t="s">
        <v>113</v>
      </c>
      <c r="Q6" s="1" t="s">
        <v>114</v>
      </c>
      <c r="R6" s="1" t="s">
        <v>115</v>
      </c>
      <c r="S6" s="10">
        <f t="shared" si="0"/>
        <v>3</v>
      </c>
      <c r="T6" s="10">
        <f t="shared" si="1"/>
        <v>1</v>
      </c>
      <c r="U6" s="10">
        <f t="shared" si="2"/>
        <v>2</v>
      </c>
      <c r="V6" s="10">
        <f t="shared" si="3"/>
        <v>3</v>
      </c>
      <c r="W6" s="12">
        <f t="shared" si="4"/>
        <v>1</v>
      </c>
      <c r="X6" s="12">
        <f t="shared" si="5"/>
        <v>1</v>
      </c>
      <c r="Y6" s="12">
        <f t="shared" si="6"/>
        <v>1</v>
      </c>
      <c r="Z6" s="12">
        <f t="shared" si="7"/>
        <v>1</v>
      </c>
      <c r="AD6" s="2" t="s">
        <v>118</v>
      </c>
      <c r="AE6">
        <v>8</v>
      </c>
      <c r="AF6">
        <v>8</v>
      </c>
      <c r="AG6">
        <v>8</v>
      </c>
      <c r="AH6">
        <v>8</v>
      </c>
      <c r="AI6">
        <v>10.5</v>
      </c>
      <c r="AJ6">
        <v>2</v>
      </c>
      <c r="AK6">
        <v>1.5</v>
      </c>
      <c r="AL6">
        <v>2</v>
      </c>
    </row>
    <row r="7" spans="1:42" x14ac:dyDescent="0.2">
      <c r="A7" s="1">
        <v>6</v>
      </c>
      <c r="B7" s="2" t="s">
        <v>12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5" t="s">
        <v>7</v>
      </c>
      <c r="O7" s="1" t="s">
        <v>112</v>
      </c>
      <c r="P7" s="1" t="s">
        <v>113</v>
      </c>
      <c r="Q7" s="1" t="s">
        <v>114</v>
      </c>
      <c r="R7" s="1" t="s">
        <v>115</v>
      </c>
      <c r="S7" s="10">
        <f t="shared" si="0"/>
        <v>3</v>
      </c>
      <c r="T7" s="10">
        <f t="shared" si="1"/>
        <v>3</v>
      </c>
      <c r="U7" s="10">
        <f t="shared" si="2"/>
        <v>3</v>
      </c>
      <c r="V7" s="10">
        <f t="shared" si="3"/>
        <v>3</v>
      </c>
      <c r="W7" s="12">
        <f t="shared" si="4"/>
        <v>1</v>
      </c>
      <c r="X7" s="12">
        <f t="shared" si="5"/>
        <v>1</v>
      </c>
      <c r="Y7" s="12">
        <f t="shared" si="6"/>
        <v>1</v>
      </c>
      <c r="Z7" s="12">
        <f t="shared" si="7"/>
        <v>1</v>
      </c>
      <c r="AD7" s="2" t="s">
        <v>115</v>
      </c>
      <c r="AE7">
        <v>48</v>
      </c>
      <c r="AF7">
        <v>48</v>
      </c>
      <c r="AG7">
        <v>48</v>
      </c>
      <c r="AH7">
        <v>48</v>
      </c>
      <c r="AI7">
        <v>131</v>
      </c>
      <c r="AJ7">
        <v>95.5</v>
      </c>
      <c r="AK7">
        <v>96.5</v>
      </c>
      <c r="AL7">
        <v>126.5</v>
      </c>
    </row>
    <row r="8" spans="1:42" x14ac:dyDescent="0.2">
      <c r="A8" s="1">
        <v>7</v>
      </c>
      <c r="B8" s="2" t="s">
        <v>13</v>
      </c>
      <c r="C8" s="5" t="s">
        <v>7</v>
      </c>
      <c r="D8" s="5" t="s">
        <v>7</v>
      </c>
      <c r="E8" s="5" t="s">
        <v>7</v>
      </c>
      <c r="F8" s="5" t="s">
        <v>7</v>
      </c>
      <c r="G8" s="6" t="s">
        <v>127</v>
      </c>
      <c r="H8" s="5" t="s">
        <v>7</v>
      </c>
      <c r="I8" s="5" t="s">
        <v>7</v>
      </c>
      <c r="J8" s="5" t="s">
        <v>7</v>
      </c>
      <c r="K8" s="5" t="s">
        <v>7</v>
      </c>
      <c r="L8" s="5" t="s">
        <v>7</v>
      </c>
      <c r="M8" s="5" t="s">
        <v>7</v>
      </c>
      <c r="N8" s="5" t="s">
        <v>7</v>
      </c>
      <c r="O8" s="1" t="s">
        <v>112</v>
      </c>
      <c r="P8" s="1" t="s">
        <v>113</v>
      </c>
      <c r="Q8" s="1" t="s">
        <v>114</v>
      </c>
      <c r="R8" s="1" t="s">
        <v>115</v>
      </c>
      <c r="S8" s="10">
        <f t="shared" si="0"/>
        <v>3</v>
      </c>
      <c r="T8" s="10">
        <f t="shared" si="1"/>
        <v>2</v>
      </c>
      <c r="U8" s="10">
        <f t="shared" si="2"/>
        <v>3</v>
      </c>
      <c r="V8" s="10">
        <f t="shared" si="3"/>
        <v>3</v>
      </c>
      <c r="W8" s="12">
        <f t="shared" si="4"/>
        <v>1</v>
      </c>
      <c r="X8" s="12">
        <f t="shared" si="5"/>
        <v>1</v>
      </c>
      <c r="Y8" s="12">
        <f t="shared" si="6"/>
        <v>1</v>
      </c>
      <c r="Z8" s="12">
        <f t="shared" si="7"/>
        <v>1</v>
      </c>
      <c r="AD8" s="2" t="s">
        <v>124</v>
      </c>
      <c r="AE8">
        <v>5</v>
      </c>
      <c r="AF8">
        <v>5</v>
      </c>
      <c r="AG8">
        <v>5</v>
      </c>
      <c r="AH8">
        <v>5</v>
      </c>
      <c r="AI8">
        <v>3.5</v>
      </c>
      <c r="AJ8">
        <v>0</v>
      </c>
      <c r="AK8">
        <v>0</v>
      </c>
      <c r="AL8">
        <v>1</v>
      </c>
    </row>
    <row r="9" spans="1:42" x14ac:dyDescent="0.2">
      <c r="A9" s="1">
        <v>8</v>
      </c>
      <c r="B9" s="2" t="s">
        <v>14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6" t="s">
        <v>130</v>
      </c>
      <c r="J9" s="5" t="s">
        <v>7</v>
      </c>
      <c r="K9" s="6" t="s">
        <v>129</v>
      </c>
      <c r="L9" s="5" t="s">
        <v>7</v>
      </c>
      <c r="M9" s="5" t="s">
        <v>7</v>
      </c>
      <c r="N9" s="5" t="s">
        <v>7</v>
      </c>
      <c r="O9" s="1" t="s">
        <v>112</v>
      </c>
      <c r="P9" s="1" t="s">
        <v>113</v>
      </c>
      <c r="Q9" s="1" t="s">
        <v>114</v>
      </c>
      <c r="R9" s="1" t="s">
        <v>115</v>
      </c>
      <c r="S9" s="10">
        <f t="shared" si="0"/>
        <v>3</v>
      </c>
      <c r="T9" s="10">
        <f t="shared" si="1"/>
        <v>3</v>
      </c>
      <c r="U9" s="10">
        <f t="shared" si="2"/>
        <v>1</v>
      </c>
      <c r="V9" s="10">
        <f t="shared" si="3"/>
        <v>3</v>
      </c>
      <c r="W9" s="12">
        <f t="shared" si="4"/>
        <v>1</v>
      </c>
      <c r="X9" s="12">
        <f t="shared" si="5"/>
        <v>1</v>
      </c>
      <c r="Y9" s="12">
        <f t="shared" si="6"/>
        <v>1</v>
      </c>
      <c r="Z9" s="12">
        <f t="shared" si="7"/>
        <v>1</v>
      </c>
      <c r="AD9" s="2" t="s">
        <v>120</v>
      </c>
      <c r="AE9">
        <v>5</v>
      </c>
      <c r="AF9">
        <v>5</v>
      </c>
      <c r="AG9">
        <v>5</v>
      </c>
      <c r="AH9">
        <v>5</v>
      </c>
      <c r="AI9">
        <v>5.5</v>
      </c>
      <c r="AJ9">
        <v>0</v>
      </c>
      <c r="AK9">
        <v>0</v>
      </c>
      <c r="AL9">
        <v>1</v>
      </c>
    </row>
    <row r="10" spans="1:42" x14ac:dyDescent="0.2">
      <c r="A10" s="1">
        <v>9</v>
      </c>
      <c r="B10" s="2" t="s">
        <v>15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5" t="s">
        <v>7</v>
      </c>
      <c r="O10" s="1" t="s">
        <v>112</v>
      </c>
      <c r="P10" s="1" t="s">
        <v>113</v>
      </c>
      <c r="Q10" s="1" t="s">
        <v>114</v>
      </c>
      <c r="R10" s="1" t="s">
        <v>115</v>
      </c>
      <c r="S10" s="10">
        <f t="shared" si="0"/>
        <v>3</v>
      </c>
      <c r="T10" s="10">
        <f t="shared" si="1"/>
        <v>3</v>
      </c>
      <c r="U10" s="10">
        <f t="shared" si="2"/>
        <v>3</v>
      </c>
      <c r="V10" s="10">
        <f t="shared" si="3"/>
        <v>3</v>
      </c>
      <c r="W10" s="12">
        <f t="shared" si="4"/>
        <v>1</v>
      </c>
      <c r="X10" s="12">
        <f t="shared" si="5"/>
        <v>1</v>
      </c>
      <c r="Y10" s="12">
        <f t="shared" si="6"/>
        <v>1</v>
      </c>
      <c r="Z10" s="12">
        <f t="shared" si="7"/>
        <v>1</v>
      </c>
      <c r="AD10" s="2" t="s">
        <v>123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0</v>
      </c>
      <c r="AK10">
        <v>0</v>
      </c>
      <c r="AL10">
        <v>1</v>
      </c>
    </row>
    <row r="11" spans="1:42" x14ac:dyDescent="0.2">
      <c r="A11" s="1">
        <v>10</v>
      </c>
      <c r="B11" s="2" t="s">
        <v>16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5" t="s">
        <v>7</v>
      </c>
      <c r="L11" s="5" t="s">
        <v>7</v>
      </c>
      <c r="M11" s="5" t="s">
        <v>7</v>
      </c>
      <c r="N11" s="5" t="s">
        <v>7</v>
      </c>
      <c r="O11" s="1" t="s">
        <v>112</v>
      </c>
      <c r="P11" s="1" t="s">
        <v>113</v>
      </c>
      <c r="Q11" s="1" t="s">
        <v>114</v>
      </c>
      <c r="R11" s="1" t="s">
        <v>115</v>
      </c>
      <c r="S11" s="10">
        <f t="shared" si="0"/>
        <v>3</v>
      </c>
      <c r="T11" s="10">
        <f t="shared" si="1"/>
        <v>3</v>
      </c>
      <c r="U11" s="10">
        <f t="shared" si="2"/>
        <v>3</v>
      </c>
      <c r="V11" s="10">
        <f t="shared" si="3"/>
        <v>3</v>
      </c>
      <c r="W11" s="12">
        <f t="shared" si="4"/>
        <v>1</v>
      </c>
      <c r="X11" s="12">
        <f t="shared" si="5"/>
        <v>1</v>
      </c>
      <c r="Y11" s="12">
        <f t="shared" si="6"/>
        <v>1</v>
      </c>
      <c r="Z11" s="12">
        <f t="shared" si="7"/>
        <v>1</v>
      </c>
      <c r="AD11" s="2" t="s">
        <v>126</v>
      </c>
      <c r="AE11">
        <v>2</v>
      </c>
      <c r="AF11">
        <v>2</v>
      </c>
      <c r="AG11">
        <v>2</v>
      </c>
      <c r="AH11">
        <v>2</v>
      </c>
      <c r="AI11">
        <v>1.5</v>
      </c>
      <c r="AJ11">
        <v>0</v>
      </c>
      <c r="AK11">
        <v>3</v>
      </c>
      <c r="AL11">
        <v>1.5</v>
      </c>
    </row>
    <row r="12" spans="1:42" x14ac:dyDescent="0.2">
      <c r="A12" s="1">
        <v>11</v>
      </c>
      <c r="B12" s="2" t="s">
        <v>17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6" t="s">
        <v>127</v>
      </c>
      <c r="I12" s="5" t="s">
        <v>7</v>
      </c>
      <c r="J12" s="5" t="s">
        <v>7</v>
      </c>
      <c r="K12" s="5" t="s">
        <v>7</v>
      </c>
      <c r="L12" s="5" t="s">
        <v>7</v>
      </c>
      <c r="M12" s="5" t="s">
        <v>7</v>
      </c>
      <c r="N12" s="5" t="s">
        <v>7</v>
      </c>
      <c r="O12" s="1" t="s">
        <v>112</v>
      </c>
      <c r="P12" s="1" t="s">
        <v>113</v>
      </c>
      <c r="Q12" s="1" t="s">
        <v>114</v>
      </c>
      <c r="R12" s="1" t="s">
        <v>115</v>
      </c>
      <c r="S12" s="10">
        <f t="shared" si="0"/>
        <v>3</v>
      </c>
      <c r="T12" s="10">
        <f t="shared" si="1"/>
        <v>2</v>
      </c>
      <c r="U12" s="10">
        <f t="shared" si="2"/>
        <v>3</v>
      </c>
      <c r="V12" s="10">
        <f t="shared" si="3"/>
        <v>3</v>
      </c>
      <c r="W12" s="12">
        <f t="shared" si="4"/>
        <v>1</v>
      </c>
      <c r="X12" s="12">
        <f t="shared" si="5"/>
        <v>1</v>
      </c>
      <c r="Y12" s="12">
        <f t="shared" si="6"/>
        <v>1</v>
      </c>
      <c r="Z12" s="12">
        <f t="shared" si="7"/>
        <v>1</v>
      </c>
      <c r="AD12" s="2" t="s">
        <v>121</v>
      </c>
      <c r="AE12">
        <v>2</v>
      </c>
      <c r="AF12">
        <v>2</v>
      </c>
      <c r="AG12">
        <v>2</v>
      </c>
      <c r="AH12">
        <v>2</v>
      </c>
      <c r="AI12">
        <v>6</v>
      </c>
      <c r="AJ12">
        <v>0</v>
      </c>
      <c r="AK12">
        <v>0</v>
      </c>
      <c r="AL12">
        <v>0</v>
      </c>
    </row>
    <row r="13" spans="1:42" x14ac:dyDescent="0.2">
      <c r="A13" s="1">
        <v>12</v>
      </c>
      <c r="B13" s="2" t="s">
        <v>18</v>
      </c>
      <c r="C13" s="5" t="s">
        <v>7</v>
      </c>
      <c r="D13" s="5" t="s">
        <v>7</v>
      </c>
      <c r="E13" s="5" t="s">
        <v>7</v>
      </c>
      <c r="F13" s="6" t="s">
        <v>127</v>
      </c>
      <c r="G13" s="5" t="s">
        <v>7</v>
      </c>
      <c r="H13" s="6" t="s">
        <v>127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1" t="s">
        <v>112</v>
      </c>
      <c r="P13" s="1" t="s">
        <v>113</v>
      </c>
      <c r="Q13" s="1" t="s">
        <v>114</v>
      </c>
      <c r="R13" s="1" t="s">
        <v>115</v>
      </c>
      <c r="S13" s="10">
        <f t="shared" si="0"/>
        <v>3</v>
      </c>
      <c r="T13" s="10">
        <f t="shared" si="1"/>
        <v>1</v>
      </c>
      <c r="U13" s="10">
        <f t="shared" si="2"/>
        <v>3</v>
      </c>
      <c r="V13" s="10">
        <f t="shared" si="3"/>
        <v>3</v>
      </c>
      <c r="W13" s="12">
        <f t="shared" si="4"/>
        <v>1</v>
      </c>
      <c r="X13" s="12">
        <f t="shared" si="5"/>
        <v>1</v>
      </c>
      <c r="Y13" s="12">
        <f t="shared" si="6"/>
        <v>1</v>
      </c>
      <c r="Z13" s="12">
        <f t="shared" si="7"/>
        <v>1</v>
      </c>
      <c r="AD13" s="2" t="s">
        <v>141</v>
      </c>
      <c r="AE13">
        <v>100</v>
      </c>
      <c r="AF13">
        <v>100</v>
      </c>
      <c r="AG13">
        <v>100</v>
      </c>
      <c r="AH13">
        <v>100</v>
      </c>
      <c r="AI13">
        <v>195</v>
      </c>
      <c r="AJ13">
        <v>98.5</v>
      </c>
      <c r="AK13">
        <v>112</v>
      </c>
      <c r="AL13">
        <v>137</v>
      </c>
    </row>
    <row r="14" spans="1:42" x14ac:dyDescent="0.2">
      <c r="A14" s="1">
        <v>13</v>
      </c>
      <c r="B14" s="2" t="s">
        <v>19</v>
      </c>
      <c r="C14" s="5" t="s">
        <v>7</v>
      </c>
      <c r="D14" s="6" t="s">
        <v>130</v>
      </c>
      <c r="E14" s="6" t="s">
        <v>130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1" t="s">
        <v>112</v>
      </c>
      <c r="P14" s="1" t="s">
        <v>113</v>
      </c>
      <c r="Q14" s="1" t="s">
        <v>114</v>
      </c>
      <c r="R14" s="1" t="s">
        <v>115</v>
      </c>
      <c r="S14" s="10">
        <f t="shared" si="0"/>
        <v>1</v>
      </c>
      <c r="T14" s="10">
        <f t="shared" si="1"/>
        <v>3</v>
      </c>
      <c r="U14" s="10">
        <f t="shared" si="2"/>
        <v>3</v>
      </c>
      <c r="V14" s="10">
        <f t="shared" si="3"/>
        <v>3</v>
      </c>
      <c r="W14" s="12">
        <f t="shared" si="4"/>
        <v>1</v>
      </c>
      <c r="X14" s="12">
        <f t="shared" si="5"/>
        <v>1</v>
      </c>
      <c r="Y14" s="12">
        <f t="shared" si="6"/>
        <v>1</v>
      </c>
      <c r="Z14" s="12">
        <f t="shared" si="7"/>
        <v>1</v>
      </c>
    </row>
    <row r="15" spans="1:42" x14ac:dyDescent="0.2">
      <c r="A15" s="1">
        <v>14</v>
      </c>
      <c r="B15" s="2" t="s">
        <v>20</v>
      </c>
      <c r="C15" s="5" t="s">
        <v>7</v>
      </c>
      <c r="D15" s="5" t="s">
        <v>7</v>
      </c>
      <c r="E15" s="5" t="s">
        <v>7</v>
      </c>
      <c r="F15" s="6" t="s">
        <v>127</v>
      </c>
      <c r="G15" s="6" t="s">
        <v>127</v>
      </c>
      <c r="H15" s="6" t="s">
        <v>127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1" t="s">
        <v>112</v>
      </c>
      <c r="P15" s="1" t="s">
        <v>113</v>
      </c>
      <c r="Q15" s="1" t="s">
        <v>114</v>
      </c>
      <c r="R15" s="1" t="s">
        <v>115</v>
      </c>
      <c r="S15" s="10">
        <f t="shared" si="0"/>
        <v>3</v>
      </c>
      <c r="T15" s="10">
        <f t="shared" si="1"/>
        <v>0</v>
      </c>
      <c r="U15" s="10">
        <f t="shared" si="2"/>
        <v>3</v>
      </c>
      <c r="V15" s="10">
        <f t="shared" si="3"/>
        <v>3</v>
      </c>
      <c r="W15" s="12">
        <f t="shared" si="4"/>
        <v>1</v>
      </c>
      <c r="X15" s="12">
        <f t="shared" si="5"/>
        <v>0</v>
      </c>
      <c r="Y15" s="12">
        <f t="shared" si="6"/>
        <v>1</v>
      </c>
      <c r="Z15" s="12">
        <f t="shared" si="7"/>
        <v>1</v>
      </c>
    </row>
    <row r="16" spans="1:42" x14ac:dyDescent="0.2">
      <c r="A16" s="1">
        <v>15</v>
      </c>
      <c r="B16" s="2" t="s">
        <v>21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1" t="s">
        <v>112</v>
      </c>
      <c r="P16" s="1" t="s">
        <v>113</v>
      </c>
      <c r="Q16" s="1" t="s">
        <v>114</v>
      </c>
      <c r="R16" s="1" t="s">
        <v>115</v>
      </c>
      <c r="S16" s="10">
        <f t="shared" si="0"/>
        <v>3</v>
      </c>
      <c r="T16" s="10">
        <f t="shared" si="1"/>
        <v>3</v>
      </c>
      <c r="U16" s="10">
        <f t="shared" si="2"/>
        <v>3</v>
      </c>
      <c r="V16" s="10">
        <f t="shared" si="3"/>
        <v>3</v>
      </c>
      <c r="W16" s="12">
        <f t="shared" si="4"/>
        <v>1</v>
      </c>
      <c r="X16" s="12">
        <f t="shared" si="5"/>
        <v>1</v>
      </c>
      <c r="Y16" s="12">
        <f t="shared" si="6"/>
        <v>1</v>
      </c>
      <c r="Z16" s="12">
        <f t="shared" si="7"/>
        <v>1</v>
      </c>
      <c r="AD16" s="24" t="s">
        <v>140</v>
      </c>
      <c r="AE16" t="s">
        <v>146</v>
      </c>
      <c r="AF16" t="s">
        <v>147</v>
      </c>
      <c r="AG16" t="s">
        <v>148</v>
      </c>
      <c r="AH16" t="s">
        <v>149</v>
      </c>
      <c r="AI16" t="s">
        <v>150</v>
      </c>
      <c r="AJ16" t="s">
        <v>143</v>
      </c>
      <c r="AK16" t="s">
        <v>144</v>
      </c>
      <c r="AL16" t="s">
        <v>145</v>
      </c>
      <c r="AM16" t="s">
        <v>2</v>
      </c>
      <c r="AN16" t="s">
        <v>3</v>
      </c>
      <c r="AO16" t="s">
        <v>152</v>
      </c>
      <c r="AP16" t="s">
        <v>151</v>
      </c>
    </row>
    <row r="17" spans="1:42" x14ac:dyDescent="0.2">
      <c r="A17" s="1">
        <v>16</v>
      </c>
      <c r="B17" s="2" t="s">
        <v>22</v>
      </c>
      <c r="C17" s="5" t="s">
        <v>7</v>
      </c>
      <c r="D17" s="5" t="s">
        <v>7</v>
      </c>
      <c r="E17" s="5" t="s">
        <v>7</v>
      </c>
      <c r="F17" s="5" t="s">
        <v>7</v>
      </c>
      <c r="G17" s="5" t="s">
        <v>7</v>
      </c>
      <c r="H17" s="6" t="s">
        <v>127</v>
      </c>
      <c r="I17" s="6" t="s">
        <v>130</v>
      </c>
      <c r="J17" s="6" t="s">
        <v>130</v>
      </c>
      <c r="K17" s="6" t="s">
        <v>130</v>
      </c>
      <c r="L17" s="5" t="s">
        <v>7</v>
      </c>
      <c r="M17" s="5" t="s">
        <v>7</v>
      </c>
      <c r="N17" s="5" t="s">
        <v>7</v>
      </c>
      <c r="O17" s="1" t="s">
        <v>112</v>
      </c>
      <c r="P17" s="1" t="s">
        <v>113</v>
      </c>
      <c r="Q17" s="1" t="s">
        <v>114</v>
      </c>
      <c r="R17" s="1" t="s">
        <v>115</v>
      </c>
      <c r="S17" s="10">
        <f t="shared" si="0"/>
        <v>3</v>
      </c>
      <c r="T17" s="10">
        <f t="shared" si="1"/>
        <v>2</v>
      </c>
      <c r="U17" s="10">
        <f t="shared" si="2"/>
        <v>0</v>
      </c>
      <c r="V17" s="10">
        <f t="shared" si="3"/>
        <v>3</v>
      </c>
      <c r="W17" s="12">
        <f t="shared" si="4"/>
        <v>1</v>
      </c>
      <c r="X17" s="12">
        <f t="shared" si="5"/>
        <v>1</v>
      </c>
      <c r="Y17" s="12">
        <f t="shared" si="6"/>
        <v>0</v>
      </c>
      <c r="Z17" s="12">
        <f t="shared" si="7"/>
        <v>1</v>
      </c>
      <c r="AD17" s="2" t="s">
        <v>119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0</v>
      </c>
      <c r="AK17">
        <v>9</v>
      </c>
      <c r="AL17">
        <v>1</v>
      </c>
      <c r="AM17" s="15">
        <f>(AI17/(AE17*3))*100</f>
        <v>33.333333333333329</v>
      </c>
      <c r="AN17" s="15">
        <f t="shared" ref="AN17:AP17" si="8">(AJ17/(AF17*3))*100</f>
        <v>0</v>
      </c>
      <c r="AO17" s="15">
        <f t="shared" si="8"/>
        <v>21.428571428571427</v>
      </c>
      <c r="AP17" s="15">
        <f t="shared" si="8"/>
        <v>2.3809523809523809</v>
      </c>
    </row>
    <row r="18" spans="1:42" x14ac:dyDescent="0.2">
      <c r="A18" s="1">
        <v>17</v>
      </c>
      <c r="B18" s="2" t="s">
        <v>23</v>
      </c>
      <c r="C18" s="5" t="s">
        <v>7</v>
      </c>
      <c r="D18" s="5" t="s">
        <v>7</v>
      </c>
      <c r="E18" s="5" t="s">
        <v>7</v>
      </c>
      <c r="F18" s="5" t="s">
        <v>7</v>
      </c>
      <c r="G18" s="6" t="s">
        <v>127</v>
      </c>
      <c r="H18" s="6" t="s">
        <v>127</v>
      </c>
      <c r="I18" s="5" t="s">
        <v>7</v>
      </c>
      <c r="J18" s="5" t="s">
        <v>7</v>
      </c>
      <c r="K18" s="5" t="s">
        <v>7</v>
      </c>
      <c r="L18" s="6" t="s">
        <v>127</v>
      </c>
      <c r="M18" s="6" t="s">
        <v>127</v>
      </c>
      <c r="N18" s="5" t="s">
        <v>7</v>
      </c>
      <c r="O18" s="1" t="s">
        <v>112</v>
      </c>
      <c r="P18" s="1" t="s">
        <v>113</v>
      </c>
      <c r="Q18" s="1" t="s">
        <v>114</v>
      </c>
      <c r="R18" s="1" t="s">
        <v>115</v>
      </c>
      <c r="S18" s="10">
        <f t="shared" si="0"/>
        <v>3</v>
      </c>
      <c r="T18" s="10">
        <f t="shared" si="1"/>
        <v>1</v>
      </c>
      <c r="U18" s="10">
        <f t="shared" si="2"/>
        <v>3</v>
      </c>
      <c r="V18" s="10">
        <f t="shared" si="3"/>
        <v>1</v>
      </c>
      <c r="W18" s="12">
        <f t="shared" si="4"/>
        <v>1</v>
      </c>
      <c r="X18" s="12">
        <f t="shared" si="5"/>
        <v>1</v>
      </c>
      <c r="Y18" s="12">
        <f t="shared" si="6"/>
        <v>1</v>
      </c>
      <c r="Z18" s="12">
        <f t="shared" si="7"/>
        <v>1</v>
      </c>
      <c r="AD18" s="2" t="s">
        <v>125</v>
      </c>
      <c r="AE18">
        <v>10</v>
      </c>
      <c r="AF18">
        <v>10</v>
      </c>
      <c r="AG18">
        <v>10</v>
      </c>
      <c r="AH18">
        <v>10</v>
      </c>
      <c r="AI18">
        <v>17</v>
      </c>
      <c r="AJ18">
        <v>1</v>
      </c>
      <c r="AK18">
        <v>2</v>
      </c>
      <c r="AL18">
        <v>3</v>
      </c>
      <c r="AM18" s="15">
        <f t="shared" ref="AM18:AM25" si="9">(AI18/(AE18*3))*100</f>
        <v>56.666666666666664</v>
      </c>
      <c r="AN18" s="15">
        <f t="shared" ref="AN18:AN25" si="10">(AJ18/(AF18*3))*100</f>
        <v>3.3333333333333335</v>
      </c>
      <c r="AO18" s="15">
        <f t="shared" ref="AO18:AO25" si="11">(AK18/(AG18*3))*100</f>
        <v>6.666666666666667</v>
      </c>
      <c r="AP18" s="15">
        <f t="shared" ref="AP18:AP25" si="12">(AL18/(AH18*3))*100</f>
        <v>10</v>
      </c>
    </row>
    <row r="19" spans="1:42" x14ac:dyDescent="0.2">
      <c r="A19" s="1">
        <v>18</v>
      </c>
      <c r="B19" s="2" t="s">
        <v>24</v>
      </c>
      <c r="C19" s="5" t="s">
        <v>7</v>
      </c>
      <c r="D19" s="5" t="s">
        <v>7</v>
      </c>
      <c r="E19" s="5" t="s">
        <v>7</v>
      </c>
      <c r="F19" s="6" t="s">
        <v>127</v>
      </c>
      <c r="G19" s="6" t="s">
        <v>127</v>
      </c>
      <c r="H19" s="5" t="s">
        <v>7</v>
      </c>
      <c r="I19" s="5" t="s">
        <v>7</v>
      </c>
      <c r="J19" s="5" t="s">
        <v>7</v>
      </c>
      <c r="K19" s="6" t="s">
        <v>130</v>
      </c>
      <c r="L19" s="5" t="s">
        <v>7</v>
      </c>
      <c r="M19" s="5" t="s">
        <v>7</v>
      </c>
      <c r="N19" s="5" t="s">
        <v>7</v>
      </c>
      <c r="O19" s="1" t="s">
        <v>112</v>
      </c>
      <c r="P19" s="1" t="s">
        <v>113</v>
      </c>
      <c r="Q19" s="1" t="s">
        <v>114</v>
      </c>
      <c r="R19" s="1" t="s">
        <v>115</v>
      </c>
      <c r="S19" s="10">
        <f t="shared" si="0"/>
        <v>3</v>
      </c>
      <c r="T19" s="10">
        <f t="shared" si="1"/>
        <v>1</v>
      </c>
      <c r="U19" s="10">
        <f t="shared" si="2"/>
        <v>2</v>
      </c>
      <c r="V19" s="10">
        <f t="shared" si="3"/>
        <v>3</v>
      </c>
      <c r="W19" s="12">
        <f t="shared" si="4"/>
        <v>1</v>
      </c>
      <c r="X19" s="12">
        <f t="shared" si="5"/>
        <v>1</v>
      </c>
      <c r="Y19" s="12">
        <f t="shared" si="6"/>
        <v>1</v>
      </c>
      <c r="Z19" s="12">
        <f t="shared" si="7"/>
        <v>1</v>
      </c>
      <c r="AD19" s="2" t="s">
        <v>118</v>
      </c>
      <c r="AE19">
        <v>8</v>
      </c>
      <c r="AF19">
        <v>8</v>
      </c>
      <c r="AG19">
        <v>8</v>
      </c>
      <c r="AH19">
        <v>8</v>
      </c>
      <c r="AI19">
        <v>10.5</v>
      </c>
      <c r="AJ19">
        <v>2</v>
      </c>
      <c r="AK19">
        <v>1.5</v>
      </c>
      <c r="AL19">
        <v>2</v>
      </c>
      <c r="AM19" s="15">
        <f t="shared" si="9"/>
        <v>43.75</v>
      </c>
      <c r="AN19" s="15">
        <f t="shared" si="10"/>
        <v>8.3333333333333321</v>
      </c>
      <c r="AO19" s="15">
        <f t="shared" si="11"/>
        <v>6.25</v>
      </c>
      <c r="AP19" s="15">
        <f t="shared" si="12"/>
        <v>8.3333333333333321</v>
      </c>
    </row>
    <row r="20" spans="1:42" x14ac:dyDescent="0.2">
      <c r="A20" s="1">
        <v>19</v>
      </c>
      <c r="B20" s="2" t="s">
        <v>25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1" t="s">
        <v>112</v>
      </c>
      <c r="P20" s="1" t="s">
        <v>113</v>
      </c>
      <c r="Q20" s="1" t="s">
        <v>114</v>
      </c>
      <c r="R20" s="1" t="s">
        <v>115</v>
      </c>
      <c r="S20" s="10">
        <f t="shared" si="0"/>
        <v>3</v>
      </c>
      <c r="T20" s="10">
        <f t="shared" si="1"/>
        <v>3</v>
      </c>
      <c r="U20" s="10">
        <f t="shared" si="2"/>
        <v>3</v>
      </c>
      <c r="V20" s="10">
        <f t="shared" si="3"/>
        <v>3</v>
      </c>
      <c r="W20" s="12">
        <f t="shared" si="4"/>
        <v>1</v>
      </c>
      <c r="X20" s="12">
        <f t="shared" si="5"/>
        <v>1</v>
      </c>
      <c r="Y20" s="12">
        <f t="shared" si="6"/>
        <v>1</v>
      </c>
      <c r="Z20" s="12">
        <f t="shared" si="7"/>
        <v>1</v>
      </c>
      <c r="AD20" s="2" t="s">
        <v>115</v>
      </c>
      <c r="AE20">
        <v>48</v>
      </c>
      <c r="AF20">
        <v>48</v>
      </c>
      <c r="AG20">
        <v>48</v>
      </c>
      <c r="AH20">
        <v>48</v>
      </c>
      <c r="AI20">
        <v>131</v>
      </c>
      <c r="AJ20">
        <v>95.5</v>
      </c>
      <c r="AK20">
        <v>96.5</v>
      </c>
      <c r="AL20">
        <v>126.5</v>
      </c>
      <c r="AM20" s="15">
        <f>((AI20+AI24)/((AE20+AE24)*3))*100</f>
        <v>88.333333333333329</v>
      </c>
      <c r="AN20" s="15">
        <f>((AJ20+AJ24)/((AF20+AF24)*3))*100</f>
        <v>63.666666666666671</v>
      </c>
      <c r="AO20" s="15">
        <f>((AK20+AK24)/((AG20+AG24)*3))*100</f>
        <v>66.333333333333329</v>
      </c>
      <c r="AP20" s="15">
        <f>((AL20+AL24)/((AH20+AH24)*3))*100</f>
        <v>85.333333333333343</v>
      </c>
    </row>
    <row r="21" spans="1:42" x14ac:dyDescent="0.2">
      <c r="A21" s="1">
        <v>20</v>
      </c>
      <c r="B21" s="2" t="s">
        <v>26</v>
      </c>
      <c r="C21" s="5" t="s">
        <v>7</v>
      </c>
      <c r="D21" s="5" t="s">
        <v>7</v>
      </c>
      <c r="E21" s="5" t="s">
        <v>7</v>
      </c>
      <c r="F21" s="5" t="s">
        <v>7</v>
      </c>
      <c r="G21" s="6" t="s">
        <v>127</v>
      </c>
      <c r="H21" s="6" t="s">
        <v>127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1" t="s">
        <v>112</v>
      </c>
      <c r="P21" s="1" t="s">
        <v>113</v>
      </c>
      <c r="Q21" s="1" t="s">
        <v>114</v>
      </c>
      <c r="R21" s="1" t="s">
        <v>115</v>
      </c>
      <c r="S21" s="10">
        <f t="shared" si="0"/>
        <v>3</v>
      </c>
      <c r="T21" s="10">
        <f t="shared" si="1"/>
        <v>1</v>
      </c>
      <c r="U21" s="10">
        <f t="shared" si="2"/>
        <v>3</v>
      </c>
      <c r="V21" s="10">
        <f t="shared" si="3"/>
        <v>3</v>
      </c>
      <c r="W21" s="12">
        <f t="shared" si="4"/>
        <v>1</v>
      </c>
      <c r="X21" s="12">
        <f t="shared" si="5"/>
        <v>1</v>
      </c>
      <c r="Y21" s="12">
        <f t="shared" si="6"/>
        <v>1</v>
      </c>
      <c r="Z21" s="12">
        <f t="shared" si="7"/>
        <v>1</v>
      </c>
      <c r="AD21" s="2" t="s">
        <v>124</v>
      </c>
      <c r="AE21">
        <v>5</v>
      </c>
      <c r="AF21">
        <v>5</v>
      </c>
      <c r="AG21">
        <v>5</v>
      </c>
      <c r="AH21">
        <v>5</v>
      </c>
      <c r="AI21">
        <v>3.5</v>
      </c>
      <c r="AJ21">
        <v>0</v>
      </c>
      <c r="AK21">
        <v>0</v>
      </c>
      <c r="AL21">
        <v>1</v>
      </c>
      <c r="AM21" s="15">
        <f t="shared" si="9"/>
        <v>23.333333333333332</v>
      </c>
      <c r="AN21" s="15">
        <f t="shared" si="10"/>
        <v>0</v>
      </c>
      <c r="AO21" s="15">
        <f t="shared" si="11"/>
        <v>0</v>
      </c>
      <c r="AP21" s="15">
        <f t="shared" si="12"/>
        <v>6.666666666666667</v>
      </c>
    </row>
    <row r="22" spans="1:42" x14ac:dyDescent="0.2">
      <c r="A22" s="1">
        <v>21</v>
      </c>
      <c r="B22" s="2" t="s">
        <v>27</v>
      </c>
      <c r="C22" s="5" t="s">
        <v>7</v>
      </c>
      <c r="D22" s="5" t="s">
        <v>7</v>
      </c>
      <c r="E22" s="5" t="s">
        <v>7</v>
      </c>
      <c r="F22" s="5" t="s">
        <v>7</v>
      </c>
      <c r="G22" s="6" t="s">
        <v>127</v>
      </c>
      <c r="H22" s="5" t="s">
        <v>7</v>
      </c>
      <c r="I22" s="5" t="s">
        <v>7</v>
      </c>
      <c r="J22" s="6" t="s">
        <v>127</v>
      </c>
      <c r="K22" s="5" t="s">
        <v>7</v>
      </c>
      <c r="L22" s="5" t="s">
        <v>7</v>
      </c>
      <c r="M22" s="5" t="s">
        <v>7</v>
      </c>
      <c r="N22" s="5" t="s">
        <v>7</v>
      </c>
      <c r="O22" s="1" t="s">
        <v>112</v>
      </c>
      <c r="P22" s="1" t="s">
        <v>113</v>
      </c>
      <c r="Q22" s="1" t="s">
        <v>114</v>
      </c>
      <c r="R22" s="1" t="s">
        <v>115</v>
      </c>
      <c r="S22" s="10">
        <f t="shared" si="0"/>
        <v>3</v>
      </c>
      <c r="T22" s="10">
        <f t="shared" si="1"/>
        <v>2</v>
      </c>
      <c r="U22" s="10">
        <f t="shared" si="2"/>
        <v>2</v>
      </c>
      <c r="V22" s="10">
        <f t="shared" si="3"/>
        <v>3</v>
      </c>
      <c r="W22" s="12">
        <f t="shared" si="4"/>
        <v>1</v>
      </c>
      <c r="X22" s="12">
        <f t="shared" si="5"/>
        <v>1</v>
      </c>
      <c r="Y22" s="12">
        <f t="shared" si="6"/>
        <v>1</v>
      </c>
      <c r="Z22" s="12">
        <f t="shared" si="7"/>
        <v>1</v>
      </c>
      <c r="AD22" s="2" t="s">
        <v>120</v>
      </c>
      <c r="AE22">
        <v>5</v>
      </c>
      <c r="AF22">
        <v>5</v>
      </c>
      <c r="AG22">
        <v>5</v>
      </c>
      <c r="AH22">
        <v>5</v>
      </c>
      <c r="AI22">
        <v>5.5</v>
      </c>
      <c r="AJ22">
        <v>0</v>
      </c>
      <c r="AK22">
        <v>0</v>
      </c>
      <c r="AL22">
        <v>1</v>
      </c>
      <c r="AM22" s="15">
        <f t="shared" si="9"/>
        <v>36.666666666666664</v>
      </c>
      <c r="AN22" s="15">
        <f t="shared" si="10"/>
        <v>0</v>
      </c>
      <c r="AO22" s="15">
        <f t="shared" si="11"/>
        <v>0</v>
      </c>
      <c r="AP22" s="15">
        <f t="shared" si="12"/>
        <v>6.666666666666667</v>
      </c>
    </row>
    <row r="23" spans="1:42" x14ac:dyDescent="0.2">
      <c r="A23" s="1">
        <v>22</v>
      </c>
      <c r="B23" s="2" t="s">
        <v>28</v>
      </c>
      <c r="C23" s="6" t="s">
        <v>128</v>
      </c>
      <c r="D23" s="6" t="s">
        <v>127</v>
      </c>
      <c r="E23" s="6" t="s">
        <v>127</v>
      </c>
      <c r="F23" s="6" t="s">
        <v>127</v>
      </c>
      <c r="G23" s="6" t="s">
        <v>127</v>
      </c>
      <c r="H23" s="6" t="s">
        <v>128</v>
      </c>
      <c r="I23" s="6" t="s">
        <v>127</v>
      </c>
      <c r="J23" s="6" t="s">
        <v>127</v>
      </c>
      <c r="K23" s="6" t="s">
        <v>127</v>
      </c>
      <c r="L23" s="6" t="s">
        <v>128</v>
      </c>
      <c r="M23" s="6" t="s">
        <v>128</v>
      </c>
      <c r="N23" s="6" t="s">
        <v>128</v>
      </c>
      <c r="O23" s="1" t="s">
        <v>116</v>
      </c>
      <c r="P23" s="1" t="s">
        <v>113</v>
      </c>
      <c r="Q23" s="1" t="s">
        <v>117</v>
      </c>
      <c r="R23" s="1" t="s">
        <v>118</v>
      </c>
      <c r="S23" s="10">
        <f t="shared" si="0"/>
        <v>0</v>
      </c>
      <c r="T23" s="10">
        <f t="shared" si="1"/>
        <v>0</v>
      </c>
      <c r="U23" s="10">
        <f t="shared" si="2"/>
        <v>0</v>
      </c>
      <c r="V23" s="10">
        <f t="shared" si="3"/>
        <v>0</v>
      </c>
      <c r="W23" s="12">
        <f t="shared" si="4"/>
        <v>0</v>
      </c>
      <c r="X23" s="12">
        <f t="shared" si="5"/>
        <v>0</v>
      </c>
      <c r="Y23" s="12">
        <f t="shared" si="6"/>
        <v>0</v>
      </c>
      <c r="Z23" s="12">
        <f t="shared" si="7"/>
        <v>0</v>
      </c>
      <c r="AD23" s="2" t="s">
        <v>123</v>
      </c>
      <c r="AE23">
        <v>6</v>
      </c>
      <c r="AF23">
        <v>6</v>
      </c>
      <c r="AG23">
        <v>6</v>
      </c>
      <c r="AH23">
        <v>6</v>
      </c>
      <c r="AI23">
        <v>6</v>
      </c>
      <c r="AJ23">
        <v>0</v>
      </c>
      <c r="AK23">
        <v>0</v>
      </c>
      <c r="AL23">
        <v>1</v>
      </c>
      <c r="AM23" s="15">
        <f t="shared" si="9"/>
        <v>33.333333333333329</v>
      </c>
      <c r="AN23" s="15">
        <f t="shared" si="10"/>
        <v>0</v>
      </c>
      <c r="AO23" s="15">
        <f t="shared" si="11"/>
        <v>0</v>
      </c>
      <c r="AP23" s="15">
        <f t="shared" si="12"/>
        <v>5.5555555555555554</v>
      </c>
    </row>
    <row r="24" spans="1:42" x14ac:dyDescent="0.2">
      <c r="A24" s="1">
        <v>23</v>
      </c>
      <c r="B24" s="2" t="s">
        <v>29</v>
      </c>
      <c r="C24" s="6" t="s">
        <v>127</v>
      </c>
      <c r="D24" s="6" t="s">
        <v>129</v>
      </c>
      <c r="E24" s="6" t="s">
        <v>131</v>
      </c>
      <c r="F24" s="6" t="s">
        <v>127</v>
      </c>
      <c r="G24" s="6" t="s">
        <v>128</v>
      </c>
      <c r="H24" s="6" t="s">
        <v>128</v>
      </c>
      <c r="I24" s="6" t="s">
        <v>127</v>
      </c>
      <c r="J24" s="6" t="s">
        <v>127</v>
      </c>
      <c r="K24" s="6" t="s">
        <v>127</v>
      </c>
      <c r="L24" s="6" t="s">
        <v>128</v>
      </c>
      <c r="M24" s="6" t="s">
        <v>128</v>
      </c>
      <c r="N24" s="6" t="s">
        <v>128</v>
      </c>
      <c r="O24" s="1" t="s">
        <v>116</v>
      </c>
      <c r="P24" s="1" t="s">
        <v>113</v>
      </c>
      <c r="Q24" s="1" t="s">
        <v>117</v>
      </c>
      <c r="R24" s="1" t="s">
        <v>118</v>
      </c>
      <c r="S24" s="10">
        <f t="shared" si="0"/>
        <v>0.5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2">
        <f t="shared" si="4"/>
        <v>0.5</v>
      </c>
      <c r="X24" s="12">
        <f t="shared" si="5"/>
        <v>0</v>
      </c>
      <c r="Y24" s="12">
        <f t="shared" si="6"/>
        <v>0</v>
      </c>
      <c r="Z24" s="12">
        <f t="shared" si="7"/>
        <v>0</v>
      </c>
      <c r="AD24" s="2" t="s">
        <v>126</v>
      </c>
      <c r="AE24">
        <v>2</v>
      </c>
      <c r="AF24">
        <v>2</v>
      </c>
      <c r="AG24">
        <v>2</v>
      </c>
      <c r="AH24">
        <v>2</v>
      </c>
      <c r="AI24">
        <v>1.5</v>
      </c>
      <c r="AJ24">
        <v>0</v>
      </c>
      <c r="AK24">
        <v>3</v>
      </c>
      <c r="AL24">
        <v>1.5</v>
      </c>
      <c r="AM24" s="15"/>
      <c r="AN24" s="15"/>
      <c r="AO24" s="15"/>
      <c r="AP24" s="15"/>
    </row>
    <row r="25" spans="1:42" x14ac:dyDescent="0.2">
      <c r="A25" s="1">
        <v>24</v>
      </c>
      <c r="B25" s="2" t="s">
        <v>30</v>
      </c>
      <c r="C25" s="5" t="s">
        <v>131</v>
      </c>
      <c r="D25" s="5" t="s">
        <v>131</v>
      </c>
      <c r="E25" s="5" t="s">
        <v>131</v>
      </c>
      <c r="F25" s="6" t="s">
        <v>127</v>
      </c>
      <c r="G25" s="6" t="s">
        <v>127</v>
      </c>
      <c r="H25" s="5" t="s">
        <v>131</v>
      </c>
      <c r="I25" s="6" t="s">
        <v>130</v>
      </c>
      <c r="J25" s="6" t="s">
        <v>130</v>
      </c>
      <c r="K25" s="6" t="s">
        <v>130</v>
      </c>
      <c r="L25" s="5" t="s">
        <v>131</v>
      </c>
      <c r="M25" s="6" t="s">
        <v>7</v>
      </c>
      <c r="N25" s="5" t="s">
        <v>131</v>
      </c>
      <c r="O25" s="1" t="s">
        <v>112</v>
      </c>
      <c r="P25" s="1" t="s">
        <v>113</v>
      </c>
      <c r="Q25" s="1" t="s">
        <v>117</v>
      </c>
      <c r="R25" s="1" t="s">
        <v>115</v>
      </c>
      <c r="S25" s="10">
        <f t="shared" si="0"/>
        <v>1.5</v>
      </c>
      <c r="T25" s="10">
        <f t="shared" si="1"/>
        <v>0.5</v>
      </c>
      <c r="U25" s="10">
        <f t="shared" si="2"/>
        <v>0</v>
      </c>
      <c r="V25" s="10">
        <f t="shared" si="3"/>
        <v>2</v>
      </c>
      <c r="W25" s="12">
        <f t="shared" si="4"/>
        <v>0.5</v>
      </c>
      <c r="X25" s="12">
        <f t="shared" si="5"/>
        <v>0.5</v>
      </c>
      <c r="Y25" s="12">
        <f t="shared" si="6"/>
        <v>0</v>
      </c>
      <c r="Z25" s="12">
        <f t="shared" si="7"/>
        <v>1</v>
      </c>
      <c r="AD25" s="2" t="s">
        <v>121</v>
      </c>
      <c r="AE25">
        <v>2</v>
      </c>
      <c r="AF25">
        <v>2</v>
      </c>
      <c r="AG25">
        <v>2</v>
      </c>
      <c r="AH25">
        <v>2</v>
      </c>
      <c r="AI25">
        <v>6</v>
      </c>
      <c r="AJ25">
        <v>0</v>
      </c>
      <c r="AK25">
        <v>0</v>
      </c>
      <c r="AL25">
        <v>0</v>
      </c>
      <c r="AM25" s="15">
        <f t="shared" si="9"/>
        <v>100</v>
      </c>
      <c r="AN25" s="15">
        <f t="shared" si="10"/>
        <v>0</v>
      </c>
      <c r="AO25" s="15">
        <f t="shared" si="11"/>
        <v>0</v>
      </c>
      <c r="AP25" s="15">
        <f t="shared" si="12"/>
        <v>0</v>
      </c>
    </row>
    <row r="26" spans="1:42" x14ac:dyDescent="0.2">
      <c r="A26" s="1">
        <v>25</v>
      </c>
      <c r="B26" s="2" t="s">
        <v>31</v>
      </c>
      <c r="C26" s="5" t="s">
        <v>7</v>
      </c>
      <c r="D26" s="5" t="s">
        <v>7</v>
      </c>
      <c r="E26" s="5" t="s">
        <v>7</v>
      </c>
      <c r="F26" s="6" t="s">
        <v>127</v>
      </c>
      <c r="G26" s="6" t="s">
        <v>127</v>
      </c>
      <c r="H26" s="6" t="s">
        <v>130</v>
      </c>
      <c r="I26" s="6" t="s">
        <v>130</v>
      </c>
      <c r="J26" s="6" t="s">
        <v>130</v>
      </c>
      <c r="K26" s="6" t="s">
        <v>130</v>
      </c>
      <c r="L26" s="5" t="s">
        <v>131</v>
      </c>
      <c r="M26" s="5" t="s">
        <v>131</v>
      </c>
      <c r="N26" s="5" t="s">
        <v>131</v>
      </c>
      <c r="O26" s="1" t="s">
        <v>112</v>
      </c>
      <c r="P26" s="1" t="s">
        <v>113</v>
      </c>
      <c r="Q26" s="1" t="s">
        <v>117</v>
      </c>
      <c r="R26" s="1" t="s">
        <v>115</v>
      </c>
      <c r="S26" s="10">
        <f t="shared" si="0"/>
        <v>3</v>
      </c>
      <c r="T26" s="10">
        <f t="shared" si="1"/>
        <v>0</v>
      </c>
      <c r="U26" s="10">
        <f t="shared" si="2"/>
        <v>0</v>
      </c>
      <c r="V26" s="10">
        <f t="shared" si="3"/>
        <v>1.5</v>
      </c>
      <c r="W26" s="12">
        <f t="shared" si="4"/>
        <v>1</v>
      </c>
      <c r="X26" s="12">
        <f t="shared" si="5"/>
        <v>0</v>
      </c>
      <c r="Y26" s="12">
        <f t="shared" si="6"/>
        <v>0</v>
      </c>
      <c r="Z26" s="12">
        <f t="shared" si="7"/>
        <v>0.5</v>
      </c>
      <c r="AD26" s="25" t="s">
        <v>141</v>
      </c>
      <c r="AE26">
        <v>100</v>
      </c>
      <c r="AF26">
        <v>100</v>
      </c>
      <c r="AG26">
        <v>100</v>
      </c>
      <c r="AH26">
        <v>100</v>
      </c>
      <c r="AI26">
        <v>195</v>
      </c>
      <c r="AJ26">
        <v>98.5</v>
      </c>
      <c r="AK26">
        <v>112</v>
      </c>
      <c r="AL26">
        <v>137</v>
      </c>
    </row>
    <row r="27" spans="1:42" x14ac:dyDescent="0.2">
      <c r="A27" s="1">
        <v>26</v>
      </c>
      <c r="B27" s="2" t="s">
        <v>32</v>
      </c>
      <c r="C27" s="5" t="s">
        <v>131</v>
      </c>
      <c r="D27" s="6" t="s">
        <v>130</v>
      </c>
      <c r="E27" s="5" t="s">
        <v>7</v>
      </c>
      <c r="F27" s="6" t="s">
        <v>127</v>
      </c>
      <c r="G27" s="6" t="s">
        <v>127</v>
      </c>
      <c r="H27" s="6" t="s">
        <v>127</v>
      </c>
      <c r="I27" s="6" t="s">
        <v>127</v>
      </c>
      <c r="J27" s="6" t="s">
        <v>127</v>
      </c>
      <c r="K27" s="6" t="s">
        <v>127</v>
      </c>
      <c r="L27" s="6" t="s">
        <v>130</v>
      </c>
      <c r="M27" s="6" t="s">
        <v>130</v>
      </c>
      <c r="N27" s="6" t="s">
        <v>130</v>
      </c>
      <c r="O27" s="1" t="s">
        <v>112</v>
      </c>
      <c r="P27" s="1" t="s">
        <v>113</v>
      </c>
      <c r="Q27" s="1" t="s">
        <v>117</v>
      </c>
      <c r="R27" s="1" t="s">
        <v>115</v>
      </c>
      <c r="S27" s="10">
        <f t="shared" si="0"/>
        <v>1.5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2">
        <f t="shared" si="4"/>
        <v>1</v>
      </c>
      <c r="X27" s="12">
        <f t="shared" si="5"/>
        <v>0</v>
      </c>
      <c r="Y27" s="12">
        <f t="shared" si="6"/>
        <v>0</v>
      </c>
      <c r="Z27" s="12">
        <f t="shared" si="7"/>
        <v>0</v>
      </c>
    </row>
    <row r="28" spans="1:42" x14ac:dyDescent="0.2">
      <c r="A28" s="1">
        <v>27</v>
      </c>
      <c r="B28" s="2" t="s">
        <v>33</v>
      </c>
      <c r="C28" s="6" t="s">
        <v>130</v>
      </c>
      <c r="D28" s="6" t="s">
        <v>130</v>
      </c>
      <c r="E28" s="6" t="s">
        <v>130</v>
      </c>
      <c r="F28" s="6" t="s">
        <v>127</v>
      </c>
      <c r="G28" s="6" t="s">
        <v>130</v>
      </c>
      <c r="H28" s="6" t="s">
        <v>130</v>
      </c>
      <c r="I28" s="6" t="s">
        <v>130</v>
      </c>
      <c r="J28" s="6" t="s">
        <v>130</v>
      </c>
      <c r="K28" s="6" t="s">
        <v>130</v>
      </c>
      <c r="L28" s="6" t="s">
        <v>131</v>
      </c>
      <c r="M28" s="6" t="s">
        <v>130</v>
      </c>
      <c r="N28" s="6" t="s">
        <v>130</v>
      </c>
      <c r="O28" s="1" t="s">
        <v>112</v>
      </c>
      <c r="P28" s="1" t="s">
        <v>113</v>
      </c>
      <c r="Q28" s="1" t="s">
        <v>117</v>
      </c>
      <c r="R28" s="1" t="s">
        <v>115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0.5</v>
      </c>
      <c r="W28" s="12">
        <f t="shared" si="4"/>
        <v>0</v>
      </c>
      <c r="X28" s="12">
        <f t="shared" si="5"/>
        <v>0</v>
      </c>
      <c r="Y28" s="12">
        <f t="shared" si="6"/>
        <v>0</v>
      </c>
      <c r="Z28" s="12">
        <f t="shared" si="7"/>
        <v>0.5</v>
      </c>
    </row>
    <row r="29" spans="1:42" x14ac:dyDescent="0.2">
      <c r="A29" s="1">
        <v>28</v>
      </c>
      <c r="B29" s="2" t="s">
        <v>34</v>
      </c>
      <c r="C29" s="6" t="s">
        <v>127</v>
      </c>
      <c r="D29" s="6" t="s">
        <v>127</v>
      </c>
      <c r="E29" s="6" t="s">
        <v>127</v>
      </c>
      <c r="F29" s="6" t="s">
        <v>130</v>
      </c>
      <c r="G29" s="6" t="s">
        <v>127</v>
      </c>
      <c r="H29" s="6" t="s">
        <v>128</v>
      </c>
      <c r="I29" s="6" t="s">
        <v>127</v>
      </c>
      <c r="J29" s="6" t="s">
        <v>127</v>
      </c>
      <c r="K29" s="6" t="s">
        <v>127</v>
      </c>
      <c r="L29" s="6" t="s">
        <v>128</v>
      </c>
      <c r="M29" s="6" t="s">
        <v>128</v>
      </c>
      <c r="N29" s="6" t="s">
        <v>128</v>
      </c>
      <c r="O29" s="1" t="s">
        <v>112</v>
      </c>
      <c r="P29" s="1" t="s">
        <v>113</v>
      </c>
      <c r="Q29" s="1" t="s">
        <v>117</v>
      </c>
      <c r="R29" s="1" t="s">
        <v>119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2">
        <f t="shared" si="4"/>
        <v>0</v>
      </c>
      <c r="X29" s="12">
        <f t="shared" si="5"/>
        <v>0</v>
      </c>
      <c r="Y29" s="12">
        <f t="shared" si="6"/>
        <v>0</v>
      </c>
      <c r="Z29" s="12">
        <f t="shared" si="7"/>
        <v>0</v>
      </c>
      <c r="AD29" t="s">
        <v>140</v>
      </c>
      <c r="AE29" t="s">
        <v>2</v>
      </c>
      <c r="AF29" t="s">
        <v>3</v>
      </c>
      <c r="AG29" t="s">
        <v>152</v>
      </c>
      <c r="AH29" t="s">
        <v>151</v>
      </c>
      <c r="AI29" t="s">
        <v>140</v>
      </c>
      <c r="AJ29" t="s">
        <v>2</v>
      </c>
      <c r="AK29" t="s">
        <v>3</v>
      </c>
      <c r="AL29" t="s">
        <v>152</v>
      </c>
      <c r="AM29" t="s">
        <v>151</v>
      </c>
    </row>
    <row r="30" spans="1:42" x14ac:dyDescent="0.2">
      <c r="A30" s="1">
        <v>29</v>
      </c>
      <c r="B30" s="2" t="s">
        <v>35</v>
      </c>
      <c r="C30" s="5" t="s">
        <v>131</v>
      </c>
      <c r="D30" s="6" t="s">
        <v>127</v>
      </c>
      <c r="E30" s="5" t="s">
        <v>131</v>
      </c>
      <c r="F30" s="6" t="s">
        <v>127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127</v>
      </c>
      <c r="L30" s="6" t="s">
        <v>129</v>
      </c>
      <c r="M30" s="6" t="s">
        <v>129</v>
      </c>
      <c r="N30" s="6" t="s">
        <v>129</v>
      </c>
      <c r="O30" s="1" t="s">
        <v>112</v>
      </c>
      <c r="P30" s="1" t="s">
        <v>113</v>
      </c>
      <c r="Q30" s="1" t="s">
        <v>117</v>
      </c>
      <c r="R30" s="1" t="s">
        <v>120</v>
      </c>
      <c r="S30" s="10">
        <f t="shared" si="0"/>
        <v>1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2">
        <f t="shared" si="4"/>
        <v>0.5</v>
      </c>
      <c r="X30" s="12">
        <f t="shared" si="5"/>
        <v>0</v>
      </c>
      <c r="Y30" s="12">
        <f t="shared" si="6"/>
        <v>0</v>
      </c>
      <c r="Z30" s="12">
        <f t="shared" si="7"/>
        <v>0</v>
      </c>
      <c r="AD30" s="2" t="s">
        <v>115</v>
      </c>
      <c r="AE30" s="15">
        <v>88.333333333333329</v>
      </c>
      <c r="AF30" s="15">
        <v>63.666666666666671</v>
      </c>
      <c r="AG30" s="15">
        <v>66.333333333333329</v>
      </c>
      <c r="AH30" s="15">
        <v>85.333333333333343</v>
      </c>
      <c r="AI30" t="s">
        <v>158</v>
      </c>
      <c r="AJ30" s="15">
        <f>((AI20+AI21+AI22+AI23+AI24)/((AE20+AE21+AE22+AE23+AE24)*3))*100</f>
        <v>74.494949494949495</v>
      </c>
      <c r="AK30" s="15">
        <f t="shared" ref="AK30:AM30" si="13">((AJ20+AJ21+AJ22+AJ23+AJ24)/((AF20+AF21+AF22+AF23+AF24)*3))*100</f>
        <v>48.232323232323232</v>
      </c>
      <c r="AL30" s="15">
        <f t="shared" si="13"/>
        <v>50.252525252525245</v>
      </c>
      <c r="AM30" s="15">
        <f t="shared" si="13"/>
        <v>66.161616161616166</v>
      </c>
    </row>
    <row r="31" spans="1:42" x14ac:dyDescent="0.2">
      <c r="A31" s="1">
        <v>30</v>
      </c>
      <c r="B31" s="2" t="s">
        <v>36</v>
      </c>
      <c r="C31" s="5" t="s">
        <v>131</v>
      </c>
      <c r="D31" s="6" t="s">
        <v>127</v>
      </c>
      <c r="E31" s="5" t="s">
        <v>131</v>
      </c>
      <c r="F31" s="6" t="s">
        <v>127</v>
      </c>
      <c r="G31" s="6" t="s">
        <v>127</v>
      </c>
      <c r="H31" s="6" t="s">
        <v>127</v>
      </c>
      <c r="I31" s="6" t="s">
        <v>127</v>
      </c>
      <c r="J31" s="6" t="s">
        <v>127</v>
      </c>
      <c r="K31" s="6" t="s">
        <v>127</v>
      </c>
      <c r="L31" s="6" t="s">
        <v>129</v>
      </c>
      <c r="M31" s="6" t="s">
        <v>129</v>
      </c>
      <c r="N31" s="6" t="s">
        <v>129</v>
      </c>
      <c r="O31" s="1" t="s">
        <v>112</v>
      </c>
      <c r="P31" s="1" t="s">
        <v>113</v>
      </c>
      <c r="Q31" s="1" t="s">
        <v>117</v>
      </c>
      <c r="R31" s="1" t="s">
        <v>120</v>
      </c>
      <c r="S31" s="10">
        <f t="shared" si="0"/>
        <v>1</v>
      </c>
      <c r="T31" s="10">
        <f t="shared" si="1"/>
        <v>0</v>
      </c>
      <c r="U31" s="10">
        <f t="shared" si="2"/>
        <v>0</v>
      </c>
      <c r="V31" s="10">
        <f t="shared" si="3"/>
        <v>0</v>
      </c>
      <c r="W31" s="12">
        <f t="shared" si="4"/>
        <v>0.5</v>
      </c>
      <c r="X31" s="12">
        <f t="shared" si="5"/>
        <v>0</v>
      </c>
      <c r="Y31" s="12">
        <f t="shared" si="6"/>
        <v>0</v>
      </c>
      <c r="Z31" s="12">
        <f t="shared" si="7"/>
        <v>0</v>
      </c>
      <c r="AD31" s="2" t="s">
        <v>119</v>
      </c>
      <c r="AE31" s="15">
        <v>33.333333333333329</v>
      </c>
      <c r="AF31" s="15">
        <v>0</v>
      </c>
      <c r="AG31" s="15">
        <v>21.428571428571427</v>
      </c>
      <c r="AH31" s="15">
        <v>2.3809523809523809</v>
      </c>
      <c r="AI31" t="s">
        <v>159</v>
      </c>
      <c r="AJ31" s="15">
        <f>((AI17+AI18+AI19+AI21+AI22+AI23+AI24+AI25)/((AE17+AE18+AE19+AE21+AE22+AE23+AE24+AE25)*3))*100</f>
        <v>41.025641025641022</v>
      </c>
      <c r="AK31" s="15">
        <f t="shared" ref="AK31:AM31" si="14">((AJ17+AJ18+AJ19+AJ21+AJ22+AJ23+AJ24+AJ25)/((AF17+AF18+AF19+AF21+AF22+AF23+AF24+AF25)*3))*100</f>
        <v>1.9230769230769231</v>
      </c>
      <c r="AL31" s="15">
        <f t="shared" si="14"/>
        <v>9.9358974358974361</v>
      </c>
      <c r="AM31" s="15">
        <f t="shared" si="14"/>
        <v>6.7307692307692308</v>
      </c>
    </row>
    <row r="32" spans="1:42" x14ac:dyDescent="0.2">
      <c r="A32" s="1">
        <v>31</v>
      </c>
      <c r="B32" s="2" t="s">
        <v>37</v>
      </c>
      <c r="C32" s="5" t="s">
        <v>131</v>
      </c>
      <c r="D32" s="5" t="s">
        <v>131</v>
      </c>
      <c r="E32" s="5" t="s">
        <v>7</v>
      </c>
      <c r="F32" s="6" t="s">
        <v>127</v>
      </c>
      <c r="G32" s="6" t="s">
        <v>127</v>
      </c>
      <c r="H32" s="6" t="s">
        <v>127</v>
      </c>
      <c r="I32" s="6" t="s">
        <v>127</v>
      </c>
      <c r="J32" s="6" t="s">
        <v>127</v>
      </c>
      <c r="K32" s="6" t="s">
        <v>7</v>
      </c>
      <c r="L32" s="5" t="s">
        <v>131</v>
      </c>
      <c r="M32" s="5" t="s">
        <v>131</v>
      </c>
      <c r="N32" s="5" t="s">
        <v>131</v>
      </c>
      <c r="O32" s="1" t="s">
        <v>112</v>
      </c>
      <c r="P32" s="1" t="s">
        <v>113</v>
      </c>
      <c r="Q32" s="1" t="s">
        <v>117</v>
      </c>
      <c r="R32" s="1" t="s">
        <v>115</v>
      </c>
      <c r="S32" s="10">
        <f t="shared" si="0"/>
        <v>2</v>
      </c>
      <c r="T32" s="10">
        <f t="shared" si="1"/>
        <v>0</v>
      </c>
      <c r="U32" s="10">
        <f t="shared" si="2"/>
        <v>1</v>
      </c>
      <c r="V32" s="10">
        <f t="shared" si="3"/>
        <v>1.5</v>
      </c>
      <c r="W32" s="12">
        <f t="shared" si="4"/>
        <v>1</v>
      </c>
      <c r="X32" s="12">
        <f t="shared" si="5"/>
        <v>0</v>
      </c>
      <c r="Y32" s="12">
        <f t="shared" si="6"/>
        <v>1</v>
      </c>
      <c r="Z32" s="12">
        <f t="shared" si="7"/>
        <v>0.5</v>
      </c>
      <c r="AD32" s="2" t="s">
        <v>125</v>
      </c>
      <c r="AE32" s="15">
        <v>56.666666666666664</v>
      </c>
      <c r="AF32" s="15">
        <v>3.3333333333333335</v>
      </c>
      <c r="AG32" s="15">
        <v>6.666666666666667</v>
      </c>
      <c r="AH32" s="15">
        <v>10</v>
      </c>
      <c r="AI32" t="s">
        <v>160</v>
      </c>
      <c r="AJ32" s="15">
        <f>((AI20+AI21+AI22+AI23+AI24)/((AE20+AE21+AE22+AE23+AE24)*3))*100</f>
        <v>74.494949494949495</v>
      </c>
      <c r="AK32" s="15">
        <f t="shared" ref="AK32:AM32" si="15">((AJ20+AJ21+AJ22+AJ23+AJ24)/((AF20+AF21+AF22+AF23+AF24)*3))*100</f>
        <v>48.232323232323232</v>
      </c>
      <c r="AL32" s="15">
        <f t="shared" si="15"/>
        <v>50.252525252525245</v>
      </c>
      <c r="AM32" s="15">
        <f t="shared" si="15"/>
        <v>66.161616161616166</v>
      </c>
    </row>
    <row r="33" spans="1:48" x14ac:dyDescent="0.2">
      <c r="A33" s="1">
        <v>32</v>
      </c>
      <c r="B33" s="2" t="s">
        <v>38</v>
      </c>
      <c r="C33" s="5" t="s">
        <v>7</v>
      </c>
      <c r="D33" s="5" t="s">
        <v>7</v>
      </c>
      <c r="E33" s="5" t="s">
        <v>7</v>
      </c>
      <c r="F33" s="5" t="s">
        <v>7</v>
      </c>
      <c r="G33" s="5" t="s">
        <v>7</v>
      </c>
      <c r="H33" s="5" t="s">
        <v>7</v>
      </c>
      <c r="I33" s="6" t="s">
        <v>129</v>
      </c>
      <c r="J33" s="6" t="s">
        <v>7</v>
      </c>
      <c r="K33" s="6" t="s">
        <v>7</v>
      </c>
      <c r="L33" s="5" t="s">
        <v>7</v>
      </c>
      <c r="M33" s="5" t="s">
        <v>7</v>
      </c>
      <c r="N33" s="5" t="s">
        <v>7</v>
      </c>
      <c r="O33" s="1" t="s">
        <v>112</v>
      </c>
      <c r="P33" s="1" t="s">
        <v>113</v>
      </c>
      <c r="Q33" s="1" t="s">
        <v>114</v>
      </c>
      <c r="R33" s="1" t="s">
        <v>115</v>
      </c>
      <c r="S33" s="10">
        <f t="shared" si="0"/>
        <v>3</v>
      </c>
      <c r="T33" s="10">
        <f t="shared" si="1"/>
        <v>3</v>
      </c>
      <c r="U33" s="10">
        <f t="shared" si="2"/>
        <v>2</v>
      </c>
      <c r="V33" s="10">
        <f t="shared" si="3"/>
        <v>3</v>
      </c>
      <c r="W33" s="12">
        <f t="shared" si="4"/>
        <v>1</v>
      </c>
      <c r="X33" s="12">
        <f t="shared" si="5"/>
        <v>1</v>
      </c>
      <c r="Y33" s="12">
        <f t="shared" si="6"/>
        <v>1</v>
      </c>
      <c r="Z33" s="12">
        <f t="shared" si="7"/>
        <v>1</v>
      </c>
      <c r="AD33" s="2" t="s">
        <v>124</v>
      </c>
      <c r="AE33" s="15">
        <v>23.333333333333332</v>
      </c>
      <c r="AF33" s="15">
        <v>0</v>
      </c>
      <c r="AG33" s="15">
        <v>0</v>
      </c>
      <c r="AH33" s="15">
        <v>6.666666666666667</v>
      </c>
      <c r="AI33" t="s">
        <v>161</v>
      </c>
      <c r="AJ33" s="15">
        <f>((AI20+AI21+AI22+AI23+AI24)/((AE20+AE21+AE22+AE23+AE24)*3))*100</f>
        <v>74.494949494949495</v>
      </c>
      <c r="AK33" s="15">
        <f t="shared" ref="AK33:AM33" si="16">((AJ20+AJ21+AJ22+AJ23+AJ24)/((AF20+AF21+AF22+AF23+AF24)*3))*100</f>
        <v>48.232323232323232</v>
      </c>
      <c r="AL33" s="15">
        <f t="shared" si="16"/>
        <v>50.252525252525245</v>
      </c>
      <c r="AM33" s="15">
        <f t="shared" si="16"/>
        <v>66.161616161616166</v>
      </c>
    </row>
    <row r="34" spans="1:48" x14ac:dyDescent="0.2">
      <c r="A34" s="1">
        <v>33</v>
      </c>
      <c r="B34" s="2" t="s">
        <v>39</v>
      </c>
      <c r="C34" s="5" t="s">
        <v>7</v>
      </c>
      <c r="D34" s="5" t="s">
        <v>7</v>
      </c>
      <c r="E34" s="5" t="s">
        <v>7</v>
      </c>
      <c r="F34" s="6" t="s">
        <v>128</v>
      </c>
      <c r="G34" s="6" t="s">
        <v>128</v>
      </c>
      <c r="H34" s="6" t="s">
        <v>127</v>
      </c>
      <c r="I34" s="6" t="s">
        <v>127</v>
      </c>
      <c r="J34" s="6" t="s">
        <v>127</v>
      </c>
      <c r="K34" s="6" t="s">
        <v>127</v>
      </c>
      <c r="L34" s="5" t="s">
        <v>7</v>
      </c>
      <c r="M34" s="6" t="s">
        <v>128</v>
      </c>
      <c r="N34" s="6" t="s">
        <v>128</v>
      </c>
      <c r="O34" s="1" t="s">
        <v>116</v>
      </c>
      <c r="P34" s="1" t="s">
        <v>113</v>
      </c>
      <c r="Q34" s="1" t="s">
        <v>114</v>
      </c>
      <c r="R34" s="1" t="s">
        <v>119</v>
      </c>
      <c r="S34" s="10">
        <f t="shared" si="0"/>
        <v>3</v>
      </c>
      <c r="T34" s="10">
        <f t="shared" si="1"/>
        <v>0</v>
      </c>
      <c r="U34" s="10">
        <f t="shared" si="2"/>
        <v>0</v>
      </c>
      <c r="V34" s="10">
        <f t="shared" si="3"/>
        <v>1</v>
      </c>
      <c r="W34" s="12">
        <f t="shared" si="4"/>
        <v>1</v>
      </c>
      <c r="X34" s="12">
        <f t="shared" si="5"/>
        <v>0</v>
      </c>
      <c r="Y34" s="12">
        <f t="shared" si="6"/>
        <v>0</v>
      </c>
      <c r="Z34" s="12">
        <f t="shared" si="7"/>
        <v>1</v>
      </c>
      <c r="AD34" s="2" t="s">
        <v>120</v>
      </c>
      <c r="AE34" s="15">
        <v>36.666666666666664</v>
      </c>
      <c r="AF34" s="15">
        <v>0</v>
      </c>
      <c r="AG34" s="15">
        <v>0</v>
      </c>
      <c r="AH34" s="15">
        <v>6.666666666666667</v>
      </c>
      <c r="AI34" t="s">
        <v>162</v>
      </c>
      <c r="AJ34" s="15">
        <f>((AI25+AI24)/((AE25+AE24)*3))*100</f>
        <v>62.5</v>
      </c>
      <c r="AK34" s="15">
        <f t="shared" ref="AK34:AM34" si="17">((AJ25+AJ24)/((AF25+AF24)*3))*100</f>
        <v>0</v>
      </c>
      <c r="AL34" s="15">
        <f t="shared" si="17"/>
        <v>25</v>
      </c>
      <c r="AM34" s="15">
        <f t="shared" si="17"/>
        <v>12.5</v>
      </c>
    </row>
    <row r="35" spans="1:48" x14ac:dyDescent="0.2">
      <c r="A35" s="1">
        <v>34</v>
      </c>
      <c r="B35" s="2" t="s">
        <v>40</v>
      </c>
      <c r="C35" s="6" t="s">
        <v>127</v>
      </c>
      <c r="D35" s="5" t="s">
        <v>7</v>
      </c>
      <c r="E35" s="5" t="s">
        <v>7</v>
      </c>
      <c r="F35" s="6" t="s">
        <v>128</v>
      </c>
      <c r="G35" s="6" t="s">
        <v>128</v>
      </c>
      <c r="H35" s="6" t="s">
        <v>128</v>
      </c>
      <c r="I35" s="6" t="s">
        <v>127</v>
      </c>
      <c r="J35" s="6" t="s">
        <v>127</v>
      </c>
      <c r="K35" s="6" t="s">
        <v>127</v>
      </c>
      <c r="L35" s="6" t="s">
        <v>128</v>
      </c>
      <c r="M35" s="6" t="s">
        <v>128</v>
      </c>
      <c r="N35" s="6" t="s">
        <v>128</v>
      </c>
      <c r="O35" s="1" t="s">
        <v>116</v>
      </c>
      <c r="P35" s="1" t="s">
        <v>113</v>
      </c>
      <c r="Q35" s="1" t="s">
        <v>114</v>
      </c>
      <c r="R35" s="1" t="s">
        <v>119</v>
      </c>
      <c r="S35" s="10">
        <f t="shared" si="0"/>
        <v>2</v>
      </c>
      <c r="T35" s="10">
        <f t="shared" si="1"/>
        <v>0</v>
      </c>
      <c r="U35" s="10">
        <f t="shared" si="2"/>
        <v>0</v>
      </c>
      <c r="V35" s="10">
        <f t="shared" si="3"/>
        <v>0</v>
      </c>
      <c r="W35" s="12">
        <f t="shared" si="4"/>
        <v>1</v>
      </c>
      <c r="X35" s="12">
        <f t="shared" si="5"/>
        <v>0</v>
      </c>
      <c r="Y35" s="12">
        <f t="shared" si="6"/>
        <v>0</v>
      </c>
      <c r="Z35" s="12">
        <f t="shared" si="7"/>
        <v>0</v>
      </c>
      <c r="AD35" s="2" t="s">
        <v>118</v>
      </c>
      <c r="AE35" s="15">
        <v>43.75</v>
      </c>
      <c r="AF35" s="15">
        <v>8.3333333333333321</v>
      </c>
      <c r="AG35" s="15">
        <v>6.25</v>
      </c>
      <c r="AH35" s="15">
        <v>8.3333333333333321</v>
      </c>
      <c r="AI35" t="s">
        <v>163</v>
      </c>
      <c r="AJ35" s="15">
        <f>((AI17+AI18+AI19+AI21+AI22+AI23)/((AE17+AE18+AE19+AE21+AE22+AE23)*3))*100</f>
        <v>39.236111111111107</v>
      </c>
      <c r="AK35" s="15">
        <f t="shared" ref="AK35:AM35" si="18">((AJ17+AJ18+AJ19+AJ21+AJ22+AJ23)/((AF17+AF18+AF19+AF21+AF22+AF23)*3))*100</f>
        <v>2.083333333333333</v>
      </c>
      <c r="AL35" s="15">
        <f t="shared" si="18"/>
        <v>8.6805555555555554</v>
      </c>
      <c r="AM35" s="15">
        <f t="shared" si="18"/>
        <v>6.25</v>
      </c>
    </row>
    <row r="36" spans="1:48" x14ac:dyDescent="0.2">
      <c r="A36" s="1">
        <v>35</v>
      </c>
      <c r="B36" s="2" t="s">
        <v>41</v>
      </c>
      <c r="C36" s="5" t="s">
        <v>7</v>
      </c>
      <c r="D36" s="5" t="s">
        <v>7</v>
      </c>
      <c r="E36" s="5" t="s">
        <v>7</v>
      </c>
      <c r="F36" s="6" t="s">
        <v>128</v>
      </c>
      <c r="G36" s="6" t="s">
        <v>128</v>
      </c>
      <c r="H36" s="6" t="s">
        <v>128</v>
      </c>
      <c r="I36" s="6" t="s">
        <v>129</v>
      </c>
      <c r="J36" s="6" t="s">
        <v>129</v>
      </c>
      <c r="K36" s="6" t="s">
        <v>129</v>
      </c>
      <c r="L36" s="6" t="s">
        <v>128</v>
      </c>
      <c r="M36" s="6" t="s">
        <v>128</v>
      </c>
      <c r="N36" s="6" t="s">
        <v>128</v>
      </c>
      <c r="O36" s="1" t="s">
        <v>116</v>
      </c>
      <c r="P36" s="1" t="s">
        <v>113</v>
      </c>
      <c r="Q36" s="1" t="s">
        <v>114</v>
      </c>
      <c r="R36" s="1" t="s">
        <v>121</v>
      </c>
      <c r="S36" s="16">
        <f t="shared" si="0"/>
        <v>3</v>
      </c>
      <c r="T36" s="16">
        <f t="shared" si="1"/>
        <v>0</v>
      </c>
      <c r="U36" s="16">
        <f t="shared" si="2"/>
        <v>0</v>
      </c>
      <c r="V36" s="16">
        <f t="shared" si="3"/>
        <v>0</v>
      </c>
      <c r="W36" s="17">
        <f t="shared" si="4"/>
        <v>1</v>
      </c>
      <c r="X36" s="17">
        <f t="shared" si="5"/>
        <v>0</v>
      </c>
      <c r="Y36" s="17">
        <f t="shared" si="6"/>
        <v>0</v>
      </c>
      <c r="Z36" s="17">
        <f t="shared" si="7"/>
        <v>0</v>
      </c>
      <c r="AD36" s="2" t="s">
        <v>123</v>
      </c>
      <c r="AE36" s="15">
        <v>33.333333333333329</v>
      </c>
      <c r="AF36" s="15">
        <v>0</v>
      </c>
      <c r="AG36" s="15">
        <v>0</v>
      </c>
      <c r="AH36" s="15">
        <v>5.5555555555555554</v>
      </c>
    </row>
    <row r="37" spans="1:48" x14ac:dyDescent="0.2">
      <c r="A37" s="1">
        <v>36</v>
      </c>
      <c r="B37" s="2" t="s">
        <v>42</v>
      </c>
      <c r="C37" s="5" t="s">
        <v>7</v>
      </c>
      <c r="D37" s="5" t="s">
        <v>7</v>
      </c>
      <c r="E37" s="5" t="s">
        <v>7</v>
      </c>
      <c r="F37" s="6" t="s">
        <v>128</v>
      </c>
      <c r="G37" s="6" t="s">
        <v>128</v>
      </c>
      <c r="H37" s="6" t="s">
        <v>128</v>
      </c>
      <c r="I37" s="6" t="s">
        <v>129</v>
      </c>
      <c r="J37" s="6" t="s">
        <v>129</v>
      </c>
      <c r="K37" s="6" t="s">
        <v>129</v>
      </c>
      <c r="L37" s="6" t="s">
        <v>128</v>
      </c>
      <c r="M37" s="6" t="s">
        <v>128</v>
      </c>
      <c r="N37" s="6" t="s">
        <v>128</v>
      </c>
      <c r="O37" s="1" t="s">
        <v>116</v>
      </c>
      <c r="P37" s="1" t="s">
        <v>113</v>
      </c>
      <c r="Q37" s="1" t="s">
        <v>114</v>
      </c>
      <c r="R37" s="1" t="s">
        <v>121</v>
      </c>
      <c r="S37" s="16">
        <f t="shared" si="0"/>
        <v>3</v>
      </c>
      <c r="T37" s="16">
        <f t="shared" si="1"/>
        <v>0</v>
      </c>
      <c r="U37" s="16">
        <f t="shared" si="2"/>
        <v>0</v>
      </c>
      <c r="V37" s="16">
        <f t="shared" si="3"/>
        <v>0</v>
      </c>
      <c r="W37" s="17">
        <f t="shared" si="4"/>
        <v>1</v>
      </c>
      <c r="X37" s="17">
        <f t="shared" si="5"/>
        <v>0</v>
      </c>
      <c r="Y37" s="17">
        <f t="shared" si="6"/>
        <v>0</v>
      </c>
      <c r="Z37" s="17">
        <f t="shared" si="7"/>
        <v>0</v>
      </c>
    </row>
    <row r="38" spans="1:48" x14ac:dyDescent="0.2">
      <c r="A38" s="1">
        <v>37</v>
      </c>
      <c r="B38" s="2" t="s">
        <v>43</v>
      </c>
      <c r="C38" s="5" t="s">
        <v>7</v>
      </c>
      <c r="D38" s="5" t="s">
        <v>7</v>
      </c>
      <c r="E38" s="5" t="s">
        <v>7</v>
      </c>
      <c r="F38" s="5" t="s">
        <v>7</v>
      </c>
      <c r="G38" s="5" t="s">
        <v>7</v>
      </c>
      <c r="H38" s="5" t="s">
        <v>7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7</v>
      </c>
      <c r="N38" s="6" t="s">
        <v>7</v>
      </c>
      <c r="O38" s="1" t="s">
        <v>112</v>
      </c>
      <c r="P38" s="1" t="s">
        <v>113</v>
      </c>
      <c r="Q38" s="1" t="s">
        <v>114</v>
      </c>
      <c r="R38" s="1" t="s">
        <v>115</v>
      </c>
      <c r="S38" s="10">
        <f t="shared" si="0"/>
        <v>3</v>
      </c>
      <c r="T38" s="10">
        <f t="shared" si="1"/>
        <v>3</v>
      </c>
      <c r="U38" s="10">
        <f t="shared" si="2"/>
        <v>3</v>
      </c>
      <c r="V38" s="10">
        <f t="shared" si="3"/>
        <v>3</v>
      </c>
      <c r="W38" s="12">
        <f t="shared" si="4"/>
        <v>1</v>
      </c>
      <c r="X38" s="12">
        <f t="shared" si="5"/>
        <v>1</v>
      </c>
      <c r="Y38" s="12">
        <f t="shared" si="6"/>
        <v>1</v>
      </c>
      <c r="Z38" s="12">
        <f t="shared" si="7"/>
        <v>1</v>
      </c>
    </row>
    <row r="39" spans="1:48" x14ac:dyDescent="0.2">
      <c r="A39" s="1">
        <v>38</v>
      </c>
      <c r="B39" s="2" t="s">
        <v>44</v>
      </c>
      <c r="C39" s="5" t="s">
        <v>7</v>
      </c>
      <c r="D39" s="5" t="s">
        <v>7</v>
      </c>
      <c r="E39" s="5" t="s">
        <v>7</v>
      </c>
      <c r="F39" s="5" t="s">
        <v>7</v>
      </c>
      <c r="G39" s="5" t="s">
        <v>7</v>
      </c>
      <c r="H39" s="5" t="s">
        <v>7</v>
      </c>
      <c r="I39" s="6" t="s">
        <v>127</v>
      </c>
      <c r="J39" s="6" t="s">
        <v>7</v>
      </c>
      <c r="K39" s="6" t="s">
        <v>7</v>
      </c>
      <c r="L39" s="6" t="s">
        <v>7</v>
      </c>
      <c r="M39" s="6" t="s">
        <v>7</v>
      </c>
      <c r="N39" s="6" t="s">
        <v>7</v>
      </c>
      <c r="O39" s="1" t="s">
        <v>112</v>
      </c>
      <c r="P39" s="1" t="s">
        <v>113</v>
      </c>
      <c r="Q39" s="1" t="s">
        <v>114</v>
      </c>
      <c r="R39" s="1" t="s">
        <v>115</v>
      </c>
      <c r="S39" s="10">
        <f t="shared" si="0"/>
        <v>3</v>
      </c>
      <c r="T39" s="10">
        <f t="shared" si="1"/>
        <v>3</v>
      </c>
      <c r="U39" s="10">
        <f t="shared" si="2"/>
        <v>2</v>
      </c>
      <c r="V39" s="10">
        <f t="shared" si="3"/>
        <v>3</v>
      </c>
      <c r="W39" s="12">
        <f t="shared" si="4"/>
        <v>1</v>
      </c>
      <c r="X39" s="12">
        <f t="shared" si="5"/>
        <v>1</v>
      </c>
      <c r="Y39" s="12">
        <f t="shared" si="6"/>
        <v>1</v>
      </c>
      <c r="Z39" s="12">
        <f t="shared" si="7"/>
        <v>1</v>
      </c>
    </row>
    <row r="40" spans="1:48" x14ac:dyDescent="0.2">
      <c r="A40" s="1">
        <v>39</v>
      </c>
      <c r="B40" s="2" t="s">
        <v>45</v>
      </c>
      <c r="C40" s="5" t="s">
        <v>7</v>
      </c>
      <c r="D40" s="5" t="s">
        <v>7</v>
      </c>
      <c r="E40" s="5" t="s">
        <v>7</v>
      </c>
      <c r="F40" s="5" t="s">
        <v>7</v>
      </c>
      <c r="G40" s="5" t="s">
        <v>7</v>
      </c>
      <c r="H40" s="5" t="s">
        <v>7</v>
      </c>
      <c r="I40" s="6" t="s">
        <v>129</v>
      </c>
      <c r="J40" s="6" t="s">
        <v>7</v>
      </c>
      <c r="K40" s="6" t="s">
        <v>7</v>
      </c>
      <c r="L40" s="6" t="s">
        <v>7</v>
      </c>
      <c r="M40" s="6" t="s">
        <v>7</v>
      </c>
      <c r="N40" s="6" t="s">
        <v>7</v>
      </c>
      <c r="O40" s="1" t="s">
        <v>112</v>
      </c>
      <c r="P40" s="1" t="s">
        <v>113</v>
      </c>
      <c r="Q40" s="1" t="s">
        <v>114</v>
      </c>
      <c r="R40" s="1" t="s">
        <v>115</v>
      </c>
      <c r="S40" s="10">
        <f t="shared" si="0"/>
        <v>3</v>
      </c>
      <c r="T40" s="10">
        <f t="shared" si="1"/>
        <v>3</v>
      </c>
      <c r="U40" s="10">
        <f t="shared" si="2"/>
        <v>2</v>
      </c>
      <c r="V40" s="10">
        <f t="shared" si="3"/>
        <v>3</v>
      </c>
      <c r="W40" s="12">
        <f t="shared" si="4"/>
        <v>1</v>
      </c>
      <c r="X40" s="12">
        <f t="shared" si="5"/>
        <v>1</v>
      </c>
      <c r="Y40" s="12">
        <f t="shared" si="6"/>
        <v>1</v>
      </c>
      <c r="Z40" s="12">
        <f t="shared" si="7"/>
        <v>1</v>
      </c>
    </row>
    <row r="41" spans="1:48" x14ac:dyDescent="0.2">
      <c r="A41" s="1">
        <v>40</v>
      </c>
      <c r="B41" s="2" t="s">
        <v>46</v>
      </c>
      <c r="C41" s="6" t="s">
        <v>127</v>
      </c>
      <c r="D41" s="5" t="s">
        <v>7</v>
      </c>
      <c r="E41" s="5" t="s">
        <v>7</v>
      </c>
      <c r="F41" s="6" t="s">
        <v>128</v>
      </c>
      <c r="G41" s="6" t="s">
        <v>128</v>
      </c>
      <c r="H41" s="6" t="s">
        <v>130</v>
      </c>
      <c r="I41" s="6" t="s">
        <v>127</v>
      </c>
      <c r="J41" s="6" t="s">
        <v>127</v>
      </c>
      <c r="K41" s="6" t="s">
        <v>127</v>
      </c>
      <c r="L41" s="6" t="s">
        <v>128</v>
      </c>
      <c r="M41" s="6" t="s">
        <v>128</v>
      </c>
      <c r="N41" s="6" t="s">
        <v>128</v>
      </c>
      <c r="O41" s="1" t="s">
        <v>116</v>
      </c>
      <c r="P41" s="1" t="s">
        <v>113</v>
      </c>
      <c r="Q41" s="1" t="s">
        <v>114</v>
      </c>
      <c r="R41" s="1" t="s">
        <v>119</v>
      </c>
      <c r="S41" s="10">
        <f t="shared" si="0"/>
        <v>2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2">
        <f t="shared" si="4"/>
        <v>1</v>
      </c>
      <c r="X41" s="12">
        <f t="shared" si="5"/>
        <v>0</v>
      </c>
      <c r="Y41" s="12">
        <f t="shared" si="6"/>
        <v>0</v>
      </c>
      <c r="Z41" s="12">
        <f t="shared" si="7"/>
        <v>0</v>
      </c>
      <c r="AD41" s="23" t="s">
        <v>140</v>
      </c>
      <c r="AE41" t="s">
        <v>146</v>
      </c>
      <c r="AF41" t="s">
        <v>147</v>
      </c>
      <c r="AG41" t="s">
        <v>148</v>
      </c>
      <c r="AH41" t="s">
        <v>149</v>
      </c>
      <c r="AI41" t="s">
        <v>142</v>
      </c>
      <c r="AJ41" t="s">
        <v>143</v>
      </c>
      <c r="AK41" t="s">
        <v>144</v>
      </c>
      <c r="AL41" t="s">
        <v>145</v>
      </c>
    </row>
    <row r="42" spans="1:48" x14ac:dyDescent="0.2">
      <c r="A42" s="1">
        <v>41</v>
      </c>
      <c r="B42" s="2" t="s">
        <v>47</v>
      </c>
      <c r="C42" s="6" t="s">
        <v>130</v>
      </c>
      <c r="D42" s="6" t="s">
        <v>130</v>
      </c>
      <c r="E42" s="6" t="s">
        <v>130</v>
      </c>
      <c r="F42" s="6" t="s">
        <v>127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127</v>
      </c>
      <c r="L42" s="6" t="s">
        <v>127</v>
      </c>
      <c r="M42" s="6" t="s">
        <v>127</v>
      </c>
      <c r="N42" s="6" t="s">
        <v>130</v>
      </c>
      <c r="O42" s="1" t="s">
        <v>112</v>
      </c>
      <c r="P42" s="1" t="s">
        <v>113</v>
      </c>
      <c r="Q42" s="1" t="s">
        <v>117</v>
      </c>
      <c r="R42" s="1" t="s">
        <v>115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2">
        <f t="shared" si="4"/>
        <v>0</v>
      </c>
      <c r="X42" s="12">
        <f t="shared" si="5"/>
        <v>0</v>
      </c>
      <c r="Y42" s="12">
        <f t="shared" si="6"/>
        <v>0</v>
      </c>
      <c r="Z42" s="12">
        <f t="shared" si="7"/>
        <v>0</v>
      </c>
      <c r="AD42" s="2" t="s">
        <v>112</v>
      </c>
      <c r="AE42">
        <v>69</v>
      </c>
      <c r="AF42">
        <v>69</v>
      </c>
      <c r="AG42">
        <v>69</v>
      </c>
      <c r="AH42">
        <v>69</v>
      </c>
      <c r="AI42">
        <v>153.5</v>
      </c>
      <c r="AJ42">
        <v>96.5</v>
      </c>
      <c r="AK42">
        <v>101.5</v>
      </c>
      <c r="AL42">
        <v>131</v>
      </c>
      <c r="AS42" s="15"/>
      <c r="AT42" s="15"/>
      <c r="AU42" s="15"/>
      <c r="AV42" s="15"/>
    </row>
    <row r="43" spans="1:48" x14ac:dyDescent="0.2">
      <c r="A43" s="1">
        <v>42</v>
      </c>
      <c r="B43" s="2" t="s">
        <v>48</v>
      </c>
      <c r="C43" s="6" t="s">
        <v>130</v>
      </c>
      <c r="D43" s="5" t="s">
        <v>7</v>
      </c>
      <c r="E43" s="5" t="s">
        <v>7</v>
      </c>
      <c r="F43" s="6" t="s">
        <v>127</v>
      </c>
      <c r="G43" s="5" t="s">
        <v>131</v>
      </c>
      <c r="H43" s="5" t="s">
        <v>131</v>
      </c>
      <c r="I43" s="6" t="s">
        <v>127</v>
      </c>
      <c r="J43" s="6" t="s">
        <v>127</v>
      </c>
      <c r="K43" s="6" t="s">
        <v>127</v>
      </c>
      <c r="L43" s="6" t="s">
        <v>127</v>
      </c>
      <c r="M43" s="6" t="s">
        <v>127</v>
      </c>
      <c r="N43" s="6" t="s">
        <v>127</v>
      </c>
      <c r="O43" s="1" t="s">
        <v>112</v>
      </c>
      <c r="P43" s="1" t="s">
        <v>113</v>
      </c>
      <c r="Q43" s="1" t="s">
        <v>114</v>
      </c>
      <c r="R43" s="1" t="s">
        <v>115</v>
      </c>
      <c r="S43" s="10">
        <f t="shared" si="0"/>
        <v>2</v>
      </c>
      <c r="T43" s="10">
        <f t="shared" si="1"/>
        <v>1</v>
      </c>
      <c r="U43" s="10">
        <f t="shared" si="2"/>
        <v>0</v>
      </c>
      <c r="V43" s="10">
        <f t="shared" si="3"/>
        <v>0</v>
      </c>
      <c r="W43" s="12">
        <f t="shared" si="4"/>
        <v>1</v>
      </c>
      <c r="X43" s="12">
        <f t="shared" si="5"/>
        <v>0.5</v>
      </c>
      <c r="Y43" s="12">
        <f t="shared" si="6"/>
        <v>0</v>
      </c>
      <c r="Z43" s="12">
        <f t="shared" si="7"/>
        <v>0</v>
      </c>
      <c r="AD43" s="2" t="s">
        <v>116</v>
      </c>
      <c r="AE43">
        <v>31</v>
      </c>
      <c r="AF43">
        <v>31</v>
      </c>
      <c r="AG43">
        <v>31</v>
      </c>
      <c r="AH43">
        <v>31</v>
      </c>
      <c r="AI43">
        <v>41.5</v>
      </c>
      <c r="AJ43">
        <v>2</v>
      </c>
      <c r="AK43">
        <v>10.5</v>
      </c>
      <c r="AL43">
        <v>6</v>
      </c>
      <c r="AS43" s="15"/>
      <c r="AT43" s="15"/>
      <c r="AU43" s="15"/>
      <c r="AV43" s="15"/>
    </row>
    <row r="44" spans="1:48" x14ac:dyDescent="0.2">
      <c r="A44" s="1">
        <v>43</v>
      </c>
      <c r="B44" s="2" t="s">
        <v>49</v>
      </c>
      <c r="C44" s="5" t="s">
        <v>7</v>
      </c>
      <c r="D44" s="5" t="s">
        <v>7</v>
      </c>
      <c r="E44" s="5" t="s">
        <v>7</v>
      </c>
      <c r="F44" s="5" t="s">
        <v>7</v>
      </c>
      <c r="G44" s="5" t="s">
        <v>7</v>
      </c>
      <c r="H44" s="5" t="s">
        <v>7</v>
      </c>
      <c r="I44" s="6" t="s">
        <v>130</v>
      </c>
      <c r="J44" s="5" t="s">
        <v>7</v>
      </c>
      <c r="K44" s="6" t="s">
        <v>130</v>
      </c>
      <c r="L44" s="5" t="s">
        <v>7</v>
      </c>
      <c r="M44" s="5" t="s">
        <v>7</v>
      </c>
      <c r="N44" s="5" t="s">
        <v>7</v>
      </c>
      <c r="O44" s="1" t="s">
        <v>112</v>
      </c>
      <c r="P44" s="1" t="s">
        <v>113</v>
      </c>
      <c r="Q44" s="1" t="s">
        <v>114</v>
      </c>
      <c r="R44" s="1" t="s">
        <v>115</v>
      </c>
      <c r="S44" s="10">
        <f t="shared" si="0"/>
        <v>3</v>
      </c>
      <c r="T44" s="10">
        <f t="shared" si="1"/>
        <v>3</v>
      </c>
      <c r="U44" s="10">
        <f t="shared" si="2"/>
        <v>1</v>
      </c>
      <c r="V44" s="10">
        <f t="shared" si="3"/>
        <v>3</v>
      </c>
      <c r="W44" s="12">
        <f t="shared" si="4"/>
        <v>1</v>
      </c>
      <c r="X44" s="12">
        <f t="shared" si="5"/>
        <v>1</v>
      </c>
      <c r="Y44" s="12">
        <f t="shared" si="6"/>
        <v>1</v>
      </c>
      <c r="Z44" s="12">
        <f t="shared" si="7"/>
        <v>1</v>
      </c>
      <c r="AD44" s="2" t="s">
        <v>141</v>
      </c>
      <c r="AE44">
        <v>100</v>
      </c>
      <c r="AF44">
        <v>100</v>
      </c>
      <c r="AG44">
        <v>100</v>
      </c>
      <c r="AH44">
        <v>100</v>
      </c>
      <c r="AI44">
        <v>195</v>
      </c>
      <c r="AJ44">
        <v>98.5</v>
      </c>
      <c r="AK44">
        <v>112</v>
      </c>
      <c r="AL44">
        <v>137</v>
      </c>
      <c r="AS44" s="15"/>
      <c r="AT44" s="15"/>
      <c r="AU44" s="15"/>
      <c r="AV44" s="15"/>
    </row>
    <row r="45" spans="1:48" x14ac:dyDescent="0.2">
      <c r="A45" s="1">
        <v>44</v>
      </c>
      <c r="B45" s="2" t="s">
        <v>50</v>
      </c>
      <c r="C45" s="5" t="s">
        <v>7</v>
      </c>
      <c r="D45" s="5" t="s">
        <v>7</v>
      </c>
      <c r="E45" s="5" t="s">
        <v>7</v>
      </c>
      <c r="F45" s="5" t="s">
        <v>7</v>
      </c>
      <c r="G45" s="5" t="s">
        <v>7</v>
      </c>
      <c r="H45" s="5" t="s">
        <v>7</v>
      </c>
      <c r="I45" s="5" t="s">
        <v>7</v>
      </c>
      <c r="J45" s="5" t="s">
        <v>7</v>
      </c>
      <c r="K45" s="5" t="s">
        <v>7</v>
      </c>
      <c r="L45" s="5" t="s">
        <v>7</v>
      </c>
      <c r="M45" s="5" t="s">
        <v>7</v>
      </c>
      <c r="N45" s="5" t="s">
        <v>7</v>
      </c>
      <c r="O45" s="1" t="s">
        <v>112</v>
      </c>
      <c r="P45" s="1" t="s">
        <v>113</v>
      </c>
      <c r="Q45" s="1" t="s">
        <v>114</v>
      </c>
      <c r="R45" s="1" t="s">
        <v>115</v>
      </c>
      <c r="S45" s="10">
        <f t="shared" si="0"/>
        <v>3</v>
      </c>
      <c r="T45" s="10">
        <f t="shared" si="1"/>
        <v>3</v>
      </c>
      <c r="U45" s="10">
        <f t="shared" si="2"/>
        <v>3</v>
      </c>
      <c r="V45" s="10">
        <f t="shared" si="3"/>
        <v>3</v>
      </c>
      <c r="W45" s="12">
        <f t="shared" si="4"/>
        <v>1</v>
      </c>
      <c r="X45" s="12">
        <f t="shared" si="5"/>
        <v>1</v>
      </c>
      <c r="Y45" s="12">
        <f t="shared" si="6"/>
        <v>1</v>
      </c>
      <c r="Z45" s="12">
        <f t="shared" si="7"/>
        <v>1</v>
      </c>
      <c r="AS45" s="15"/>
      <c r="AT45" s="15"/>
      <c r="AU45" s="15"/>
      <c r="AV45" s="15"/>
    </row>
    <row r="46" spans="1:48" x14ac:dyDescent="0.2">
      <c r="A46" s="1">
        <v>45</v>
      </c>
      <c r="B46" s="2" t="s">
        <v>51</v>
      </c>
      <c r="C46" s="5" t="s">
        <v>7</v>
      </c>
      <c r="D46" s="5" t="s">
        <v>7</v>
      </c>
      <c r="E46" s="5" t="s">
        <v>7</v>
      </c>
      <c r="F46" s="6" t="s">
        <v>127</v>
      </c>
      <c r="G46" s="5" t="s">
        <v>7</v>
      </c>
      <c r="H46" s="6" t="s">
        <v>127</v>
      </c>
      <c r="I46" s="5" t="s">
        <v>131</v>
      </c>
      <c r="J46" s="5" t="s">
        <v>131</v>
      </c>
      <c r="K46" s="5" t="s">
        <v>131</v>
      </c>
      <c r="L46" s="5" t="s">
        <v>7</v>
      </c>
      <c r="M46" s="5" t="s">
        <v>7</v>
      </c>
      <c r="N46" s="5" t="s">
        <v>7</v>
      </c>
      <c r="O46" s="1" t="s">
        <v>112</v>
      </c>
      <c r="P46" s="1" t="s">
        <v>113</v>
      </c>
      <c r="Q46" s="1" t="s">
        <v>114</v>
      </c>
      <c r="R46" s="1" t="s">
        <v>115</v>
      </c>
      <c r="S46" s="10">
        <f t="shared" si="0"/>
        <v>3</v>
      </c>
      <c r="T46" s="10">
        <f t="shared" si="1"/>
        <v>1</v>
      </c>
      <c r="U46" s="10">
        <f t="shared" si="2"/>
        <v>1.5</v>
      </c>
      <c r="V46" s="10">
        <f t="shared" si="3"/>
        <v>3</v>
      </c>
      <c r="W46" s="12">
        <f t="shared" si="4"/>
        <v>1</v>
      </c>
      <c r="X46" s="12">
        <f t="shared" si="5"/>
        <v>1</v>
      </c>
      <c r="Y46" s="12">
        <f t="shared" si="6"/>
        <v>0.5</v>
      </c>
      <c r="Z46" s="12">
        <f t="shared" si="7"/>
        <v>1</v>
      </c>
      <c r="AS46" s="15"/>
      <c r="AT46" s="15"/>
      <c r="AU46" s="15"/>
      <c r="AV46" s="15"/>
    </row>
    <row r="47" spans="1:48" x14ac:dyDescent="0.2">
      <c r="A47" s="1">
        <v>46</v>
      </c>
      <c r="B47" s="2" t="s">
        <v>52</v>
      </c>
      <c r="C47" s="5" t="s">
        <v>7</v>
      </c>
      <c r="D47" s="5" t="s">
        <v>7</v>
      </c>
      <c r="E47" s="5" t="s">
        <v>7</v>
      </c>
      <c r="F47" s="5" t="s">
        <v>7</v>
      </c>
      <c r="G47" s="5" t="s">
        <v>7</v>
      </c>
      <c r="H47" s="5" t="s">
        <v>7</v>
      </c>
      <c r="I47" s="5" t="s">
        <v>7</v>
      </c>
      <c r="J47" s="5" t="s">
        <v>7</v>
      </c>
      <c r="K47" s="5" t="s">
        <v>7</v>
      </c>
      <c r="L47" s="5" t="s">
        <v>7</v>
      </c>
      <c r="M47" s="5" t="s">
        <v>7</v>
      </c>
      <c r="N47" s="5" t="s">
        <v>7</v>
      </c>
      <c r="O47" s="1" t="s">
        <v>112</v>
      </c>
      <c r="P47" s="1" t="s">
        <v>113</v>
      </c>
      <c r="Q47" s="1" t="s">
        <v>114</v>
      </c>
      <c r="R47" s="1" t="s">
        <v>115</v>
      </c>
      <c r="S47" s="10">
        <f t="shared" si="0"/>
        <v>3</v>
      </c>
      <c r="T47" s="10">
        <f t="shared" si="1"/>
        <v>3</v>
      </c>
      <c r="U47" s="10">
        <f t="shared" si="2"/>
        <v>3</v>
      </c>
      <c r="V47" s="10">
        <f t="shared" si="3"/>
        <v>3</v>
      </c>
      <c r="W47" s="12">
        <f t="shared" si="4"/>
        <v>1</v>
      </c>
      <c r="X47" s="12">
        <f t="shared" si="5"/>
        <v>1</v>
      </c>
      <c r="Y47" s="12">
        <f t="shared" si="6"/>
        <v>1</v>
      </c>
      <c r="Z47" s="12">
        <f t="shared" si="7"/>
        <v>1</v>
      </c>
      <c r="AD47" s="23" t="s">
        <v>140</v>
      </c>
      <c r="AE47" t="s">
        <v>146</v>
      </c>
      <c r="AF47" t="s">
        <v>147</v>
      </c>
      <c r="AG47" t="s">
        <v>148</v>
      </c>
      <c r="AH47" t="s">
        <v>149</v>
      </c>
      <c r="AI47" t="s">
        <v>142</v>
      </c>
      <c r="AJ47" t="s">
        <v>143</v>
      </c>
      <c r="AK47" t="s">
        <v>144</v>
      </c>
      <c r="AL47" t="s">
        <v>145</v>
      </c>
      <c r="AS47" s="15"/>
      <c r="AT47" s="15"/>
      <c r="AU47" s="15"/>
      <c r="AV47" s="15"/>
    </row>
    <row r="48" spans="1:48" x14ac:dyDescent="0.2">
      <c r="A48" s="1">
        <v>47</v>
      </c>
      <c r="B48" s="2" t="s">
        <v>53</v>
      </c>
      <c r="C48" s="5" t="s">
        <v>7</v>
      </c>
      <c r="D48" s="6" t="s">
        <v>127</v>
      </c>
      <c r="E48" s="6" t="s">
        <v>127</v>
      </c>
      <c r="F48" s="6" t="s">
        <v>128</v>
      </c>
      <c r="G48" s="6" t="s">
        <v>128</v>
      </c>
      <c r="H48" s="6" t="s">
        <v>128</v>
      </c>
      <c r="I48" s="5" t="s">
        <v>7</v>
      </c>
      <c r="J48" s="5" t="s">
        <v>7</v>
      </c>
      <c r="K48" s="5" t="s">
        <v>7</v>
      </c>
      <c r="L48" s="6" t="s">
        <v>130</v>
      </c>
      <c r="M48" s="6" t="s">
        <v>130</v>
      </c>
      <c r="N48" s="6" t="s">
        <v>130</v>
      </c>
      <c r="O48" s="1" t="s">
        <v>116</v>
      </c>
      <c r="P48" s="1" t="s">
        <v>113</v>
      </c>
      <c r="Q48" s="1" t="s">
        <v>114</v>
      </c>
      <c r="R48" s="1" t="s">
        <v>119</v>
      </c>
      <c r="S48" s="10">
        <f t="shared" si="0"/>
        <v>1</v>
      </c>
      <c r="T48" s="10">
        <f t="shared" si="1"/>
        <v>0</v>
      </c>
      <c r="U48" s="10">
        <f t="shared" si="2"/>
        <v>3</v>
      </c>
      <c r="V48" s="10">
        <f t="shared" si="3"/>
        <v>0</v>
      </c>
      <c r="W48" s="12">
        <f t="shared" si="4"/>
        <v>1</v>
      </c>
      <c r="X48" s="12">
        <f t="shared" si="5"/>
        <v>0</v>
      </c>
      <c r="Y48" s="12">
        <f t="shared" si="6"/>
        <v>1</v>
      </c>
      <c r="Z48" s="12">
        <f t="shared" si="7"/>
        <v>0</v>
      </c>
      <c r="AD48" s="2" t="s">
        <v>122</v>
      </c>
      <c r="AE48">
        <v>17</v>
      </c>
      <c r="AF48">
        <v>17</v>
      </c>
      <c r="AG48">
        <v>17</v>
      </c>
      <c r="AH48">
        <v>17</v>
      </c>
      <c r="AI48">
        <v>19.5</v>
      </c>
      <c r="AJ48">
        <v>1</v>
      </c>
      <c r="AK48">
        <v>5</v>
      </c>
      <c r="AL48">
        <v>4.5</v>
      </c>
      <c r="AS48" s="15"/>
      <c r="AT48" s="15"/>
      <c r="AU48" s="15"/>
      <c r="AV48" s="15"/>
    </row>
    <row r="49" spans="1:48" x14ac:dyDescent="0.2">
      <c r="A49" s="1">
        <v>48</v>
      </c>
      <c r="B49" s="2" t="s">
        <v>54</v>
      </c>
      <c r="C49" s="5" t="s">
        <v>7</v>
      </c>
      <c r="D49" s="6" t="s">
        <v>127</v>
      </c>
      <c r="E49" s="5" t="s">
        <v>7</v>
      </c>
      <c r="F49" s="6" t="s">
        <v>128</v>
      </c>
      <c r="G49" s="6" t="s">
        <v>128</v>
      </c>
      <c r="H49" s="6" t="s">
        <v>130</v>
      </c>
      <c r="I49" s="6" t="s">
        <v>127</v>
      </c>
      <c r="J49" s="5" t="s">
        <v>7</v>
      </c>
      <c r="K49" s="6" t="s">
        <v>127</v>
      </c>
      <c r="L49" s="6" t="s">
        <v>128</v>
      </c>
      <c r="M49" s="6" t="s">
        <v>128</v>
      </c>
      <c r="N49" s="6" t="s">
        <v>128</v>
      </c>
      <c r="O49" s="1" t="s">
        <v>116</v>
      </c>
      <c r="P49" s="1" t="s">
        <v>113</v>
      </c>
      <c r="Q49" s="1" t="s">
        <v>114</v>
      </c>
      <c r="R49" s="1" t="s">
        <v>119</v>
      </c>
      <c r="S49" s="10">
        <f t="shared" si="0"/>
        <v>2</v>
      </c>
      <c r="T49" s="10">
        <f t="shared" si="1"/>
        <v>0</v>
      </c>
      <c r="U49" s="10">
        <f t="shared" si="2"/>
        <v>1</v>
      </c>
      <c r="V49" s="10">
        <f t="shared" si="3"/>
        <v>0</v>
      </c>
      <c r="W49" s="12">
        <f t="shared" si="4"/>
        <v>1</v>
      </c>
      <c r="X49" s="12">
        <f t="shared" si="5"/>
        <v>0</v>
      </c>
      <c r="Y49" s="12">
        <f t="shared" si="6"/>
        <v>1</v>
      </c>
      <c r="Z49" s="12">
        <f t="shared" si="7"/>
        <v>0</v>
      </c>
      <c r="AD49" s="2" t="s">
        <v>113</v>
      </c>
      <c r="AE49">
        <v>83</v>
      </c>
      <c r="AF49">
        <v>83</v>
      </c>
      <c r="AG49">
        <v>83</v>
      </c>
      <c r="AH49">
        <v>83</v>
      </c>
      <c r="AI49">
        <v>175.5</v>
      </c>
      <c r="AJ49">
        <v>97.5</v>
      </c>
      <c r="AK49">
        <v>107</v>
      </c>
      <c r="AL49">
        <v>132.5</v>
      </c>
      <c r="AS49" s="15"/>
      <c r="AT49" s="15"/>
      <c r="AU49" s="15"/>
      <c r="AV49" s="15"/>
    </row>
    <row r="50" spans="1:48" x14ac:dyDescent="0.2">
      <c r="A50" s="1">
        <v>49</v>
      </c>
      <c r="B50" s="2" t="s">
        <v>55</v>
      </c>
      <c r="C50" s="6" t="s">
        <v>127</v>
      </c>
      <c r="D50" s="6" t="s">
        <v>127</v>
      </c>
      <c r="E50" s="6" t="s">
        <v>127</v>
      </c>
      <c r="F50" s="6" t="s">
        <v>130</v>
      </c>
      <c r="G50" s="6" t="s">
        <v>130</v>
      </c>
      <c r="H50" s="6" t="s">
        <v>128</v>
      </c>
      <c r="I50" s="6" t="s">
        <v>127</v>
      </c>
      <c r="J50" s="6" t="s">
        <v>127</v>
      </c>
      <c r="K50" s="5" t="s">
        <v>7</v>
      </c>
      <c r="L50" s="6" t="s">
        <v>130</v>
      </c>
      <c r="M50" s="6" t="s">
        <v>128</v>
      </c>
      <c r="N50" s="6" t="s">
        <v>128</v>
      </c>
      <c r="O50" s="1" t="s">
        <v>116</v>
      </c>
      <c r="P50" s="1" t="s">
        <v>113</v>
      </c>
      <c r="Q50" s="1" t="s">
        <v>114</v>
      </c>
      <c r="R50" s="1" t="s">
        <v>119</v>
      </c>
      <c r="S50" s="10">
        <f t="shared" si="0"/>
        <v>0</v>
      </c>
      <c r="T50" s="10">
        <f t="shared" si="1"/>
        <v>0</v>
      </c>
      <c r="U50" s="10">
        <f t="shared" si="2"/>
        <v>1</v>
      </c>
      <c r="V50" s="10">
        <f t="shared" si="3"/>
        <v>0</v>
      </c>
      <c r="W50" s="12">
        <f t="shared" si="4"/>
        <v>0</v>
      </c>
      <c r="X50" s="12">
        <f t="shared" si="5"/>
        <v>0</v>
      </c>
      <c r="Y50" s="12">
        <f t="shared" si="6"/>
        <v>1</v>
      </c>
      <c r="Z50" s="12">
        <f t="shared" si="7"/>
        <v>0</v>
      </c>
      <c r="AD50" s="2" t="s">
        <v>141</v>
      </c>
      <c r="AE50">
        <v>100</v>
      </c>
      <c r="AF50">
        <v>100</v>
      </c>
      <c r="AG50">
        <v>100</v>
      </c>
      <c r="AH50">
        <v>100</v>
      </c>
      <c r="AI50">
        <v>195</v>
      </c>
      <c r="AJ50">
        <v>98.5</v>
      </c>
      <c r="AK50">
        <v>112</v>
      </c>
      <c r="AL50">
        <v>137</v>
      </c>
      <c r="AS50" s="15"/>
      <c r="AT50" s="15"/>
      <c r="AU50" s="15"/>
      <c r="AV50" s="15"/>
    </row>
    <row r="51" spans="1:48" x14ac:dyDescent="0.2">
      <c r="A51" s="1">
        <v>50</v>
      </c>
      <c r="B51" s="2" t="s">
        <v>56</v>
      </c>
      <c r="C51" s="6" t="s">
        <v>127</v>
      </c>
      <c r="D51" s="6" t="s">
        <v>127</v>
      </c>
      <c r="E51" s="5" t="s">
        <v>7</v>
      </c>
      <c r="F51" s="6" t="s">
        <v>128</v>
      </c>
      <c r="G51" s="6" t="s">
        <v>128</v>
      </c>
      <c r="H51" s="6" t="s">
        <v>130</v>
      </c>
      <c r="I51" s="5" t="s">
        <v>7</v>
      </c>
      <c r="J51" s="5" t="s">
        <v>7</v>
      </c>
      <c r="K51" s="5" t="s">
        <v>7</v>
      </c>
      <c r="L51" s="6" t="s">
        <v>130</v>
      </c>
      <c r="M51" s="6" t="s">
        <v>128</v>
      </c>
      <c r="N51" s="6" t="s">
        <v>128</v>
      </c>
      <c r="O51" s="1" t="s">
        <v>116</v>
      </c>
      <c r="P51" s="1" t="s">
        <v>113</v>
      </c>
      <c r="Q51" s="1" t="s">
        <v>114</v>
      </c>
      <c r="R51" s="1" t="s">
        <v>119</v>
      </c>
      <c r="S51" s="10">
        <f t="shared" si="0"/>
        <v>1</v>
      </c>
      <c r="T51" s="10">
        <f t="shared" si="1"/>
        <v>0</v>
      </c>
      <c r="U51" s="10">
        <f t="shared" si="2"/>
        <v>3</v>
      </c>
      <c r="V51" s="10">
        <f t="shared" si="3"/>
        <v>0</v>
      </c>
      <c r="W51" s="12">
        <f t="shared" si="4"/>
        <v>1</v>
      </c>
      <c r="X51" s="12">
        <f t="shared" si="5"/>
        <v>0</v>
      </c>
      <c r="Y51" s="12">
        <f t="shared" si="6"/>
        <v>1</v>
      </c>
      <c r="Z51" s="12">
        <f t="shared" si="7"/>
        <v>0</v>
      </c>
      <c r="AS51" s="15"/>
      <c r="AT51" s="15"/>
      <c r="AU51" s="15"/>
      <c r="AV51" s="15"/>
    </row>
    <row r="52" spans="1:48" x14ac:dyDescent="0.2">
      <c r="A52" s="1">
        <v>51</v>
      </c>
      <c r="B52" s="2" t="s">
        <v>57</v>
      </c>
      <c r="C52" s="5" t="s">
        <v>131</v>
      </c>
      <c r="D52" s="5" t="s">
        <v>131</v>
      </c>
      <c r="E52" s="5" t="s">
        <v>131</v>
      </c>
      <c r="F52" s="6" t="s">
        <v>130</v>
      </c>
      <c r="G52" s="6" t="s">
        <v>128</v>
      </c>
      <c r="H52" s="6" t="s">
        <v>128</v>
      </c>
      <c r="I52" s="6" t="s">
        <v>127</v>
      </c>
      <c r="J52" s="6" t="s">
        <v>127</v>
      </c>
      <c r="K52" s="6" t="s">
        <v>127</v>
      </c>
      <c r="L52" s="6" t="s">
        <v>128</v>
      </c>
      <c r="M52" s="6" t="s">
        <v>128</v>
      </c>
      <c r="N52" s="6" t="s">
        <v>128</v>
      </c>
      <c r="O52" s="1" t="s">
        <v>116</v>
      </c>
      <c r="P52" s="1" t="s">
        <v>113</v>
      </c>
      <c r="Q52" s="1" t="s">
        <v>117</v>
      </c>
      <c r="R52" s="1" t="s">
        <v>118</v>
      </c>
      <c r="S52" s="10">
        <f t="shared" si="0"/>
        <v>1.5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2">
        <f t="shared" si="4"/>
        <v>0.5</v>
      </c>
      <c r="X52" s="12">
        <f t="shared" si="5"/>
        <v>0</v>
      </c>
      <c r="Y52" s="12">
        <f t="shared" si="6"/>
        <v>0</v>
      </c>
      <c r="Z52" s="12">
        <f t="shared" si="7"/>
        <v>0</v>
      </c>
      <c r="AS52" s="15"/>
      <c r="AT52" s="15"/>
      <c r="AU52" s="15"/>
      <c r="AV52" s="15"/>
    </row>
    <row r="53" spans="1:48" x14ac:dyDescent="0.2">
      <c r="A53" s="1">
        <v>52</v>
      </c>
      <c r="B53" s="2" t="s">
        <v>58</v>
      </c>
      <c r="C53" s="5" t="s">
        <v>7</v>
      </c>
      <c r="D53" s="5" t="s">
        <v>7</v>
      </c>
      <c r="E53" s="5" t="s">
        <v>7</v>
      </c>
      <c r="F53" s="6" t="s">
        <v>130</v>
      </c>
      <c r="G53" s="5" t="s">
        <v>7</v>
      </c>
      <c r="H53" s="5" t="s">
        <v>7</v>
      </c>
      <c r="I53" s="6" t="s">
        <v>129</v>
      </c>
      <c r="J53" s="6" t="s">
        <v>129</v>
      </c>
      <c r="K53" s="6" t="s">
        <v>129</v>
      </c>
      <c r="L53" s="5" t="s">
        <v>7</v>
      </c>
      <c r="M53" s="6" t="s">
        <v>128</v>
      </c>
      <c r="N53" s="5" t="s">
        <v>7</v>
      </c>
      <c r="O53" s="1" t="s">
        <v>116</v>
      </c>
      <c r="P53" s="1" t="s">
        <v>113</v>
      </c>
      <c r="Q53" s="1" t="s">
        <v>117</v>
      </c>
      <c r="R53" s="1" t="s">
        <v>118</v>
      </c>
      <c r="S53" s="10">
        <f t="shared" si="0"/>
        <v>3</v>
      </c>
      <c r="T53" s="10">
        <f t="shared" si="1"/>
        <v>2</v>
      </c>
      <c r="U53" s="10">
        <f t="shared" si="2"/>
        <v>0</v>
      </c>
      <c r="V53" s="10">
        <f t="shared" si="3"/>
        <v>2</v>
      </c>
      <c r="W53" s="12">
        <f t="shared" si="4"/>
        <v>1</v>
      </c>
      <c r="X53" s="12">
        <f t="shared" si="5"/>
        <v>1</v>
      </c>
      <c r="Y53" s="12">
        <f t="shared" si="6"/>
        <v>0</v>
      </c>
      <c r="Z53" s="12">
        <f t="shared" si="7"/>
        <v>1</v>
      </c>
      <c r="AD53" s="23" t="s">
        <v>140</v>
      </c>
      <c r="AE53" t="s">
        <v>146</v>
      </c>
      <c r="AF53" t="s">
        <v>147</v>
      </c>
      <c r="AG53" t="s">
        <v>148</v>
      </c>
      <c r="AH53" t="s">
        <v>149</v>
      </c>
      <c r="AI53" t="s">
        <v>142</v>
      </c>
      <c r="AJ53" t="s">
        <v>143</v>
      </c>
      <c r="AK53" t="s">
        <v>144</v>
      </c>
      <c r="AL53" t="s">
        <v>145</v>
      </c>
      <c r="AS53" s="15"/>
      <c r="AT53" s="15"/>
      <c r="AU53" s="15"/>
      <c r="AV53" s="15"/>
    </row>
    <row r="54" spans="1:48" x14ac:dyDescent="0.2">
      <c r="A54" s="1">
        <v>53</v>
      </c>
      <c r="B54" s="2" t="s">
        <v>59</v>
      </c>
      <c r="C54" s="5" t="s">
        <v>7</v>
      </c>
      <c r="D54" s="5" t="s">
        <v>131</v>
      </c>
      <c r="E54" s="6" t="s">
        <v>127</v>
      </c>
      <c r="F54" s="6" t="s">
        <v>130</v>
      </c>
      <c r="G54" s="6" t="s">
        <v>128</v>
      </c>
      <c r="H54" s="6" t="s">
        <v>128</v>
      </c>
      <c r="I54" s="6" t="s">
        <v>129</v>
      </c>
      <c r="J54" s="6" t="s">
        <v>129</v>
      </c>
      <c r="K54" s="6" t="s">
        <v>129</v>
      </c>
      <c r="L54" s="6" t="s">
        <v>128</v>
      </c>
      <c r="M54" s="6" t="s">
        <v>128</v>
      </c>
      <c r="N54" s="6" t="s">
        <v>128</v>
      </c>
      <c r="O54" s="1" t="s">
        <v>116</v>
      </c>
      <c r="P54" s="1" t="s">
        <v>113</v>
      </c>
      <c r="Q54" s="1" t="s">
        <v>117</v>
      </c>
      <c r="R54" s="1" t="s">
        <v>118</v>
      </c>
      <c r="S54" s="10">
        <f t="shared" si="0"/>
        <v>1.5</v>
      </c>
      <c r="T54" s="10">
        <f t="shared" si="1"/>
        <v>0</v>
      </c>
      <c r="U54" s="10">
        <f t="shared" si="2"/>
        <v>0</v>
      </c>
      <c r="V54" s="10">
        <f t="shared" si="3"/>
        <v>0</v>
      </c>
      <c r="W54" s="12">
        <f t="shared" si="4"/>
        <v>1</v>
      </c>
      <c r="X54" s="12">
        <f t="shared" si="5"/>
        <v>0</v>
      </c>
      <c r="Y54" s="12">
        <f t="shared" si="6"/>
        <v>0</v>
      </c>
      <c r="Z54" s="12">
        <f t="shared" si="7"/>
        <v>0</v>
      </c>
      <c r="AD54" s="2" t="s">
        <v>117</v>
      </c>
      <c r="AE54">
        <v>44</v>
      </c>
      <c r="AF54">
        <v>44</v>
      </c>
      <c r="AG54">
        <v>44</v>
      </c>
      <c r="AH54">
        <v>44</v>
      </c>
      <c r="AI54">
        <v>43</v>
      </c>
      <c r="AJ54">
        <v>3.5</v>
      </c>
      <c r="AK54">
        <v>7.5</v>
      </c>
      <c r="AL54">
        <v>12</v>
      </c>
      <c r="AS54" s="15"/>
      <c r="AT54" s="15"/>
      <c r="AU54" s="15"/>
      <c r="AV54" s="15"/>
    </row>
    <row r="55" spans="1:48" x14ac:dyDescent="0.2">
      <c r="A55" s="1">
        <v>54</v>
      </c>
      <c r="B55" s="2" t="s">
        <v>60</v>
      </c>
      <c r="C55" s="5" t="s">
        <v>7</v>
      </c>
      <c r="D55" s="5" t="s">
        <v>131</v>
      </c>
      <c r="E55" s="5" t="s">
        <v>7</v>
      </c>
      <c r="F55" s="6" t="s">
        <v>130</v>
      </c>
      <c r="G55" s="6" t="s">
        <v>128</v>
      </c>
      <c r="H55" s="6" t="s">
        <v>128</v>
      </c>
      <c r="I55" s="6" t="s">
        <v>127</v>
      </c>
      <c r="J55" s="6" t="s">
        <v>129</v>
      </c>
      <c r="K55" s="6" t="s">
        <v>129</v>
      </c>
      <c r="L55" s="6" t="s">
        <v>128</v>
      </c>
      <c r="M55" s="6" t="s">
        <v>128</v>
      </c>
      <c r="N55" s="6" t="s">
        <v>128</v>
      </c>
      <c r="O55" s="1" t="s">
        <v>116</v>
      </c>
      <c r="P55" s="1" t="s">
        <v>113</v>
      </c>
      <c r="Q55" s="1" t="s">
        <v>117</v>
      </c>
      <c r="R55" s="1" t="s">
        <v>118</v>
      </c>
      <c r="S55" s="10">
        <f t="shared" si="0"/>
        <v>2.5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2">
        <f t="shared" si="4"/>
        <v>1</v>
      </c>
      <c r="X55" s="12">
        <f t="shared" si="5"/>
        <v>0</v>
      </c>
      <c r="Y55" s="12">
        <f t="shared" si="6"/>
        <v>0</v>
      </c>
      <c r="Z55" s="12">
        <f t="shared" si="7"/>
        <v>0</v>
      </c>
      <c r="AD55" s="2" t="s">
        <v>114</v>
      </c>
      <c r="AE55">
        <v>56</v>
      </c>
      <c r="AF55">
        <v>56</v>
      </c>
      <c r="AG55">
        <v>56</v>
      </c>
      <c r="AH55">
        <v>56</v>
      </c>
      <c r="AI55">
        <v>152</v>
      </c>
      <c r="AJ55">
        <v>95</v>
      </c>
      <c r="AK55">
        <v>104.5</v>
      </c>
      <c r="AL55">
        <v>125</v>
      </c>
      <c r="AS55" s="15"/>
      <c r="AT55" s="15"/>
      <c r="AU55" s="15"/>
      <c r="AV55" s="15"/>
    </row>
    <row r="56" spans="1:48" x14ac:dyDescent="0.2">
      <c r="A56" s="1">
        <v>55</v>
      </c>
      <c r="B56" s="2" t="s">
        <v>61</v>
      </c>
      <c r="C56" s="6" t="s">
        <v>127</v>
      </c>
      <c r="D56" s="5" t="s">
        <v>131</v>
      </c>
      <c r="E56" s="5" t="s">
        <v>7</v>
      </c>
      <c r="F56" s="6" t="s">
        <v>128</v>
      </c>
      <c r="G56" s="6" t="s">
        <v>130</v>
      </c>
      <c r="H56" s="6" t="s">
        <v>128</v>
      </c>
      <c r="I56" s="5" t="s">
        <v>131</v>
      </c>
      <c r="J56" s="5" t="s">
        <v>131</v>
      </c>
      <c r="K56" s="5" t="s">
        <v>131</v>
      </c>
      <c r="L56" s="6" t="s">
        <v>128</v>
      </c>
      <c r="M56" s="6" t="s">
        <v>130</v>
      </c>
      <c r="N56" s="6" t="s">
        <v>130</v>
      </c>
      <c r="O56" s="1" t="s">
        <v>116</v>
      </c>
      <c r="P56" s="1" t="s">
        <v>113</v>
      </c>
      <c r="Q56" s="1" t="s">
        <v>117</v>
      </c>
      <c r="R56" s="1" t="s">
        <v>118</v>
      </c>
      <c r="S56" s="10">
        <f t="shared" si="0"/>
        <v>1.5</v>
      </c>
      <c r="T56" s="10">
        <f t="shared" si="1"/>
        <v>0</v>
      </c>
      <c r="U56" s="10">
        <f t="shared" si="2"/>
        <v>1.5</v>
      </c>
      <c r="V56" s="10">
        <f t="shared" si="3"/>
        <v>0</v>
      </c>
      <c r="W56" s="12">
        <f t="shared" si="4"/>
        <v>1</v>
      </c>
      <c r="X56" s="12">
        <f t="shared" si="5"/>
        <v>0</v>
      </c>
      <c r="Y56" s="12">
        <f t="shared" si="6"/>
        <v>0.5</v>
      </c>
      <c r="Z56" s="12">
        <f t="shared" si="7"/>
        <v>0</v>
      </c>
      <c r="AD56" s="2" t="s">
        <v>141</v>
      </c>
      <c r="AE56">
        <v>100</v>
      </c>
      <c r="AF56">
        <v>100</v>
      </c>
      <c r="AG56">
        <v>100</v>
      </c>
      <c r="AH56">
        <v>100</v>
      </c>
      <c r="AI56">
        <v>195</v>
      </c>
      <c r="AJ56">
        <v>98.5</v>
      </c>
      <c r="AK56">
        <v>112</v>
      </c>
      <c r="AL56">
        <v>137</v>
      </c>
    </row>
    <row r="57" spans="1:48" x14ac:dyDescent="0.2">
      <c r="A57" s="1">
        <v>56</v>
      </c>
      <c r="B57" s="2" t="s">
        <v>62</v>
      </c>
      <c r="C57" s="5" t="s">
        <v>131</v>
      </c>
      <c r="D57" s="5" t="s">
        <v>131</v>
      </c>
      <c r="E57" s="6" t="s">
        <v>130</v>
      </c>
      <c r="F57" s="6" t="s">
        <v>127</v>
      </c>
      <c r="G57" s="6" t="s">
        <v>127</v>
      </c>
      <c r="H57" s="6" t="s">
        <v>127</v>
      </c>
      <c r="I57" s="6" t="s">
        <v>127</v>
      </c>
      <c r="J57" s="6" t="s">
        <v>127</v>
      </c>
      <c r="K57" s="6" t="s">
        <v>127</v>
      </c>
      <c r="L57" s="6" t="s">
        <v>130</v>
      </c>
      <c r="M57" s="6" t="s">
        <v>130</v>
      </c>
      <c r="N57" s="6" t="s">
        <v>130</v>
      </c>
      <c r="O57" s="1" t="s">
        <v>112</v>
      </c>
      <c r="P57" s="1" t="s">
        <v>122</v>
      </c>
      <c r="Q57" s="1" t="s">
        <v>117</v>
      </c>
      <c r="R57" s="1" t="s">
        <v>123</v>
      </c>
      <c r="S57" s="10">
        <f t="shared" si="0"/>
        <v>1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2">
        <f t="shared" si="4"/>
        <v>0.5</v>
      </c>
      <c r="X57" s="12">
        <f t="shared" si="5"/>
        <v>0</v>
      </c>
      <c r="Y57" s="12">
        <f t="shared" si="6"/>
        <v>0</v>
      </c>
      <c r="Z57" s="12">
        <f t="shared" si="7"/>
        <v>0</v>
      </c>
    </row>
    <row r="58" spans="1:48" x14ac:dyDescent="0.2">
      <c r="A58" s="1">
        <v>57</v>
      </c>
      <c r="B58" s="2" t="s">
        <v>63</v>
      </c>
      <c r="C58" s="6" t="s">
        <v>127</v>
      </c>
      <c r="D58" s="5" t="s">
        <v>131</v>
      </c>
      <c r="E58" s="5" t="s">
        <v>131</v>
      </c>
      <c r="F58" s="6" t="s">
        <v>127</v>
      </c>
      <c r="G58" s="6" t="s">
        <v>127</v>
      </c>
      <c r="H58" s="6" t="s">
        <v>127</v>
      </c>
      <c r="I58" s="6" t="s">
        <v>127</v>
      </c>
      <c r="J58" s="6" t="s">
        <v>127</v>
      </c>
      <c r="K58" s="6" t="s">
        <v>127</v>
      </c>
      <c r="L58" s="6" t="s">
        <v>130</v>
      </c>
      <c r="M58" s="6" t="s">
        <v>130</v>
      </c>
      <c r="N58" s="6" t="s">
        <v>130</v>
      </c>
      <c r="O58" s="1" t="s">
        <v>112</v>
      </c>
      <c r="P58" s="1" t="s">
        <v>122</v>
      </c>
      <c r="Q58" s="1" t="s">
        <v>117</v>
      </c>
      <c r="R58" s="1" t="s">
        <v>123</v>
      </c>
      <c r="S58" s="10">
        <f t="shared" si="0"/>
        <v>1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2">
        <f t="shared" si="4"/>
        <v>0.5</v>
      </c>
      <c r="X58" s="12">
        <f t="shared" si="5"/>
        <v>0</v>
      </c>
      <c r="Y58" s="12">
        <f t="shared" si="6"/>
        <v>0</v>
      </c>
      <c r="Z58" s="12">
        <f t="shared" si="7"/>
        <v>0</v>
      </c>
    </row>
    <row r="59" spans="1:48" x14ac:dyDescent="0.2">
      <c r="A59" s="1">
        <v>58</v>
      </c>
      <c r="B59" s="2" t="s">
        <v>64</v>
      </c>
      <c r="C59" s="6" t="s">
        <v>127</v>
      </c>
      <c r="D59" s="5" t="s">
        <v>7</v>
      </c>
      <c r="E59" s="5" t="s">
        <v>131</v>
      </c>
      <c r="F59" s="6" t="s">
        <v>127</v>
      </c>
      <c r="G59" s="6" t="s">
        <v>127</v>
      </c>
      <c r="H59" s="6" t="s">
        <v>127</v>
      </c>
      <c r="I59" s="6" t="s">
        <v>127</v>
      </c>
      <c r="J59" s="6" t="s">
        <v>127</v>
      </c>
      <c r="K59" s="6" t="s">
        <v>127</v>
      </c>
      <c r="L59" s="6" t="s">
        <v>130</v>
      </c>
      <c r="M59" s="6" t="s">
        <v>130</v>
      </c>
      <c r="N59" s="6" t="s">
        <v>130</v>
      </c>
      <c r="O59" s="1" t="s">
        <v>112</v>
      </c>
      <c r="P59" s="1" t="s">
        <v>122</v>
      </c>
      <c r="Q59" s="1" t="s">
        <v>117</v>
      </c>
      <c r="R59" s="1" t="s">
        <v>123</v>
      </c>
      <c r="S59" s="10">
        <f t="shared" si="0"/>
        <v>1.5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2">
        <f t="shared" si="4"/>
        <v>1</v>
      </c>
      <c r="X59" s="12">
        <f t="shared" si="5"/>
        <v>0</v>
      </c>
      <c r="Y59" s="12">
        <f t="shared" si="6"/>
        <v>0</v>
      </c>
      <c r="Z59" s="12">
        <f t="shared" si="7"/>
        <v>0</v>
      </c>
      <c r="AJ59" t="s">
        <v>157</v>
      </c>
    </row>
    <row r="60" spans="1:48" x14ac:dyDescent="0.2">
      <c r="A60" s="1">
        <v>59</v>
      </c>
      <c r="B60" s="2" t="s">
        <v>65</v>
      </c>
      <c r="C60" s="5" t="s">
        <v>7</v>
      </c>
      <c r="D60" s="6" t="s">
        <v>130</v>
      </c>
      <c r="E60" s="5" t="s">
        <v>131</v>
      </c>
      <c r="F60" s="6" t="s">
        <v>127</v>
      </c>
      <c r="G60" s="6" t="s">
        <v>127</v>
      </c>
      <c r="H60" s="6" t="s">
        <v>127</v>
      </c>
      <c r="I60" s="6" t="s">
        <v>127</v>
      </c>
      <c r="J60" s="6" t="s">
        <v>130</v>
      </c>
      <c r="K60" s="6" t="s">
        <v>127</v>
      </c>
      <c r="L60" s="6" t="s">
        <v>130</v>
      </c>
      <c r="M60" s="6" t="s">
        <v>130</v>
      </c>
      <c r="N60" s="6" t="s">
        <v>130</v>
      </c>
      <c r="O60" s="1" t="s">
        <v>112</v>
      </c>
      <c r="P60" s="1" t="s">
        <v>122</v>
      </c>
      <c r="Q60" s="1" t="s">
        <v>117</v>
      </c>
      <c r="R60" s="1" t="s">
        <v>123</v>
      </c>
      <c r="S60" s="10">
        <f t="shared" si="0"/>
        <v>1.5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2">
        <f t="shared" si="4"/>
        <v>1</v>
      </c>
      <c r="X60" s="12">
        <f t="shared" si="5"/>
        <v>0</v>
      </c>
      <c r="Y60" s="12">
        <f t="shared" si="6"/>
        <v>0</v>
      </c>
      <c r="Z60" s="12">
        <f t="shared" si="7"/>
        <v>0</v>
      </c>
      <c r="AJ60">
        <v>32.6</v>
      </c>
    </row>
    <row r="61" spans="1:48" x14ac:dyDescent="0.2">
      <c r="A61" s="1">
        <v>60</v>
      </c>
      <c r="B61" s="2" t="s">
        <v>66</v>
      </c>
      <c r="C61" s="6" t="s">
        <v>130</v>
      </c>
      <c r="D61" s="5" t="s">
        <v>131</v>
      </c>
      <c r="E61" s="6" t="s">
        <v>130</v>
      </c>
      <c r="F61" s="6" t="s">
        <v>127</v>
      </c>
      <c r="G61" s="6" t="s">
        <v>127</v>
      </c>
      <c r="H61" s="6" t="s">
        <v>127</v>
      </c>
      <c r="I61" s="6" t="s">
        <v>130</v>
      </c>
      <c r="J61" s="6" t="s">
        <v>128</v>
      </c>
      <c r="K61" s="6" t="s">
        <v>128</v>
      </c>
      <c r="L61" s="6" t="s">
        <v>130</v>
      </c>
      <c r="M61" s="6" t="s">
        <v>130</v>
      </c>
      <c r="N61" s="6" t="s">
        <v>130</v>
      </c>
      <c r="O61" s="1" t="s">
        <v>112</v>
      </c>
      <c r="P61" s="1" t="s">
        <v>122</v>
      </c>
      <c r="Q61" s="1" t="s">
        <v>117</v>
      </c>
      <c r="R61" s="1" t="s">
        <v>123</v>
      </c>
      <c r="S61" s="10">
        <f t="shared" si="0"/>
        <v>0.5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2">
        <f t="shared" si="4"/>
        <v>0.5</v>
      </c>
      <c r="X61" s="12">
        <f t="shared" si="5"/>
        <v>0</v>
      </c>
      <c r="Y61" s="12">
        <f t="shared" si="6"/>
        <v>0</v>
      </c>
      <c r="Z61" s="12">
        <f t="shared" si="7"/>
        <v>0</v>
      </c>
      <c r="AJ61">
        <v>2.7</v>
      </c>
    </row>
    <row r="62" spans="1:48" x14ac:dyDescent="0.2">
      <c r="A62" s="1">
        <v>61</v>
      </c>
      <c r="B62" s="2" t="s">
        <v>67</v>
      </c>
      <c r="C62" s="6" t="s">
        <v>127</v>
      </c>
      <c r="D62" s="6" t="s">
        <v>130</v>
      </c>
      <c r="E62" s="5" t="s">
        <v>7</v>
      </c>
      <c r="F62" s="6" t="s">
        <v>130</v>
      </c>
      <c r="G62" s="6" t="s">
        <v>130</v>
      </c>
      <c r="H62" s="6" t="s">
        <v>127</v>
      </c>
      <c r="I62" s="6" t="s">
        <v>127</v>
      </c>
      <c r="J62" s="6" t="s">
        <v>127</v>
      </c>
      <c r="K62" s="6" t="s">
        <v>127</v>
      </c>
      <c r="L62" s="6" t="s">
        <v>130</v>
      </c>
      <c r="M62" s="6" t="s">
        <v>130</v>
      </c>
      <c r="N62" s="6" t="s">
        <v>130</v>
      </c>
      <c r="O62" s="1" t="s">
        <v>112</v>
      </c>
      <c r="P62" s="1" t="s">
        <v>113</v>
      </c>
      <c r="Q62" s="1" t="s">
        <v>117</v>
      </c>
      <c r="R62" s="1" t="s">
        <v>124</v>
      </c>
      <c r="S62" s="10">
        <f t="shared" si="0"/>
        <v>1</v>
      </c>
      <c r="T62" s="10">
        <f t="shared" si="1"/>
        <v>0</v>
      </c>
      <c r="U62" s="10">
        <f t="shared" si="2"/>
        <v>0</v>
      </c>
      <c r="V62" s="10">
        <f t="shared" si="3"/>
        <v>0</v>
      </c>
      <c r="W62" s="12">
        <f t="shared" si="4"/>
        <v>1</v>
      </c>
      <c r="X62" s="12">
        <f t="shared" si="5"/>
        <v>0</v>
      </c>
      <c r="Y62" s="12">
        <f t="shared" si="6"/>
        <v>0</v>
      </c>
      <c r="Z62" s="12">
        <f t="shared" si="7"/>
        <v>0</v>
      </c>
      <c r="AJ62">
        <v>3.4</v>
      </c>
    </row>
    <row r="63" spans="1:48" x14ac:dyDescent="0.2">
      <c r="A63" s="1">
        <v>62</v>
      </c>
      <c r="B63" s="2" t="s">
        <v>68</v>
      </c>
      <c r="C63" s="6" t="s">
        <v>127</v>
      </c>
      <c r="D63" s="6" t="s">
        <v>130</v>
      </c>
      <c r="E63" s="5" t="s">
        <v>131</v>
      </c>
      <c r="F63" s="6" t="s">
        <v>127</v>
      </c>
      <c r="G63" s="6" t="s">
        <v>127</v>
      </c>
      <c r="H63" s="6" t="s">
        <v>127</v>
      </c>
      <c r="I63" s="6" t="s">
        <v>127</v>
      </c>
      <c r="J63" s="6" t="s">
        <v>127</v>
      </c>
      <c r="K63" s="6" t="s">
        <v>127</v>
      </c>
      <c r="L63" s="5" t="s">
        <v>131</v>
      </c>
      <c r="M63" s="5" t="s">
        <v>131</v>
      </c>
      <c r="N63" s="6" t="s">
        <v>130</v>
      </c>
      <c r="O63" s="1" t="s">
        <v>112</v>
      </c>
      <c r="P63" s="1" t="s">
        <v>122</v>
      </c>
      <c r="Q63" s="1" t="s">
        <v>117</v>
      </c>
      <c r="R63" s="1" t="s">
        <v>123</v>
      </c>
      <c r="S63" s="10">
        <f t="shared" si="0"/>
        <v>0.5</v>
      </c>
      <c r="T63" s="10">
        <f t="shared" si="1"/>
        <v>0</v>
      </c>
      <c r="U63" s="10">
        <f t="shared" si="2"/>
        <v>0</v>
      </c>
      <c r="V63" s="10">
        <f t="shared" si="3"/>
        <v>1</v>
      </c>
      <c r="W63" s="12">
        <f t="shared" si="4"/>
        <v>0.5</v>
      </c>
      <c r="X63" s="12">
        <f t="shared" si="5"/>
        <v>0</v>
      </c>
      <c r="Y63" s="12">
        <f t="shared" si="6"/>
        <v>0</v>
      </c>
      <c r="Z63" s="12">
        <f t="shared" si="7"/>
        <v>0.5</v>
      </c>
      <c r="AJ63">
        <v>4.5</v>
      </c>
    </row>
    <row r="64" spans="1:48" x14ac:dyDescent="0.2">
      <c r="A64" s="1">
        <v>63</v>
      </c>
      <c r="B64" s="2" t="s">
        <v>69</v>
      </c>
      <c r="C64" s="6" t="s">
        <v>127</v>
      </c>
      <c r="D64" s="6" t="s">
        <v>127</v>
      </c>
      <c r="E64" s="6" t="s">
        <v>127</v>
      </c>
      <c r="F64" s="6" t="s">
        <v>128</v>
      </c>
      <c r="G64" s="6" t="s">
        <v>128</v>
      </c>
      <c r="H64" s="6" t="s">
        <v>128</v>
      </c>
      <c r="I64" s="6" t="s">
        <v>127</v>
      </c>
      <c r="J64" s="6" t="s">
        <v>127</v>
      </c>
      <c r="K64" s="6" t="s">
        <v>127</v>
      </c>
      <c r="L64" s="6" t="s">
        <v>128</v>
      </c>
      <c r="M64" s="6" t="s">
        <v>130</v>
      </c>
      <c r="N64" s="6" t="s">
        <v>128</v>
      </c>
      <c r="O64" s="1" t="s">
        <v>116</v>
      </c>
      <c r="P64" s="1" t="s">
        <v>113</v>
      </c>
      <c r="Q64" s="1" t="s">
        <v>117</v>
      </c>
      <c r="R64" s="1" t="s">
        <v>125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2">
        <f t="shared" si="4"/>
        <v>0</v>
      </c>
      <c r="X64" s="12">
        <f t="shared" si="5"/>
        <v>0</v>
      </c>
      <c r="Y64" s="12">
        <f t="shared" si="6"/>
        <v>0</v>
      </c>
      <c r="Z64" s="12">
        <f t="shared" si="7"/>
        <v>0</v>
      </c>
    </row>
    <row r="65" spans="1:42" x14ac:dyDescent="0.2">
      <c r="A65" s="1">
        <v>64</v>
      </c>
      <c r="B65" s="2" t="s">
        <v>70</v>
      </c>
      <c r="C65" s="5" t="s">
        <v>7</v>
      </c>
      <c r="D65" s="5" t="s">
        <v>7</v>
      </c>
      <c r="E65" s="5" t="s">
        <v>7</v>
      </c>
      <c r="F65" s="6" t="s">
        <v>130</v>
      </c>
      <c r="G65" s="6" t="s">
        <v>128</v>
      </c>
      <c r="H65" s="6" t="s">
        <v>128</v>
      </c>
      <c r="I65" s="6" t="s">
        <v>129</v>
      </c>
      <c r="J65" s="6" t="s">
        <v>129</v>
      </c>
      <c r="K65" s="6" t="s">
        <v>129</v>
      </c>
      <c r="L65" s="6" t="s">
        <v>128</v>
      </c>
      <c r="M65" s="6" t="s">
        <v>128</v>
      </c>
      <c r="N65" s="6" t="s">
        <v>128</v>
      </c>
      <c r="O65" s="1" t="s">
        <v>116</v>
      </c>
      <c r="P65" s="1" t="s">
        <v>113</v>
      </c>
      <c r="Q65" s="1" t="s">
        <v>114</v>
      </c>
      <c r="R65" s="1" t="s">
        <v>125</v>
      </c>
      <c r="S65" s="10">
        <f t="shared" si="0"/>
        <v>3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2">
        <f t="shared" si="4"/>
        <v>1</v>
      </c>
      <c r="X65" s="12">
        <f t="shared" si="5"/>
        <v>0</v>
      </c>
      <c r="Y65" s="12">
        <f t="shared" si="6"/>
        <v>0</v>
      </c>
      <c r="Z65" s="12">
        <f t="shared" si="7"/>
        <v>0</v>
      </c>
    </row>
    <row r="66" spans="1:42" x14ac:dyDescent="0.2">
      <c r="A66" s="1">
        <v>65</v>
      </c>
      <c r="B66" s="2" t="s">
        <v>71</v>
      </c>
      <c r="C66" s="5" t="s">
        <v>7</v>
      </c>
      <c r="D66" s="5" t="s">
        <v>7</v>
      </c>
      <c r="E66" s="5" t="s">
        <v>7</v>
      </c>
      <c r="F66" s="6" t="s">
        <v>128</v>
      </c>
      <c r="G66" s="6" t="s">
        <v>128</v>
      </c>
      <c r="H66" s="6" t="s">
        <v>128</v>
      </c>
      <c r="I66" s="6" t="s">
        <v>129</v>
      </c>
      <c r="J66" s="6" t="s">
        <v>129</v>
      </c>
      <c r="K66" s="6" t="s">
        <v>129</v>
      </c>
      <c r="L66" s="6" t="s">
        <v>128</v>
      </c>
      <c r="M66" s="5" t="s">
        <v>7</v>
      </c>
      <c r="N66" s="6" t="s">
        <v>128</v>
      </c>
      <c r="O66" s="1" t="s">
        <v>116</v>
      </c>
      <c r="P66" s="1" t="s">
        <v>113</v>
      </c>
      <c r="Q66" s="1" t="s">
        <v>114</v>
      </c>
      <c r="R66" s="1" t="s">
        <v>125</v>
      </c>
      <c r="S66" s="10">
        <f t="shared" si="0"/>
        <v>3</v>
      </c>
      <c r="T66" s="10">
        <f t="shared" si="1"/>
        <v>0</v>
      </c>
      <c r="U66" s="10">
        <f t="shared" si="2"/>
        <v>0</v>
      </c>
      <c r="V66" s="10">
        <f t="shared" si="3"/>
        <v>1</v>
      </c>
      <c r="W66" s="12">
        <f t="shared" si="4"/>
        <v>1</v>
      </c>
      <c r="X66" s="12">
        <f t="shared" si="5"/>
        <v>0</v>
      </c>
      <c r="Y66" s="12">
        <f t="shared" si="6"/>
        <v>0</v>
      </c>
      <c r="Z66" s="12">
        <f t="shared" si="7"/>
        <v>1</v>
      </c>
    </row>
    <row r="67" spans="1:42" x14ac:dyDescent="0.2">
      <c r="A67" s="1">
        <v>66</v>
      </c>
      <c r="B67" s="2" t="s">
        <v>72</v>
      </c>
      <c r="C67" s="6" t="s">
        <v>127</v>
      </c>
      <c r="D67" s="6" t="s">
        <v>127</v>
      </c>
      <c r="E67" s="6" t="s">
        <v>127</v>
      </c>
      <c r="F67" s="6" t="s">
        <v>128</v>
      </c>
      <c r="G67" s="6" t="s">
        <v>128</v>
      </c>
      <c r="H67" s="6" t="s">
        <v>128</v>
      </c>
      <c r="I67" s="6" t="s">
        <v>127</v>
      </c>
      <c r="J67" s="6" t="s">
        <v>127</v>
      </c>
      <c r="K67" s="6" t="s">
        <v>127</v>
      </c>
      <c r="L67" s="6" t="s">
        <v>128</v>
      </c>
      <c r="M67" s="6" t="s">
        <v>128</v>
      </c>
      <c r="N67" s="6" t="s">
        <v>128</v>
      </c>
      <c r="O67" s="1" t="s">
        <v>116</v>
      </c>
      <c r="P67" s="1" t="s">
        <v>113</v>
      </c>
      <c r="Q67" s="1" t="s">
        <v>114</v>
      </c>
      <c r="R67" s="1" t="s">
        <v>125</v>
      </c>
      <c r="S67" s="10">
        <f t="shared" ref="S67:S101" si="19">IF(C67="YES",1,IF(C67="Y/PARTIAL",0.5,0)) + IF(D67="YES",1,IF(D67="Y/PARTIAL",0.5,0)) + IF(E67="YES",1,IF(E67="Y/PARTIAL",0.5,0))</f>
        <v>0</v>
      </c>
      <c r="T67" s="10">
        <f t="shared" ref="T67:T101" si="20">IF(F67="YES",1,IF(F67="Y/PARTIAL",0.5,0)) + IF(G67="YES",1,IF(G67="Y/PARTIAL",0.5,0)) + IF(H67="YES",1,IF(H67="Y/PARTIAL",0.5,0))</f>
        <v>0</v>
      </c>
      <c r="U67" s="10">
        <f t="shared" ref="U67:U101" si="21">IF(I67="YES",1,IF(I67="Y/PARTIAL",0.5,0)) + IF(J67="YES",1,IF(J67="Y/PARTIAL",0.5,0)) + IF(K67="YES",1,IF(K67="Y/PARTIAL",0.5,0))</f>
        <v>0</v>
      </c>
      <c r="V67" s="10">
        <f t="shared" ref="V67:V101" si="22">IF(L67="YES",1,IF(L67="Y/PARTIAL",0.5,0)) + IF(M67="YES",1,IF(M67="Y/PARTIAL",0.5,0)) + IF(N67="YES",1,IF(N67="Y/PARTIAL",0.5,0))</f>
        <v>0</v>
      </c>
      <c r="W67" s="12">
        <f t="shared" ref="W67:W101" si="23">IF(COUNTIF(C67:E67,"YES")&gt;0,1,IF(COUNTIF(C67:E67,"Y/PARTIAL")&gt;0,0.5,0))</f>
        <v>0</v>
      </c>
      <c r="X67" s="12">
        <f t="shared" ref="X67:X101" si="24">IF(COUNTIF(F67:H67,"YES")&gt;0,1,IF(COUNTIF(F67:H67,"Y/PARTIAL")&gt;0,0.5,0))</f>
        <v>0</v>
      </c>
      <c r="Y67" s="12">
        <f t="shared" ref="Y67:Y101" si="25">IF(COUNTIF(I67:K67,"YES")&gt;0,1,IF(COUNTIF(I67:K67,"Y/PARTIAL")&gt;0,0.5,0))</f>
        <v>0</v>
      </c>
      <c r="Z67" s="12">
        <f t="shared" ref="Z67:Z101" si="26">IF(COUNTIF(L67:N67,"YES")&gt;0,1,IF(COUNTIF(L67:N67,"Y/PARTIAL")&gt;0,0.5,0))</f>
        <v>0</v>
      </c>
    </row>
    <row r="68" spans="1:42" x14ac:dyDescent="0.2">
      <c r="A68" s="1">
        <v>67</v>
      </c>
      <c r="B68" s="2" t="s">
        <v>73</v>
      </c>
      <c r="C68" s="5" t="s">
        <v>7</v>
      </c>
      <c r="D68" s="6" t="s">
        <v>127</v>
      </c>
      <c r="E68" s="6" t="s">
        <v>127</v>
      </c>
      <c r="F68" s="6" t="s">
        <v>128</v>
      </c>
      <c r="G68" s="6" t="s">
        <v>128</v>
      </c>
      <c r="H68" s="6" t="s">
        <v>128</v>
      </c>
      <c r="I68" s="6" t="s">
        <v>127</v>
      </c>
      <c r="J68" s="6" t="s">
        <v>127</v>
      </c>
      <c r="K68" s="6" t="s">
        <v>127</v>
      </c>
      <c r="L68" s="6" t="s">
        <v>128</v>
      </c>
      <c r="M68" s="6" t="s">
        <v>128</v>
      </c>
      <c r="N68" s="6" t="s">
        <v>128</v>
      </c>
      <c r="O68" s="1" t="s">
        <v>116</v>
      </c>
      <c r="P68" s="1" t="s">
        <v>113</v>
      </c>
      <c r="Q68" s="1" t="s">
        <v>117</v>
      </c>
      <c r="R68" s="1" t="s">
        <v>125</v>
      </c>
      <c r="S68" s="10">
        <f t="shared" si="19"/>
        <v>1</v>
      </c>
      <c r="T68" s="10">
        <f t="shared" si="20"/>
        <v>0</v>
      </c>
      <c r="U68" s="10">
        <f t="shared" si="21"/>
        <v>0</v>
      </c>
      <c r="V68" s="10">
        <f t="shared" si="22"/>
        <v>0</v>
      </c>
      <c r="W68" s="12">
        <f t="shared" si="23"/>
        <v>1</v>
      </c>
      <c r="X68" s="12">
        <f t="shared" si="24"/>
        <v>0</v>
      </c>
      <c r="Y68" s="12">
        <f t="shared" si="25"/>
        <v>0</v>
      </c>
      <c r="Z68" s="12">
        <f t="shared" si="26"/>
        <v>0</v>
      </c>
    </row>
    <row r="69" spans="1:42" x14ac:dyDescent="0.2">
      <c r="A69" s="1">
        <v>68</v>
      </c>
      <c r="B69" s="2" t="s">
        <v>74</v>
      </c>
      <c r="C69" s="6" t="s">
        <v>127</v>
      </c>
      <c r="D69" s="6" t="s">
        <v>127</v>
      </c>
      <c r="E69" s="6" t="s">
        <v>127</v>
      </c>
      <c r="F69" s="6" t="s">
        <v>128</v>
      </c>
      <c r="G69" s="6" t="s">
        <v>128</v>
      </c>
      <c r="H69" s="6" t="s">
        <v>128</v>
      </c>
      <c r="I69" s="6" t="s">
        <v>129</v>
      </c>
      <c r="J69" s="6" t="s">
        <v>129</v>
      </c>
      <c r="K69" s="6" t="s">
        <v>129</v>
      </c>
      <c r="L69" s="6" t="s">
        <v>128</v>
      </c>
      <c r="M69" s="6" t="s">
        <v>128</v>
      </c>
      <c r="N69" s="6" t="s">
        <v>128</v>
      </c>
      <c r="O69" s="1" t="s">
        <v>116</v>
      </c>
      <c r="P69" s="1" t="s">
        <v>113</v>
      </c>
      <c r="Q69" s="1" t="s">
        <v>117</v>
      </c>
      <c r="R69" s="1" t="s">
        <v>125</v>
      </c>
      <c r="S69" s="10">
        <f t="shared" si="19"/>
        <v>0</v>
      </c>
      <c r="T69" s="10">
        <f t="shared" si="20"/>
        <v>0</v>
      </c>
      <c r="U69" s="10">
        <f t="shared" si="21"/>
        <v>0</v>
      </c>
      <c r="V69" s="10">
        <f t="shared" si="22"/>
        <v>0</v>
      </c>
      <c r="W69" s="12">
        <f t="shared" si="23"/>
        <v>0</v>
      </c>
      <c r="X69" s="12">
        <f t="shared" si="24"/>
        <v>0</v>
      </c>
      <c r="Y69" s="12">
        <f t="shared" si="25"/>
        <v>0</v>
      </c>
      <c r="Z69" s="12">
        <f t="shared" si="26"/>
        <v>0</v>
      </c>
    </row>
    <row r="70" spans="1:42" x14ac:dyDescent="0.2">
      <c r="A70" s="1">
        <v>69</v>
      </c>
      <c r="B70" s="2" t="s">
        <v>75</v>
      </c>
      <c r="C70" s="5" t="s">
        <v>7</v>
      </c>
      <c r="D70" s="6" t="s">
        <v>127</v>
      </c>
      <c r="E70" s="6" t="s">
        <v>127</v>
      </c>
      <c r="F70" s="6" t="s">
        <v>128</v>
      </c>
      <c r="G70" s="6" t="s">
        <v>128</v>
      </c>
      <c r="H70" s="6" t="s">
        <v>128</v>
      </c>
      <c r="I70" s="6" t="s">
        <v>130</v>
      </c>
      <c r="J70" s="6" t="s">
        <v>127</v>
      </c>
      <c r="K70" s="6" t="s">
        <v>127</v>
      </c>
      <c r="L70" s="6" t="s">
        <v>128</v>
      </c>
      <c r="M70" s="6" t="s">
        <v>130</v>
      </c>
      <c r="N70" s="6" t="s">
        <v>128</v>
      </c>
      <c r="O70" s="1" t="s">
        <v>116</v>
      </c>
      <c r="P70" s="1" t="s">
        <v>113</v>
      </c>
      <c r="Q70" s="1" t="s">
        <v>117</v>
      </c>
      <c r="R70" s="1" t="s">
        <v>125</v>
      </c>
      <c r="S70" s="10">
        <f t="shared" si="19"/>
        <v>1</v>
      </c>
      <c r="T70" s="10">
        <f t="shared" si="20"/>
        <v>0</v>
      </c>
      <c r="U70" s="10">
        <f t="shared" si="21"/>
        <v>0</v>
      </c>
      <c r="V70" s="10">
        <f t="shared" si="22"/>
        <v>0</v>
      </c>
      <c r="W70" s="12">
        <f t="shared" si="23"/>
        <v>1</v>
      </c>
      <c r="X70" s="12">
        <f t="shared" si="24"/>
        <v>0</v>
      </c>
      <c r="Y70" s="12">
        <f t="shared" si="25"/>
        <v>0</v>
      </c>
      <c r="Z70" s="12">
        <f t="shared" si="26"/>
        <v>0</v>
      </c>
    </row>
    <row r="71" spans="1:42" x14ac:dyDescent="0.2">
      <c r="A71" s="1">
        <v>70</v>
      </c>
      <c r="B71" s="2" t="s">
        <v>76</v>
      </c>
      <c r="C71" s="5" t="s">
        <v>7</v>
      </c>
      <c r="D71" s="5" t="s">
        <v>7</v>
      </c>
      <c r="E71" s="5" t="s">
        <v>7</v>
      </c>
      <c r="F71" s="6" t="s">
        <v>128</v>
      </c>
      <c r="G71" s="6" t="s">
        <v>130</v>
      </c>
      <c r="H71" s="6" t="s">
        <v>128</v>
      </c>
      <c r="I71" s="6" t="s">
        <v>129</v>
      </c>
      <c r="J71" s="6" t="s">
        <v>129</v>
      </c>
      <c r="K71" s="6" t="s">
        <v>129</v>
      </c>
      <c r="L71" s="5" t="s">
        <v>7</v>
      </c>
      <c r="M71" s="6" t="s">
        <v>128</v>
      </c>
      <c r="N71" s="5" t="s">
        <v>7</v>
      </c>
      <c r="O71" s="1" t="s">
        <v>116</v>
      </c>
      <c r="P71" s="1" t="s">
        <v>113</v>
      </c>
      <c r="Q71" s="1" t="s">
        <v>114</v>
      </c>
      <c r="R71" s="1" t="s">
        <v>125</v>
      </c>
      <c r="S71" s="10">
        <f t="shared" si="19"/>
        <v>3</v>
      </c>
      <c r="T71" s="10">
        <f t="shared" si="20"/>
        <v>0</v>
      </c>
      <c r="U71" s="10">
        <f t="shared" si="21"/>
        <v>0</v>
      </c>
      <c r="V71" s="10">
        <f t="shared" si="22"/>
        <v>2</v>
      </c>
      <c r="W71" s="12">
        <f t="shared" si="23"/>
        <v>1</v>
      </c>
      <c r="X71" s="12">
        <f t="shared" si="24"/>
        <v>0</v>
      </c>
      <c r="Y71" s="12">
        <f t="shared" si="25"/>
        <v>0</v>
      </c>
      <c r="Z71" s="12">
        <f t="shared" si="26"/>
        <v>1</v>
      </c>
    </row>
    <row r="72" spans="1:42" x14ac:dyDescent="0.2">
      <c r="A72" s="1">
        <v>71</v>
      </c>
      <c r="B72" s="2" t="s">
        <v>77</v>
      </c>
      <c r="C72" s="5" t="s">
        <v>7</v>
      </c>
      <c r="D72" s="5" t="s">
        <v>7</v>
      </c>
      <c r="E72" s="5" t="s">
        <v>7</v>
      </c>
      <c r="F72" s="6" t="s">
        <v>128</v>
      </c>
      <c r="G72" s="6" t="s">
        <v>128</v>
      </c>
      <c r="H72" s="6" t="s">
        <v>128</v>
      </c>
      <c r="I72" s="6" t="s">
        <v>129</v>
      </c>
      <c r="J72" s="5" t="s">
        <v>7</v>
      </c>
      <c r="K72" s="6" t="s">
        <v>129</v>
      </c>
      <c r="L72" s="6" t="s">
        <v>128</v>
      </c>
      <c r="M72" s="6" t="s">
        <v>128</v>
      </c>
      <c r="N72" s="6" t="s">
        <v>128</v>
      </c>
      <c r="O72" s="1" t="s">
        <v>112</v>
      </c>
      <c r="P72" s="1" t="s">
        <v>122</v>
      </c>
      <c r="Q72" s="1" t="s">
        <v>114</v>
      </c>
      <c r="R72" s="1" t="s">
        <v>125</v>
      </c>
      <c r="S72" s="10">
        <f t="shared" si="19"/>
        <v>3</v>
      </c>
      <c r="T72" s="10">
        <f t="shared" si="20"/>
        <v>0</v>
      </c>
      <c r="U72" s="10">
        <f t="shared" si="21"/>
        <v>1</v>
      </c>
      <c r="V72" s="10">
        <f t="shared" si="22"/>
        <v>0</v>
      </c>
      <c r="W72" s="12">
        <f t="shared" si="23"/>
        <v>1</v>
      </c>
      <c r="X72" s="12">
        <f t="shared" si="24"/>
        <v>0</v>
      </c>
      <c r="Y72" s="12">
        <f t="shared" si="25"/>
        <v>1</v>
      </c>
      <c r="Z72" s="12">
        <f t="shared" si="26"/>
        <v>0</v>
      </c>
      <c r="AD72" t="s">
        <v>142</v>
      </c>
      <c r="AE72" t="s">
        <v>143</v>
      </c>
      <c r="AF72" t="s">
        <v>144</v>
      </c>
      <c r="AG72" t="s">
        <v>145</v>
      </c>
      <c r="AH72" t="s">
        <v>146</v>
      </c>
      <c r="AI72" t="s">
        <v>147</v>
      </c>
      <c r="AJ72" t="s">
        <v>148</v>
      </c>
      <c r="AK72" t="s">
        <v>149</v>
      </c>
    </row>
    <row r="73" spans="1:42" x14ac:dyDescent="0.2">
      <c r="A73" s="1">
        <v>72</v>
      </c>
      <c r="B73" s="2" t="s">
        <v>78</v>
      </c>
      <c r="C73" s="5" t="s">
        <v>7</v>
      </c>
      <c r="D73" s="5" t="s">
        <v>7</v>
      </c>
      <c r="E73" s="5" t="s">
        <v>7</v>
      </c>
      <c r="F73" s="5" t="s">
        <v>7</v>
      </c>
      <c r="G73" s="6" t="s">
        <v>128</v>
      </c>
      <c r="H73" s="6" t="s">
        <v>128</v>
      </c>
      <c r="I73" s="6" t="s">
        <v>129</v>
      </c>
      <c r="J73" s="5" t="s">
        <v>7</v>
      </c>
      <c r="K73" s="6" t="s">
        <v>129</v>
      </c>
      <c r="L73" s="6" t="s">
        <v>128</v>
      </c>
      <c r="M73" s="6" t="s">
        <v>128</v>
      </c>
      <c r="N73" s="6" t="s">
        <v>128</v>
      </c>
      <c r="O73" s="1" t="s">
        <v>112</v>
      </c>
      <c r="P73" s="1" t="s">
        <v>122</v>
      </c>
      <c r="Q73" s="1" t="s">
        <v>117</v>
      </c>
      <c r="R73" s="1" t="s">
        <v>125</v>
      </c>
      <c r="S73" s="10">
        <f t="shared" si="19"/>
        <v>3</v>
      </c>
      <c r="T73" s="10">
        <f t="shared" si="20"/>
        <v>1</v>
      </c>
      <c r="U73" s="10">
        <f t="shared" si="21"/>
        <v>1</v>
      </c>
      <c r="V73" s="10">
        <f t="shared" si="22"/>
        <v>0</v>
      </c>
      <c r="W73" s="12">
        <f t="shared" si="23"/>
        <v>1</v>
      </c>
      <c r="X73" s="12">
        <f t="shared" si="24"/>
        <v>1</v>
      </c>
      <c r="Y73" s="12">
        <f t="shared" si="25"/>
        <v>1</v>
      </c>
      <c r="Z73" s="12">
        <f t="shared" si="26"/>
        <v>0</v>
      </c>
      <c r="AD73">
        <v>153.5</v>
      </c>
      <c r="AE73">
        <v>96.5</v>
      </c>
      <c r="AF73">
        <v>101.5</v>
      </c>
      <c r="AG73">
        <v>131</v>
      </c>
      <c r="AH73">
        <v>69</v>
      </c>
      <c r="AI73">
        <v>69</v>
      </c>
      <c r="AJ73">
        <v>69</v>
      </c>
      <c r="AK73">
        <v>69</v>
      </c>
      <c r="AM73" s="15">
        <f>(AD73/(AH73*3))*100</f>
        <v>74.154589371980677</v>
      </c>
      <c r="AN73" s="15">
        <f t="shared" ref="AN73:AN74" si="27">(AE73/(AI73*3))*100</f>
        <v>46.618357487922708</v>
      </c>
      <c r="AO73" s="15">
        <f t="shared" ref="AO73:AO74" si="28">(AF73/(AJ73*3))*100</f>
        <v>49.033816425120776</v>
      </c>
      <c r="AP73" s="15">
        <f>(AG73/(AK73*3))*100</f>
        <v>63.285024154589372</v>
      </c>
    </row>
    <row r="74" spans="1:42" x14ac:dyDescent="0.2">
      <c r="A74" s="1">
        <v>73</v>
      </c>
      <c r="B74" s="2" t="s">
        <v>79</v>
      </c>
      <c r="C74" s="5" t="s">
        <v>131</v>
      </c>
      <c r="D74" s="5" t="s">
        <v>131</v>
      </c>
      <c r="E74" s="5" t="s">
        <v>131</v>
      </c>
      <c r="F74" s="6" t="s">
        <v>127</v>
      </c>
      <c r="G74" s="6" t="s">
        <v>127</v>
      </c>
      <c r="H74" s="6" t="s">
        <v>127</v>
      </c>
      <c r="I74" s="6" t="s">
        <v>130</v>
      </c>
      <c r="J74" s="6" t="s">
        <v>128</v>
      </c>
      <c r="K74" s="6" t="s">
        <v>130</v>
      </c>
      <c r="L74" s="6" t="s">
        <v>127</v>
      </c>
      <c r="M74" s="6" t="s">
        <v>127</v>
      </c>
      <c r="N74" s="5" t="s">
        <v>7</v>
      </c>
      <c r="O74" s="1" t="s">
        <v>112</v>
      </c>
      <c r="P74" s="1" t="s">
        <v>122</v>
      </c>
      <c r="Q74" s="1" t="s">
        <v>117</v>
      </c>
      <c r="R74" s="1" t="s">
        <v>124</v>
      </c>
      <c r="S74" s="10">
        <f t="shared" si="19"/>
        <v>1.5</v>
      </c>
      <c r="T74" s="10">
        <f t="shared" si="20"/>
        <v>0</v>
      </c>
      <c r="U74" s="10">
        <f t="shared" si="21"/>
        <v>0</v>
      </c>
      <c r="V74" s="10">
        <f t="shared" si="22"/>
        <v>1</v>
      </c>
      <c r="W74" s="12">
        <f t="shared" si="23"/>
        <v>0.5</v>
      </c>
      <c r="X74" s="12">
        <f t="shared" si="24"/>
        <v>0</v>
      </c>
      <c r="Y74" s="12">
        <f t="shared" si="25"/>
        <v>0</v>
      </c>
      <c r="Z74" s="12">
        <f t="shared" si="26"/>
        <v>1</v>
      </c>
      <c r="AD74">
        <v>41.5</v>
      </c>
      <c r="AE74">
        <v>2</v>
      </c>
      <c r="AF74">
        <v>10.5</v>
      </c>
      <c r="AG74">
        <v>6</v>
      </c>
      <c r="AH74">
        <v>31</v>
      </c>
      <c r="AI74">
        <v>31</v>
      </c>
      <c r="AJ74">
        <v>31</v>
      </c>
      <c r="AK74">
        <v>31</v>
      </c>
      <c r="AM74" s="15">
        <f t="shared" ref="AM74" si="29">(AD74/(AH74*3))*100</f>
        <v>44.623655913978496</v>
      </c>
      <c r="AN74" s="15">
        <f t="shared" si="27"/>
        <v>2.1505376344086025</v>
      </c>
      <c r="AO74" s="15">
        <f t="shared" si="28"/>
        <v>11.29032258064516</v>
      </c>
      <c r="AP74" s="15">
        <f t="shared" ref="AP74" si="30">(AG74/(AK74*3))*100</f>
        <v>6.4516129032258061</v>
      </c>
    </row>
    <row r="75" spans="1:42" x14ac:dyDescent="0.2">
      <c r="A75" s="1">
        <v>74</v>
      </c>
      <c r="B75" s="2" t="s">
        <v>80</v>
      </c>
      <c r="C75" s="5" t="s">
        <v>131</v>
      </c>
      <c r="D75" s="6" t="s">
        <v>127</v>
      </c>
      <c r="E75" s="6" t="s">
        <v>127</v>
      </c>
      <c r="F75" s="6" t="s">
        <v>127</v>
      </c>
      <c r="G75" s="6" t="s">
        <v>127</v>
      </c>
      <c r="H75" s="6" t="s">
        <v>127</v>
      </c>
      <c r="I75" s="6" t="s">
        <v>130</v>
      </c>
      <c r="J75" s="6" t="s">
        <v>128</v>
      </c>
      <c r="K75" s="6" t="s">
        <v>128</v>
      </c>
      <c r="L75" s="6" t="s">
        <v>127</v>
      </c>
      <c r="M75" s="6" t="s">
        <v>127</v>
      </c>
      <c r="N75" s="6" t="s">
        <v>127</v>
      </c>
      <c r="O75" s="1" t="s">
        <v>112</v>
      </c>
      <c r="P75" s="1" t="s">
        <v>122</v>
      </c>
      <c r="Q75" s="1" t="s">
        <v>117</v>
      </c>
      <c r="R75" s="1" t="s">
        <v>124</v>
      </c>
      <c r="S75" s="10">
        <f t="shared" si="19"/>
        <v>0.5</v>
      </c>
      <c r="T75" s="10">
        <f t="shared" si="20"/>
        <v>0</v>
      </c>
      <c r="U75" s="10">
        <f t="shared" si="21"/>
        <v>0</v>
      </c>
      <c r="V75" s="10">
        <f t="shared" si="22"/>
        <v>0</v>
      </c>
      <c r="W75" s="12">
        <f t="shared" si="23"/>
        <v>0.5</v>
      </c>
      <c r="X75" s="12">
        <f t="shared" si="24"/>
        <v>0</v>
      </c>
      <c r="Y75" s="12">
        <f t="shared" si="25"/>
        <v>0</v>
      </c>
      <c r="Z75" s="12">
        <f t="shared" si="26"/>
        <v>0</v>
      </c>
      <c r="AD75">
        <v>195</v>
      </c>
      <c r="AE75">
        <v>98.5</v>
      </c>
      <c r="AF75">
        <v>112</v>
      </c>
      <c r="AG75">
        <v>137</v>
      </c>
      <c r="AH75">
        <v>100</v>
      </c>
      <c r="AI75">
        <v>100</v>
      </c>
      <c r="AJ75">
        <v>100</v>
      </c>
      <c r="AK75">
        <v>100</v>
      </c>
      <c r="AM75" s="15"/>
      <c r="AN75" s="15"/>
      <c r="AO75" s="15"/>
      <c r="AP75" s="15"/>
    </row>
    <row r="76" spans="1:42" x14ac:dyDescent="0.2">
      <c r="A76" s="1">
        <v>75</v>
      </c>
      <c r="B76" s="2" t="s">
        <v>81</v>
      </c>
      <c r="C76" s="5" t="s">
        <v>131</v>
      </c>
      <c r="D76" s="6" t="s">
        <v>127</v>
      </c>
      <c r="E76" s="6" t="s">
        <v>127</v>
      </c>
      <c r="F76" s="6" t="s">
        <v>127</v>
      </c>
      <c r="G76" s="6" t="s">
        <v>127</v>
      </c>
      <c r="H76" s="6" t="s">
        <v>127</v>
      </c>
      <c r="I76" s="6" t="s">
        <v>128</v>
      </c>
      <c r="J76" s="6" t="s">
        <v>128</v>
      </c>
      <c r="K76" s="6" t="s">
        <v>128</v>
      </c>
      <c r="L76" s="6" t="s">
        <v>127</v>
      </c>
      <c r="M76" s="6" t="s">
        <v>127</v>
      </c>
      <c r="N76" s="6" t="s">
        <v>127</v>
      </c>
      <c r="O76" s="1" t="s">
        <v>112</v>
      </c>
      <c r="P76" s="1" t="s">
        <v>122</v>
      </c>
      <c r="Q76" s="1" t="s">
        <v>117</v>
      </c>
      <c r="R76" s="1" t="s">
        <v>124</v>
      </c>
      <c r="S76" s="10">
        <f t="shared" si="19"/>
        <v>0.5</v>
      </c>
      <c r="T76" s="10">
        <f t="shared" si="20"/>
        <v>0</v>
      </c>
      <c r="U76" s="10">
        <f t="shared" si="21"/>
        <v>0</v>
      </c>
      <c r="V76" s="10">
        <f t="shared" si="22"/>
        <v>0</v>
      </c>
      <c r="W76" s="12">
        <f t="shared" si="23"/>
        <v>0.5</v>
      </c>
      <c r="X76" s="12">
        <f t="shared" si="24"/>
        <v>0</v>
      </c>
      <c r="Y76" s="12">
        <f t="shared" si="25"/>
        <v>0</v>
      </c>
      <c r="Z76" s="12">
        <f t="shared" si="26"/>
        <v>0</v>
      </c>
      <c r="AM76" s="15"/>
      <c r="AN76" s="15"/>
      <c r="AO76" s="15"/>
      <c r="AP76" s="15"/>
    </row>
    <row r="77" spans="1:42" x14ac:dyDescent="0.2">
      <c r="A77" s="1">
        <v>76</v>
      </c>
      <c r="B77" s="2" t="s">
        <v>82</v>
      </c>
      <c r="C77" s="5" t="s">
        <v>131</v>
      </c>
      <c r="D77" s="6" t="s">
        <v>127</v>
      </c>
      <c r="E77" s="6" t="s">
        <v>127</v>
      </c>
      <c r="F77" s="6" t="s">
        <v>127</v>
      </c>
      <c r="G77" s="6" t="s">
        <v>127</v>
      </c>
      <c r="H77" s="6" t="s">
        <v>127</v>
      </c>
      <c r="I77" s="6" t="s">
        <v>130</v>
      </c>
      <c r="J77" s="6" t="s">
        <v>130</v>
      </c>
      <c r="K77" s="6" t="s">
        <v>130</v>
      </c>
      <c r="L77" s="5" t="s">
        <v>131</v>
      </c>
      <c r="M77" s="5" t="s">
        <v>131</v>
      </c>
      <c r="N77" s="6" t="s">
        <v>127</v>
      </c>
      <c r="O77" s="1" t="s">
        <v>112</v>
      </c>
      <c r="P77" s="1" t="s">
        <v>122</v>
      </c>
      <c r="Q77" s="1" t="s">
        <v>117</v>
      </c>
      <c r="R77" s="1" t="s">
        <v>120</v>
      </c>
      <c r="S77" s="10">
        <f t="shared" si="19"/>
        <v>0.5</v>
      </c>
      <c r="T77" s="10">
        <f t="shared" si="20"/>
        <v>0</v>
      </c>
      <c r="U77" s="10">
        <f t="shared" si="21"/>
        <v>0</v>
      </c>
      <c r="V77" s="10">
        <f t="shared" si="22"/>
        <v>1</v>
      </c>
      <c r="W77" s="12">
        <f t="shared" si="23"/>
        <v>0.5</v>
      </c>
      <c r="X77" s="12">
        <f t="shared" si="24"/>
        <v>0</v>
      </c>
      <c r="Y77" s="12">
        <f t="shared" si="25"/>
        <v>0</v>
      </c>
      <c r="Z77" s="12">
        <f t="shared" si="26"/>
        <v>0.5</v>
      </c>
      <c r="AM77" s="15"/>
      <c r="AN77" s="15"/>
      <c r="AO77" s="15"/>
      <c r="AP77" s="15"/>
    </row>
    <row r="78" spans="1:42" x14ac:dyDescent="0.2">
      <c r="A78" s="1">
        <v>77</v>
      </c>
      <c r="B78" s="2" t="s">
        <v>83</v>
      </c>
      <c r="C78" s="6" t="s">
        <v>127</v>
      </c>
      <c r="D78" s="5" t="s">
        <v>7</v>
      </c>
      <c r="E78" s="5" t="s">
        <v>7</v>
      </c>
      <c r="F78" s="6" t="s">
        <v>127</v>
      </c>
      <c r="G78" s="6" t="s">
        <v>127</v>
      </c>
      <c r="H78" s="6" t="s">
        <v>127</v>
      </c>
      <c r="I78" s="6" t="s">
        <v>128</v>
      </c>
      <c r="J78" s="6" t="s">
        <v>128</v>
      </c>
      <c r="K78" s="6" t="s">
        <v>130</v>
      </c>
      <c r="L78" s="6" t="s">
        <v>130</v>
      </c>
      <c r="M78" s="6" t="s">
        <v>130</v>
      </c>
      <c r="N78" s="6" t="s">
        <v>130</v>
      </c>
      <c r="O78" s="1" t="s">
        <v>112</v>
      </c>
      <c r="P78" s="1" t="s">
        <v>122</v>
      </c>
      <c r="Q78" s="1" t="s">
        <v>117</v>
      </c>
      <c r="R78" s="1" t="s">
        <v>120</v>
      </c>
      <c r="S78" s="10">
        <f t="shared" si="19"/>
        <v>2</v>
      </c>
      <c r="T78" s="10">
        <f t="shared" si="20"/>
        <v>0</v>
      </c>
      <c r="U78" s="10">
        <f t="shared" si="21"/>
        <v>0</v>
      </c>
      <c r="V78" s="10">
        <f t="shared" si="22"/>
        <v>0</v>
      </c>
      <c r="W78" s="12">
        <f t="shared" si="23"/>
        <v>1</v>
      </c>
      <c r="X78" s="12">
        <f t="shared" si="24"/>
        <v>0</v>
      </c>
      <c r="Y78" s="12">
        <f t="shared" si="25"/>
        <v>0</v>
      </c>
      <c r="Z78" s="12">
        <f t="shared" si="26"/>
        <v>0</v>
      </c>
      <c r="AD78" t="s">
        <v>142</v>
      </c>
      <c r="AE78" t="s">
        <v>143</v>
      </c>
      <c r="AF78" t="s">
        <v>144</v>
      </c>
      <c r="AG78" t="s">
        <v>145</v>
      </c>
      <c r="AH78" t="s">
        <v>146</v>
      </c>
      <c r="AI78" t="s">
        <v>147</v>
      </c>
      <c r="AJ78" t="s">
        <v>148</v>
      </c>
      <c r="AK78" t="s">
        <v>149</v>
      </c>
      <c r="AM78" s="15"/>
      <c r="AN78" s="15"/>
      <c r="AO78" s="15"/>
      <c r="AP78" s="15"/>
    </row>
    <row r="79" spans="1:42" x14ac:dyDescent="0.2">
      <c r="A79" s="1">
        <v>78</v>
      </c>
      <c r="B79" s="2" t="s">
        <v>84</v>
      </c>
      <c r="C79" s="5" t="s">
        <v>131</v>
      </c>
      <c r="D79" s="6" t="s">
        <v>127</v>
      </c>
      <c r="E79" s="5" t="s">
        <v>131</v>
      </c>
      <c r="F79" s="6" t="s">
        <v>127</v>
      </c>
      <c r="G79" s="6" t="s">
        <v>127</v>
      </c>
      <c r="H79" s="6" t="s">
        <v>127</v>
      </c>
      <c r="I79" s="6" t="s">
        <v>127</v>
      </c>
      <c r="J79" s="6" t="s">
        <v>127</v>
      </c>
      <c r="K79" s="6" t="s">
        <v>127</v>
      </c>
      <c r="L79" s="6" t="s">
        <v>127</v>
      </c>
      <c r="M79" s="6" t="s">
        <v>127</v>
      </c>
      <c r="N79" s="6" t="s">
        <v>127</v>
      </c>
      <c r="O79" s="1" t="s">
        <v>112</v>
      </c>
      <c r="P79" s="1" t="s">
        <v>122</v>
      </c>
      <c r="Q79" s="1" t="s">
        <v>117</v>
      </c>
      <c r="R79" s="1" t="s">
        <v>120</v>
      </c>
      <c r="S79" s="10">
        <f t="shared" si="19"/>
        <v>1</v>
      </c>
      <c r="T79" s="10">
        <f t="shared" si="20"/>
        <v>0</v>
      </c>
      <c r="U79" s="10">
        <f t="shared" si="21"/>
        <v>0</v>
      </c>
      <c r="V79" s="10">
        <f t="shared" si="22"/>
        <v>0</v>
      </c>
      <c r="W79" s="12">
        <f t="shared" si="23"/>
        <v>0.5</v>
      </c>
      <c r="X79" s="12">
        <f t="shared" si="24"/>
        <v>0</v>
      </c>
      <c r="Y79" s="12">
        <f t="shared" si="25"/>
        <v>0</v>
      </c>
      <c r="Z79" s="12">
        <f t="shared" si="26"/>
        <v>0</v>
      </c>
      <c r="AD79">
        <v>19.5</v>
      </c>
      <c r="AE79">
        <v>1</v>
      </c>
      <c r="AF79">
        <v>5</v>
      </c>
      <c r="AG79">
        <v>4.5</v>
      </c>
      <c r="AH79">
        <v>17</v>
      </c>
      <c r="AI79">
        <v>17</v>
      </c>
      <c r="AJ79">
        <v>17</v>
      </c>
      <c r="AK79">
        <v>17</v>
      </c>
      <c r="AM79" s="15">
        <f t="shared" ref="AM79:AM80" si="31">(AD79/(AH79*3))*100</f>
        <v>38.235294117647058</v>
      </c>
      <c r="AN79" s="15">
        <f t="shared" ref="AN79:AN80" si="32">(AE79/(AI79*3))*100</f>
        <v>1.9607843137254901</v>
      </c>
      <c r="AO79" s="15">
        <f t="shared" ref="AO79:AO80" si="33">(AF79/(AJ79*3))*100</f>
        <v>9.8039215686274517</v>
      </c>
      <c r="AP79" s="15">
        <f t="shared" ref="AP79:AP80" si="34">(AG79/(AK79*3))*100</f>
        <v>8.8235294117647065</v>
      </c>
    </row>
    <row r="80" spans="1:42" x14ac:dyDescent="0.2">
      <c r="A80" s="1">
        <v>79</v>
      </c>
      <c r="B80" s="2" t="s">
        <v>85</v>
      </c>
      <c r="C80" s="5" t="s">
        <v>127</v>
      </c>
      <c r="D80" s="6" t="s">
        <v>127</v>
      </c>
      <c r="E80" s="6" t="s">
        <v>127</v>
      </c>
      <c r="F80" s="6" t="s">
        <v>127</v>
      </c>
      <c r="G80" s="6" t="s">
        <v>127</v>
      </c>
      <c r="H80" s="6" t="s">
        <v>127</v>
      </c>
      <c r="I80" s="6" t="s">
        <v>128</v>
      </c>
      <c r="J80" s="6" t="s">
        <v>128</v>
      </c>
      <c r="K80" s="6" t="s">
        <v>128</v>
      </c>
      <c r="L80" s="6" t="s">
        <v>129</v>
      </c>
      <c r="M80" s="6" t="s">
        <v>129</v>
      </c>
      <c r="N80" s="6" t="s">
        <v>129</v>
      </c>
      <c r="O80" s="1" t="s">
        <v>112</v>
      </c>
      <c r="P80" s="1" t="s">
        <v>122</v>
      </c>
      <c r="Q80" s="1" t="s">
        <v>117</v>
      </c>
      <c r="R80" s="1" t="s">
        <v>124</v>
      </c>
      <c r="S80" s="10">
        <f t="shared" si="19"/>
        <v>0</v>
      </c>
      <c r="T80" s="10">
        <f t="shared" si="20"/>
        <v>0</v>
      </c>
      <c r="U80" s="10">
        <f t="shared" si="21"/>
        <v>0</v>
      </c>
      <c r="V80" s="10">
        <f t="shared" si="22"/>
        <v>0</v>
      </c>
      <c r="W80" s="12">
        <f t="shared" si="23"/>
        <v>0</v>
      </c>
      <c r="X80" s="12">
        <f t="shared" si="24"/>
        <v>0</v>
      </c>
      <c r="Y80" s="12">
        <f t="shared" si="25"/>
        <v>0</v>
      </c>
      <c r="Z80" s="12">
        <f t="shared" si="26"/>
        <v>0</v>
      </c>
      <c r="AD80">
        <v>175.5</v>
      </c>
      <c r="AE80">
        <v>97.5</v>
      </c>
      <c r="AF80">
        <v>107</v>
      </c>
      <c r="AG80">
        <v>132.5</v>
      </c>
      <c r="AH80">
        <v>83</v>
      </c>
      <c r="AI80">
        <v>83</v>
      </c>
      <c r="AJ80">
        <v>83</v>
      </c>
      <c r="AK80">
        <v>83</v>
      </c>
      <c r="AM80" s="15">
        <f t="shared" si="31"/>
        <v>70.481927710843379</v>
      </c>
      <c r="AN80" s="15">
        <f t="shared" si="32"/>
        <v>39.156626506024097</v>
      </c>
      <c r="AO80" s="15">
        <f t="shared" si="33"/>
        <v>42.971887550200805</v>
      </c>
      <c r="AP80" s="15">
        <f t="shared" si="34"/>
        <v>53.212851405622487</v>
      </c>
    </row>
    <row r="81" spans="1:42" x14ac:dyDescent="0.2">
      <c r="A81" s="1">
        <v>80</v>
      </c>
      <c r="B81" s="2" t="s">
        <v>86</v>
      </c>
      <c r="C81" s="5" t="s">
        <v>131</v>
      </c>
      <c r="D81" s="6" t="s">
        <v>128</v>
      </c>
      <c r="E81" s="6" t="s">
        <v>128</v>
      </c>
      <c r="F81" s="6" t="s">
        <v>128</v>
      </c>
      <c r="G81" s="6" t="s">
        <v>128</v>
      </c>
      <c r="H81" s="6" t="s">
        <v>128</v>
      </c>
      <c r="I81" s="5" t="s">
        <v>131</v>
      </c>
      <c r="J81" s="5" t="s">
        <v>131</v>
      </c>
      <c r="K81" s="5" t="s">
        <v>131</v>
      </c>
      <c r="L81" s="5" t="s">
        <v>131</v>
      </c>
      <c r="M81" s="5" t="s">
        <v>131</v>
      </c>
      <c r="N81" s="5" t="s">
        <v>131</v>
      </c>
      <c r="O81" s="1" t="s">
        <v>112</v>
      </c>
      <c r="P81" s="1" t="s">
        <v>122</v>
      </c>
      <c r="Q81" s="1" t="s">
        <v>117</v>
      </c>
      <c r="R81" s="1" t="s">
        <v>126</v>
      </c>
      <c r="S81" s="16">
        <f t="shared" si="19"/>
        <v>0.5</v>
      </c>
      <c r="T81" s="16">
        <f t="shared" si="20"/>
        <v>0</v>
      </c>
      <c r="U81" s="16">
        <f t="shared" si="21"/>
        <v>1.5</v>
      </c>
      <c r="V81" s="16">
        <f t="shared" si="22"/>
        <v>1.5</v>
      </c>
      <c r="W81" s="17">
        <f t="shared" si="23"/>
        <v>0.5</v>
      </c>
      <c r="X81" s="17">
        <f t="shared" si="24"/>
        <v>0</v>
      </c>
      <c r="Y81" s="17">
        <f t="shared" si="25"/>
        <v>0.5</v>
      </c>
      <c r="Z81" s="17">
        <f t="shared" si="26"/>
        <v>0.5</v>
      </c>
      <c r="AD81">
        <v>195</v>
      </c>
      <c r="AE81">
        <v>98.5</v>
      </c>
      <c r="AF81">
        <v>112</v>
      </c>
      <c r="AG81">
        <v>137</v>
      </c>
      <c r="AH81">
        <v>100</v>
      </c>
      <c r="AI81">
        <v>100</v>
      </c>
      <c r="AJ81">
        <v>100</v>
      </c>
      <c r="AK81">
        <v>100</v>
      </c>
      <c r="AM81" s="15"/>
      <c r="AN81" s="15"/>
      <c r="AO81" s="15"/>
      <c r="AP81" s="15"/>
    </row>
    <row r="82" spans="1:42" x14ac:dyDescent="0.2">
      <c r="A82" s="1">
        <v>81</v>
      </c>
      <c r="B82" s="2" t="s">
        <v>87</v>
      </c>
      <c r="C82" s="6" t="s">
        <v>128</v>
      </c>
      <c r="D82" s="5" t="s">
        <v>131</v>
      </c>
      <c r="E82" s="5" t="s">
        <v>131</v>
      </c>
      <c r="F82" s="6" t="s">
        <v>128</v>
      </c>
      <c r="G82" s="6" t="s">
        <v>128</v>
      </c>
      <c r="H82" s="6" t="s">
        <v>128</v>
      </c>
      <c r="I82" s="5" t="s">
        <v>131</v>
      </c>
      <c r="J82" s="5" t="s">
        <v>131</v>
      </c>
      <c r="K82" s="5" t="s">
        <v>131</v>
      </c>
      <c r="L82" s="6" t="s">
        <v>128</v>
      </c>
      <c r="M82" s="6" t="s">
        <v>128</v>
      </c>
      <c r="N82" s="6" t="s">
        <v>128</v>
      </c>
      <c r="O82" s="1" t="s">
        <v>112</v>
      </c>
      <c r="P82" s="1" t="s">
        <v>122</v>
      </c>
      <c r="Q82" s="1" t="s">
        <v>117</v>
      </c>
      <c r="R82" s="1" t="s">
        <v>126</v>
      </c>
      <c r="S82" s="16">
        <f t="shared" si="19"/>
        <v>1</v>
      </c>
      <c r="T82" s="16">
        <f t="shared" si="20"/>
        <v>0</v>
      </c>
      <c r="U82" s="16">
        <f t="shared" si="21"/>
        <v>1.5</v>
      </c>
      <c r="V82" s="16">
        <f t="shared" si="22"/>
        <v>0</v>
      </c>
      <c r="W82" s="17">
        <f t="shared" si="23"/>
        <v>0.5</v>
      </c>
      <c r="X82" s="17">
        <f t="shared" si="24"/>
        <v>0</v>
      </c>
      <c r="Y82" s="17">
        <f t="shared" si="25"/>
        <v>0.5</v>
      </c>
      <c r="Z82" s="17">
        <f t="shared" si="26"/>
        <v>0</v>
      </c>
      <c r="AM82" s="15"/>
      <c r="AN82" s="15"/>
      <c r="AO82" s="15"/>
      <c r="AP82" s="15"/>
    </row>
    <row r="83" spans="1:42" x14ac:dyDescent="0.2">
      <c r="A83" s="1">
        <v>82</v>
      </c>
      <c r="B83" s="2" t="s">
        <v>88</v>
      </c>
      <c r="C83" s="5" t="s">
        <v>7</v>
      </c>
      <c r="D83" s="5" t="s">
        <v>7</v>
      </c>
      <c r="E83" s="5" t="s">
        <v>7</v>
      </c>
      <c r="F83" s="6" t="s">
        <v>128</v>
      </c>
      <c r="G83" s="6" t="s">
        <v>128</v>
      </c>
      <c r="H83" s="6" t="s">
        <v>127</v>
      </c>
      <c r="I83" s="6" t="s">
        <v>127</v>
      </c>
      <c r="J83" s="6" t="s">
        <v>127</v>
      </c>
      <c r="K83" s="6" t="s">
        <v>127</v>
      </c>
      <c r="L83" s="6" t="s">
        <v>128</v>
      </c>
      <c r="M83" s="6" t="s">
        <v>128</v>
      </c>
      <c r="N83" s="6" t="s">
        <v>128</v>
      </c>
      <c r="O83" s="1" t="s">
        <v>116</v>
      </c>
      <c r="P83" s="1" t="s">
        <v>113</v>
      </c>
      <c r="Q83" s="1" t="s">
        <v>117</v>
      </c>
      <c r="R83" s="1" t="s">
        <v>119</v>
      </c>
      <c r="S83" s="10">
        <f t="shared" si="19"/>
        <v>3</v>
      </c>
      <c r="T83" s="10">
        <f t="shared" si="20"/>
        <v>0</v>
      </c>
      <c r="U83" s="10">
        <f t="shared" si="21"/>
        <v>0</v>
      </c>
      <c r="V83" s="10">
        <f t="shared" si="22"/>
        <v>0</v>
      </c>
      <c r="W83" s="12">
        <f t="shared" si="23"/>
        <v>1</v>
      </c>
      <c r="X83" s="12">
        <f t="shared" si="24"/>
        <v>0</v>
      </c>
      <c r="Y83" s="12">
        <f t="shared" si="25"/>
        <v>0</v>
      </c>
      <c r="Z83" s="12">
        <f t="shared" si="26"/>
        <v>0</v>
      </c>
      <c r="AM83" s="15"/>
      <c r="AN83" s="15"/>
      <c r="AO83" s="15"/>
      <c r="AP83" s="15"/>
    </row>
    <row r="84" spans="1:42" x14ac:dyDescent="0.2">
      <c r="A84" s="1">
        <v>83</v>
      </c>
      <c r="B84" s="2" t="s">
        <v>89</v>
      </c>
      <c r="C84" s="6" t="s">
        <v>127</v>
      </c>
      <c r="D84" s="6" t="s">
        <v>127</v>
      </c>
      <c r="E84" s="6" t="s">
        <v>127</v>
      </c>
      <c r="F84" s="6" t="s">
        <v>128</v>
      </c>
      <c r="G84" s="6" t="s">
        <v>130</v>
      </c>
      <c r="H84" s="6" t="s">
        <v>127</v>
      </c>
      <c r="I84" s="5" t="s">
        <v>7</v>
      </c>
      <c r="J84" s="6" t="s">
        <v>127</v>
      </c>
      <c r="K84" s="6" t="s">
        <v>127</v>
      </c>
      <c r="L84" s="6" t="s">
        <v>128</v>
      </c>
      <c r="M84" s="6" t="s">
        <v>128</v>
      </c>
      <c r="N84" s="6" t="s">
        <v>128</v>
      </c>
      <c r="O84" s="1" t="s">
        <v>116</v>
      </c>
      <c r="P84" s="1" t="s">
        <v>113</v>
      </c>
      <c r="Q84" s="1" t="s">
        <v>117</v>
      </c>
      <c r="R84" s="1" t="s">
        <v>119</v>
      </c>
      <c r="S84" s="10">
        <f t="shared" si="19"/>
        <v>0</v>
      </c>
      <c r="T84" s="10">
        <f t="shared" si="20"/>
        <v>0</v>
      </c>
      <c r="U84" s="10">
        <f t="shared" si="21"/>
        <v>1</v>
      </c>
      <c r="V84" s="10">
        <f t="shared" si="22"/>
        <v>0</v>
      </c>
      <c r="W84" s="12">
        <f t="shared" si="23"/>
        <v>0</v>
      </c>
      <c r="X84" s="12">
        <f t="shared" si="24"/>
        <v>0</v>
      </c>
      <c r="Y84" s="12">
        <f t="shared" si="25"/>
        <v>1</v>
      </c>
      <c r="Z84" s="12">
        <f t="shared" si="26"/>
        <v>0</v>
      </c>
      <c r="AD84" t="s">
        <v>142</v>
      </c>
      <c r="AE84" t="s">
        <v>143</v>
      </c>
      <c r="AF84" t="s">
        <v>153</v>
      </c>
      <c r="AG84" t="s">
        <v>154</v>
      </c>
      <c r="AH84" t="s">
        <v>146</v>
      </c>
      <c r="AI84" t="s">
        <v>147</v>
      </c>
      <c r="AJ84" t="s">
        <v>155</v>
      </c>
      <c r="AK84" t="s">
        <v>156</v>
      </c>
      <c r="AM84" s="15"/>
      <c r="AN84" s="15"/>
      <c r="AO84" s="15"/>
      <c r="AP84" s="15"/>
    </row>
    <row r="85" spans="1:42" x14ac:dyDescent="0.2">
      <c r="A85" s="1">
        <v>84</v>
      </c>
      <c r="B85" s="2" t="s">
        <v>90</v>
      </c>
      <c r="C85" s="6" t="s">
        <v>127</v>
      </c>
      <c r="D85" s="6" t="s">
        <v>127</v>
      </c>
      <c r="E85" s="6" t="s">
        <v>127</v>
      </c>
      <c r="F85" s="6" t="s">
        <v>128</v>
      </c>
      <c r="G85" s="6" t="s">
        <v>128</v>
      </c>
      <c r="H85" s="6" t="s">
        <v>128</v>
      </c>
      <c r="I85" s="6" t="s">
        <v>127</v>
      </c>
      <c r="J85" s="6" t="s">
        <v>127</v>
      </c>
      <c r="K85" s="6" t="s">
        <v>127</v>
      </c>
      <c r="L85" s="6" t="s">
        <v>128</v>
      </c>
      <c r="M85" s="6" t="s">
        <v>130</v>
      </c>
      <c r="N85" s="6" t="s">
        <v>128</v>
      </c>
      <c r="O85" s="1" t="s">
        <v>116</v>
      </c>
      <c r="P85" s="1" t="s">
        <v>113</v>
      </c>
      <c r="Q85" s="1" t="s">
        <v>117</v>
      </c>
      <c r="R85" s="1" t="s">
        <v>119</v>
      </c>
      <c r="S85" s="10">
        <f t="shared" si="19"/>
        <v>0</v>
      </c>
      <c r="T85" s="10">
        <f t="shared" si="20"/>
        <v>0</v>
      </c>
      <c r="U85" s="10">
        <f t="shared" si="21"/>
        <v>0</v>
      </c>
      <c r="V85" s="10">
        <f t="shared" si="22"/>
        <v>0</v>
      </c>
      <c r="W85" s="12">
        <f t="shared" si="23"/>
        <v>0</v>
      </c>
      <c r="X85" s="12">
        <f t="shared" si="24"/>
        <v>0</v>
      </c>
      <c r="Y85" s="12">
        <f t="shared" si="25"/>
        <v>0</v>
      </c>
      <c r="Z85" s="12">
        <f t="shared" si="26"/>
        <v>0</v>
      </c>
      <c r="AD85">
        <v>43</v>
      </c>
      <c r="AE85">
        <v>3.5</v>
      </c>
      <c r="AF85">
        <v>7.5</v>
      </c>
      <c r="AG85">
        <v>12</v>
      </c>
      <c r="AH85">
        <v>44</v>
      </c>
      <c r="AI85">
        <v>44</v>
      </c>
      <c r="AJ85">
        <v>44</v>
      </c>
      <c r="AK85">
        <v>44</v>
      </c>
      <c r="AM85" s="15">
        <f t="shared" ref="AM85:AM86" si="35">(AD85/(AH85*3))*100</f>
        <v>32.575757575757578</v>
      </c>
      <c r="AN85" s="15">
        <f t="shared" ref="AN85:AN86" si="36">(AE85/(AI85*3))*100</f>
        <v>2.6515151515151514</v>
      </c>
      <c r="AO85" s="15">
        <f t="shared" ref="AO85:AO86" si="37">(AF85/(AJ85*3))*100</f>
        <v>5.6818181818181817</v>
      </c>
      <c r="AP85" s="15">
        <f t="shared" ref="AP85:AP86" si="38">(AG85/(AK85*3))*100</f>
        <v>9.0909090909090917</v>
      </c>
    </row>
    <row r="86" spans="1:42" x14ac:dyDescent="0.2">
      <c r="A86" s="1">
        <v>85</v>
      </c>
      <c r="B86" s="2" t="s">
        <v>91</v>
      </c>
      <c r="C86" s="6" t="s">
        <v>127</v>
      </c>
      <c r="D86" s="6" t="s">
        <v>127</v>
      </c>
      <c r="E86" s="6" t="s">
        <v>127</v>
      </c>
      <c r="F86" s="6" t="s">
        <v>128</v>
      </c>
      <c r="G86" s="6" t="s">
        <v>127</v>
      </c>
      <c r="H86" s="6" t="s">
        <v>127</v>
      </c>
      <c r="I86" s="6" t="s">
        <v>127</v>
      </c>
      <c r="J86" s="6" t="s">
        <v>127</v>
      </c>
      <c r="K86" s="6" t="s">
        <v>127</v>
      </c>
      <c r="L86" s="6" t="s">
        <v>130</v>
      </c>
      <c r="M86" s="6" t="s">
        <v>128</v>
      </c>
      <c r="N86" s="6" t="s">
        <v>128</v>
      </c>
      <c r="O86" s="1" t="s">
        <v>116</v>
      </c>
      <c r="P86" s="1" t="s">
        <v>113</v>
      </c>
      <c r="Q86" s="1" t="s">
        <v>117</v>
      </c>
      <c r="R86" s="1" t="s">
        <v>119</v>
      </c>
      <c r="S86" s="10">
        <f t="shared" si="19"/>
        <v>0</v>
      </c>
      <c r="T86" s="10">
        <f t="shared" si="20"/>
        <v>0</v>
      </c>
      <c r="U86" s="10">
        <f t="shared" si="21"/>
        <v>0</v>
      </c>
      <c r="V86" s="10">
        <f t="shared" si="22"/>
        <v>0</v>
      </c>
      <c r="W86" s="12">
        <f t="shared" si="23"/>
        <v>0</v>
      </c>
      <c r="X86" s="12">
        <f t="shared" si="24"/>
        <v>0</v>
      </c>
      <c r="Y86" s="12">
        <f t="shared" si="25"/>
        <v>0</v>
      </c>
      <c r="Z86" s="12">
        <f t="shared" si="26"/>
        <v>0</v>
      </c>
      <c r="AD86">
        <v>152</v>
      </c>
      <c r="AE86">
        <v>95</v>
      </c>
      <c r="AF86">
        <v>104.5</v>
      </c>
      <c r="AG86">
        <v>125</v>
      </c>
      <c r="AH86">
        <v>56</v>
      </c>
      <c r="AI86">
        <v>56</v>
      </c>
      <c r="AJ86">
        <v>56</v>
      </c>
      <c r="AK86">
        <v>56</v>
      </c>
      <c r="AM86" s="15">
        <f t="shared" si="35"/>
        <v>90.476190476190482</v>
      </c>
      <c r="AN86" s="15">
        <f t="shared" si="36"/>
        <v>56.547619047619044</v>
      </c>
      <c r="AO86" s="15">
        <f t="shared" si="37"/>
        <v>62.202380952380956</v>
      </c>
      <c r="AP86" s="15">
        <f t="shared" si="38"/>
        <v>74.404761904761912</v>
      </c>
    </row>
    <row r="87" spans="1:42" x14ac:dyDescent="0.2">
      <c r="A87" s="1">
        <v>86</v>
      </c>
      <c r="B87" s="2" t="s">
        <v>92</v>
      </c>
      <c r="C87" s="6" t="s">
        <v>127</v>
      </c>
      <c r="D87" s="6" t="s">
        <v>127</v>
      </c>
      <c r="E87" s="6" t="s">
        <v>127</v>
      </c>
      <c r="F87" s="6" t="s">
        <v>128</v>
      </c>
      <c r="G87" s="6" t="s">
        <v>128</v>
      </c>
      <c r="H87" s="6" t="s">
        <v>128</v>
      </c>
      <c r="I87" s="6" t="s">
        <v>127</v>
      </c>
      <c r="J87" s="6" t="s">
        <v>127</v>
      </c>
      <c r="K87" s="6" t="s">
        <v>127</v>
      </c>
      <c r="L87" s="6" t="s">
        <v>127</v>
      </c>
      <c r="M87" s="6" t="s">
        <v>127</v>
      </c>
      <c r="N87" s="6" t="s">
        <v>127</v>
      </c>
      <c r="O87" s="1" t="s">
        <v>116</v>
      </c>
      <c r="P87" s="1" t="s">
        <v>113</v>
      </c>
      <c r="Q87" s="1" t="s">
        <v>117</v>
      </c>
      <c r="R87" s="1" t="s">
        <v>118</v>
      </c>
      <c r="S87" s="10">
        <f t="shared" si="19"/>
        <v>0</v>
      </c>
      <c r="T87" s="10">
        <f t="shared" si="20"/>
        <v>0</v>
      </c>
      <c r="U87" s="10">
        <f t="shared" si="21"/>
        <v>0</v>
      </c>
      <c r="V87" s="10">
        <f t="shared" si="22"/>
        <v>0</v>
      </c>
      <c r="W87" s="12">
        <f t="shared" si="23"/>
        <v>0</v>
      </c>
      <c r="X87" s="12">
        <f t="shared" si="24"/>
        <v>0</v>
      </c>
      <c r="Y87" s="12">
        <f t="shared" si="25"/>
        <v>0</v>
      </c>
      <c r="Z87" s="12">
        <f t="shared" si="26"/>
        <v>0</v>
      </c>
      <c r="AD87">
        <v>195</v>
      </c>
      <c r="AE87">
        <v>98.5</v>
      </c>
      <c r="AF87">
        <v>112</v>
      </c>
      <c r="AG87">
        <v>137</v>
      </c>
      <c r="AH87">
        <v>100</v>
      </c>
      <c r="AI87">
        <v>100</v>
      </c>
      <c r="AJ87">
        <v>100</v>
      </c>
      <c r="AK87">
        <v>100</v>
      </c>
    </row>
    <row r="88" spans="1:42" x14ac:dyDescent="0.2">
      <c r="A88" s="1">
        <v>87</v>
      </c>
      <c r="B88" s="2" t="s">
        <v>93</v>
      </c>
      <c r="C88" s="6" t="s">
        <v>127</v>
      </c>
      <c r="D88" s="6" t="s">
        <v>127</v>
      </c>
      <c r="E88" s="6" t="s">
        <v>127</v>
      </c>
      <c r="F88" s="6" t="s">
        <v>128</v>
      </c>
      <c r="G88" s="6" t="s">
        <v>128</v>
      </c>
      <c r="H88" s="6" t="s">
        <v>128</v>
      </c>
      <c r="I88" s="6" t="s">
        <v>127</v>
      </c>
      <c r="J88" s="6" t="s">
        <v>127</v>
      </c>
      <c r="K88" s="6" t="s">
        <v>127</v>
      </c>
      <c r="L88" s="6" t="s">
        <v>128</v>
      </c>
      <c r="M88" s="6" t="s">
        <v>128</v>
      </c>
      <c r="N88" s="6" t="s">
        <v>128</v>
      </c>
      <c r="O88" s="1" t="s">
        <v>116</v>
      </c>
      <c r="P88" s="1" t="s">
        <v>113</v>
      </c>
      <c r="Q88" s="1" t="s">
        <v>117</v>
      </c>
      <c r="R88" s="1" t="s">
        <v>119</v>
      </c>
      <c r="S88" s="10">
        <f t="shared" si="19"/>
        <v>0</v>
      </c>
      <c r="T88" s="10">
        <f t="shared" si="20"/>
        <v>0</v>
      </c>
      <c r="U88" s="10">
        <f t="shared" si="21"/>
        <v>0</v>
      </c>
      <c r="V88" s="10">
        <f t="shared" si="22"/>
        <v>0</v>
      </c>
      <c r="W88" s="12">
        <f t="shared" si="23"/>
        <v>0</v>
      </c>
      <c r="X88" s="12">
        <f t="shared" si="24"/>
        <v>0</v>
      </c>
      <c r="Y88" s="12">
        <f t="shared" si="25"/>
        <v>0</v>
      </c>
      <c r="Z88" s="12">
        <f t="shared" si="26"/>
        <v>0</v>
      </c>
    </row>
    <row r="89" spans="1:42" x14ac:dyDescent="0.2">
      <c r="A89" s="1">
        <v>88</v>
      </c>
      <c r="B89" s="2" t="s">
        <v>94</v>
      </c>
      <c r="C89" s="6" t="s">
        <v>127</v>
      </c>
      <c r="D89" s="6" t="s">
        <v>127</v>
      </c>
      <c r="E89" s="6" t="s">
        <v>127</v>
      </c>
      <c r="F89" s="6" t="s">
        <v>128</v>
      </c>
      <c r="G89" s="6" t="s">
        <v>128</v>
      </c>
      <c r="H89" s="6" t="s">
        <v>128</v>
      </c>
      <c r="I89" s="6" t="s">
        <v>127</v>
      </c>
      <c r="J89" s="6" t="s">
        <v>127</v>
      </c>
      <c r="K89" s="6" t="s">
        <v>127</v>
      </c>
      <c r="L89" s="6" t="s">
        <v>128</v>
      </c>
      <c r="M89" s="6" t="s">
        <v>128</v>
      </c>
      <c r="N89" s="6" t="s">
        <v>128</v>
      </c>
      <c r="O89" s="1" t="s">
        <v>116</v>
      </c>
      <c r="P89" s="1" t="s">
        <v>113</v>
      </c>
      <c r="Q89" s="1" t="s">
        <v>117</v>
      </c>
      <c r="R89" s="1" t="s">
        <v>119</v>
      </c>
      <c r="S89" s="10">
        <f t="shared" si="19"/>
        <v>0</v>
      </c>
      <c r="T89" s="10">
        <f t="shared" si="20"/>
        <v>0</v>
      </c>
      <c r="U89" s="10">
        <f t="shared" si="21"/>
        <v>0</v>
      </c>
      <c r="V89" s="10">
        <f t="shared" si="22"/>
        <v>0</v>
      </c>
      <c r="W89" s="12">
        <f t="shared" si="23"/>
        <v>0</v>
      </c>
      <c r="X89" s="12">
        <f t="shared" si="24"/>
        <v>0</v>
      </c>
      <c r="Y89" s="12">
        <f t="shared" si="25"/>
        <v>0</v>
      </c>
      <c r="Z89" s="12">
        <f t="shared" si="26"/>
        <v>0</v>
      </c>
    </row>
    <row r="90" spans="1:42" x14ac:dyDescent="0.2">
      <c r="A90" s="1">
        <v>89</v>
      </c>
      <c r="B90" s="2" t="s">
        <v>95</v>
      </c>
      <c r="C90" s="5" t="s">
        <v>7</v>
      </c>
      <c r="D90" s="5" t="s">
        <v>7</v>
      </c>
      <c r="E90" s="5" t="s">
        <v>7</v>
      </c>
      <c r="F90" s="5" t="s">
        <v>7</v>
      </c>
      <c r="G90" s="5" t="s">
        <v>7</v>
      </c>
      <c r="H90" s="5" t="s">
        <v>7</v>
      </c>
      <c r="I90" s="5" t="s">
        <v>7</v>
      </c>
      <c r="J90" s="5" t="s">
        <v>7</v>
      </c>
      <c r="K90" s="6" t="s">
        <v>130</v>
      </c>
      <c r="L90" s="5" t="s">
        <v>7</v>
      </c>
      <c r="M90" s="5" t="s">
        <v>7</v>
      </c>
      <c r="N90" s="5" t="s">
        <v>7</v>
      </c>
      <c r="O90" s="1" t="s">
        <v>112</v>
      </c>
      <c r="P90" s="1" t="s">
        <v>113</v>
      </c>
      <c r="Q90" s="1" t="s">
        <v>114</v>
      </c>
      <c r="R90" s="1" t="s">
        <v>115</v>
      </c>
      <c r="S90" s="10">
        <f t="shared" si="19"/>
        <v>3</v>
      </c>
      <c r="T90" s="10">
        <f t="shared" si="20"/>
        <v>3</v>
      </c>
      <c r="U90" s="10">
        <f t="shared" si="21"/>
        <v>2</v>
      </c>
      <c r="V90" s="10">
        <f t="shared" si="22"/>
        <v>3</v>
      </c>
      <c r="W90" s="12">
        <f t="shared" si="23"/>
        <v>1</v>
      </c>
      <c r="X90" s="12">
        <f t="shared" si="24"/>
        <v>1</v>
      </c>
      <c r="Y90" s="12">
        <f t="shared" si="25"/>
        <v>1</v>
      </c>
      <c r="Z90" s="12">
        <f t="shared" si="26"/>
        <v>1</v>
      </c>
    </row>
    <row r="91" spans="1:42" x14ac:dyDescent="0.2">
      <c r="A91" s="1">
        <v>90</v>
      </c>
      <c r="B91" s="2" t="s">
        <v>96</v>
      </c>
      <c r="C91" s="5" t="s">
        <v>7</v>
      </c>
      <c r="D91" s="5" t="s">
        <v>7</v>
      </c>
      <c r="E91" s="5" t="s">
        <v>7</v>
      </c>
      <c r="F91" s="5" t="s">
        <v>7</v>
      </c>
      <c r="G91" s="5" t="s">
        <v>7</v>
      </c>
      <c r="H91" s="5" t="s">
        <v>7</v>
      </c>
      <c r="I91" s="5" t="s">
        <v>7</v>
      </c>
      <c r="J91" s="6" t="s">
        <v>130</v>
      </c>
      <c r="K91" s="5" t="s">
        <v>7</v>
      </c>
      <c r="L91" s="5" t="s">
        <v>7</v>
      </c>
      <c r="M91" s="5" t="s">
        <v>7</v>
      </c>
      <c r="N91" s="5" t="s">
        <v>7</v>
      </c>
      <c r="O91" s="1" t="s">
        <v>112</v>
      </c>
      <c r="P91" s="1" t="s">
        <v>113</v>
      </c>
      <c r="Q91" s="1" t="s">
        <v>114</v>
      </c>
      <c r="R91" s="1" t="s">
        <v>115</v>
      </c>
      <c r="S91" s="10">
        <f t="shared" si="19"/>
        <v>3</v>
      </c>
      <c r="T91" s="10">
        <f t="shared" si="20"/>
        <v>3</v>
      </c>
      <c r="U91" s="10">
        <f t="shared" si="21"/>
        <v>2</v>
      </c>
      <c r="V91" s="10">
        <f t="shared" si="22"/>
        <v>3</v>
      </c>
      <c r="W91" s="12">
        <f t="shared" si="23"/>
        <v>1</v>
      </c>
      <c r="X91" s="12">
        <f t="shared" si="24"/>
        <v>1</v>
      </c>
      <c r="Y91" s="12">
        <f t="shared" si="25"/>
        <v>1</v>
      </c>
      <c r="Z91" s="12">
        <f t="shared" si="26"/>
        <v>1</v>
      </c>
    </row>
    <row r="92" spans="1:42" x14ac:dyDescent="0.2">
      <c r="A92" s="1">
        <v>91</v>
      </c>
      <c r="B92" s="2" t="s">
        <v>97</v>
      </c>
      <c r="C92" s="5" t="s">
        <v>7</v>
      </c>
      <c r="D92" s="5" t="s">
        <v>7</v>
      </c>
      <c r="E92" s="5" t="s">
        <v>7</v>
      </c>
      <c r="F92" s="5" t="s">
        <v>7</v>
      </c>
      <c r="G92" s="5" t="s">
        <v>7</v>
      </c>
      <c r="H92" s="5" t="s">
        <v>7</v>
      </c>
      <c r="I92" s="5" t="s">
        <v>7</v>
      </c>
      <c r="J92" s="5" t="s">
        <v>7</v>
      </c>
      <c r="K92" s="5" t="s">
        <v>7</v>
      </c>
      <c r="L92" s="5" t="s">
        <v>7</v>
      </c>
      <c r="M92" s="5" t="s">
        <v>7</v>
      </c>
      <c r="N92" s="5" t="s">
        <v>7</v>
      </c>
      <c r="O92" s="1" t="s">
        <v>112</v>
      </c>
      <c r="P92" s="1" t="s">
        <v>113</v>
      </c>
      <c r="Q92" s="1" t="s">
        <v>114</v>
      </c>
      <c r="R92" s="1" t="s">
        <v>115</v>
      </c>
      <c r="S92" s="10">
        <f t="shared" si="19"/>
        <v>3</v>
      </c>
      <c r="T92" s="10">
        <f t="shared" si="20"/>
        <v>3</v>
      </c>
      <c r="U92" s="10">
        <f t="shared" si="21"/>
        <v>3</v>
      </c>
      <c r="V92" s="10">
        <f t="shared" si="22"/>
        <v>3</v>
      </c>
      <c r="W92" s="12">
        <f t="shared" si="23"/>
        <v>1</v>
      </c>
      <c r="X92" s="12">
        <f t="shared" si="24"/>
        <v>1</v>
      </c>
      <c r="Y92" s="12">
        <f t="shared" si="25"/>
        <v>1</v>
      </c>
      <c r="Z92" s="12">
        <f t="shared" si="26"/>
        <v>1</v>
      </c>
    </row>
    <row r="93" spans="1:42" x14ac:dyDescent="0.2">
      <c r="A93" s="1">
        <v>92</v>
      </c>
      <c r="B93" s="2" t="s">
        <v>98</v>
      </c>
      <c r="C93" s="5" t="s">
        <v>7</v>
      </c>
      <c r="D93" s="5" t="s">
        <v>7</v>
      </c>
      <c r="E93" s="5" t="s">
        <v>7</v>
      </c>
      <c r="F93" s="5" t="s">
        <v>7</v>
      </c>
      <c r="G93" s="6" t="s">
        <v>129</v>
      </c>
      <c r="H93" s="6" t="s">
        <v>127</v>
      </c>
      <c r="I93" s="5" t="s">
        <v>7</v>
      </c>
      <c r="J93" s="5" t="s">
        <v>7</v>
      </c>
      <c r="K93" s="5" t="s">
        <v>7</v>
      </c>
      <c r="L93" s="5" t="s">
        <v>7</v>
      </c>
      <c r="M93" s="5" t="s">
        <v>7</v>
      </c>
      <c r="N93" s="5" t="s">
        <v>7</v>
      </c>
      <c r="O93" s="1" t="s">
        <v>112</v>
      </c>
      <c r="P93" s="1" t="s">
        <v>113</v>
      </c>
      <c r="Q93" s="1" t="s">
        <v>114</v>
      </c>
      <c r="R93" s="1" t="s">
        <v>115</v>
      </c>
      <c r="S93" s="10">
        <f t="shared" si="19"/>
        <v>3</v>
      </c>
      <c r="T93" s="10">
        <f t="shared" si="20"/>
        <v>1</v>
      </c>
      <c r="U93" s="10">
        <f t="shared" si="21"/>
        <v>3</v>
      </c>
      <c r="V93" s="10">
        <f t="shared" si="22"/>
        <v>3</v>
      </c>
      <c r="W93" s="12">
        <f t="shared" si="23"/>
        <v>1</v>
      </c>
      <c r="X93" s="12">
        <f t="shared" si="24"/>
        <v>1</v>
      </c>
      <c r="Y93" s="12">
        <f t="shared" si="25"/>
        <v>1</v>
      </c>
      <c r="Z93" s="12">
        <f t="shared" si="26"/>
        <v>1</v>
      </c>
    </row>
    <row r="94" spans="1:42" x14ac:dyDescent="0.2">
      <c r="A94" s="1">
        <v>93</v>
      </c>
      <c r="B94" s="2" t="s">
        <v>99</v>
      </c>
      <c r="C94" s="5" t="s">
        <v>7</v>
      </c>
      <c r="D94" s="5" t="s">
        <v>7</v>
      </c>
      <c r="E94" s="5" t="s">
        <v>7</v>
      </c>
      <c r="F94" s="5" t="s">
        <v>7</v>
      </c>
      <c r="G94" s="5" t="s">
        <v>7</v>
      </c>
      <c r="H94" s="5" t="s">
        <v>7</v>
      </c>
      <c r="I94" s="5" t="s">
        <v>7</v>
      </c>
      <c r="J94" s="5" t="s">
        <v>7</v>
      </c>
      <c r="K94" s="5" t="s">
        <v>7</v>
      </c>
      <c r="L94" s="5" t="s">
        <v>7</v>
      </c>
      <c r="M94" s="5" t="s">
        <v>7</v>
      </c>
      <c r="N94" s="5" t="s">
        <v>7</v>
      </c>
      <c r="O94" s="1" t="s">
        <v>112</v>
      </c>
      <c r="P94" s="1" t="s">
        <v>113</v>
      </c>
      <c r="Q94" s="1" t="s">
        <v>114</v>
      </c>
      <c r="R94" s="1" t="s">
        <v>115</v>
      </c>
      <c r="S94" s="10">
        <f t="shared" si="19"/>
        <v>3</v>
      </c>
      <c r="T94" s="10">
        <f t="shared" si="20"/>
        <v>3</v>
      </c>
      <c r="U94" s="10">
        <f t="shared" si="21"/>
        <v>3</v>
      </c>
      <c r="V94" s="10">
        <f t="shared" si="22"/>
        <v>3</v>
      </c>
      <c r="W94" s="12">
        <f t="shared" si="23"/>
        <v>1</v>
      </c>
      <c r="X94" s="12">
        <f t="shared" si="24"/>
        <v>1</v>
      </c>
      <c r="Y94" s="12">
        <f t="shared" si="25"/>
        <v>1</v>
      </c>
      <c r="Z94" s="12">
        <f t="shared" si="26"/>
        <v>1</v>
      </c>
    </row>
    <row r="95" spans="1:42" x14ac:dyDescent="0.2">
      <c r="A95" s="1">
        <v>94</v>
      </c>
      <c r="B95" s="2" t="s">
        <v>100</v>
      </c>
      <c r="C95" s="5" t="s">
        <v>7</v>
      </c>
      <c r="D95" s="5" t="s">
        <v>7</v>
      </c>
      <c r="E95" s="5" t="s">
        <v>7</v>
      </c>
      <c r="F95" s="6" t="s">
        <v>127</v>
      </c>
      <c r="G95" s="5" t="s">
        <v>7</v>
      </c>
      <c r="H95" s="5" t="s">
        <v>7</v>
      </c>
      <c r="I95" s="5" t="s">
        <v>7</v>
      </c>
      <c r="J95" s="5" t="s">
        <v>7</v>
      </c>
      <c r="K95" s="5" t="s">
        <v>7</v>
      </c>
      <c r="L95" s="5" t="s">
        <v>7</v>
      </c>
      <c r="M95" s="5" t="s">
        <v>7</v>
      </c>
      <c r="N95" s="5" t="s">
        <v>7</v>
      </c>
      <c r="O95" s="1" t="s">
        <v>112</v>
      </c>
      <c r="P95" s="1" t="s">
        <v>113</v>
      </c>
      <c r="Q95" s="1" t="s">
        <v>114</v>
      </c>
      <c r="R95" s="1" t="s">
        <v>115</v>
      </c>
      <c r="S95" s="10">
        <f t="shared" si="19"/>
        <v>3</v>
      </c>
      <c r="T95" s="10">
        <f t="shared" si="20"/>
        <v>2</v>
      </c>
      <c r="U95" s="10">
        <f t="shared" si="21"/>
        <v>3</v>
      </c>
      <c r="V95" s="10">
        <f t="shared" si="22"/>
        <v>3</v>
      </c>
      <c r="W95" s="12">
        <f t="shared" si="23"/>
        <v>1</v>
      </c>
      <c r="X95" s="12">
        <f t="shared" si="24"/>
        <v>1</v>
      </c>
      <c r="Y95" s="12">
        <f t="shared" si="25"/>
        <v>1</v>
      </c>
      <c r="Z95" s="12">
        <f t="shared" si="26"/>
        <v>1</v>
      </c>
    </row>
    <row r="96" spans="1:42" x14ac:dyDescent="0.2">
      <c r="A96" s="1">
        <v>95</v>
      </c>
      <c r="B96" s="2" t="s">
        <v>101</v>
      </c>
      <c r="C96" s="5" t="s">
        <v>7</v>
      </c>
      <c r="D96" s="5" t="s">
        <v>7</v>
      </c>
      <c r="E96" s="5" t="s">
        <v>7</v>
      </c>
      <c r="F96" s="5" t="s">
        <v>7</v>
      </c>
      <c r="G96" s="5" t="s">
        <v>7</v>
      </c>
      <c r="H96" s="6" t="s">
        <v>127</v>
      </c>
      <c r="I96" s="5" t="s">
        <v>7</v>
      </c>
      <c r="J96" s="6" t="s">
        <v>130</v>
      </c>
      <c r="K96" s="6" t="s">
        <v>130</v>
      </c>
      <c r="L96" s="5" t="s">
        <v>7</v>
      </c>
      <c r="M96" s="5" t="s">
        <v>7</v>
      </c>
      <c r="N96" s="5" t="s">
        <v>7</v>
      </c>
      <c r="O96" s="1" t="s">
        <v>112</v>
      </c>
      <c r="P96" s="1" t="s">
        <v>113</v>
      </c>
      <c r="Q96" s="1" t="s">
        <v>114</v>
      </c>
      <c r="R96" s="1" t="s">
        <v>115</v>
      </c>
      <c r="S96" s="10">
        <f t="shared" si="19"/>
        <v>3</v>
      </c>
      <c r="T96" s="10">
        <f t="shared" si="20"/>
        <v>2</v>
      </c>
      <c r="U96" s="10">
        <f t="shared" si="21"/>
        <v>1</v>
      </c>
      <c r="V96" s="10">
        <f t="shared" si="22"/>
        <v>3</v>
      </c>
      <c r="W96" s="12">
        <f t="shared" si="23"/>
        <v>1</v>
      </c>
      <c r="X96" s="12">
        <f t="shared" si="24"/>
        <v>1</v>
      </c>
      <c r="Y96" s="12">
        <f t="shared" si="25"/>
        <v>1</v>
      </c>
      <c r="Z96" s="12">
        <f t="shared" si="26"/>
        <v>1</v>
      </c>
    </row>
    <row r="97" spans="1:26" x14ac:dyDescent="0.2">
      <c r="A97" s="1">
        <v>96</v>
      </c>
      <c r="B97" s="2" t="s">
        <v>102</v>
      </c>
      <c r="C97" s="5" t="s">
        <v>7</v>
      </c>
      <c r="D97" s="5" t="s">
        <v>7</v>
      </c>
      <c r="E97" s="5" t="s">
        <v>7</v>
      </c>
      <c r="F97" s="5" t="s">
        <v>7</v>
      </c>
      <c r="G97" s="5" t="s">
        <v>7</v>
      </c>
      <c r="H97" s="5" t="s">
        <v>7</v>
      </c>
      <c r="I97" s="6" t="s">
        <v>130</v>
      </c>
      <c r="J97" s="6" t="s">
        <v>130</v>
      </c>
      <c r="K97" s="6" t="s">
        <v>130</v>
      </c>
      <c r="L97" s="5" t="s">
        <v>7</v>
      </c>
      <c r="M97" s="5" t="s">
        <v>7</v>
      </c>
      <c r="N97" s="5" t="s">
        <v>7</v>
      </c>
      <c r="O97" s="1" t="s">
        <v>112</v>
      </c>
      <c r="P97" s="1" t="s">
        <v>113</v>
      </c>
      <c r="Q97" s="1" t="s">
        <v>114</v>
      </c>
      <c r="R97" s="1" t="s">
        <v>115</v>
      </c>
      <c r="S97" s="10">
        <f t="shared" si="19"/>
        <v>3</v>
      </c>
      <c r="T97" s="10">
        <f t="shared" si="20"/>
        <v>3</v>
      </c>
      <c r="U97" s="10">
        <f t="shared" si="21"/>
        <v>0</v>
      </c>
      <c r="V97" s="10">
        <f t="shared" si="22"/>
        <v>3</v>
      </c>
      <c r="W97" s="12">
        <f t="shared" si="23"/>
        <v>1</v>
      </c>
      <c r="X97" s="12">
        <f t="shared" si="24"/>
        <v>1</v>
      </c>
      <c r="Y97" s="12">
        <f t="shared" si="25"/>
        <v>0</v>
      </c>
      <c r="Z97" s="12">
        <f t="shared" si="26"/>
        <v>1</v>
      </c>
    </row>
    <row r="98" spans="1:26" x14ac:dyDescent="0.2">
      <c r="A98" s="1">
        <v>97</v>
      </c>
      <c r="B98" s="2" t="s">
        <v>103</v>
      </c>
      <c r="C98" s="5" t="s">
        <v>7</v>
      </c>
      <c r="D98" s="5" t="s">
        <v>7</v>
      </c>
      <c r="E98" s="5" t="s">
        <v>7</v>
      </c>
      <c r="F98" s="5" t="s">
        <v>7</v>
      </c>
      <c r="G98" s="5" t="s">
        <v>7</v>
      </c>
      <c r="H98" s="5" t="s">
        <v>7</v>
      </c>
      <c r="I98" s="6" t="s">
        <v>130</v>
      </c>
      <c r="J98" s="6" t="s">
        <v>130</v>
      </c>
      <c r="K98" s="6" t="s">
        <v>130</v>
      </c>
      <c r="L98" s="5" t="s">
        <v>7</v>
      </c>
      <c r="M98" s="5" t="s">
        <v>7</v>
      </c>
      <c r="N98" s="5" t="s">
        <v>7</v>
      </c>
      <c r="O98" s="1" t="s">
        <v>112</v>
      </c>
      <c r="P98" s="1" t="s">
        <v>113</v>
      </c>
      <c r="Q98" s="1" t="s">
        <v>114</v>
      </c>
      <c r="R98" s="1" t="s">
        <v>115</v>
      </c>
      <c r="S98" s="10">
        <f t="shared" si="19"/>
        <v>3</v>
      </c>
      <c r="T98" s="10">
        <f t="shared" si="20"/>
        <v>3</v>
      </c>
      <c r="U98" s="10">
        <f t="shared" si="21"/>
        <v>0</v>
      </c>
      <c r="V98" s="10">
        <f t="shared" si="22"/>
        <v>3</v>
      </c>
      <c r="W98" s="12">
        <f t="shared" si="23"/>
        <v>1</v>
      </c>
      <c r="X98" s="12">
        <f t="shared" si="24"/>
        <v>1</v>
      </c>
      <c r="Y98" s="12">
        <f t="shared" si="25"/>
        <v>0</v>
      </c>
      <c r="Z98" s="12">
        <f t="shared" si="26"/>
        <v>1</v>
      </c>
    </row>
    <row r="99" spans="1:26" x14ac:dyDescent="0.2">
      <c r="A99" s="1">
        <v>98</v>
      </c>
      <c r="B99" s="2" t="s">
        <v>104</v>
      </c>
      <c r="C99" s="5" t="s">
        <v>7</v>
      </c>
      <c r="D99" s="5" t="s">
        <v>7</v>
      </c>
      <c r="E99" s="5" t="s">
        <v>7</v>
      </c>
      <c r="F99" s="5" t="s">
        <v>7</v>
      </c>
      <c r="G99" s="5" t="s">
        <v>7</v>
      </c>
      <c r="H99" s="5" t="s">
        <v>7</v>
      </c>
      <c r="I99" s="5" t="s">
        <v>7</v>
      </c>
      <c r="J99" s="6" t="s">
        <v>130</v>
      </c>
      <c r="K99" s="6" t="s">
        <v>130</v>
      </c>
      <c r="L99" s="5" t="s">
        <v>7</v>
      </c>
      <c r="M99" s="5" t="s">
        <v>7</v>
      </c>
      <c r="N99" s="5" t="s">
        <v>7</v>
      </c>
      <c r="O99" s="1" t="s">
        <v>112</v>
      </c>
      <c r="P99" s="1" t="s">
        <v>113</v>
      </c>
      <c r="Q99" s="1" t="s">
        <v>114</v>
      </c>
      <c r="R99" s="1" t="s">
        <v>115</v>
      </c>
      <c r="S99" s="10">
        <f t="shared" si="19"/>
        <v>3</v>
      </c>
      <c r="T99" s="10">
        <f t="shared" si="20"/>
        <v>3</v>
      </c>
      <c r="U99" s="10">
        <f t="shared" si="21"/>
        <v>1</v>
      </c>
      <c r="V99" s="10">
        <f t="shared" si="22"/>
        <v>3</v>
      </c>
      <c r="W99" s="12">
        <f t="shared" si="23"/>
        <v>1</v>
      </c>
      <c r="X99" s="12">
        <f t="shared" si="24"/>
        <v>1</v>
      </c>
      <c r="Y99" s="12">
        <f t="shared" si="25"/>
        <v>1</v>
      </c>
      <c r="Z99" s="12">
        <f t="shared" si="26"/>
        <v>1</v>
      </c>
    </row>
    <row r="100" spans="1:26" x14ac:dyDescent="0.2">
      <c r="A100" s="1">
        <v>99</v>
      </c>
      <c r="B100" s="2" t="s">
        <v>105</v>
      </c>
      <c r="C100" s="5" t="s">
        <v>7</v>
      </c>
      <c r="D100" s="5" t="s">
        <v>7</v>
      </c>
      <c r="E100" s="5" t="s">
        <v>7</v>
      </c>
      <c r="F100" s="5" t="s">
        <v>7</v>
      </c>
      <c r="G100" s="6" t="s">
        <v>127</v>
      </c>
      <c r="H100" s="6" t="s">
        <v>130</v>
      </c>
      <c r="I100" s="5" t="s">
        <v>7</v>
      </c>
      <c r="J100" s="6" t="s">
        <v>130</v>
      </c>
      <c r="K100" s="5" t="s">
        <v>7</v>
      </c>
      <c r="L100" s="5" t="s">
        <v>7</v>
      </c>
      <c r="M100" s="5" t="s">
        <v>7</v>
      </c>
      <c r="N100" s="5" t="s">
        <v>7</v>
      </c>
      <c r="O100" s="1" t="s">
        <v>112</v>
      </c>
      <c r="P100" s="1" t="s">
        <v>113</v>
      </c>
      <c r="Q100" s="1" t="s">
        <v>114</v>
      </c>
      <c r="R100" s="1" t="s">
        <v>115</v>
      </c>
      <c r="S100" s="10">
        <f t="shared" si="19"/>
        <v>3</v>
      </c>
      <c r="T100" s="10">
        <f t="shared" si="20"/>
        <v>1</v>
      </c>
      <c r="U100" s="10">
        <f t="shared" si="21"/>
        <v>2</v>
      </c>
      <c r="V100" s="10">
        <f t="shared" si="22"/>
        <v>3</v>
      </c>
      <c r="W100" s="12">
        <f t="shared" si="23"/>
        <v>1</v>
      </c>
      <c r="X100" s="12">
        <f t="shared" si="24"/>
        <v>1</v>
      </c>
      <c r="Y100" s="12">
        <f t="shared" si="25"/>
        <v>1</v>
      </c>
      <c r="Z100" s="12">
        <f t="shared" si="26"/>
        <v>1</v>
      </c>
    </row>
    <row r="101" spans="1:26" x14ac:dyDescent="0.2">
      <c r="A101" s="18">
        <v>100</v>
      </c>
      <c r="B101" s="20" t="s">
        <v>139</v>
      </c>
      <c r="C101" s="5" t="s">
        <v>7</v>
      </c>
      <c r="D101" s="5" t="s">
        <v>7</v>
      </c>
      <c r="E101" s="5" t="s">
        <v>7</v>
      </c>
      <c r="F101" s="6" t="s">
        <v>127</v>
      </c>
      <c r="G101" s="6" t="s">
        <v>127</v>
      </c>
      <c r="H101" s="6" t="s">
        <v>130</v>
      </c>
      <c r="I101" s="5" t="s">
        <v>7</v>
      </c>
      <c r="J101" s="5" t="s">
        <v>7</v>
      </c>
      <c r="K101" s="5" t="s">
        <v>7</v>
      </c>
      <c r="L101" s="5" t="s">
        <v>7</v>
      </c>
      <c r="M101" s="5" t="s">
        <v>7</v>
      </c>
      <c r="N101" s="5" t="s">
        <v>7</v>
      </c>
      <c r="O101" s="18" t="s">
        <v>112</v>
      </c>
      <c r="P101" s="18" t="s">
        <v>113</v>
      </c>
      <c r="Q101" s="18" t="s">
        <v>114</v>
      </c>
      <c r="R101" s="18" t="s">
        <v>115</v>
      </c>
      <c r="S101" s="21">
        <f t="shared" si="19"/>
        <v>3</v>
      </c>
      <c r="T101" s="21">
        <f t="shared" si="20"/>
        <v>0</v>
      </c>
      <c r="U101" s="21">
        <f t="shared" si="21"/>
        <v>3</v>
      </c>
      <c r="V101" s="21">
        <f t="shared" si="22"/>
        <v>3</v>
      </c>
      <c r="W101" s="22">
        <f t="shared" si="23"/>
        <v>1</v>
      </c>
      <c r="X101" s="22">
        <f t="shared" si="24"/>
        <v>0</v>
      </c>
      <c r="Y101" s="22">
        <f t="shared" si="25"/>
        <v>1</v>
      </c>
      <c r="Z101" s="22">
        <f t="shared" si="26"/>
        <v>1</v>
      </c>
    </row>
    <row r="102" spans="1:26" x14ac:dyDescent="0.2">
      <c r="B102" s="2"/>
      <c r="S102" s="10">
        <f>SUM(S2:S101)</f>
        <v>195</v>
      </c>
      <c r="T102" s="10">
        <f t="shared" ref="T102:Z102" si="39">SUM(T2:T101)</f>
        <v>98.5</v>
      </c>
      <c r="U102" s="10">
        <f t="shared" si="39"/>
        <v>112</v>
      </c>
      <c r="V102" s="10">
        <f t="shared" si="39"/>
        <v>137</v>
      </c>
      <c r="W102" s="12">
        <f t="shared" si="39"/>
        <v>77</v>
      </c>
      <c r="X102" s="12">
        <f t="shared" si="39"/>
        <v>42</v>
      </c>
      <c r="Y102" s="12">
        <f t="shared" si="39"/>
        <v>47</v>
      </c>
      <c r="Z102" s="12">
        <f t="shared" si="39"/>
        <v>50</v>
      </c>
    </row>
    <row r="103" spans="1:26" x14ac:dyDescent="0.2">
      <c r="B103" s="2" t="s">
        <v>106</v>
      </c>
      <c r="S103" s="29" t="s">
        <v>133</v>
      </c>
      <c r="T103" s="29"/>
      <c r="U103" s="29"/>
      <c r="V103" s="29"/>
      <c r="W103" s="27" t="s">
        <v>134</v>
      </c>
      <c r="X103" s="27"/>
      <c r="Y103" s="27"/>
      <c r="Z103" s="27"/>
    </row>
    <row r="104" spans="1:26" x14ac:dyDescent="0.2">
      <c r="A104" s="1"/>
      <c r="B104" s="2" t="s">
        <v>107</v>
      </c>
    </row>
    <row r="105" spans="1:26" x14ac:dyDescent="0.2">
      <c r="A105" s="1"/>
      <c r="B105" s="2"/>
      <c r="S105" s="15">
        <f>(S102/300)*100</f>
        <v>65</v>
      </c>
      <c r="T105" s="15">
        <f t="shared" ref="T105:V105" si="40">(T102/300)*100</f>
        <v>32.833333333333329</v>
      </c>
      <c r="U105" s="15">
        <f t="shared" si="40"/>
        <v>37.333333333333336</v>
      </c>
      <c r="V105" s="15">
        <f t="shared" si="40"/>
        <v>45.666666666666664</v>
      </c>
      <c r="W105" s="15">
        <f>W102</f>
        <v>77</v>
      </c>
      <c r="X105" s="15">
        <f t="shared" ref="X105:Z105" si="41">X102</f>
        <v>42</v>
      </c>
      <c r="Y105" s="15">
        <f t="shared" si="41"/>
        <v>47</v>
      </c>
      <c r="Z105" s="15">
        <f t="shared" si="41"/>
        <v>50</v>
      </c>
    </row>
  </sheetData>
  <mergeCells count="6">
    <mergeCell ref="W103:Z103"/>
    <mergeCell ref="C1:E1"/>
    <mergeCell ref="F1:H1"/>
    <mergeCell ref="I1:K1"/>
    <mergeCell ref="L1:N1"/>
    <mergeCell ref="S103:V103"/>
  </mergeCells>
  <conditionalFormatting sqref="A104:A105">
    <cfRule type="colorScale" priority="1">
      <colorScale>
        <cfvo type="formula" val="NO"/>
        <cfvo type="formula" val="YES"/>
        <color rgb="FFFF7128"/>
        <color rgb="FF00B050"/>
      </colorScale>
    </cfRule>
  </conditionalFormatting>
  <dataValidations count="1">
    <dataValidation type="list" allowBlank="1" showInputMessage="1" showErrorMessage="1" sqref="C2:N101" xr:uid="{34480F36-7AA1-9C4D-BEA4-0C2B18794DDA}">
      <formula1>"N/CODE, N/AGENT, N/TOOL, N/EXTRA, Y/PARTIAL,YES,N/KNOW"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AE72-5C75-8E4B-85BE-0605A6085EE9}">
  <dimension ref="A1:AV105"/>
  <sheetViews>
    <sheetView topLeftCell="J65" zoomScale="66" zoomScaleNormal="33" workbookViewId="0">
      <selection activeCell="AM75" sqref="AM75:AP76"/>
    </sheetView>
  </sheetViews>
  <sheetFormatPr baseColWidth="10" defaultRowHeight="16" x14ac:dyDescent="0.2"/>
  <cols>
    <col min="2" max="2" width="32.6640625" customWidth="1"/>
    <col min="15" max="15" width="24.5" customWidth="1"/>
    <col min="16" max="16" width="15.33203125" customWidth="1"/>
    <col min="17" max="17" width="13.33203125" customWidth="1"/>
    <col min="18" max="18" width="20.1640625" customWidth="1"/>
    <col min="28" max="28" width="6.5" customWidth="1"/>
    <col min="29" max="29" width="13.6640625" customWidth="1"/>
    <col min="30" max="30" width="18.1640625" bestFit="1" customWidth="1"/>
    <col min="31" max="31" width="17.33203125" bestFit="1" customWidth="1"/>
    <col min="32" max="32" width="17.6640625" bestFit="1" customWidth="1"/>
    <col min="33" max="33" width="19" bestFit="1" customWidth="1"/>
    <col min="34" max="34" width="21" bestFit="1" customWidth="1"/>
    <col min="35" max="35" width="15.1640625" bestFit="1" customWidth="1"/>
    <col min="36" max="36" width="15.6640625" bestFit="1" customWidth="1"/>
    <col min="37" max="37" width="16.83203125" bestFit="1" customWidth="1"/>
    <col min="38" max="38" width="18.5" bestFit="1" customWidth="1"/>
    <col min="39" max="39" width="12.1640625" customWidth="1"/>
    <col min="40" max="42" width="12.6640625" bestFit="1" customWidth="1"/>
  </cols>
  <sheetData>
    <row r="1" spans="1:42" x14ac:dyDescent="0.2">
      <c r="A1" s="3" t="s">
        <v>0</v>
      </c>
      <c r="B1" s="3" t="s">
        <v>1</v>
      </c>
      <c r="C1" s="28" t="s">
        <v>2</v>
      </c>
      <c r="D1" s="28"/>
      <c r="E1" s="28"/>
      <c r="F1" s="28" t="s">
        <v>3</v>
      </c>
      <c r="G1" s="28"/>
      <c r="H1" s="28"/>
      <c r="I1" s="28" t="s">
        <v>4</v>
      </c>
      <c r="J1" s="28"/>
      <c r="K1" s="28"/>
      <c r="L1" s="28" t="s">
        <v>5</v>
      </c>
      <c r="M1" s="28"/>
      <c r="N1" s="28"/>
      <c r="O1" s="3" t="s">
        <v>108</v>
      </c>
      <c r="P1" s="3" t="s">
        <v>109</v>
      </c>
      <c r="Q1" s="3" t="s">
        <v>110</v>
      </c>
      <c r="R1" s="3" t="s">
        <v>111</v>
      </c>
      <c r="S1" s="9" t="s">
        <v>2</v>
      </c>
      <c r="T1" s="9" t="s">
        <v>3</v>
      </c>
      <c r="U1" s="9" t="s">
        <v>4</v>
      </c>
      <c r="V1" s="9" t="s">
        <v>5</v>
      </c>
      <c r="W1" s="11" t="s">
        <v>2</v>
      </c>
      <c r="X1" s="11" t="s">
        <v>3</v>
      </c>
      <c r="Y1" s="11" t="s">
        <v>4</v>
      </c>
      <c r="Z1" s="11" t="s">
        <v>5</v>
      </c>
    </row>
    <row r="2" spans="1:42" x14ac:dyDescent="0.2">
      <c r="A2" s="1">
        <v>1</v>
      </c>
      <c r="B2" s="2" t="s">
        <v>6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1" t="s">
        <v>112</v>
      </c>
      <c r="P2" s="1" t="s">
        <v>113</v>
      </c>
      <c r="Q2" s="1" t="s">
        <v>114</v>
      </c>
      <c r="R2" s="1" t="s">
        <v>115</v>
      </c>
      <c r="S2" s="10">
        <f>IF(C2="YES",1,IF(C2="Y/PARTIAL",0.5,0))</f>
        <v>1</v>
      </c>
      <c r="T2" s="10">
        <f>IF(F2="YES",1,IF(F2="Y/PARTIAL",0.5,0))</f>
        <v>1</v>
      </c>
      <c r="U2" s="10">
        <f>IF(I2="YES",1,IF(I2="Y/PARTIAL",0.5,0))</f>
        <v>1</v>
      </c>
      <c r="V2" s="10">
        <f>IF(L2="YES",1,IF(L2="Y/PARTIAL",0.5,0))</f>
        <v>1</v>
      </c>
      <c r="W2" s="12">
        <f>IF(COUNTIF(C2:E2,"YES")&gt;0,1,IF(COUNTIF(C2:E2,"Y/PARTIAL")&gt;0,0.5,0))</f>
        <v>1</v>
      </c>
      <c r="X2" s="12">
        <f>IF(COUNTIF(F2:H2,"YES")&gt;0,1,IF(COUNTIF(F2:H2,"Y/PARTIAL")&gt;0,0.5,0))</f>
        <v>1</v>
      </c>
      <c r="Y2" s="12">
        <f>IF(COUNTIF(I2:K2,"YES")&gt;0,1,IF(COUNTIF(I2:K2,"Y/PARTIAL")&gt;0,0.5,0))</f>
        <v>1</v>
      </c>
      <c r="Z2" s="12">
        <f>IF(COUNTIF(L2:N2,"YES")&gt;0,1,IF(COUNTIF(L2:N2,"Y/PARTIAL")&gt;0,0.5,0))</f>
        <v>1</v>
      </c>
    </row>
    <row r="3" spans="1:42" x14ac:dyDescent="0.2">
      <c r="A3" s="1">
        <v>2</v>
      </c>
      <c r="B3" s="2" t="s">
        <v>8</v>
      </c>
      <c r="C3" s="5" t="s">
        <v>7</v>
      </c>
      <c r="D3" s="5" t="s">
        <v>7</v>
      </c>
      <c r="E3" s="5" t="s">
        <v>7</v>
      </c>
      <c r="F3" s="6" t="s">
        <v>127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1" t="s">
        <v>112</v>
      </c>
      <c r="P3" s="1" t="s">
        <v>113</v>
      </c>
      <c r="Q3" s="1" t="s">
        <v>114</v>
      </c>
      <c r="R3" s="1" t="s">
        <v>115</v>
      </c>
      <c r="S3" s="10">
        <f t="shared" ref="S3:S66" si="0">IF(C3="YES",1,IF(C3="Y/PARTIAL",0.5,0))</f>
        <v>1</v>
      </c>
      <c r="T3" s="10">
        <f t="shared" ref="T3:T66" si="1">IF(F3="YES",1,IF(F3="Y/PARTIAL",0.5,0))</f>
        <v>0</v>
      </c>
      <c r="U3" s="10">
        <f t="shared" ref="U3:U66" si="2">IF(I3="YES",1,IF(I3="Y/PARTIAL",0.5,0))</f>
        <v>1</v>
      </c>
      <c r="V3" s="10">
        <f t="shared" ref="V3:V66" si="3">IF(L3="YES",1,IF(L3="Y/PARTIAL",0.5,0))</f>
        <v>1</v>
      </c>
      <c r="W3" s="12">
        <f t="shared" ref="W3:W66" si="4">IF(COUNTIF(C3:E3,"YES")&gt;0,1,IF(COUNTIF(C3:E3,"Y/PARTIAL")&gt;0,0.5,0))</f>
        <v>1</v>
      </c>
      <c r="X3" s="12">
        <f t="shared" ref="X3:X66" si="5">IF(COUNTIF(F3:H3,"YES")&gt;0,1,IF(COUNTIF(F3:H3,"Y/PARTIAL")&gt;0,0.5,0))</f>
        <v>1</v>
      </c>
      <c r="Y3" s="12">
        <f t="shared" ref="Y3:Y66" si="6">IF(COUNTIF(I3:K3,"YES")&gt;0,1,IF(COUNTIF(I3:K3,"Y/PARTIAL")&gt;0,0.5,0))</f>
        <v>1</v>
      </c>
      <c r="Z3" s="12">
        <f t="shared" ref="Z3:Z66" si="7">IF(COUNTIF(L3:N3,"YES")&gt;0,1,IF(COUNTIF(L3:N3,"Y/PARTIAL")&gt;0,0.5,0))</f>
        <v>1</v>
      </c>
      <c r="AD3" s="23" t="s">
        <v>140</v>
      </c>
      <c r="AE3" t="s">
        <v>146</v>
      </c>
      <c r="AF3" t="s">
        <v>147</v>
      </c>
      <c r="AG3" t="s">
        <v>148</v>
      </c>
      <c r="AH3" t="s">
        <v>149</v>
      </c>
      <c r="AI3" t="s">
        <v>150</v>
      </c>
      <c r="AJ3" t="s">
        <v>143</v>
      </c>
      <c r="AK3" t="s">
        <v>144</v>
      </c>
      <c r="AL3" t="s">
        <v>145</v>
      </c>
    </row>
    <row r="4" spans="1:42" x14ac:dyDescent="0.2">
      <c r="A4" s="1">
        <v>3</v>
      </c>
      <c r="B4" s="2" t="s">
        <v>9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1" t="s">
        <v>112</v>
      </c>
      <c r="P4" s="1" t="s">
        <v>113</v>
      </c>
      <c r="Q4" s="1" t="s">
        <v>114</v>
      </c>
      <c r="R4" s="1" t="s">
        <v>115</v>
      </c>
      <c r="S4" s="10">
        <f t="shared" si="0"/>
        <v>1</v>
      </c>
      <c r="T4" s="10">
        <f t="shared" si="1"/>
        <v>1</v>
      </c>
      <c r="U4" s="10">
        <f t="shared" si="2"/>
        <v>1</v>
      </c>
      <c r="V4" s="10">
        <f t="shared" si="3"/>
        <v>1</v>
      </c>
      <c r="W4" s="12">
        <f t="shared" si="4"/>
        <v>1</v>
      </c>
      <c r="X4" s="12">
        <f t="shared" si="5"/>
        <v>1</v>
      </c>
      <c r="Y4" s="12">
        <f t="shared" si="6"/>
        <v>1</v>
      </c>
      <c r="Z4" s="12">
        <f t="shared" si="7"/>
        <v>1</v>
      </c>
      <c r="AD4" s="2" t="s">
        <v>119</v>
      </c>
      <c r="AE4">
        <v>14</v>
      </c>
      <c r="AF4">
        <v>14</v>
      </c>
      <c r="AG4">
        <v>14</v>
      </c>
      <c r="AH4">
        <v>14</v>
      </c>
      <c r="AI4">
        <v>4</v>
      </c>
      <c r="AJ4">
        <v>0</v>
      </c>
      <c r="AK4">
        <v>3</v>
      </c>
      <c r="AL4">
        <v>1</v>
      </c>
    </row>
    <row r="5" spans="1:42" x14ac:dyDescent="0.2">
      <c r="A5" s="1">
        <v>4</v>
      </c>
      <c r="B5" s="2" t="s">
        <v>10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5" t="s">
        <v>7</v>
      </c>
      <c r="O5" s="1" t="s">
        <v>112</v>
      </c>
      <c r="P5" s="1" t="s">
        <v>113</v>
      </c>
      <c r="Q5" s="1" t="s">
        <v>114</v>
      </c>
      <c r="R5" s="1" t="s">
        <v>115</v>
      </c>
      <c r="S5" s="10">
        <f t="shared" si="0"/>
        <v>1</v>
      </c>
      <c r="T5" s="10">
        <f t="shared" si="1"/>
        <v>1</v>
      </c>
      <c r="U5" s="10">
        <f t="shared" si="2"/>
        <v>1</v>
      </c>
      <c r="V5" s="10">
        <f t="shared" si="3"/>
        <v>1</v>
      </c>
      <c r="W5" s="12">
        <f t="shared" si="4"/>
        <v>1</v>
      </c>
      <c r="X5" s="12">
        <f t="shared" si="5"/>
        <v>1</v>
      </c>
      <c r="Y5" s="12">
        <f t="shared" si="6"/>
        <v>1</v>
      </c>
      <c r="Z5" s="12">
        <f t="shared" si="7"/>
        <v>1</v>
      </c>
      <c r="AD5" s="2" t="s">
        <v>125</v>
      </c>
      <c r="AE5">
        <v>10</v>
      </c>
      <c r="AF5">
        <v>10</v>
      </c>
      <c r="AG5">
        <v>10</v>
      </c>
      <c r="AH5">
        <v>10</v>
      </c>
      <c r="AI5">
        <v>7</v>
      </c>
      <c r="AJ5">
        <v>1</v>
      </c>
      <c r="AK5">
        <v>0</v>
      </c>
      <c r="AL5">
        <v>1</v>
      </c>
    </row>
    <row r="6" spans="1:42" x14ac:dyDescent="0.2">
      <c r="A6" s="1">
        <v>5</v>
      </c>
      <c r="B6" s="2" t="s">
        <v>11</v>
      </c>
      <c r="C6" s="5" t="s">
        <v>7</v>
      </c>
      <c r="D6" s="5" t="s">
        <v>7</v>
      </c>
      <c r="E6" s="5" t="s">
        <v>7</v>
      </c>
      <c r="F6" s="6" t="s">
        <v>127</v>
      </c>
      <c r="G6" s="6" t="s">
        <v>127</v>
      </c>
      <c r="H6" s="5" t="s">
        <v>7</v>
      </c>
      <c r="I6" s="5" t="s">
        <v>7</v>
      </c>
      <c r="J6" s="6" t="s">
        <v>130</v>
      </c>
      <c r="K6" s="5" t="s">
        <v>7</v>
      </c>
      <c r="L6" s="5" t="s">
        <v>7</v>
      </c>
      <c r="M6" s="5" t="s">
        <v>7</v>
      </c>
      <c r="N6" s="5" t="s">
        <v>7</v>
      </c>
      <c r="O6" s="1" t="s">
        <v>112</v>
      </c>
      <c r="P6" s="1" t="s">
        <v>113</v>
      </c>
      <c r="Q6" s="1" t="s">
        <v>114</v>
      </c>
      <c r="R6" s="1" t="s">
        <v>115</v>
      </c>
      <c r="S6" s="10">
        <f t="shared" si="0"/>
        <v>1</v>
      </c>
      <c r="T6" s="10">
        <f t="shared" si="1"/>
        <v>0</v>
      </c>
      <c r="U6" s="10">
        <f t="shared" si="2"/>
        <v>1</v>
      </c>
      <c r="V6" s="10">
        <f t="shared" si="3"/>
        <v>1</v>
      </c>
      <c r="W6" s="12">
        <f t="shared" si="4"/>
        <v>1</v>
      </c>
      <c r="X6" s="12">
        <f t="shared" si="5"/>
        <v>1</v>
      </c>
      <c r="Y6" s="12">
        <f t="shared" si="6"/>
        <v>1</v>
      </c>
      <c r="Z6" s="12">
        <f t="shared" si="7"/>
        <v>1</v>
      </c>
      <c r="AD6" s="2" t="s">
        <v>118</v>
      </c>
      <c r="AE6">
        <v>8</v>
      </c>
      <c r="AF6">
        <v>8</v>
      </c>
      <c r="AG6">
        <v>8</v>
      </c>
      <c r="AH6">
        <v>8</v>
      </c>
      <c r="AI6">
        <v>3.5</v>
      </c>
      <c r="AJ6">
        <v>0</v>
      </c>
      <c r="AK6">
        <v>0.5</v>
      </c>
      <c r="AL6">
        <v>1</v>
      </c>
    </row>
    <row r="7" spans="1:42" x14ac:dyDescent="0.2">
      <c r="A7" s="1">
        <v>6</v>
      </c>
      <c r="B7" s="2" t="s">
        <v>12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5" t="s">
        <v>7</v>
      </c>
      <c r="O7" s="1" t="s">
        <v>112</v>
      </c>
      <c r="P7" s="1" t="s">
        <v>113</v>
      </c>
      <c r="Q7" s="1" t="s">
        <v>114</v>
      </c>
      <c r="R7" s="1" t="s">
        <v>115</v>
      </c>
      <c r="S7" s="10">
        <f t="shared" si="0"/>
        <v>1</v>
      </c>
      <c r="T7" s="10">
        <f t="shared" si="1"/>
        <v>1</v>
      </c>
      <c r="U7" s="10">
        <f t="shared" si="2"/>
        <v>1</v>
      </c>
      <c r="V7" s="10">
        <f t="shared" si="3"/>
        <v>1</v>
      </c>
      <c r="W7" s="12">
        <f t="shared" si="4"/>
        <v>1</v>
      </c>
      <c r="X7" s="12">
        <f t="shared" si="5"/>
        <v>1</v>
      </c>
      <c r="Y7" s="12">
        <f t="shared" si="6"/>
        <v>1</v>
      </c>
      <c r="Z7" s="12">
        <f t="shared" si="7"/>
        <v>1</v>
      </c>
      <c r="AD7" s="2" t="s">
        <v>115</v>
      </c>
      <c r="AE7">
        <v>48</v>
      </c>
      <c r="AF7">
        <v>48</v>
      </c>
      <c r="AG7">
        <v>48</v>
      </c>
      <c r="AH7">
        <v>48</v>
      </c>
      <c r="AI7">
        <v>43.5</v>
      </c>
      <c r="AJ7">
        <v>33</v>
      </c>
      <c r="AK7">
        <v>32.5</v>
      </c>
      <c r="AL7">
        <v>42</v>
      </c>
    </row>
    <row r="8" spans="1:42" x14ac:dyDescent="0.2">
      <c r="A8" s="1">
        <v>7</v>
      </c>
      <c r="B8" s="2" t="s">
        <v>13</v>
      </c>
      <c r="C8" s="5" t="s">
        <v>7</v>
      </c>
      <c r="D8" s="5" t="s">
        <v>7</v>
      </c>
      <c r="E8" s="5" t="s">
        <v>7</v>
      </c>
      <c r="F8" s="5" t="s">
        <v>7</v>
      </c>
      <c r="G8" s="6" t="s">
        <v>127</v>
      </c>
      <c r="H8" s="5" t="s">
        <v>7</v>
      </c>
      <c r="I8" s="5" t="s">
        <v>7</v>
      </c>
      <c r="J8" s="5" t="s">
        <v>7</v>
      </c>
      <c r="K8" s="5" t="s">
        <v>7</v>
      </c>
      <c r="L8" s="5" t="s">
        <v>7</v>
      </c>
      <c r="M8" s="5" t="s">
        <v>7</v>
      </c>
      <c r="N8" s="5" t="s">
        <v>7</v>
      </c>
      <c r="O8" s="1" t="s">
        <v>112</v>
      </c>
      <c r="P8" s="1" t="s">
        <v>113</v>
      </c>
      <c r="Q8" s="1" t="s">
        <v>114</v>
      </c>
      <c r="R8" s="1" t="s">
        <v>115</v>
      </c>
      <c r="S8" s="10">
        <f t="shared" si="0"/>
        <v>1</v>
      </c>
      <c r="T8" s="10">
        <f t="shared" si="1"/>
        <v>1</v>
      </c>
      <c r="U8" s="10">
        <f t="shared" si="2"/>
        <v>1</v>
      </c>
      <c r="V8" s="10">
        <f t="shared" si="3"/>
        <v>1</v>
      </c>
      <c r="W8" s="12">
        <f t="shared" si="4"/>
        <v>1</v>
      </c>
      <c r="X8" s="12">
        <f t="shared" si="5"/>
        <v>1</v>
      </c>
      <c r="Y8" s="12">
        <f t="shared" si="6"/>
        <v>1</v>
      </c>
      <c r="Z8" s="12">
        <f t="shared" si="7"/>
        <v>1</v>
      </c>
      <c r="AD8" s="2" t="s">
        <v>124</v>
      </c>
      <c r="AE8">
        <v>5</v>
      </c>
      <c r="AF8">
        <v>5</v>
      </c>
      <c r="AG8">
        <v>5</v>
      </c>
      <c r="AH8">
        <v>5</v>
      </c>
      <c r="AI8">
        <v>1.5</v>
      </c>
      <c r="AJ8">
        <v>0</v>
      </c>
      <c r="AK8">
        <v>0</v>
      </c>
      <c r="AL8">
        <v>0</v>
      </c>
    </row>
    <row r="9" spans="1:42" x14ac:dyDescent="0.2">
      <c r="A9" s="1">
        <v>8</v>
      </c>
      <c r="B9" s="2" t="s">
        <v>14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6" t="s">
        <v>130</v>
      </c>
      <c r="J9" s="5" t="s">
        <v>7</v>
      </c>
      <c r="K9" s="6" t="s">
        <v>129</v>
      </c>
      <c r="L9" s="5" t="s">
        <v>7</v>
      </c>
      <c r="M9" s="5" t="s">
        <v>7</v>
      </c>
      <c r="N9" s="5" t="s">
        <v>7</v>
      </c>
      <c r="O9" s="1" t="s">
        <v>112</v>
      </c>
      <c r="P9" s="1" t="s">
        <v>113</v>
      </c>
      <c r="Q9" s="1" t="s">
        <v>114</v>
      </c>
      <c r="R9" s="1" t="s">
        <v>115</v>
      </c>
      <c r="S9" s="10">
        <f t="shared" si="0"/>
        <v>1</v>
      </c>
      <c r="T9" s="10">
        <f t="shared" si="1"/>
        <v>1</v>
      </c>
      <c r="U9" s="10">
        <f t="shared" si="2"/>
        <v>0</v>
      </c>
      <c r="V9" s="10">
        <f t="shared" si="3"/>
        <v>1</v>
      </c>
      <c r="W9" s="12">
        <f t="shared" si="4"/>
        <v>1</v>
      </c>
      <c r="X9" s="12">
        <f t="shared" si="5"/>
        <v>1</v>
      </c>
      <c r="Y9" s="12">
        <f t="shared" si="6"/>
        <v>1</v>
      </c>
      <c r="Z9" s="12">
        <f t="shared" si="7"/>
        <v>1</v>
      </c>
      <c r="AD9" s="2" t="s">
        <v>120</v>
      </c>
      <c r="AE9">
        <v>5</v>
      </c>
      <c r="AF9">
        <v>5</v>
      </c>
      <c r="AG9">
        <v>5</v>
      </c>
      <c r="AH9">
        <v>5</v>
      </c>
      <c r="AI9">
        <v>2</v>
      </c>
      <c r="AJ9">
        <v>0</v>
      </c>
      <c r="AK9">
        <v>0</v>
      </c>
      <c r="AL9">
        <v>0.5</v>
      </c>
    </row>
    <row r="10" spans="1:42" x14ac:dyDescent="0.2">
      <c r="A10" s="1">
        <v>9</v>
      </c>
      <c r="B10" s="2" t="s">
        <v>15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5" t="s">
        <v>7</v>
      </c>
      <c r="O10" s="1" t="s">
        <v>112</v>
      </c>
      <c r="P10" s="1" t="s">
        <v>113</v>
      </c>
      <c r="Q10" s="1" t="s">
        <v>114</v>
      </c>
      <c r="R10" s="1" t="s">
        <v>115</v>
      </c>
      <c r="S10" s="10">
        <f t="shared" si="0"/>
        <v>1</v>
      </c>
      <c r="T10" s="10">
        <f t="shared" si="1"/>
        <v>1</v>
      </c>
      <c r="U10" s="10">
        <f t="shared" si="2"/>
        <v>1</v>
      </c>
      <c r="V10" s="10">
        <f t="shared" si="3"/>
        <v>1</v>
      </c>
      <c r="W10" s="12">
        <f t="shared" si="4"/>
        <v>1</v>
      </c>
      <c r="X10" s="12">
        <f t="shared" si="5"/>
        <v>1</v>
      </c>
      <c r="Y10" s="12">
        <f t="shared" si="6"/>
        <v>1</v>
      </c>
      <c r="Z10" s="12">
        <f t="shared" si="7"/>
        <v>1</v>
      </c>
      <c r="AD10" s="2" t="s">
        <v>123</v>
      </c>
      <c r="AE10">
        <v>6</v>
      </c>
      <c r="AF10">
        <v>6</v>
      </c>
      <c r="AG10">
        <v>6</v>
      </c>
      <c r="AH10">
        <v>6</v>
      </c>
      <c r="AI10">
        <v>1.5</v>
      </c>
      <c r="AJ10">
        <v>0</v>
      </c>
      <c r="AK10">
        <v>0</v>
      </c>
      <c r="AL10">
        <v>0.5</v>
      </c>
    </row>
    <row r="11" spans="1:42" x14ac:dyDescent="0.2">
      <c r="A11" s="1">
        <v>10</v>
      </c>
      <c r="B11" s="2" t="s">
        <v>16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5" t="s">
        <v>7</v>
      </c>
      <c r="L11" s="5" t="s">
        <v>7</v>
      </c>
      <c r="M11" s="5" t="s">
        <v>7</v>
      </c>
      <c r="N11" s="5" t="s">
        <v>7</v>
      </c>
      <c r="O11" s="1" t="s">
        <v>112</v>
      </c>
      <c r="P11" s="1" t="s">
        <v>113</v>
      </c>
      <c r="Q11" s="1" t="s">
        <v>114</v>
      </c>
      <c r="R11" s="1" t="s">
        <v>115</v>
      </c>
      <c r="S11" s="10">
        <f t="shared" si="0"/>
        <v>1</v>
      </c>
      <c r="T11" s="10">
        <f t="shared" si="1"/>
        <v>1</v>
      </c>
      <c r="U11" s="10">
        <f t="shared" si="2"/>
        <v>1</v>
      </c>
      <c r="V11" s="10">
        <f t="shared" si="3"/>
        <v>1</v>
      </c>
      <c r="W11" s="12">
        <f t="shared" si="4"/>
        <v>1</v>
      </c>
      <c r="X11" s="12">
        <f t="shared" si="5"/>
        <v>1</v>
      </c>
      <c r="Y11" s="12">
        <f t="shared" si="6"/>
        <v>1</v>
      </c>
      <c r="Z11" s="12">
        <f t="shared" si="7"/>
        <v>1</v>
      </c>
      <c r="AD11" s="2" t="s">
        <v>126</v>
      </c>
      <c r="AE11">
        <v>2</v>
      </c>
      <c r="AF11">
        <v>2</v>
      </c>
      <c r="AG11">
        <v>2</v>
      </c>
      <c r="AH11">
        <v>2</v>
      </c>
      <c r="AI11">
        <v>0.5</v>
      </c>
      <c r="AJ11">
        <v>0</v>
      </c>
      <c r="AK11">
        <v>1</v>
      </c>
      <c r="AL11">
        <v>0.5</v>
      </c>
    </row>
    <row r="12" spans="1:42" x14ac:dyDescent="0.2">
      <c r="A12" s="1">
        <v>11</v>
      </c>
      <c r="B12" s="2" t="s">
        <v>17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6" t="s">
        <v>127</v>
      </c>
      <c r="I12" s="5" t="s">
        <v>7</v>
      </c>
      <c r="J12" s="5" t="s">
        <v>7</v>
      </c>
      <c r="K12" s="5" t="s">
        <v>7</v>
      </c>
      <c r="L12" s="5" t="s">
        <v>7</v>
      </c>
      <c r="M12" s="5" t="s">
        <v>7</v>
      </c>
      <c r="N12" s="5" t="s">
        <v>7</v>
      </c>
      <c r="O12" s="1" t="s">
        <v>112</v>
      </c>
      <c r="P12" s="1" t="s">
        <v>113</v>
      </c>
      <c r="Q12" s="1" t="s">
        <v>114</v>
      </c>
      <c r="R12" s="1" t="s">
        <v>115</v>
      </c>
      <c r="S12" s="10">
        <f t="shared" si="0"/>
        <v>1</v>
      </c>
      <c r="T12" s="10">
        <f t="shared" si="1"/>
        <v>1</v>
      </c>
      <c r="U12" s="10">
        <f t="shared" si="2"/>
        <v>1</v>
      </c>
      <c r="V12" s="10">
        <f t="shared" si="3"/>
        <v>1</v>
      </c>
      <c r="W12" s="12">
        <f t="shared" si="4"/>
        <v>1</v>
      </c>
      <c r="X12" s="12">
        <f t="shared" si="5"/>
        <v>1</v>
      </c>
      <c r="Y12" s="12">
        <f t="shared" si="6"/>
        <v>1</v>
      </c>
      <c r="Z12" s="12">
        <f t="shared" si="7"/>
        <v>1</v>
      </c>
      <c r="AD12" s="2" t="s">
        <v>121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0</v>
      </c>
      <c r="AK12">
        <v>0</v>
      </c>
      <c r="AL12">
        <v>0</v>
      </c>
    </row>
    <row r="13" spans="1:42" x14ac:dyDescent="0.2">
      <c r="A13" s="1">
        <v>12</v>
      </c>
      <c r="B13" s="2" t="s">
        <v>18</v>
      </c>
      <c r="C13" s="5" t="s">
        <v>7</v>
      </c>
      <c r="D13" s="5" t="s">
        <v>7</v>
      </c>
      <c r="E13" s="5" t="s">
        <v>7</v>
      </c>
      <c r="F13" s="6" t="s">
        <v>127</v>
      </c>
      <c r="G13" s="5" t="s">
        <v>7</v>
      </c>
      <c r="H13" s="6" t="s">
        <v>127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1" t="s">
        <v>112</v>
      </c>
      <c r="P13" s="1" t="s">
        <v>113</v>
      </c>
      <c r="Q13" s="1" t="s">
        <v>114</v>
      </c>
      <c r="R13" s="1" t="s">
        <v>115</v>
      </c>
      <c r="S13" s="10">
        <f t="shared" si="0"/>
        <v>1</v>
      </c>
      <c r="T13" s="10">
        <f t="shared" si="1"/>
        <v>0</v>
      </c>
      <c r="U13" s="10">
        <f t="shared" si="2"/>
        <v>1</v>
      </c>
      <c r="V13" s="10">
        <f t="shared" si="3"/>
        <v>1</v>
      </c>
      <c r="W13" s="12">
        <f t="shared" si="4"/>
        <v>1</v>
      </c>
      <c r="X13" s="12">
        <f t="shared" si="5"/>
        <v>1</v>
      </c>
      <c r="Y13" s="12">
        <f t="shared" si="6"/>
        <v>1</v>
      </c>
      <c r="Z13" s="12">
        <f t="shared" si="7"/>
        <v>1</v>
      </c>
      <c r="AD13" s="2" t="s">
        <v>141</v>
      </c>
      <c r="AE13">
        <v>100</v>
      </c>
      <c r="AF13">
        <v>100</v>
      </c>
      <c r="AG13">
        <v>100</v>
      </c>
      <c r="AH13">
        <v>100</v>
      </c>
      <c r="AI13">
        <v>65.5</v>
      </c>
      <c r="AJ13">
        <v>34</v>
      </c>
      <c r="AK13">
        <v>37</v>
      </c>
      <c r="AL13">
        <v>46.5</v>
      </c>
    </row>
    <row r="14" spans="1:42" x14ac:dyDescent="0.2">
      <c r="A14" s="1">
        <v>13</v>
      </c>
      <c r="B14" s="2" t="s">
        <v>19</v>
      </c>
      <c r="C14" s="5" t="s">
        <v>7</v>
      </c>
      <c r="D14" s="6" t="s">
        <v>130</v>
      </c>
      <c r="E14" s="6" t="s">
        <v>130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1" t="s">
        <v>112</v>
      </c>
      <c r="P14" s="1" t="s">
        <v>113</v>
      </c>
      <c r="Q14" s="1" t="s">
        <v>114</v>
      </c>
      <c r="R14" s="1" t="s">
        <v>115</v>
      </c>
      <c r="S14" s="10">
        <f t="shared" si="0"/>
        <v>1</v>
      </c>
      <c r="T14" s="10">
        <f t="shared" si="1"/>
        <v>1</v>
      </c>
      <c r="U14" s="10">
        <f t="shared" si="2"/>
        <v>1</v>
      </c>
      <c r="V14" s="10">
        <f t="shared" si="3"/>
        <v>1</v>
      </c>
      <c r="W14" s="12">
        <f t="shared" si="4"/>
        <v>1</v>
      </c>
      <c r="X14" s="12">
        <f t="shared" si="5"/>
        <v>1</v>
      </c>
      <c r="Y14" s="12">
        <f t="shared" si="6"/>
        <v>1</v>
      </c>
      <c r="Z14" s="12">
        <f t="shared" si="7"/>
        <v>1</v>
      </c>
    </row>
    <row r="15" spans="1:42" x14ac:dyDescent="0.2">
      <c r="A15" s="1">
        <v>14</v>
      </c>
      <c r="B15" s="2" t="s">
        <v>20</v>
      </c>
      <c r="C15" s="5" t="s">
        <v>7</v>
      </c>
      <c r="D15" s="5" t="s">
        <v>7</v>
      </c>
      <c r="E15" s="5" t="s">
        <v>7</v>
      </c>
      <c r="F15" s="6" t="s">
        <v>127</v>
      </c>
      <c r="G15" s="6" t="s">
        <v>127</v>
      </c>
      <c r="H15" s="6" t="s">
        <v>127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1" t="s">
        <v>112</v>
      </c>
      <c r="P15" s="1" t="s">
        <v>113</v>
      </c>
      <c r="Q15" s="1" t="s">
        <v>114</v>
      </c>
      <c r="R15" s="1" t="s">
        <v>115</v>
      </c>
      <c r="S15" s="10">
        <f t="shared" si="0"/>
        <v>1</v>
      </c>
      <c r="T15" s="10">
        <f t="shared" si="1"/>
        <v>0</v>
      </c>
      <c r="U15" s="10">
        <f t="shared" si="2"/>
        <v>1</v>
      </c>
      <c r="V15" s="10">
        <f t="shared" si="3"/>
        <v>1</v>
      </c>
      <c r="W15" s="12">
        <f t="shared" si="4"/>
        <v>1</v>
      </c>
      <c r="X15" s="12">
        <f t="shared" si="5"/>
        <v>0</v>
      </c>
      <c r="Y15" s="12">
        <f t="shared" si="6"/>
        <v>1</v>
      </c>
      <c r="Z15" s="12">
        <f t="shared" si="7"/>
        <v>1</v>
      </c>
    </row>
    <row r="16" spans="1:42" x14ac:dyDescent="0.2">
      <c r="A16" s="1">
        <v>15</v>
      </c>
      <c r="B16" s="2" t="s">
        <v>21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1" t="s">
        <v>112</v>
      </c>
      <c r="P16" s="1" t="s">
        <v>113</v>
      </c>
      <c r="Q16" s="1" t="s">
        <v>114</v>
      </c>
      <c r="R16" s="1" t="s">
        <v>115</v>
      </c>
      <c r="S16" s="10">
        <f t="shared" si="0"/>
        <v>1</v>
      </c>
      <c r="T16" s="10">
        <f t="shared" si="1"/>
        <v>1</v>
      </c>
      <c r="U16" s="10">
        <f t="shared" si="2"/>
        <v>1</v>
      </c>
      <c r="V16" s="10">
        <f t="shared" si="3"/>
        <v>1</v>
      </c>
      <c r="W16" s="12">
        <f t="shared" si="4"/>
        <v>1</v>
      </c>
      <c r="X16" s="12">
        <f t="shared" si="5"/>
        <v>1</v>
      </c>
      <c r="Y16" s="12">
        <f t="shared" si="6"/>
        <v>1</v>
      </c>
      <c r="Z16" s="12">
        <f t="shared" si="7"/>
        <v>1</v>
      </c>
      <c r="AD16" s="24" t="s">
        <v>140</v>
      </c>
      <c r="AE16" t="s">
        <v>146</v>
      </c>
      <c r="AF16" t="s">
        <v>147</v>
      </c>
      <c r="AG16" t="s">
        <v>148</v>
      </c>
      <c r="AH16" t="s">
        <v>149</v>
      </c>
      <c r="AI16" t="s">
        <v>150</v>
      </c>
      <c r="AJ16" t="s">
        <v>143</v>
      </c>
      <c r="AK16" t="s">
        <v>144</v>
      </c>
      <c r="AL16" t="s">
        <v>145</v>
      </c>
      <c r="AM16" t="s">
        <v>2</v>
      </c>
      <c r="AN16" t="s">
        <v>3</v>
      </c>
      <c r="AO16" t="s">
        <v>152</v>
      </c>
      <c r="AP16" t="s">
        <v>151</v>
      </c>
    </row>
    <row r="17" spans="1:42" x14ac:dyDescent="0.2">
      <c r="A17" s="1">
        <v>16</v>
      </c>
      <c r="B17" s="2" t="s">
        <v>22</v>
      </c>
      <c r="C17" s="5" t="s">
        <v>7</v>
      </c>
      <c r="D17" s="5" t="s">
        <v>7</v>
      </c>
      <c r="E17" s="5" t="s">
        <v>7</v>
      </c>
      <c r="F17" s="5" t="s">
        <v>7</v>
      </c>
      <c r="G17" s="5" t="s">
        <v>7</v>
      </c>
      <c r="H17" s="6" t="s">
        <v>127</v>
      </c>
      <c r="I17" s="6" t="s">
        <v>130</v>
      </c>
      <c r="J17" s="6" t="s">
        <v>130</v>
      </c>
      <c r="K17" s="6" t="s">
        <v>130</v>
      </c>
      <c r="L17" s="5" t="s">
        <v>7</v>
      </c>
      <c r="M17" s="5" t="s">
        <v>7</v>
      </c>
      <c r="N17" s="5" t="s">
        <v>7</v>
      </c>
      <c r="O17" s="1" t="s">
        <v>112</v>
      </c>
      <c r="P17" s="1" t="s">
        <v>113</v>
      </c>
      <c r="Q17" s="1" t="s">
        <v>114</v>
      </c>
      <c r="R17" s="1" t="s">
        <v>115</v>
      </c>
      <c r="S17" s="10">
        <f t="shared" si="0"/>
        <v>1</v>
      </c>
      <c r="T17" s="10">
        <f t="shared" si="1"/>
        <v>1</v>
      </c>
      <c r="U17" s="10">
        <f t="shared" si="2"/>
        <v>0</v>
      </c>
      <c r="V17" s="10">
        <f t="shared" si="3"/>
        <v>1</v>
      </c>
      <c r="W17" s="12">
        <f t="shared" si="4"/>
        <v>1</v>
      </c>
      <c r="X17" s="12">
        <f t="shared" si="5"/>
        <v>1</v>
      </c>
      <c r="Y17" s="12">
        <f t="shared" si="6"/>
        <v>0</v>
      </c>
      <c r="Z17" s="12">
        <f t="shared" si="7"/>
        <v>1</v>
      </c>
      <c r="AD17" s="2" t="s">
        <v>119</v>
      </c>
      <c r="AE17">
        <v>14</v>
      </c>
      <c r="AF17">
        <v>14</v>
      </c>
      <c r="AG17">
        <v>14</v>
      </c>
      <c r="AH17">
        <v>14</v>
      </c>
      <c r="AI17">
        <v>4</v>
      </c>
      <c r="AJ17">
        <v>0</v>
      </c>
      <c r="AK17">
        <v>3</v>
      </c>
      <c r="AL17">
        <v>1</v>
      </c>
      <c r="AM17" s="15">
        <f>(AI17/(AE17))*100</f>
        <v>28.571428571428569</v>
      </c>
      <c r="AN17" s="15">
        <f t="shared" ref="AN17:AP17" si="8">(AJ17/(AF17))*100</f>
        <v>0</v>
      </c>
      <c r="AO17" s="15">
        <f t="shared" si="8"/>
        <v>21.428571428571427</v>
      </c>
      <c r="AP17" s="15">
        <f t="shared" si="8"/>
        <v>7.1428571428571423</v>
      </c>
    </row>
    <row r="18" spans="1:42" x14ac:dyDescent="0.2">
      <c r="A18" s="1">
        <v>17</v>
      </c>
      <c r="B18" s="2" t="s">
        <v>23</v>
      </c>
      <c r="C18" s="5" t="s">
        <v>7</v>
      </c>
      <c r="D18" s="5" t="s">
        <v>7</v>
      </c>
      <c r="E18" s="5" t="s">
        <v>7</v>
      </c>
      <c r="F18" s="5" t="s">
        <v>7</v>
      </c>
      <c r="G18" s="6" t="s">
        <v>127</v>
      </c>
      <c r="H18" s="6" t="s">
        <v>127</v>
      </c>
      <c r="I18" s="5" t="s">
        <v>7</v>
      </c>
      <c r="J18" s="5" t="s">
        <v>7</v>
      </c>
      <c r="K18" s="5" t="s">
        <v>7</v>
      </c>
      <c r="L18" s="6" t="s">
        <v>127</v>
      </c>
      <c r="M18" s="6" t="s">
        <v>127</v>
      </c>
      <c r="N18" s="5" t="s">
        <v>7</v>
      </c>
      <c r="O18" s="1" t="s">
        <v>112</v>
      </c>
      <c r="P18" s="1" t="s">
        <v>113</v>
      </c>
      <c r="Q18" s="1" t="s">
        <v>114</v>
      </c>
      <c r="R18" s="1" t="s">
        <v>115</v>
      </c>
      <c r="S18" s="10">
        <f t="shared" si="0"/>
        <v>1</v>
      </c>
      <c r="T18" s="10">
        <f t="shared" si="1"/>
        <v>1</v>
      </c>
      <c r="U18" s="10">
        <f t="shared" si="2"/>
        <v>1</v>
      </c>
      <c r="V18" s="10">
        <f t="shared" si="3"/>
        <v>0</v>
      </c>
      <c r="W18" s="12">
        <f t="shared" si="4"/>
        <v>1</v>
      </c>
      <c r="X18" s="12">
        <f t="shared" si="5"/>
        <v>1</v>
      </c>
      <c r="Y18" s="12">
        <f t="shared" si="6"/>
        <v>1</v>
      </c>
      <c r="Z18" s="12">
        <f t="shared" si="7"/>
        <v>1</v>
      </c>
      <c r="AD18" s="2" t="s">
        <v>125</v>
      </c>
      <c r="AE18">
        <v>10</v>
      </c>
      <c r="AF18">
        <v>10</v>
      </c>
      <c r="AG18">
        <v>10</v>
      </c>
      <c r="AH18">
        <v>10</v>
      </c>
      <c r="AI18">
        <v>7</v>
      </c>
      <c r="AJ18">
        <v>1</v>
      </c>
      <c r="AK18">
        <v>0</v>
      </c>
      <c r="AL18">
        <v>1</v>
      </c>
      <c r="AM18" s="15">
        <f t="shared" ref="AM18:AM23" si="9">(AI18/(AE18))*100</f>
        <v>70</v>
      </c>
      <c r="AN18" s="15">
        <f t="shared" ref="AN18:AN23" si="10">(AJ18/(AF18))*100</f>
        <v>10</v>
      </c>
      <c r="AO18" s="15">
        <f t="shared" ref="AO18:AO23" si="11">(AK18/(AG18))*100</f>
        <v>0</v>
      </c>
      <c r="AP18" s="15">
        <f t="shared" ref="AP18:AP23" si="12">(AL18/(AH18))*100</f>
        <v>10</v>
      </c>
    </row>
    <row r="19" spans="1:42" x14ac:dyDescent="0.2">
      <c r="A19" s="1">
        <v>18</v>
      </c>
      <c r="B19" s="2" t="s">
        <v>24</v>
      </c>
      <c r="C19" s="5" t="s">
        <v>7</v>
      </c>
      <c r="D19" s="5" t="s">
        <v>7</v>
      </c>
      <c r="E19" s="5" t="s">
        <v>7</v>
      </c>
      <c r="F19" s="6" t="s">
        <v>127</v>
      </c>
      <c r="G19" s="6" t="s">
        <v>127</v>
      </c>
      <c r="H19" s="5" t="s">
        <v>7</v>
      </c>
      <c r="I19" s="5" t="s">
        <v>7</v>
      </c>
      <c r="J19" s="5" t="s">
        <v>7</v>
      </c>
      <c r="K19" s="6" t="s">
        <v>130</v>
      </c>
      <c r="L19" s="5" t="s">
        <v>7</v>
      </c>
      <c r="M19" s="5" t="s">
        <v>7</v>
      </c>
      <c r="N19" s="5" t="s">
        <v>7</v>
      </c>
      <c r="O19" s="1" t="s">
        <v>112</v>
      </c>
      <c r="P19" s="1" t="s">
        <v>113</v>
      </c>
      <c r="Q19" s="1" t="s">
        <v>114</v>
      </c>
      <c r="R19" s="1" t="s">
        <v>115</v>
      </c>
      <c r="S19" s="10">
        <f t="shared" si="0"/>
        <v>1</v>
      </c>
      <c r="T19" s="10">
        <f t="shared" si="1"/>
        <v>0</v>
      </c>
      <c r="U19" s="10">
        <f t="shared" si="2"/>
        <v>1</v>
      </c>
      <c r="V19" s="10">
        <f t="shared" si="3"/>
        <v>1</v>
      </c>
      <c r="W19" s="12">
        <f t="shared" si="4"/>
        <v>1</v>
      </c>
      <c r="X19" s="12">
        <f t="shared" si="5"/>
        <v>1</v>
      </c>
      <c r="Y19" s="12">
        <f t="shared" si="6"/>
        <v>1</v>
      </c>
      <c r="Z19" s="12">
        <f t="shared" si="7"/>
        <v>1</v>
      </c>
      <c r="AD19" s="2" t="s">
        <v>118</v>
      </c>
      <c r="AE19">
        <v>8</v>
      </c>
      <c r="AF19">
        <v>8</v>
      </c>
      <c r="AG19">
        <v>8</v>
      </c>
      <c r="AH19">
        <v>8</v>
      </c>
      <c r="AI19">
        <v>3.5</v>
      </c>
      <c r="AJ19">
        <v>0</v>
      </c>
      <c r="AK19">
        <v>0.5</v>
      </c>
      <c r="AL19">
        <v>1</v>
      </c>
      <c r="AM19" s="15">
        <f t="shared" si="9"/>
        <v>43.75</v>
      </c>
      <c r="AN19" s="15">
        <f t="shared" si="10"/>
        <v>0</v>
      </c>
      <c r="AO19" s="15">
        <f t="shared" si="11"/>
        <v>6.25</v>
      </c>
      <c r="AP19" s="15">
        <f t="shared" si="12"/>
        <v>12.5</v>
      </c>
    </row>
    <row r="20" spans="1:42" x14ac:dyDescent="0.2">
      <c r="A20" s="1">
        <v>19</v>
      </c>
      <c r="B20" s="2" t="s">
        <v>25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1" t="s">
        <v>112</v>
      </c>
      <c r="P20" s="1" t="s">
        <v>113</v>
      </c>
      <c r="Q20" s="1" t="s">
        <v>114</v>
      </c>
      <c r="R20" s="1" t="s">
        <v>115</v>
      </c>
      <c r="S20" s="10">
        <f t="shared" si="0"/>
        <v>1</v>
      </c>
      <c r="T20" s="10">
        <f t="shared" si="1"/>
        <v>1</v>
      </c>
      <c r="U20" s="10">
        <f t="shared" si="2"/>
        <v>1</v>
      </c>
      <c r="V20" s="10">
        <f t="shared" si="3"/>
        <v>1</v>
      </c>
      <c r="W20" s="12">
        <f t="shared" si="4"/>
        <v>1</v>
      </c>
      <c r="X20" s="12">
        <f t="shared" si="5"/>
        <v>1</v>
      </c>
      <c r="Y20" s="12">
        <f t="shared" si="6"/>
        <v>1</v>
      </c>
      <c r="Z20" s="12">
        <f t="shared" si="7"/>
        <v>1</v>
      </c>
      <c r="AD20" s="2" t="s">
        <v>115</v>
      </c>
      <c r="AE20">
        <v>48</v>
      </c>
      <c r="AF20">
        <v>48</v>
      </c>
      <c r="AG20">
        <v>48</v>
      </c>
      <c r="AH20">
        <v>48</v>
      </c>
      <c r="AI20">
        <v>43.5</v>
      </c>
      <c r="AJ20">
        <v>33</v>
      </c>
      <c r="AK20">
        <v>32.5</v>
      </c>
      <c r="AL20">
        <v>42</v>
      </c>
      <c r="AM20" s="15">
        <f t="shared" si="9"/>
        <v>90.625</v>
      </c>
      <c r="AN20" s="15">
        <f t="shared" si="10"/>
        <v>68.75</v>
      </c>
      <c r="AO20" s="15">
        <f t="shared" si="11"/>
        <v>67.708333333333343</v>
      </c>
      <c r="AP20" s="15">
        <f t="shared" si="12"/>
        <v>87.5</v>
      </c>
    </row>
    <row r="21" spans="1:42" x14ac:dyDescent="0.2">
      <c r="A21" s="1">
        <v>20</v>
      </c>
      <c r="B21" s="2" t="s">
        <v>26</v>
      </c>
      <c r="C21" s="5" t="s">
        <v>7</v>
      </c>
      <c r="D21" s="5" t="s">
        <v>7</v>
      </c>
      <c r="E21" s="5" t="s">
        <v>7</v>
      </c>
      <c r="F21" s="5" t="s">
        <v>7</v>
      </c>
      <c r="G21" s="6" t="s">
        <v>127</v>
      </c>
      <c r="H21" s="6" t="s">
        <v>127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1" t="s">
        <v>112</v>
      </c>
      <c r="P21" s="1" t="s">
        <v>113</v>
      </c>
      <c r="Q21" s="1" t="s">
        <v>114</v>
      </c>
      <c r="R21" s="1" t="s">
        <v>115</v>
      </c>
      <c r="S21" s="10">
        <f t="shared" si="0"/>
        <v>1</v>
      </c>
      <c r="T21" s="10">
        <f t="shared" si="1"/>
        <v>1</v>
      </c>
      <c r="U21" s="10">
        <f t="shared" si="2"/>
        <v>1</v>
      </c>
      <c r="V21" s="10">
        <f t="shared" si="3"/>
        <v>1</v>
      </c>
      <c r="W21" s="12">
        <f t="shared" si="4"/>
        <v>1</v>
      </c>
      <c r="X21" s="12">
        <f t="shared" si="5"/>
        <v>1</v>
      </c>
      <c r="Y21" s="12">
        <f t="shared" si="6"/>
        <v>1</v>
      </c>
      <c r="Z21" s="12">
        <f t="shared" si="7"/>
        <v>1</v>
      </c>
      <c r="AD21" s="2" t="s">
        <v>124</v>
      </c>
      <c r="AE21">
        <v>5</v>
      </c>
      <c r="AF21">
        <v>5</v>
      </c>
      <c r="AG21">
        <v>5</v>
      </c>
      <c r="AH21">
        <v>5</v>
      </c>
      <c r="AI21">
        <v>1.5</v>
      </c>
      <c r="AJ21">
        <v>0</v>
      </c>
      <c r="AK21">
        <v>0</v>
      </c>
      <c r="AL21">
        <v>0</v>
      </c>
      <c r="AM21" s="15">
        <f t="shared" si="9"/>
        <v>30</v>
      </c>
      <c r="AN21" s="15">
        <f t="shared" si="10"/>
        <v>0</v>
      </c>
      <c r="AO21" s="15">
        <f t="shared" si="11"/>
        <v>0</v>
      </c>
      <c r="AP21" s="15">
        <f t="shared" si="12"/>
        <v>0</v>
      </c>
    </row>
    <row r="22" spans="1:42" x14ac:dyDescent="0.2">
      <c r="A22" s="1">
        <v>21</v>
      </c>
      <c r="B22" s="2" t="s">
        <v>27</v>
      </c>
      <c r="C22" s="5" t="s">
        <v>7</v>
      </c>
      <c r="D22" s="5" t="s">
        <v>7</v>
      </c>
      <c r="E22" s="5" t="s">
        <v>7</v>
      </c>
      <c r="F22" s="5" t="s">
        <v>7</v>
      </c>
      <c r="G22" s="6" t="s">
        <v>127</v>
      </c>
      <c r="H22" s="5" t="s">
        <v>7</v>
      </c>
      <c r="I22" s="5" t="s">
        <v>7</v>
      </c>
      <c r="J22" s="6" t="s">
        <v>127</v>
      </c>
      <c r="K22" s="5" t="s">
        <v>7</v>
      </c>
      <c r="L22" s="5" t="s">
        <v>7</v>
      </c>
      <c r="M22" s="5" t="s">
        <v>7</v>
      </c>
      <c r="N22" s="5" t="s">
        <v>7</v>
      </c>
      <c r="O22" s="1" t="s">
        <v>112</v>
      </c>
      <c r="P22" s="1" t="s">
        <v>113</v>
      </c>
      <c r="Q22" s="1" t="s">
        <v>114</v>
      </c>
      <c r="R22" s="1" t="s">
        <v>115</v>
      </c>
      <c r="S22" s="10">
        <f t="shared" si="0"/>
        <v>1</v>
      </c>
      <c r="T22" s="10">
        <f t="shared" si="1"/>
        <v>1</v>
      </c>
      <c r="U22" s="10">
        <f t="shared" si="2"/>
        <v>1</v>
      </c>
      <c r="V22" s="10">
        <f t="shared" si="3"/>
        <v>1</v>
      </c>
      <c r="W22" s="12">
        <f t="shared" si="4"/>
        <v>1</v>
      </c>
      <c r="X22" s="12">
        <f t="shared" si="5"/>
        <v>1</v>
      </c>
      <c r="Y22" s="12">
        <f t="shared" si="6"/>
        <v>1</v>
      </c>
      <c r="Z22" s="12">
        <f t="shared" si="7"/>
        <v>1</v>
      </c>
      <c r="AD22" s="2" t="s">
        <v>120</v>
      </c>
      <c r="AE22">
        <v>5</v>
      </c>
      <c r="AF22">
        <v>5</v>
      </c>
      <c r="AG22">
        <v>5</v>
      </c>
      <c r="AH22">
        <v>5</v>
      </c>
      <c r="AI22">
        <v>2</v>
      </c>
      <c r="AJ22">
        <v>0</v>
      </c>
      <c r="AK22">
        <v>0</v>
      </c>
      <c r="AL22">
        <v>0.5</v>
      </c>
      <c r="AM22" s="15">
        <f t="shared" si="9"/>
        <v>40</v>
      </c>
      <c r="AN22" s="15">
        <f t="shared" si="10"/>
        <v>0</v>
      </c>
      <c r="AO22" s="15">
        <f t="shared" si="11"/>
        <v>0</v>
      </c>
      <c r="AP22" s="15">
        <f t="shared" si="12"/>
        <v>10</v>
      </c>
    </row>
    <row r="23" spans="1:42" x14ac:dyDescent="0.2">
      <c r="A23" s="1">
        <v>22</v>
      </c>
      <c r="B23" s="2" t="s">
        <v>28</v>
      </c>
      <c r="C23" s="6" t="s">
        <v>128</v>
      </c>
      <c r="D23" s="6" t="s">
        <v>127</v>
      </c>
      <c r="E23" s="6" t="s">
        <v>127</v>
      </c>
      <c r="F23" s="6" t="s">
        <v>127</v>
      </c>
      <c r="G23" s="6" t="s">
        <v>127</v>
      </c>
      <c r="H23" s="6" t="s">
        <v>128</v>
      </c>
      <c r="I23" s="6" t="s">
        <v>127</v>
      </c>
      <c r="J23" s="6" t="s">
        <v>127</v>
      </c>
      <c r="K23" s="6" t="s">
        <v>127</v>
      </c>
      <c r="L23" s="6" t="s">
        <v>128</v>
      </c>
      <c r="M23" s="6" t="s">
        <v>128</v>
      </c>
      <c r="N23" s="6" t="s">
        <v>128</v>
      </c>
      <c r="O23" s="1" t="s">
        <v>116</v>
      </c>
      <c r="P23" s="1" t="s">
        <v>113</v>
      </c>
      <c r="Q23" s="1" t="s">
        <v>117</v>
      </c>
      <c r="R23" s="1" t="s">
        <v>118</v>
      </c>
      <c r="S23" s="10">
        <f t="shared" si="0"/>
        <v>0</v>
      </c>
      <c r="T23" s="10">
        <f t="shared" si="1"/>
        <v>0</v>
      </c>
      <c r="U23" s="10">
        <f t="shared" si="2"/>
        <v>0</v>
      </c>
      <c r="V23" s="10">
        <f t="shared" si="3"/>
        <v>0</v>
      </c>
      <c r="W23" s="12">
        <f t="shared" si="4"/>
        <v>0</v>
      </c>
      <c r="X23" s="12">
        <f t="shared" si="5"/>
        <v>0</v>
      </c>
      <c r="Y23" s="12">
        <f t="shared" si="6"/>
        <v>0</v>
      </c>
      <c r="Z23" s="12">
        <f t="shared" si="7"/>
        <v>0</v>
      </c>
      <c r="AD23" s="2" t="s">
        <v>123</v>
      </c>
      <c r="AE23">
        <v>6</v>
      </c>
      <c r="AF23">
        <v>6</v>
      </c>
      <c r="AG23">
        <v>6</v>
      </c>
      <c r="AH23">
        <v>6</v>
      </c>
      <c r="AI23">
        <v>1.5</v>
      </c>
      <c r="AJ23">
        <v>0</v>
      </c>
      <c r="AK23">
        <v>0</v>
      </c>
      <c r="AL23">
        <v>0.5</v>
      </c>
      <c r="AM23" s="15">
        <f t="shared" si="9"/>
        <v>25</v>
      </c>
      <c r="AN23" s="15">
        <f t="shared" si="10"/>
        <v>0</v>
      </c>
      <c r="AO23" s="15">
        <f t="shared" si="11"/>
        <v>0</v>
      </c>
      <c r="AP23" s="15">
        <f t="shared" si="12"/>
        <v>8.3333333333333321</v>
      </c>
    </row>
    <row r="24" spans="1:42" x14ac:dyDescent="0.2">
      <c r="A24" s="1">
        <v>23</v>
      </c>
      <c r="B24" s="2" t="s">
        <v>29</v>
      </c>
      <c r="C24" s="6" t="s">
        <v>127</v>
      </c>
      <c r="D24" s="6" t="s">
        <v>129</v>
      </c>
      <c r="E24" s="6" t="s">
        <v>131</v>
      </c>
      <c r="F24" s="6" t="s">
        <v>127</v>
      </c>
      <c r="G24" s="6" t="s">
        <v>128</v>
      </c>
      <c r="H24" s="6" t="s">
        <v>128</v>
      </c>
      <c r="I24" s="6" t="s">
        <v>127</v>
      </c>
      <c r="J24" s="6" t="s">
        <v>127</v>
      </c>
      <c r="K24" s="6" t="s">
        <v>127</v>
      </c>
      <c r="L24" s="6" t="s">
        <v>128</v>
      </c>
      <c r="M24" s="6" t="s">
        <v>128</v>
      </c>
      <c r="N24" s="6" t="s">
        <v>128</v>
      </c>
      <c r="O24" s="1" t="s">
        <v>116</v>
      </c>
      <c r="P24" s="1" t="s">
        <v>113</v>
      </c>
      <c r="Q24" s="1" t="s">
        <v>117</v>
      </c>
      <c r="R24" s="1" t="s">
        <v>118</v>
      </c>
      <c r="S24" s="10">
        <f t="shared" si="0"/>
        <v>0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2">
        <f t="shared" si="4"/>
        <v>0.5</v>
      </c>
      <c r="X24" s="12">
        <f t="shared" si="5"/>
        <v>0</v>
      </c>
      <c r="Y24" s="12">
        <f t="shared" si="6"/>
        <v>0</v>
      </c>
      <c r="Z24" s="12">
        <f t="shared" si="7"/>
        <v>0</v>
      </c>
      <c r="AD24" s="2" t="s">
        <v>126</v>
      </c>
      <c r="AE24">
        <v>2</v>
      </c>
      <c r="AF24">
        <v>2</v>
      </c>
      <c r="AG24">
        <v>2</v>
      </c>
      <c r="AH24">
        <v>2</v>
      </c>
      <c r="AI24">
        <v>0.5</v>
      </c>
      <c r="AJ24">
        <v>0</v>
      </c>
      <c r="AK24">
        <v>1</v>
      </c>
      <c r="AL24">
        <v>0.5</v>
      </c>
      <c r="AM24" s="15"/>
      <c r="AN24" s="15"/>
      <c r="AO24" s="15"/>
      <c r="AP24" s="15"/>
    </row>
    <row r="25" spans="1:42" x14ac:dyDescent="0.2">
      <c r="A25" s="1">
        <v>24</v>
      </c>
      <c r="B25" s="2" t="s">
        <v>30</v>
      </c>
      <c r="C25" s="5" t="s">
        <v>131</v>
      </c>
      <c r="D25" s="5" t="s">
        <v>131</v>
      </c>
      <c r="E25" s="5" t="s">
        <v>131</v>
      </c>
      <c r="F25" s="6" t="s">
        <v>127</v>
      </c>
      <c r="G25" s="6" t="s">
        <v>127</v>
      </c>
      <c r="H25" s="5" t="s">
        <v>131</v>
      </c>
      <c r="I25" s="6" t="s">
        <v>130</v>
      </c>
      <c r="J25" s="6" t="s">
        <v>130</v>
      </c>
      <c r="K25" s="6" t="s">
        <v>130</v>
      </c>
      <c r="L25" s="5" t="s">
        <v>131</v>
      </c>
      <c r="M25" s="6" t="s">
        <v>7</v>
      </c>
      <c r="N25" s="5" t="s">
        <v>131</v>
      </c>
      <c r="O25" s="1" t="s">
        <v>112</v>
      </c>
      <c r="P25" s="1" t="s">
        <v>113</v>
      </c>
      <c r="Q25" s="1" t="s">
        <v>117</v>
      </c>
      <c r="R25" s="1" t="s">
        <v>115</v>
      </c>
      <c r="S25" s="10">
        <f t="shared" si="0"/>
        <v>0.5</v>
      </c>
      <c r="T25" s="10">
        <f t="shared" si="1"/>
        <v>0</v>
      </c>
      <c r="U25" s="10">
        <f t="shared" si="2"/>
        <v>0</v>
      </c>
      <c r="V25" s="10">
        <f t="shared" si="3"/>
        <v>0.5</v>
      </c>
      <c r="W25" s="12">
        <f t="shared" si="4"/>
        <v>0.5</v>
      </c>
      <c r="X25" s="12">
        <f t="shared" si="5"/>
        <v>0.5</v>
      </c>
      <c r="Y25" s="12">
        <f t="shared" si="6"/>
        <v>0</v>
      </c>
      <c r="Z25" s="12">
        <f t="shared" si="7"/>
        <v>1</v>
      </c>
      <c r="AD25" s="2" t="s">
        <v>121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0</v>
      </c>
      <c r="AK25">
        <v>0</v>
      </c>
      <c r="AL25">
        <v>0</v>
      </c>
      <c r="AM25" s="15">
        <f>(AI25/(AE25))*100</f>
        <v>100</v>
      </c>
      <c r="AN25" s="15">
        <f t="shared" ref="AN25:AP25" si="13">(AJ25/(AF25))*100</f>
        <v>0</v>
      </c>
      <c r="AO25" s="15">
        <f t="shared" si="13"/>
        <v>0</v>
      </c>
      <c r="AP25" s="15">
        <f t="shared" si="13"/>
        <v>0</v>
      </c>
    </row>
    <row r="26" spans="1:42" x14ac:dyDescent="0.2">
      <c r="A26" s="1">
        <v>25</v>
      </c>
      <c r="B26" s="2" t="s">
        <v>31</v>
      </c>
      <c r="C26" s="5" t="s">
        <v>7</v>
      </c>
      <c r="D26" s="5" t="s">
        <v>7</v>
      </c>
      <c r="E26" s="5" t="s">
        <v>7</v>
      </c>
      <c r="F26" s="6" t="s">
        <v>127</v>
      </c>
      <c r="G26" s="6" t="s">
        <v>127</v>
      </c>
      <c r="H26" s="6" t="s">
        <v>130</v>
      </c>
      <c r="I26" s="6" t="s">
        <v>130</v>
      </c>
      <c r="J26" s="6" t="s">
        <v>130</v>
      </c>
      <c r="K26" s="6" t="s">
        <v>130</v>
      </c>
      <c r="L26" s="5" t="s">
        <v>131</v>
      </c>
      <c r="M26" s="5" t="s">
        <v>131</v>
      </c>
      <c r="N26" s="5" t="s">
        <v>131</v>
      </c>
      <c r="O26" s="1" t="s">
        <v>112</v>
      </c>
      <c r="P26" s="1" t="s">
        <v>113</v>
      </c>
      <c r="Q26" s="1" t="s">
        <v>117</v>
      </c>
      <c r="R26" s="1" t="s">
        <v>115</v>
      </c>
      <c r="S26" s="10">
        <f t="shared" si="0"/>
        <v>1</v>
      </c>
      <c r="T26" s="10">
        <f t="shared" si="1"/>
        <v>0</v>
      </c>
      <c r="U26" s="10">
        <f t="shared" si="2"/>
        <v>0</v>
      </c>
      <c r="V26" s="10">
        <f t="shared" si="3"/>
        <v>0.5</v>
      </c>
      <c r="W26" s="12">
        <f t="shared" si="4"/>
        <v>1</v>
      </c>
      <c r="X26" s="12">
        <f t="shared" si="5"/>
        <v>0</v>
      </c>
      <c r="Y26" s="12">
        <f t="shared" si="6"/>
        <v>0</v>
      </c>
      <c r="Z26" s="12">
        <f t="shared" si="7"/>
        <v>0.5</v>
      </c>
      <c r="AD26" s="25" t="s">
        <v>141</v>
      </c>
      <c r="AE26">
        <v>100</v>
      </c>
      <c r="AF26">
        <v>100</v>
      </c>
      <c r="AG26">
        <v>100</v>
      </c>
      <c r="AH26">
        <v>100</v>
      </c>
      <c r="AI26">
        <v>65.5</v>
      </c>
      <c r="AJ26">
        <v>34</v>
      </c>
      <c r="AK26">
        <v>37</v>
      </c>
      <c r="AL26">
        <v>46.5</v>
      </c>
    </row>
    <row r="27" spans="1:42" x14ac:dyDescent="0.2">
      <c r="A27" s="1">
        <v>26</v>
      </c>
      <c r="B27" s="2" t="s">
        <v>32</v>
      </c>
      <c r="C27" s="5" t="s">
        <v>131</v>
      </c>
      <c r="D27" s="6" t="s">
        <v>130</v>
      </c>
      <c r="E27" s="5" t="s">
        <v>7</v>
      </c>
      <c r="F27" s="6" t="s">
        <v>127</v>
      </c>
      <c r="G27" s="6" t="s">
        <v>127</v>
      </c>
      <c r="H27" s="6" t="s">
        <v>127</v>
      </c>
      <c r="I27" s="6" t="s">
        <v>127</v>
      </c>
      <c r="J27" s="6" t="s">
        <v>127</v>
      </c>
      <c r="K27" s="6" t="s">
        <v>127</v>
      </c>
      <c r="L27" s="6" t="s">
        <v>130</v>
      </c>
      <c r="M27" s="6" t="s">
        <v>130</v>
      </c>
      <c r="N27" s="6" t="s">
        <v>130</v>
      </c>
      <c r="O27" s="1" t="s">
        <v>112</v>
      </c>
      <c r="P27" s="1" t="s">
        <v>113</v>
      </c>
      <c r="Q27" s="1" t="s">
        <v>117</v>
      </c>
      <c r="R27" s="1" t="s">
        <v>115</v>
      </c>
      <c r="S27" s="10">
        <f t="shared" si="0"/>
        <v>0.5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2">
        <f t="shared" si="4"/>
        <v>1</v>
      </c>
      <c r="X27" s="12">
        <f t="shared" si="5"/>
        <v>0</v>
      </c>
      <c r="Y27" s="12">
        <f t="shared" si="6"/>
        <v>0</v>
      </c>
      <c r="Z27" s="12">
        <f t="shared" si="7"/>
        <v>0</v>
      </c>
    </row>
    <row r="28" spans="1:42" x14ac:dyDescent="0.2">
      <c r="A28" s="1">
        <v>27</v>
      </c>
      <c r="B28" s="2" t="s">
        <v>33</v>
      </c>
      <c r="C28" s="6" t="s">
        <v>130</v>
      </c>
      <c r="D28" s="6" t="s">
        <v>130</v>
      </c>
      <c r="E28" s="6" t="s">
        <v>130</v>
      </c>
      <c r="F28" s="6" t="s">
        <v>127</v>
      </c>
      <c r="G28" s="6" t="s">
        <v>130</v>
      </c>
      <c r="H28" s="6" t="s">
        <v>130</v>
      </c>
      <c r="I28" s="6" t="s">
        <v>130</v>
      </c>
      <c r="J28" s="6" t="s">
        <v>130</v>
      </c>
      <c r="K28" s="6" t="s">
        <v>130</v>
      </c>
      <c r="L28" s="6" t="s">
        <v>131</v>
      </c>
      <c r="M28" s="6" t="s">
        <v>130</v>
      </c>
      <c r="N28" s="6" t="s">
        <v>130</v>
      </c>
      <c r="O28" s="1" t="s">
        <v>112</v>
      </c>
      <c r="P28" s="1" t="s">
        <v>113</v>
      </c>
      <c r="Q28" s="1" t="s">
        <v>117</v>
      </c>
      <c r="R28" s="1" t="s">
        <v>115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0.5</v>
      </c>
      <c r="W28" s="12">
        <f t="shared" si="4"/>
        <v>0</v>
      </c>
      <c r="X28" s="12">
        <f t="shared" si="5"/>
        <v>0</v>
      </c>
      <c r="Y28" s="12">
        <f t="shared" si="6"/>
        <v>0</v>
      </c>
      <c r="Z28" s="12">
        <f t="shared" si="7"/>
        <v>0.5</v>
      </c>
    </row>
    <row r="29" spans="1:42" x14ac:dyDescent="0.2">
      <c r="A29" s="1">
        <v>28</v>
      </c>
      <c r="B29" s="2" t="s">
        <v>34</v>
      </c>
      <c r="C29" s="6" t="s">
        <v>127</v>
      </c>
      <c r="D29" s="6" t="s">
        <v>127</v>
      </c>
      <c r="E29" s="6" t="s">
        <v>127</v>
      </c>
      <c r="F29" s="6" t="s">
        <v>130</v>
      </c>
      <c r="G29" s="6" t="s">
        <v>127</v>
      </c>
      <c r="H29" s="6" t="s">
        <v>128</v>
      </c>
      <c r="I29" s="6" t="s">
        <v>127</v>
      </c>
      <c r="J29" s="6" t="s">
        <v>127</v>
      </c>
      <c r="K29" s="6" t="s">
        <v>127</v>
      </c>
      <c r="L29" s="6" t="s">
        <v>128</v>
      </c>
      <c r="M29" s="6" t="s">
        <v>128</v>
      </c>
      <c r="N29" s="6" t="s">
        <v>128</v>
      </c>
      <c r="O29" s="1" t="s">
        <v>112</v>
      </c>
      <c r="P29" s="1" t="s">
        <v>113</v>
      </c>
      <c r="Q29" s="1" t="s">
        <v>117</v>
      </c>
      <c r="R29" s="1" t="s">
        <v>119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2">
        <f t="shared" si="4"/>
        <v>0</v>
      </c>
      <c r="X29" s="12">
        <f t="shared" si="5"/>
        <v>0</v>
      </c>
      <c r="Y29" s="12">
        <f t="shared" si="6"/>
        <v>0</v>
      </c>
      <c r="Z29" s="12">
        <f t="shared" si="7"/>
        <v>0</v>
      </c>
      <c r="AI29" t="s">
        <v>140</v>
      </c>
      <c r="AJ29" t="s">
        <v>2</v>
      </c>
      <c r="AK29" t="s">
        <v>3</v>
      </c>
      <c r="AL29" t="s">
        <v>152</v>
      </c>
      <c r="AM29" t="s">
        <v>151</v>
      </c>
    </row>
    <row r="30" spans="1:42" x14ac:dyDescent="0.2">
      <c r="A30" s="1">
        <v>29</v>
      </c>
      <c r="B30" s="2" t="s">
        <v>35</v>
      </c>
      <c r="C30" s="5" t="s">
        <v>131</v>
      </c>
      <c r="D30" s="6" t="s">
        <v>127</v>
      </c>
      <c r="E30" s="5" t="s">
        <v>131</v>
      </c>
      <c r="F30" s="6" t="s">
        <v>127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127</v>
      </c>
      <c r="L30" s="6" t="s">
        <v>129</v>
      </c>
      <c r="M30" s="6" t="s">
        <v>129</v>
      </c>
      <c r="N30" s="6" t="s">
        <v>129</v>
      </c>
      <c r="O30" s="1" t="s">
        <v>112</v>
      </c>
      <c r="P30" s="1" t="s">
        <v>113</v>
      </c>
      <c r="Q30" s="1" t="s">
        <v>117</v>
      </c>
      <c r="R30" s="1" t="s">
        <v>120</v>
      </c>
      <c r="S30" s="10">
        <f t="shared" si="0"/>
        <v>0.5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2">
        <f t="shared" si="4"/>
        <v>0.5</v>
      </c>
      <c r="X30" s="12">
        <f t="shared" si="5"/>
        <v>0</v>
      </c>
      <c r="Y30" s="12">
        <f t="shared" si="6"/>
        <v>0</v>
      </c>
      <c r="Z30" s="12">
        <f t="shared" si="7"/>
        <v>0</v>
      </c>
      <c r="AD30" s="2"/>
      <c r="AE30" s="15"/>
      <c r="AF30" s="15"/>
      <c r="AG30" s="15"/>
      <c r="AH30" s="15"/>
      <c r="AI30" t="s">
        <v>158</v>
      </c>
      <c r="AJ30" s="15">
        <f>((AI20+AI21+AI22+AI23+AI24)/((AE20+AE21+AE22+AE23+AE24)))*100</f>
        <v>74.242424242424249</v>
      </c>
      <c r="AK30" s="15">
        <f>((AJ20+AJ21+AJ22+AJ23+AJ24)/((AF20+AF21+AF22+AF23+AF24)))*100</f>
        <v>50</v>
      </c>
      <c r="AL30" s="15">
        <f>((AK20+AK21+AK22+AK23+AK24)/((AG20+AG21+AG22+AG23+AG24)))*100</f>
        <v>50.757575757575758</v>
      </c>
      <c r="AM30" s="15">
        <f>((AL20+AL21+AL22+AL23+AL24)/((AH20+AH21+AH22+AH23+AH24)))*100</f>
        <v>65.909090909090907</v>
      </c>
    </row>
    <row r="31" spans="1:42" x14ac:dyDescent="0.2">
      <c r="A31" s="1">
        <v>30</v>
      </c>
      <c r="B31" s="2" t="s">
        <v>36</v>
      </c>
      <c r="C31" s="5" t="s">
        <v>131</v>
      </c>
      <c r="D31" s="6" t="s">
        <v>127</v>
      </c>
      <c r="E31" s="5" t="s">
        <v>131</v>
      </c>
      <c r="F31" s="6" t="s">
        <v>127</v>
      </c>
      <c r="G31" s="6" t="s">
        <v>127</v>
      </c>
      <c r="H31" s="6" t="s">
        <v>127</v>
      </c>
      <c r="I31" s="6" t="s">
        <v>127</v>
      </c>
      <c r="J31" s="6" t="s">
        <v>127</v>
      </c>
      <c r="K31" s="6" t="s">
        <v>127</v>
      </c>
      <c r="L31" s="6" t="s">
        <v>129</v>
      </c>
      <c r="M31" s="6" t="s">
        <v>129</v>
      </c>
      <c r="N31" s="6" t="s">
        <v>129</v>
      </c>
      <c r="O31" s="1" t="s">
        <v>112</v>
      </c>
      <c r="P31" s="1" t="s">
        <v>113</v>
      </c>
      <c r="Q31" s="1" t="s">
        <v>117</v>
      </c>
      <c r="R31" s="1" t="s">
        <v>120</v>
      </c>
      <c r="S31" s="10">
        <f t="shared" si="0"/>
        <v>0.5</v>
      </c>
      <c r="T31" s="10">
        <f t="shared" si="1"/>
        <v>0</v>
      </c>
      <c r="U31" s="10">
        <f t="shared" si="2"/>
        <v>0</v>
      </c>
      <c r="V31" s="10">
        <f t="shared" si="3"/>
        <v>0</v>
      </c>
      <c r="W31" s="12">
        <f t="shared" si="4"/>
        <v>0.5</v>
      </c>
      <c r="X31" s="12">
        <f t="shared" si="5"/>
        <v>0</v>
      </c>
      <c r="Y31" s="12">
        <f t="shared" si="6"/>
        <v>0</v>
      </c>
      <c r="Z31" s="12">
        <f t="shared" si="7"/>
        <v>0</v>
      </c>
      <c r="AD31" s="2"/>
      <c r="AE31" s="15"/>
      <c r="AF31" s="15"/>
      <c r="AG31" s="15"/>
      <c r="AH31" s="15"/>
      <c r="AI31" t="s">
        <v>159</v>
      </c>
      <c r="AJ31" s="15">
        <f>((AI17+AI18+AI19+AI21+AI22+AI23+AI24+AI25)/((AE17+AE18+AE19+AE21+AE22+AE23+AE24+AE25)))*100</f>
        <v>42.307692307692307</v>
      </c>
      <c r="AK31" s="15">
        <f>((AJ17+AJ18+AJ19+AJ21+AJ22+AJ23+AJ24+AJ25)/((AF17+AF18+AF19+AF21+AF22+AF23+AF24+AF25)))*100</f>
        <v>1.9230769230769231</v>
      </c>
      <c r="AL31" s="15">
        <f>((AK17+AK18+AK19+AK21+AK22+AK23+AK24+AK25)/((AG17+AG18+AG19+AG21+AG22+AG23+AG24+AG25)))*100</f>
        <v>8.6538461538461533</v>
      </c>
      <c r="AM31" s="15">
        <f>((AL17+AL18+AL19+AL21+AL22+AL23+AL24+AL25)/((AH17+AH18+AH19+AH21+AH22+AH23+AH24+AH25)))*100</f>
        <v>8.6538461538461533</v>
      </c>
    </row>
    <row r="32" spans="1:42" x14ac:dyDescent="0.2">
      <c r="A32" s="1">
        <v>31</v>
      </c>
      <c r="B32" s="2" t="s">
        <v>37</v>
      </c>
      <c r="C32" s="5" t="s">
        <v>131</v>
      </c>
      <c r="D32" s="5" t="s">
        <v>131</v>
      </c>
      <c r="E32" s="5" t="s">
        <v>7</v>
      </c>
      <c r="F32" s="6" t="s">
        <v>127</v>
      </c>
      <c r="G32" s="6" t="s">
        <v>127</v>
      </c>
      <c r="H32" s="6" t="s">
        <v>127</v>
      </c>
      <c r="I32" s="6" t="s">
        <v>127</v>
      </c>
      <c r="J32" s="6" t="s">
        <v>127</v>
      </c>
      <c r="K32" s="6" t="s">
        <v>7</v>
      </c>
      <c r="L32" s="5" t="s">
        <v>131</v>
      </c>
      <c r="M32" s="5" t="s">
        <v>131</v>
      </c>
      <c r="N32" s="5" t="s">
        <v>131</v>
      </c>
      <c r="O32" s="1" t="s">
        <v>112</v>
      </c>
      <c r="P32" s="1" t="s">
        <v>113</v>
      </c>
      <c r="Q32" s="1" t="s">
        <v>117</v>
      </c>
      <c r="R32" s="1" t="s">
        <v>115</v>
      </c>
      <c r="S32" s="10">
        <f t="shared" si="0"/>
        <v>0.5</v>
      </c>
      <c r="T32" s="10">
        <f t="shared" si="1"/>
        <v>0</v>
      </c>
      <c r="U32" s="10">
        <f t="shared" si="2"/>
        <v>0</v>
      </c>
      <c r="V32" s="10">
        <f t="shared" si="3"/>
        <v>0.5</v>
      </c>
      <c r="W32" s="12">
        <f t="shared" si="4"/>
        <v>1</v>
      </c>
      <c r="X32" s="12">
        <f t="shared" si="5"/>
        <v>0</v>
      </c>
      <c r="Y32" s="12">
        <f t="shared" si="6"/>
        <v>1</v>
      </c>
      <c r="Z32" s="12">
        <f t="shared" si="7"/>
        <v>0.5</v>
      </c>
      <c r="AD32" s="2"/>
      <c r="AE32" s="15"/>
      <c r="AF32" s="15"/>
      <c r="AG32" s="15"/>
      <c r="AH32" s="15"/>
      <c r="AI32" t="s">
        <v>160</v>
      </c>
      <c r="AJ32" s="15">
        <f>((AI20+AI21+AI22+AI23+AI24)/((AE20+AE21+AE22+AE23+AE24)))*100</f>
        <v>74.242424242424249</v>
      </c>
      <c r="AK32" s="15">
        <f>((AJ20+AJ21+AJ22+AJ23+AJ24)/((AF20+AF21+AF22+AF23+AF24)))*100</f>
        <v>50</v>
      </c>
      <c r="AL32" s="15">
        <f>((AK20+AK21+AK22+AK23+AK24)/((AG20+AG21+AG22+AG23+AG24)))*100</f>
        <v>50.757575757575758</v>
      </c>
      <c r="AM32" s="15">
        <f>((AL20+AL21+AL22+AL23+AL24)/((AH20+AH21+AH22+AH23+AH24)))*100</f>
        <v>65.909090909090907</v>
      </c>
    </row>
    <row r="33" spans="1:48" x14ac:dyDescent="0.2">
      <c r="A33" s="1">
        <v>32</v>
      </c>
      <c r="B33" s="2" t="s">
        <v>38</v>
      </c>
      <c r="C33" s="5" t="s">
        <v>7</v>
      </c>
      <c r="D33" s="5" t="s">
        <v>7</v>
      </c>
      <c r="E33" s="5" t="s">
        <v>7</v>
      </c>
      <c r="F33" s="5" t="s">
        <v>7</v>
      </c>
      <c r="G33" s="5" t="s">
        <v>7</v>
      </c>
      <c r="H33" s="5" t="s">
        <v>7</v>
      </c>
      <c r="I33" s="6" t="s">
        <v>129</v>
      </c>
      <c r="J33" s="6" t="s">
        <v>7</v>
      </c>
      <c r="K33" s="6" t="s">
        <v>7</v>
      </c>
      <c r="L33" s="5" t="s">
        <v>7</v>
      </c>
      <c r="M33" s="5" t="s">
        <v>7</v>
      </c>
      <c r="N33" s="5" t="s">
        <v>7</v>
      </c>
      <c r="O33" s="1" t="s">
        <v>112</v>
      </c>
      <c r="P33" s="1" t="s">
        <v>113</v>
      </c>
      <c r="Q33" s="1" t="s">
        <v>114</v>
      </c>
      <c r="R33" s="1" t="s">
        <v>115</v>
      </c>
      <c r="S33" s="10">
        <f t="shared" si="0"/>
        <v>1</v>
      </c>
      <c r="T33" s="10">
        <f t="shared" si="1"/>
        <v>1</v>
      </c>
      <c r="U33" s="10">
        <f t="shared" si="2"/>
        <v>0</v>
      </c>
      <c r="V33" s="10">
        <f t="shared" si="3"/>
        <v>1</v>
      </c>
      <c r="W33" s="12">
        <f t="shared" si="4"/>
        <v>1</v>
      </c>
      <c r="X33" s="12">
        <f t="shared" si="5"/>
        <v>1</v>
      </c>
      <c r="Y33" s="12">
        <f t="shared" si="6"/>
        <v>1</v>
      </c>
      <c r="Z33" s="12">
        <f t="shared" si="7"/>
        <v>1</v>
      </c>
      <c r="AD33" s="2"/>
      <c r="AE33" s="15"/>
      <c r="AF33" s="15"/>
      <c r="AG33" s="15"/>
      <c r="AH33" s="15"/>
      <c r="AI33" t="s">
        <v>161</v>
      </c>
      <c r="AJ33" s="15">
        <f>((AI20+AI21+AI22+AI23+AI24)/((AE20+AE21+AE22+AE23+AE24)))*100</f>
        <v>74.242424242424249</v>
      </c>
      <c r="AK33" s="15">
        <f>((AJ20+AJ21+AJ22+AJ23+AJ24)/((AF20+AF21+AF22+AF23+AF24)))*100</f>
        <v>50</v>
      </c>
      <c r="AL33" s="15">
        <f>((AK20+AK21+AK22+AK23+AK24)/((AG20+AG21+AG22+AG23+AG24)))*100</f>
        <v>50.757575757575758</v>
      </c>
      <c r="AM33" s="15">
        <f>((AL20+AL21+AL22+AL23+AL24)/((AH20+AH21+AH22+AH23+AH24)))*100</f>
        <v>65.909090909090907</v>
      </c>
    </row>
    <row r="34" spans="1:48" x14ac:dyDescent="0.2">
      <c r="A34" s="1">
        <v>33</v>
      </c>
      <c r="B34" s="2" t="s">
        <v>39</v>
      </c>
      <c r="C34" s="5" t="s">
        <v>7</v>
      </c>
      <c r="D34" s="5" t="s">
        <v>7</v>
      </c>
      <c r="E34" s="5" t="s">
        <v>7</v>
      </c>
      <c r="F34" s="6" t="s">
        <v>128</v>
      </c>
      <c r="G34" s="6" t="s">
        <v>128</v>
      </c>
      <c r="H34" s="6" t="s">
        <v>127</v>
      </c>
      <c r="I34" s="6" t="s">
        <v>127</v>
      </c>
      <c r="J34" s="6" t="s">
        <v>127</v>
      </c>
      <c r="K34" s="6" t="s">
        <v>127</v>
      </c>
      <c r="L34" s="5" t="s">
        <v>7</v>
      </c>
      <c r="M34" s="6" t="s">
        <v>128</v>
      </c>
      <c r="N34" s="6" t="s">
        <v>128</v>
      </c>
      <c r="O34" s="1" t="s">
        <v>116</v>
      </c>
      <c r="P34" s="1" t="s">
        <v>113</v>
      </c>
      <c r="Q34" s="1" t="s">
        <v>114</v>
      </c>
      <c r="R34" s="1" t="s">
        <v>119</v>
      </c>
      <c r="S34" s="10">
        <f t="shared" si="0"/>
        <v>1</v>
      </c>
      <c r="T34" s="10">
        <f t="shared" si="1"/>
        <v>0</v>
      </c>
      <c r="U34" s="10">
        <f t="shared" si="2"/>
        <v>0</v>
      </c>
      <c r="V34" s="10">
        <f t="shared" si="3"/>
        <v>1</v>
      </c>
      <c r="W34" s="12">
        <f t="shared" si="4"/>
        <v>1</v>
      </c>
      <c r="X34" s="12">
        <f t="shared" si="5"/>
        <v>0</v>
      </c>
      <c r="Y34" s="12">
        <f t="shared" si="6"/>
        <v>0</v>
      </c>
      <c r="Z34" s="12">
        <f t="shared" si="7"/>
        <v>1</v>
      </c>
      <c r="AD34" s="2"/>
      <c r="AE34" s="15"/>
      <c r="AF34" s="15"/>
      <c r="AG34" s="15"/>
      <c r="AH34" s="15"/>
      <c r="AI34" t="s">
        <v>162</v>
      </c>
      <c r="AJ34" s="15">
        <f>((AI25+AI24)/((AE25+AE24)))*100</f>
        <v>62.5</v>
      </c>
      <c r="AK34" s="15">
        <f>((AJ25+AJ24)/((AF25+AF24)))*100</f>
        <v>0</v>
      </c>
      <c r="AL34" s="15">
        <f>((AK25+AK24)/((AG25+AG24)))*100</f>
        <v>25</v>
      </c>
      <c r="AM34" s="15">
        <f>((AL25+AL24)/((AH25+AH24)))*100</f>
        <v>12.5</v>
      </c>
    </row>
    <row r="35" spans="1:48" x14ac:dyDescent="0.2">
      <c r="A35" s="1">
        <v>34</v>
      </c>
      <c r="B35" s="2" t="s">
        <v>40</v>
      </c>
      <c r="C35" s="6" t="s">
        <v>127</v>
      </c>
      <c r="D35" s="5" t="s">
        <v>7</v>
      </c>
      <c r="E35" s="5" t="s">
        <v>7</v>
      </c>
      <c r="F35" s="6" t="s">
        <v>128</v>
      </c>
      <c r="G35" s="6" t="s">
        <v>128</v>
      </c>
      <c r="H35" s="6" t="s">
        <v>128</v>
      </c>
      <c r="I35" s="6" t="s">
        <v>127</v>
      </c>
      <c r="J35" s="6" t="s">
        <v>127</v>
      </c>
      <c r="K35" s="6" t="s">
        <v>127</v>
      </c>
      <c r="L35" s="6" t="s">
        <v>128</v>
      </c>
      <c r="M35" s="6" t="s">
        <v>128</v>
      </c>
      <c r="N35" s="6" t="s">
        <v>128</v>
      </c>
      <c r="O35" s="1" t="s">
        <v>116</v>
      </c>
      <c r="P35" s="1" t="s">
        <v>113</v>
      </c>
      <c r="Q35" s="1" t="s">
        <v>114</v>
      </c>
      <c r="R35" s="1" t="s">
        <v>119</v>
      </c>
      <c r="S35" s="10">
        <f t="shared" si="0"/>
        <v>0</v>
      </c>
      <c r="T35" s="10">
        <f t="shared" si="1"/>
        <v>0</v>
      </c>
      <c r="U35" s="10">
        <f t="shared" si="2"/>
        <v>0</v>
      </c>
      <c r="V35" s="10">
        <f t="shared" si="3"/>
        <v>0</v>
      </c>
      <c r="W35" s="12">
        <f t="shared" si="4"/>
        <v>1</v>
      </c>
      <c r="X35" s="12">
        <f t="shared" si="5"/>
        <v>0</v>
      </c>
      <c r="Y35" s="12">
        <f t="shared" si="6"/>
        <v>0</v>
      </c>
      <c r="Z35" s="12">
        <f t="shared" si="7"/>
        <v>0</v>
      </c>
      <c r="AD35" s="2"/>
      <c r="AE35" s="15"/>
      <c r="AF35" s="15"/>
      <c r="AG35" s="15"/>
      <c r="AH35" s="15"/>
      <c r="AI35" t="s">
        <v>163</v>
      </c>
      <c r="AJ35" s="15">
        <f>((AI17+AI18+AI19+AI21+AI22+AI23)/((AE17+AE18+AE19+AE21+AE22+AE23)))*100</f>
        <v>40.625</v>
      </c>
      <c r="AK35" s="15">
        <f>((AJ17+AJ18+AJ19+AJ21+AJ22+AJ23)/((AF17+AF18+AF19+AF21+AF22+AF23)))*100</f>
        <v>2.083333333333333</v>
      </c>
      <c r="AL35" s="15">
        <f>((AK17+AK18+AK19+AK21+AK22+AK23)/((AG17+AG18+AG19+AG21+AG22+AG23)))*100</f>
        <v>7.291666666666667</v>
      </c>
      <c r="AM35" s="15">
        <f>((AL17+AL18+AL19+AL21+AL22+AL23)/((AH17+AH18+AH19+AH21+AH22+AH23)))*100</f>
        <v>8.3333333333333321</v>
      </c>
    </row>
    <row r="36" spans="1:48" x14ac:dyDescent="0.2">
      <c r="A36" s="1">
        <v>35</v>
      </c>
      <c r="B36" s="2" t="s">
        <v>41</v>
      </c>
      <c r="C36" s="5" t="s">
        <v>7</v>
      </c>
      <c r="D36" s="5" t="s">
        <v>7</v>
      </c>
      <c r="E36" s="5" t="s">
        <v>7</v>
      </c>
      <c r="F36" s="6" t="s">
        <v>128</v>
      </c>
      <c r="G36" s="6" t="s">
        <v>128</v>
      </c>
      <c r="H36" s="6" t="s">
        <v>128</v>
      </c>
      <c r="I36" s="6" t="s">
        <v>129</v>
      </c>
      <c r="J36" s="6" t="s">
        <v>129</v>
      </c>
      <c r="K36" s="6" t="s">
        <v>129</v>
      </c>
      <c r="L36" s="6" t="s">
        <v>128</v>
      </c>
      <c r="M36" s="6" t="s">
        <v>128</v>
      </c>
      <c r="N36" s="6" t="s">
        <v>128</v>
      </c>
      <c r="O36" s="1" t="s">
        <v>116</v>
      </c>
      <c r="P36" s="1" t="s">
        <v>113</v>
      </c>
      <c r="Q36" s="1" t="s">
        <v>114</v>
      </c>
      <c r="R36" s="1" t="s">
        <v>121</v>
      </c>
      <c r="S36" s="10">
        <f t="shared" si="0"/>
        <v>1</v>
      </c>
      <c r="T36" s="10">
        <f t="shared" si="1"/>
        <v>0</v>
      </c>
      <c r="U36" s="10">
        <f t="shared" si="2"/>
        <v>0</v>
      </c>
      <c r="V36" s="10">
        <f t="shared" si="3"/>
        <v>0</v>
      </c>
      <c r="W36" s="17">
        <f t="shared" si="4"/>
        <v>1</v>
      </c>
      <c r="X36" s="17">
        <f t="shared" si="5"/>
        <v>0</v>
      </c>
      <c r="Y36" s="17">
        <f t="shared" si="6"/>
        <v>0</v>
      </c>
      <c r="Z36" s="17">
        <f t="shared" si="7"/>
        <v>0</v>
      </c>
      <c r="AD36" s="2"/>
      <c r="AE36" s="15"/>
      <c r="AF36" s="15"/>
      <c r="AG36" s="15"/>
      <c r="AH36" s="15"/>
    </row>
    <row r="37" spans="1:48" x14ac:dyDescent="0.2">
      <c r="A37" s="1">
        <v>36</v>
      </c>
      <c r="B37" s="2" t="s">
        <v>42</v>
      </c>
      <c r="C37" s="5" t="s">
        <v>7</v>
      </c>
      <c r="D37" s="5" t="s">
        <v>7</v>
      </c>
      <c r="E37" s="5" t="s">
        <v>7</v>
      </c>
      <c r="F37" s="6" t="s">
        <v>128</v>
      </c>
      <c r="G37" s="6" t="s">
        <v>128</v>
      </c>
      <c r="H37" s="6" t="s">
        <v>128</v>
      </c>
      <c r="I37" s="6" t="s">
        <v>129</v>
      </c>
      <c r="J37" s="6" t="s">
        <v>129</v>
      </c>
      <c r="K37" s="6" t="s">
        <v>129</v>
      </c>
      <c r="L37" s="6" t="s">
        <v>128</v>
      </c>
      <c r="M37" s="6" t="s">
        <v>128</v>
      </c>
      <c r="N37" s="6" t="s">
        <v>128</v>
      </c>
      <c r="O37" s="1" t="s">
        <v>116</v>
      </c>
      <c r="P37" s="1" t="s">
        <v>113</v>
      </c>
      <c r="Q37" s="1" t="s">
        <v>114</v>
      </c>
      <c r="R37" s="1" t="s">
        <v>121</v>
      </c>
      <c r="S37" s="10">
        <f t="shared" si="0"/>
        <v>1</v>
      </c>
      <c r="T37" s="10">
        <f t="shared" si="1"/>
        <v>0</v>
      </c>
      <c r="U37" s="10">
        <f t="shared" si="2"/>
        <v>0</v>
      </c>
      <c r="V37" s="10">
        <f t="shared" si="3"/>
        <v>0</v>
      </c>
      <c r="W37" s="17">
        <f t="shared" si="4"/>
        <v>1</v>
      </c>
      <c r="X37" s="17">
        <f t="shared" si="5"/>
        <v>0</v>
      </c>
      <c r="Y37" s="17">
        <f t="shared" si="6"/>
        <v>0</v>
      </c>
      <c r="Z37" s="17">
        <f t="shared" si="7"/>
        <v>0</v>
      </c>
    </row>
    <row r="38" spans="1:48" x14ac:dyDescent="0.2">
      <c r="A38" s="1">
        <v>37</v>
      </c>
      <c r="B38" s="2" t="s">
        <v>43</v>
      </c>
      <c r="C38" s="5" t="s">
        <v>7</v>
      </c>
      <c r="D38" s="5" t="s">
        <v>7</v>
      </c>
      <c r="E38" s="5" t="s">
        <v>7</v>
      </c>
      <c r="F38" s="5" t="s">
        <v>7</v>
      </c>
      <c r="G38" s="5" t="s">
        <v>7</v>
      </c>
      <c r="H38" s="5" t="s">
        <v>7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7</v>
      </c>
      <c r="N38" s="6" t="s">
        <v>7</v>
      </c>
      <c r="O38" s="1" t="s">
        <v>112</v>
      </c>
      <c r="P38" s="1" t="s">
        <v>113</v>
      </c>
      <c r="Q38" s="1" t="s">
        <v>114</v>
      </c>
      <c r="R38" s="1" t="s">
        <v>115</v>
      </c>
      <c r="S38" s="10">
        <f t="shared" si="0"/>
        <v>1</v>
      </c>
      <c r="T38" s="10">
        <f t="shared" si="1"/>
        <v>1</v>
      </c>
      <c r="U38" s="10">
        <f t="shared" si="2"/>
        <v>1</v>
      </c>
      <c r="V38" s="10">
        <f t="shared" si="3"/>
        <v>1</v>
      </c>
      <c r="W38" s="12">
        <f t="shared" si="4"/>
        <v>1</v>
      </c>
      <c r="X38" s="12">
        <f t="shared" si="5"/>
        <v>1</v>
      </c>
      <c r="Y38" s="12">
        <f t="shared" si="6"/>
        <v>1</v>
      </c>
      <c r="Z38" s="12">
        <f t="shared" si="7"/>
        <v>1</v>
      </c>
    </row>
    <row r="39" spans="1:48" x14ac:dyDescent="0.2">
      <c r="A39" s="1">
        <v>38</v>
      </c>
      <c r="B39" s="2" t="s">
        <v>44</v>
      </c>
      <c r="C39" s="5" t="s">
        <v>7</v>
      </c>
      <c r="D39" s="5" t="s">
        <v>7</v>
      </c>
      <c r="E39" s="5" t="s">
        <v>7</v>
      </c>
      <c r="F39" s="5" t="s">
        <v>7</v>
      </c>
      <c r="G39" s="5" t="s">
        <v>7</v>
      </c>
      <c r="H39" s="5" t="s">
        <v>7</v>
      </c>
      <c r="I39" s="6" t="s">
        <v>127</v>
      </c>
      <c r="J39" s="6" t="s">
        <v>7</v>
      </c>
      <c r="K39" s="6" t="s">
        <v>7</v>
      </c>
      <c r="L39" s="6" t="s">
        <v>7</v>
      </c>
      <c r="M39" s="6" t="s">
        <v>7</v>
      </c>
      <c r="N39" s="6" t="s">
        <v>7</v>
      </c>
      <c r="O39" s="1" t="s">
        <v>112</v>
      </c>
      <c r="P39" s="1" t="s">
        <v>113</v>
      </c>
      <c r="Q39" s="1" t="s">
        <v>114</v>
      </c>
      <c r="R39" s="1" t="s">
        <v>115</v>
      </c>
      <c r="S39" s="10">
        <f t="shared" si="0"/>
        <v>1</v>
      </c>
      <c r="T39" s="10">
        <f t="shared" si="1"/>
        <v>1</v>
      </c>
      <c r="U39" s="10">
        <f t="shared" si="2"/>
        <v>0</v>
      </c>
      <c r="V39" s="10">
        <f t="shared" si="3"/>
        <v>1</v>
      </c>
      <c r="W39" s="12">
        <f t="shared" si="4"/>
        <v>1</v>
      </c>
      <c r="X39" s="12">
        <f t="shared" si="5"/>
        <v>1</v>
      </c>
      <c r="Y39" s="12">
        <f t="shared" si="6"/>
        <v>1</v>
      </c>
      <c r="Z39" s="12">
        <f t="shared" si="7"/>
        <v>1</v>
      </c>
    </row>
    <row r="40" spans="1:48" x14ac:dyDescent="0.2">
      <c r="A40" s="1">
        <v>39</v>
      </c>
      <c r="B40" s="2" t="s">
        <v>45</v>
      </c>
      <c r="C40" s="5" t="s">
        <v>7</v>
      </c>
      <c r="D40" s="5" t="s">
        <v>7</v>
      </c>
      <c r="E40" s="5" t="s">
        <v>7</v>
      </c>
      <c r="F40" s="5" t="s">
        <v>7</v>
      </c>
      <c r="G40" s="5" t="s">
        <v>7</v>
      </c>
      <c r="H40" s="5" t="s">
        <v>7</v>
      </c>
      <c r="I40" s="6" t="s">
        <v>129</v>
      </c>
      <c r="J40" s="6" t="s">
        <v>7</v>
      </c>
      <c r="K40" s="6" t="s">
        <v>7</v>
      </c>
      <c r="L40" s="6" t="s">
        <v>7</v>
      </c>
      <c r="M40" s="6" t="s">
        <v>7</v>
      </c>
      <c r="N40" s="6" t="s">
        <v>7</v>
      </c>
      <c r="O40" s="1" t="s">
        <v>112</v>
      </c>
      <c r="P40" s="1" t="s">
        <v>113</v>
      </c>
      <c r="Q40" s="1" t="s">
        <v>114</v>
      </c>
      <c r="R40" s="1" t="s">
        <v>115</v>
      </c>
      <c r="S40" s="10">
        <f t="shared" si="0"/>
        <v>1</v>
      </c>
      <c r="T40" s="10">
        <f t="shared" si="1"/>
        <v>1</v>
      </c>
      <c r="U40" s="10">
        <f t="shared" si="2"/>
        <v>0</v>
      </c>
      <c r="V40" s="10">
        <f t="shared" si="3"/>
        <v>1</v>
      </c>
      <c r="W40" s="12">
        <f t="shared" si="4"/>
        <v>1</v>
      </c>
      <c r="X40" s="12">
        <f t="shared" si="5"/>
        <v>1</v>
      </c>
      <c r="Y40" s="12">
        <f t="shared" si="6"/>
        <v>1</v>
      </c>
      <c r="Z40" s="12">
        <f t="shared" si="7"/>
        <v>1</v>
      </c>
    </row>
    <row r="41" spans="1:48" x14ac:dyDescent="0.2">
      <c r="A41" s="1">
        <v>40</v>
      </c>
      <c r="B41" s="2" t="s">
        <v>46</v>
      </c>
      <c r="C41" s="6" t="s">
        <v>127</v>
      </c>
      <c r="D41" s="5" t="s">
        <v>7</v>
      </c>
      <c r="E41" s="5" t="s">
        <v>7</v>
      </c>
      <c r="F41" s="6" t="s">
        <v>128</v>
      </c>
      <c r="G41" s="6" t="s">
        <v>128</v>
      </c>
      <c r="H41" s="6" t="s">
        <v>130</v>
      </c>
      <c r="I41" s="6" t="s">
        <v>127</v>
      </c>
      <c r="J41" s="6" t="s">
        <v>127</v>
      </c>
      <c r="K41" s="6" t="s">
        <v>127</v>
      </c>
      <c r="L41" s="6" t="s">
        <v>128</v>
      </c>
      <c r="M41" s="6" t="s">
        <v>128</v>
      </c>
      <c r="N41" s="6" t="s">
        <v>128</v>
      </c>
      <c r="O41" s="1" t="s">
        <v>116</v>
      </c>
      <c r="P41" s="1" t="s">
        <v>113</v>
      </c>
      <c r="Q41" s="1" t="s">
        <v>114</v>
      </c>
      <c r="R41" s="1" t="s">
        <v>119</v>
      </c>
      <c r="S41" s="10">
        <f t="shared" si="0"/>
        <v>0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2">
        <f t="shared" si="4"/>
        <v>1</v>
      </c>
      <c r="X41" s="12">
        <f t="shared" si="5"/>
        <v>0</v>
      </c>
      <c r="Y41" s="12">
        <f t="shared" si="6"/>
        <v>0</v>
      </c>
      <c r="Z41" s="12">
        <f t="shared" si="7"/>
        <v>0</v>
      </c>
      <c r="AD41" s="23" t="s">
        <v>140</v>
      </c>
      <c r="AE41" t="s">
        <v>146</v>
      </c>
      <c r="AF41" t="s">
        <v>147</v>
      </c>
      <c r="AG41" t="s">
        <v>148</v>
      </c>
      <c r="AH41" t="s">
        <v>149</v>
      </c>
      <c r="AI41" t="s">
        <v>142</v>
      </c>
      <c r="AJ41" t="s">
        <v>143</v>
      </c>
      <c r="AK41" t="s">
        <v>144</v>
      </c>
      <c r="AL41" t="s">
        <v>145</v>
      </c>
    </row>
    <row r="42" spans="1:48" x14ac:dyDescent="0.2">
      <c r="A42" s="1">
        <v>41</v>
      </c>
      <c r="B42" s="2" t="s">
        <v>47</v>
      </c>
      <c r="C42" s="6" t="s">
        <v>130</v>
      </c>
      <c r="D42" s="6" t="s">
        <v>130</v>
      </c>
      <c r="E42" s="6" t="s">
        <v>130</v>
      </c>
      <c r="F42" s="6" t="s">
        <v>127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127</v>
      </c>
      <c r="L42" s="6" t="s">
        <v>127</v>
      </c>
      <c r="M42" s="6" t="s">
        <v>127</v>
      </c>
      <c r="N42" s="6" t="s">
        <v>130</v>
      </c>
      <c r="O42" s="1" t="s">
        <v>112</v>
      </c>
      <c r="P42" s="1" t="s">
        <v>113</v>
      </c>
      <c r="Q42" s="1" t="s">
        <v>117</v>
      </c>
      <c r="R42" s="1" t="s">
        <v>115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2">
        <f t="shared" si="4"/>
        <v>0</v>
      </c>
      <c r="X42" s="12">
        <f t="shared" si="5"/>
        <v>0</v>
      </c>
      <c r="Y42" s="12">
        <f t="shared" si="6"/>
        <v>0</v>
      </c>
      <c r="Z42" s="12">
        <f t="shared" si="7"/>
        <v>0</v>
      </c>
      <c r="AD42" s="2" t="s">
        <v>112</v>
      </c>
      <c r="AE42">
        <v>69</v>
      </c>
      <c r="AF42">
        <v>69</v>
      </c>
      <c r="AG42">
        <v>69</v>
      </c>
      <c r="AH42">
        <v>69</v>
      </c>
      <c r="AI42">
        <v>51</v>
      </c>
      <c r="AJ42">
        <v>34</v>
      </c>
      <c r="AK42">
        <v>33.5</v>
      </c>
      <c r="AL42">
        <v>43.5</v>
      </c>
      <c r="AS42" s="15"/>
      <c r="AT42" s="15"/>
      <c r="AU42" s="15"/>
      <c r="AV42" s="15"/>
    </row>
    <row r="43" spans="1:48" x14ac:dyDescent="0.2">
      <c r="A43" s="1">
        <v>42</v>
      </c>
      <c r="B43" s="2" t="s">
        <v>48</v>
      </c>
      <c r="C43" s="6" t="s">
        <v>130</v>
      </c>
      <c r="D43" s="5" t="s">
        <v>7</v>
      </c>
      <c r="E43" s="5" t="s">
        <v>7</v>
      </c>
      <c r="F43" s="6" t="s">
        <v>127</v>
      </c>
      <c r="G43" s="5" t="s">
        <v>131</v>
      </c>
      <c r="H43" s="5" t="s">
        <v>131</v>
      </c>
      <c r="I43" s="6" t="s">
        <v>127</v>
      </c>
      <c r="J43" s="6" t="s">
        <v>127</v>
      </c>
      <c r="K43" s="6" t="s">
        <v>127</v>
      </c>
      <c r="L43" s="6" t="s">
        <v>127</v>
      </c>
      <c r="M43" s="6" t="s">
        <v>127</v>
      </c>
      <c r="N43" s="6" t="s">
        <v>127</v>
      </c>
      <c r="O43" s="1" t="s">
        <v>112</v>
      </c>
      <c r="P43" s="1" t="s">
        <v>113</v>
      </c>
      <c r="Q43" s="1" t="s">
        <v>114</v>
      </c>
      <c r="R43" s="1" t="s">
        <v>115</v>
      </c>
      <c r="S43" s="10">
        <f t="shared" si="0"/>
        <v>0</v>
      </c>
      <c r="T43" s="10">
        <f t="shared" si="1"/>
        <v>0</v>
      </c>
      <c r="U43" s="10">
        <f t="shared" si="2"/>
        <v>0</v>
      </c>
      <c r="V43" s="10">
        <f t="shared" si="3"/>
        <v>0</v>
      </c>
      <c r="W43" s="12">
        <f t="shared" si="4"/>
        <v>1</v>
      </c>
      <c r="X43" s="12">
        <f t="shared" si="5"/>
        <v>0.5</v>
      </c>
      <c r="Y43" s="12">
        <f t="shared" si="6"/>
        <v>0</v>
      </c>
      <c r="Z43" s="12">
        <f t="shared" si="7"/>
        <v>0</v>
      </c>
      <c r="AD43" s="2" t="s">
        <v>116</v>
      </c>
      <c r="AE43">
        <v>31</v>
      </c>
      <c r="AF43">
        <v>31</v>
      </c>
      <c r="AG43">
        <v>31</v>
      </c>
      <c r="AH43">
        <v>31</v>
      </c>
      <c r="AI43">
        <v>14.5</v>
      </c>
      <c r="AJ43">
        <v>0</v>
      </c>
      <c r="AK43">
        <v>3.5</v>
      </c>
      <c r="AL43">
        <v>3</v>
      </c>
      <c r="AS43" s="15"/>
      <c r="AT43" s="15"/>
      <c r="AU43" s="15"/>
      <c r="AV43" s="15"/>
    </row>
    <row r="44" spans="1:48" x14ac:dyDescent="0.2">
      <c r="A44" s="1">
        <v>43</v>
      </c>
      <c r="B44" s="2" t="s">
        <v>49</v>
      </c>
      <c r="C44" s="5" t="s">
        <v>7</v>
      </c>
      <c r="D44" s="5" t="s">
        <v>7</v>
      </c>
      <c r="E44" s="5" t="s">
        <v>7</v>
      </c>
      <c r="F44" s="5" t="s">
        <v>7</v>
      </c>
      <c r="G44" s="5" t="s">
        <v>7</v>
      </c>
      <c r="H44" s="5" t="s">
        <v>7</v>
      </c>
      <c r="I44" s="6" t="s">
        <v>130</v>
      </c>
      <c r="J44" s="5" t="s">
        <v>7</v>
      </c>
      <c r="K44" s="6" t="s">
        <v>130</v>
      </c>
      <c r="L44" s="5" t="s">
        <v>7</v>
      </c>
      <c r="M44" s="5" t="s">
        <v>7</v>
      </c>
      <c r="N44" s="5" t="s">
        <v>7</v>
      </c>
      <c r="O44" s="1" t="s">
        <v>112</v>
      </c>
      <c r="P44" s="1" t="s">
        <v>113</v>
      </c>
      <c r="Q44" s="1" t="s">
        <v>114</v>
      </c>
      <c r="R44" s="1" t="s">
        <v>115</v>
      </c>
      <c r="S44" s="10">
        <f t="shared" si="0"/>
        <v>1</v>
      </c>
      <c r="T44" s="10">
        <f t="shared" si="1"/>
        <v>1</v>
      </c>
      <c r="U44" s="10">
        <f t="shared" si="2"/>
        <v>0</v>
      </c>
      <c r="V44" s="10">
        <f t="shared" si="3"/>
        <v>1</v>
      </c>
      <c r="W44" s="12">
        <f t="shared" si="4"/>
        <v>1</v>
      </c>
      <c r="X44" s="12">
        <f t="shared" si="5"/>
        <v>1</v>
      </c>
      <c r="Y44" s="12">
        <f t="shared" si="6"/>
        <v>1</v>
      </c>
      <c r="Z44" s="12">
        <f t="shared" si="7"/>
        <v>1</v>
      </c>
      <c r="AD44" s="2" t="s">
        <v>141</v>
      </c>
      <c r="AE44">
        <v>100</v>
      </c>
      <c r="AF44">
        <v>100</v>
      </c>
      <c r="AG44">
        <v>100</v>
      </c>
      <c r="AH44">
        <v>100</v>
      </c>
      <c r="AI44">
        <v>65.5</v>
      </c>
      <c r="AJ44">
        <v>34</v>
      </c>
      <c r="AK44">
        <v>37</v>
      </c>
      <c r="AL44">
        <v>46.5</v>
      </c>
      <c r="AS44" s="15"/>
      <c r="AT44" s="15"/>
      <c r="AU44" s="15"/>
      <c r="AV44" s="15"/>
    </row>
    <row r="45" spans="1:48" x14ac:dyDescent="0.2">
      <c r="A45" s="1">
        <v>44</v>
      </c>
      <c r="B45" s="2" t="s">
        <v>50</v>
      </c>
      <c r="C45" s="5" t="s">
        <v>7</v>
      </c>
      <c r="D45" s="5" t="s">
        <v>7</v>
      </c>
      <c r="E45" s="5" t="s">
        <v>7</v>
      </c>
      <c r="F45" s="5" t="s">
        <v>7</v>
      </c>
      <c r="G45" s="5" t="s">
        <v>7</v>
      </c>
      <c r="H45" s="5" t="s">
        <v>7</v>
      </c>
      <c r="I45" s="5" t="s">
        <v>7</v>
      </c>
      <c r="J45" s="5" t="s">
        <v>7</v>
      </c>
      <c r="K45" s="5" t="s">
        <v>7</v>
      </c>
      <c r="L45" s="5" t="s">
        <v>7</v>
      </c>
      <c r="M45" s="5" t="s">
        <v>7</v>
      </c>
      <c r="N45" s="5" t="s">
        <v>7</v>
      </c>
      <c r="O45" s="1" t="s">
        <v>112</v>
      </c>
      <c r="P45" s="1" t="s">
        <v>113</v>
      </c>
      <c r="Q45" s="1" t="s">
        <v>114</v>
      </c>
      <c r="R45" s="1" t="s">
        <v>115</v>
      </c>
      <c r="S45" s="10">
        <f t="shared" si="0"/>
        <v>1</v>
      </c>
      <c r="T45" s="10">
        <f t="shared" si="1"/>
        <v>1</v>
      </c>
      <c r="U45" s="10">
        <f t="shared" si="2"/>
        <v>1</v>
      </c>
      <c r="V45" s="10">
        <f t="shared" si="3"/>
        <v>1</v>
      </c>
      <c r="W45" s="12">
        <f t="shared" si="4"/>
        <v>1</v>
      </c>
      <c r="X45" s="12">
        <f t="shared" si="5"/>
        <v>1</v>
      </c>
      <c r="Y45" s="12">
        <f t="shared" si="6"/>
        <v>1</v>
      </c>
      <c r="Z45" s="12">
        <f t="shared" si="7"/>
        <v>1</v>
      </c>
      <c r="AS45" s="15"/>
      <c r="AT45" s="15"/>
      <c r="AU45" s="15"/>
      <c r="AV45" s="15"/>
    </row>
    <row r="46" spans="1:48" x14ac:dyDescent="0.2">
      <c r="A46" s="1">
        <v>45</v>
      </c>
      <c r="B46" s="2" t="s">
        <v>51</v>
      </c>
      <c r="C46" s="5" t="s">
        <v>7</v>
      </c>
      <c r="D46" s="5" t="s">
        <v>7</v>
      </c>
      <c r="E46" s="5" t="s">
        <v>7</v>
      </c>
      <c r="F46" s="6" t="s">
        <v>127</v>
      </c>
      <c r="G46" s="5" t="s">
        <v>7</v>
      </c>
      <c r="H46" s="6" t="s">
        <v>127</v>
      </c>
      <c r="I46" s="5" t="s">
        <v>131</v>
      </c>
      <c r="J46" s="5" t="s">
        <v>131</v>
      </c>
      <c r="K46" s="5" t="s">
        <v>131</v>
      </c>
      <c r="L46" s="5" t="s">
        <v>7</v>
      </c>
      <c r="M46" s="5" t="s">
        <v>7</v>
      </c>
      <c r="N46" s="5" t="s">
        <v>7</v>
      </c>
      <c r="O46" s="1" t="s">
        <v>112</v>
      </c>
      <c r="P46" s="1" t="s">
        <v>113</v>
      </c>
      <c r="Q46" s="1" t="s">
        <v>114</v>
      </c>
      <c r="R46" s="1" t="s">
        <v>115</v>
      </c>
      <c r="S46" s="10">
        <f t="shared" si="0"/>
        <v>1</v>
      </c>
      <c r="T46" s="10">
        <f t="shared" si="1"/>
        <v>0</v>
      </c>
      <c r="U46" s="10">
        <f t="shared" si="2"/>
        <v>0.5</v>
      </c>
      <c r="V46" s="10">
        <f t="shared" si="3"/>
        <v>1</v>
      </c>
      <c r="W46" s="12">
        <f t="shared" si="4"/>
        <v>1</v>
      </c>
      <c r="X46" s="12">
        <f t="shared" si="5"/>
        <v>1</v>
      </c>
      <c r="Y46" s="12">
        <f t="shared" si="6"/>
        <v>0.5</v>
      </c>
      <c r="Z46" s="12">
        <f t="shared" si="7"/>
        <v>1</v>
      </c>
      <c r="AS46" s="15"/>
      <c r="AT46" s="15"/>
      <c r="AU46" s="15"/>
      <c r="AV46" s="15"/>
    </row>
    <row r="47" spans="1:48" x14ac:dyDescent="0.2">
      <c r="A47" s="1">
        <v>46</v>
      </c>
      <c r="B47" s="2" t="s">
        <v>52</v>
      </c>
      <c r="C47" s="5" t="s">
        <v>7</v>
      </c>
      <c r="D47" s="5" t="s">
        <v>7</v>
      </c>
      <c r="E47" s="5" t="s">
        <v>7</v>
      </c>
      <c r="F47" s="5" t="s">
        <v>7</v>
      </c>
      <c r="G47" s="5" t="s">
        <v>7</v>
      </c>
      <c r="H47" s="5" t="s">
        <v>7</v>
      </c>
      <c r="I47" s="5" t="s">
        <v>7</v>
      </c>
      <c r="J47" s="5" t="s">
        <v>7</v>
      </c>
      <c r="K47" s="5" t="s">
        <v>7</v>
      </c>
      <c r="L47" s="5" t="s">
        <v>7</v>
      </c>
      <c r="M47" s="5" t="s">
        <v>7</v>
      </c>
      <c r="N47" s="5" t="s">
        <v>7</v>
      </c>
      <c r="O47" s="1" t="s">
        <v>112</v>
      </c>
      <c r="P47" s="1" t="s">
        <v>113</v>
      </c>
      <c r="Q47" s="1" t="s">
        <v>114</v>
      </c>
      <c r="R47" s="1" t="s">
        <v>115</v>
      </c>
      <c r="S47" s="10">
        <f t="shared" si="0"/>
        <v>1</v>
      </c>
      <c r="T47" s="10">
        <f t="shared" si="1"/>
        <v>1</v>
      </c>
      <c r="U47" s="10">
        <f t="shared" si="2"/>
        <v>1</v>
      </c>
      <c r="V47" s="10">
        <f t="shared" si="3"/>
        <v>1</v>
      </c>
      <c r="W47" s="12">
        <f t="shared" si="4"/>
        <v>1</v>
      </c>
      <c r="X47" s="12">
        <f t="shared" si="5"/>
        <v>1</v>
      </c>
      <c r="Y47" s="12">
        <f t="shared" si="6"/>
        <v>1</v>
      </c>
      <c r="Z47" s="12">
        <f t="shared" si="7"/>
        <v>1</v>
      </c>
      <c r="AD47" s="23" t="s">
        <v>140</v>
      </c>
      <c r="AE47" t="s">
        <v>146</v>
      </c>
      <c r="AF47" t="s">
        <v>147</v>
      </c>
      <c r="AG47" t="s">
        <v>148</v>
      </c>
      <c r="AH47" t="s">
        <v>149</v>
      </c>
      <c r="AI47" t="s">
        <v>142</v>
      </c>
      <c r="AJ47" t="s">
        <v>143</v>
      </c>
      <c r="AK47" t="s">
        <v>144</v>
      </c>
      <c r="AL47" t="s">
        <v>145</v>
      </c>
      <c r="AS47" s="15"/>
      <c r="AT47" s="15"/>
      <c r="AU47" s="15"/>
      <c r="AV47" s="15"/>
    </row>
    <row r="48" spans="1:48" x14ac:dyDescent="0.2">
      <c r="A48" s="1">
        <v>47</v>
      </c>
      <c r="B48" s="2" t="s">
        <v>53</v>
      </c>
      <c r="C48" s="5" t="s">
        <v>7</v>
      </c>
      <c r="D48" s="6" t="s">
        <v>127</v>
      </c>
      <c r="E48" s="6" t="s">
        <v>127</v>
      </c>
      <c r="F48" s="6" t="s">
        <v>128</v>
      </c>
      <c r="G48" s="6" t="s">
        <v>128</v>
      </c>
      <c r="H48" s="6" t="s">
        <v>128</v>
      </c>
      <c r="I48" s="5" t="s">
        <v>7</v>
      </c>
      <c r="J48" s="5" t="s">
        <v>7</v>
      </c>
      <c r="K48" s="5" t="s">
        <v>7</v>
      </c>
      <c r="L48" s="6" t="s">
        <v>130</v>
      </c>
      <c r="M48" s="6" t="s">
        <v>130</v>
      </c>
      <c r="N48" s="6" t="s">
        <v>130</v>
      </c>
      <c r="O48" s="1" t="s">
        <v>116</v>
      </c>
      <c r="P48" s="1" t="s">
        <v>113</v>
      </c>
      <c r="Q48" s="1" t="s">
        <v>114</v>
      </c>
      <c r="R48" s="1" t="s">
        <v>119</v>
      </c>
      <c r="S48" s="10">
        <f t="shared" si="0"/>
        <v>1</v>
      </c>
      <c r="T48" s="10">
        <f t="shared" si="1"/>
        <v>0</v>
      </c>
      <c r="U48" s="10">
        <f t="shared" si="2"/>
        <v>1</v>
      </c>
      <c r="V48" s="10">
        <f t="shared" si="3"/>
        <v>0</v>
      </c>
      <c r="W48" s="12">
        <f t="shared" si="4"/>
        <v>1</v>
      </c>
      <c r="X48" s="12">
        <f t="shared" si="5"/>
        <v>0</v>
      </c>
      <c r="Y48" s="12">
        <f t="shared" si="6"/>
        <v>1</v>
      </c>
      <c r="Z48" s="12">
        <f t="shared" si="7"/>
        <v>0</v>
      </c>
      <c r="AD48" s="2" t="s">
        <v>122</v>
      </c>
      <c r="AE48">
        <v>17</v>
      </c>
      <c r="AF48">
        <v>17</v>
      </c>
      <c r="AG48">
        <v>17</v>
      </c>
      <c r="AH48">
        <v>17</v>
      </c>
      <c r="AI48">
        <v>6.5</v>
      </c>
      <c r="AJ48">
        <v>1</v>
      </c>
      <c r="AK48">
        <v>1</v>
      </c>
      <c r="AL48">
        <v>1.5</v>
      </c>
      <c r="AS48" s="15"/>
      <c r="AT48" s="15"/>
      <c r="AU48" s="15"/>
      <c r="AV48" s="15"/>
    </row>
    <row r="49" spans="1:48" x14ac:dyDescent="0.2">
      <c r="A49" s="1">
        <v>48</v>
      </c>
      <c r="B49" s="2" t="s">
        <v>54</v>
      </c>
      <c r="C49" s="5" t="s">
        <v>7</v>
      </c>
      <c r="D49" s="6" t="s">
        <v>127</v>
      </c>
      <c r="E49" s="5" t="s">
        <v>7</v>
      </c>
      <c r="F49" s="6" t="s">
        <v>128</v>
      </c>
      <c r="G49" s="6" t="s">
        <v>128</v>
      </c>
      <c r="H49" s="6" t="s">
        <v>130</v>
      </c>
      <c r="I49" s="6" t="s">
        <v>127</v>
      </c>
      <c r="J49" s="5" t="s">
        <v>7</v>
      </c>
      <c r="K49" s="6" t="s">
        <v>127</v>
      </c>
      <c r="L49" s="6" t="s">
        <v>128</v>
      </c>
      <c r="M49" s="6" t="s">
        <v>128</v>
      </c>
      <c r="N49" s="6" t="s">
        <v>128</v>
      </c>
      <c r="O49" s="1" t="s">
        <v>116</v>
      </c>
      <c r="P49" s="1" t="s">
        <v>113</v>
      </c>
      <c r="Q49" s="1" t="s">
        <v>114</v>
      </c>
      <c r="R49" s="1" t="s">
        <v>119</v>
      </c>
      <c r="S49" s="10">
        <f t="shared" si="0"/>
        <v>1</v>
      </c>
      <c r="T49" s="10">
        <f t="shared" si="1"/>
        <v>0</v>
      </c>
      <c r="U49" s="10">
        <f t="shared" si="2"/>
        <v>0</v>
      </c>
      <c r="V49" s="10">
        <f t="shared" si="3"/>
        <v>0</v>
      </c>
      <c r="W49" s="12">
        <f t="shared" si="4"/>
        <v>1</v>
      </c>
      <c r="X49" s="12">
        <f t="shared" si="5"/>
        <v>0</v>
      </c>
      <c r="Y49" s="12">
        <f t="shared" si="6"/>
        <v>1</v>
      </c>
      <c r="Z49" s="12">
        <f t="shared" si="7"/>
        <v>0</v>
      </c>
      <c r="AD49" s="2" t="s">
        <v>113</v>
      </c>
      <c r="AE49">
        <v>83</v>
      </c>
      <c r="AF49">
        <v>83</v>
      </c>
      <c r="AG49">
        <v>83</v>
      </c>
      <c r="AH49">
        <v>83</v>
      </c>
      <c r="AI49">
        <v>59</v>
      </c>
      <c r="AJ49">
        <v>33</v>
      </c>
      <c r="AK49">
        <v>36</v>
      </c>
      <c r="AL49">
        <v>45</v>
      </c>
      <c r="AS49" s="15"/>
      <c r="AT49" s="15"/>
      <c r="AU49" s="15"/>
      <c r="AV49" s="15"/>
    </row>
    <row r="50" spans="1:48" x14ac:dyDescent="0.2">
      <c r="A50" s="1">
        <v>49</v>
      </c>
      <c r="B50" s="2" t="s">
        <v>55</v>
      </c>
      <c r="C50" s="6" t="s">
        <v>127</v>
      </c>
      <c r="D50" s="6" t="s">
        <v>127</v>
      </c>
      <c r="E50" s="6" t="s">
        <v>127</v>
      </c>
      <c r="F50" s="6" t="s">
        <v>130</v>
      </c>
      <c r="G50" s="6" t="s">
        <v>130</v>
      </c>
      <c r="H50" s="6" t="s">
        <v>128</v>
      </c>
      <c r="I50" s="6" t="s">
        <v>127</v>
      </c>
      <c r="J50" s="6" t="s">
        <v>127</v>
      </c>
      <c r="K50" s="5" t="s">
        <v>7</v>
      </c>
      <c r="L50" s="6" t="s">
        <v>130</v>
      </c>
      <c r="M50" s="6" t="s">
        <v>128</v>
      </c>
      <c r="N50" s="6" t="s">
        <v>128</v>
      </c>
      <c r="O50" s="1" t="s">
        <v>116</v>
      </c>
      <c r="P50" s="1" t="s">
        <v>113</v>
      </c>
      <c r="Q50" s="1" t="s">
        <v>114</v>
      </c>
      <c r="R50" s="1" t="s">
        <v>119</v>
      </c>
      <c r="S50" s="10">
        <f t="shared" si="0"/>
        <v>0</v>
      </c>
      <c r="T50" s="10">
        <f t="shared" si="1"/>
        <v>0</v>
      </c>
      <c r="U50" s="10">
        <f t="shared" si="2"/>
        <v>0</v>
      </c>
      <c r="V50" s="10">
        <f t="shared" si="3"/>
        <v>0</v>
      </c>
      <c r="W50" s="12">
        <f t="shared" si="4"/>
        <v>0</v>
      </c>
      <c r="X50" s="12">
        <f t="shared" si="5"/>
        <v>0</v>
      </c>
      <c r="Y50" s="12">
        <f t="shared" si="6"/>
        <v>1</v>
      </c>
      <c r="Z50" s="12">
        <f t="shared" si="7"/>
        <v>0</v>
      </c>
      <c r="AD50" s="2" t="s">
        <v>141</v>
      </c>
      <c r="AE50">
        <v>100</v>
      </c>
      <c r="AF50">
        <v>100</v>
      </c>
      <c r="AG50">
        <v>100</v>
      </c>
      <c r="AH50">
        <v>100</v>
      </c>
      <c r="AI50">
        <v>65.5</v>
      </c>
      <c r="AJ50">
        <v>34</v>
      </c>
      <c r="AK50">
        <v>37</v>
      </c>
      <c r="AL50">
        <v>46.5</v>
      </c>
      <c r="AS50" s="15"/>
      <c r="AT50" s="15"/>
      <c r="AU50" s="15"/>
      <c r="AV50" s="15"/>
    </row>
    <row r="51" spans="1:48" x14ac:dyDescent="0.2">
      <c r="A51" s="1">
        <v>50</v>
      </c>
      <c r="B51" s="2" t="s">
        <v>56</v>
      </c>
      <c r="C51" s="6" t="s">
        <v>127</v>
      </c>
      <c r="D51" s="6" t="s">
        <v>127</v>
      </c>
      <c r="E51" s="5" t="s">
        <v>7</v>
      </c>
      <c r="F51" s="6" t="s">
        <v>128</v>
      </c>
      <c r="G51" s="6" t="s">
        <v>128</v>
      </c>
      <c r="H51" s="6" t="s">
        <v>130</v>
      </c>
      <c r="I51" s="5" t="s">
        <v>7</v>
      </c>
      <c r="J51" s="5" t="s">
        <v>7</v>
      </c>
      <c r="K51" s="5" t="s">
        <v>7</v>
      </c>
      <c r="L51" s="6" t="s">
        <v>130</v>
      </c>
      <c r="M51" s="6" t="s">
        <v>128</v>
      </c>
      <c r="N51" s="6" t="s">
        <v>128</v>
      </c>
      <c r="O51" s="1" t="s">
        <v>116</v>
      </c>
      <c r="P51" s="1" t="s">
        <v>113</v>
      </c>
      <c r="Q51" s="1" t="s">
        <v>114</v>
      </c>
      <c r="R51" s="1" t="s">
        <v>119</v>
      </c>
      <c r="S51" s="10">
        <f t="shared" si="0"/>
        <v>0</v>
      </c>
      <c r="T51" s="10">
        <f t="shared" si="1"/>
        <v>0</v>
      </c>
      <c r="U51" s="10">
        <f t="shared" si="2"/>
        <v>1</v>
      </c>
      <c r="V51" s="10">
        <f t="shared" si="3"/>
        <v>0</v>
      </c>
      <c r="W51" s="12">
        <f t="shared" si="4"/>
        <v>1</v>
      </c>
      <c r="X51" s="12">
        <f t="shared" si="5"/>
        <v>0</v>
      </c>
      <c r="Y51" s="12">
        <f t="shared" si="6"/>
        <v>1</v>
      </c>
      <c r="Z51" s="12">
        <f t="shared" si="7"/>
        <v>0</v>
      </c>
      <c r="AS51" s="15"/>
      <c r="AT51" s="15"/>
      <c r="AU51" s="15"/>
      <c r="AV51" s="15"/>
    </row>
    <row r="52" spans="1:48" x14ac:dyDescent="0.2">
      <c r="A52" s="1">
        <v>51</v>
      </c>
      <c r="B52" s="2" t="s">
        <v>57</v>
      </c>
      <c r="C52" s="5" t="s">
        <v>131</v>
      </c>
      <c r="D52" s="5" t="s">
        <v>131</v>
      </c>
      <c r="E52" s="5" t="s">
        <v>131</v>
      </c>
      <c r="F52" s="6" t="s">
        <v>130</v>
      </c>
      <c r="G52" s="6" t="s">
        <v>128</v>
      </c>
      <c r="H52" s="6" t="s">
        <v>128</v>
      </c>
      <c r="I52" s="6" t="s">
        <v>127</v>
      </c>
      <c r="J52" s="6" t="s">
        <v>127</v>
      </c>
      <c r="K52" s="6" t="s">
        <v>127</v>
      </c>
      <c r="L52" s="6" t="s">
        <v>128</v>
      </c>
      <c r="M52" s="6" t="s">
        <v>128</v>
      </c>
      <c r="N52" s="6" t="s">
        <v>128</v>
      </c>
      <c r="O52" s="1" t="s">
        <v>116</v>
      </c>
      <c r="P52" s="1" t="s">
        <v>113</v>
      </c>
      <c r="Q52" s="1" t="s">
        <v>117</v>
      </c>
      <c r="R52" s="1" t="s">
        <v>118</v>
      </c>
      <c r="S52" s="10">
        <f t="shared" si="0"/>
        <v>0.5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2">
        <f t="shared" si="4"/>
        <v>0.5</v>
      </c>
      <c r="X52" s="12">
        <f t="shared" si="5"/>
        <v>0</v>
      </c>
      <c r="Y52" s="12">
        <f t="shared" si="6"/>
        <v>0</v>
      </c>
      <c r="Z52" s="12">
        <f t="shared" si="7"/>
        <v>0</v>
      </c>
      <c r="AS52" s="15"/>
      <c r="AT52" s="15"/>
      <c r="AU52" s="15"/>
      <c r="AV52" s="15"/>
    </row>
    <row r="53" spans="1:48" x14ac:dyDescent="0.2">
      <c r="A53" s="1">
        <v>52</v>
      </c>
      <c r="B53" s="2" t="s">
        <v>58</v>
      </c>
      <c r="C53" s="5" t="s">
        <v>7</v>
      </c>
      <c r="D53" s="5" t="s">
        <v>7</v>
      </c>
      <c r="E53" s="5" t="s">
        <v>7</v>
      </c>
      <c r="F53" s="6" t="s">
        <v>130</v>
      </c>
      <c r="G53" s="5" t="s">
        <v>7</v>
      </c>
      <c r="H53" s="5" t="s">
        <v>7</v>
      </c>
      <c r="I53" s="6" t="s">
        <v>129</v>
      </c>
      <c r="J53" s="6" t="s">
        <v>129</v>
      </c>
      <c r="K53" s="6" t="s">
        <v>129</v>
      </c>
      <c r="L53" s="5" t="s">
        <v>7</v>
      </c>
      <c r="M53" s="6" t="s">
        <v>128</v>
      </c>
      <c r="N53" s="5" t="s">
        <v>7</v>
      </c>
      <c r="O53" s="1" t="s">
        <v>116</v>
      </c>
      <c r="P53" s="1" t="s">
        <v>113</v>
      </c>
      <c r="Q53" s="1" t="s">
        <v>117</v>
      </c>
      <c r="R53" s="1" t="s">
        <v>118</v>
      </c>
      <c r="S53" s="10">
        <f t="shared" si="0"/>
        <v>1</v>
      </c>
      <c r="T53" s="10">
        <f t="shared" si="1"/>
        <v>0</v>
      </c>
      <c r="U53" s="10">
        <f t="shared" si="2"/>
        <v>0</v>
      </c>
      <c r="V53" s="10">
        <f t="shared" si="3"/>
        <v>1</v>
      </c>
      <c r="W53" s="12">
        <f t="shared" si="4"/>
        <v>1</v>
      </c>
      <c r="X53" s="12">
        <f t="shared" si="5"/>
        <v>1</v>
      </c>
      <c r="Y53" s="12">
        <f t="shared" si="6"/>
        <v>0</v>
      </c>
      <c r="Z53" s="12">
        <f t="shared" si="7"/>
        <v>1</v>
      </c>
      <c r="AD53" s="23" t="s">
        <v>140</v>
      </c>
      <c r="AE53" t="s">
        <v>146</v>
      </c>
      <c r="AF53" t="s">
        <v>147</v>
      </c>
      <c r="AG53" t="s">
        <v>148</v>
      </c>
      <c r="AH53" t="s">
        <v>149</v>
      </c>
      <c r="AI53" t="s">
        <v>142</v>
      </c>
      <c r="AJ53" t="s">
        <v>143</v>
      </c>
      <c r="AK53" t="s">
        <v>144</v>
      </c>
      <c r="AL53" t="s">
        <v>145</v>
      </c>
      <c r="AS53" s="15"/>
      <c r="AT53" s="15"/>
      <c r="AU53" s="15"/>
      <c r="AV53" s="15"/>
    </row>
    <row r="54" spans="1:48" x14ac:dyDescent="0.2">
      <c r="A54" s="1">
        <v>53</v>
      </c>
      <c r="B54" s="2" t="s">
        <v>59</v>
      </c>
      <c r="C54" s="5" t="s">
        <v>7</v>
      </c>
      <c r="D54" s="5" t="s">
        <v>131</v>
      </c>
      <c r="E54" s="6" t="s">
        <v>127</v>
      </c>
      <c r="F54" s="6" t="s">
        <v>130</v>
      </c>
      <c r="G54" s="6" t="s">
        <v>128</v>
      </c>
      <c r="H54" s="6" t="s">
        <v>128</v>
      </c>
      <c r="I54" s="6" t="s">
        <v>129</v>
      </c>
      <c r="J54" s="6" t="s">
        <v>129</v>
      </c>
      <c r="K54" s="6" t="s">
        <v>129</v>
      </c>
      <c r="L54" s="6" t="s">
        <v>128</v>
      </c>
      <c r="M54" s="6" t="s">
        <v>128</v>
      </c>
      <c r="N54" s="6" t="s">
        <v>128</v>
      </c>
      <c r="O54" s="1" t="s">
        <v>116</v>
      </c>
      <c r="P54" s="1" t="s">
        <v>113</v>
      </c>
      <c r="Q54" s="1" t="s">
        <v>117</v>
      </c>
      <c r="R54" s="1" t="s">
        <v>118</v>
      </c>
      <c r="S54" s="10">
        <f t="shared" si="0"/>
        <v>1</v>
      </c>
      <c r="T54" s="10">
        <f t="shared" si="1"/>
        <v>0</v>
      </c>
      <c r="U54" s="10">
        <f t="shared" si="2"/>
        <v>0</v>
      </c>
      <c r="V54" s="10">
        <f t="shared" si="3"/>
        <v>0</v>
      </c>
      <c r="W54" s="12">
        <f t="shared" si="4"/>
        <v>1</v>
      </c>
      <c r="X54" s="12">
        <f t="shared" si="5"/>
        <v>0</v>
      </c>
      <c r="Y54" s="12">
        <f t="shared" si="6"/>
        <v>0</v>
      </c>
      <c r="Z54" s="12">
        <f t="shared" si="7"/>
        <v>0</v>
      </c>
      <c r="AD54" s="2" t="s">
        <v>117</v>
      </c>
      <c r="AE54">
        <v>44</v>
      </c>
      <c r="AF54">
        <v>44</v>
      </c>
      <c r="AG54">
        <v>44</v>
      </c>
      <c r="AH54">
        <v>44</v>
      </c>
      <c r="AI54">
        <v>15.5</v>
      </c>
      <c r="AJ54">
        <v>1</v>
      </c>
      <c r="AK54">
        <v>2.5</v>
      </c>
      <c r="AL54">
        <v>4.5</v>
      </c>
      <c r="AS54" s="15"/>
      <c r="AT54" s="15"/>
      <c r="AU54" s="15"/>
      <c r="AV54" s="15"/>
    </row>
    <row r="55" spans="1:48" x14ac:dyDescent="0.2">
      <c r="A55" s="1">
        <v>54</v>
      </c>
      <c r="B55" s="2" t="s">
        <v>60</v>
      </c>
      <c r="C55" s="5" t="s">
        <v>7</v>
      </c>
      <c r="D55" s="5" t="s">
        <v>131</v>
      </c>
      <c r="E55" s="5" t="s">
        <v>7</v>
      </c>
      <c r="F55" s="6" t="s">
        <v>130</v>
      </c>
      <c r="G55" s="6" t="s">
        <v>128</v>
      </c>
      <c r="H55" s="6" t="s">
        <v>128</v>
      </c>
      <c r="I55" s="6" t="s">
        <v>127</v>
      </c>
      <c r="J55" s="6" t="s">
        <v>129</v>
      </c>
      <c r="K55" s="6" t="s">
        <v>129</v>
      </c>
      <c r="L55" s="6" t="s">
        <v>128</v>
      </c>
      <c r="M55" s="6" t="s">
        <v>128</v>
      </c>
      <c r="N55" s="6" t="s">
        <v>128</v>
      </c>
      <c r="O55" s="1" t="s">
        <v>116</v>
      </c>
      <c r="P55" s="1" t="s">
        <v>113</v>
      </c>
      <c r="Q55" s="1" t="s">
        <v>117</v>
      </c>
      <c r="R55" s="1" t="s">
        <v>118</v>
      </c>
      <c r="S55" s="10">
        <f t="shared" si="0"/>
        <v>1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2">
        <f t="shared" si="4"/>
        <v>1</v>
      </c>
      <c r="X55" s="12">
        <f t="shared" si="5"/>
        <v>0</v>
      </c>
      <c r="Y55" s="12">
        <f t="shared" si="6"/>
        <v>0</v>
      </c>
      <c r="Z55" s="12">
        <f t="shared" si="7"/>
        <v>0</v>
      </c>
      <c r="AD55" s="2" t="s">
        <v>114</v>
      </c>
      <c r="AE55">
        <v>56</v>
      </c>
      <c r="AF55">
        <v>56</v>
      </c>
      <c r="AG55">
        <v>56</v>
      </c>
      <c r="AH55">
        <v>56</v>
      </c>
      <c r="AI55">
        <v>50</v>
      </c>
      <c r="AJ55">
        <v>33</v>
      </c>
      <c r="AK55">
        <v>34.5</v>
      </c>
      <c r="AL55">
        <v>42</v>
      </c>
      <c r="AS55" s="15"/>
      <c r="AT55" s="15"/>
      <c r="AU55" s="15"/>
      <c r="AV55" s="15"/>
    </row>
    <row r="56" spans="1:48" x14ac:dyDescent="0.2">
      <c r="A56" s="1">
        <v>55</v>
      </c>
      <c r="B56" s="2" t="s">
        <v>61</v>
      </c>
      <c r="C56" s="6" t="s">
        <v>127</v>
      </c>
      <c r="D56" s="5" t="s">
        <v>131</v>
      </c>
      <c r="E56" s="5" t="s">
        <v>7</v>
      </c>
      <c r="F56" s="6" t="s">
        <v>128</v>
      </c>
      <c r="G56" s="6" t="s">
        <v>130</v>
      </c>
      <c r="H56" s="6" t="s">
        <v>128</v>
      </c>
      <c r="I56" s="5" t="s">
        <v>131</v>
      </c>
      <c r="J56" s="5" t="s">
        <v>131</v>
      </c>
      <c r="K56" s="5" t="s">
        <v>131</v>
      </c>
      <c r="L56" s="6" t="s">
        <v>128</v>
      </c>
      <c r="M56" s="6" t="s">
        <v>130</v>
      </c>
      <c r="N56" s="6" t="s">
        <v>130</v>
      </c>
      <c r="O56" s="1" t="s">
        <v>116</v>
      </c>
      <c r="P56" s="1" t="s">
        <v>113</v>
      </c>
      <c r="Q56" s="1" t="s">
        <v>117</v>
      </c>
      <c r="R56" s="1" t="s">
        <v>118</v>
      </c>
      <c r="S56" s="10">
        <f t="shared" si="0"/>
        <v>0</v>
      </c>
      <c r="T56" s="10">
        <f t="shared" si="1"/>
        <v>0</v>
      </c>
      <c r="U56" s="10">
        <f t="shared" si="2"/>
        <v>0.5</v>
      </c>
      <c r="V56" s="10">
        <f t="shared" si="3"/>
        <v>0</v>
      </c>
      <c r="W56" s="12">
        <f t="shared" si="4"/>
        <v>1</v>
      </c>
      <c r="X56" s="12">
        <f t="shared" si="5"/>
        <v>0</v>
      </c>
      <c r="Y56" s="12">
        <f t="shared" si="6"/>
        <v>0.5</v>
      </c>
      <c r="Z56" s="12">
        <f t="shared" si="7"/>
        <v>0</v>
      </c>
      <c r="AD56" s="2" t="s">
        <v>141</v>
      </c>
      <c r="AE56">
        <v>100</v>
      </c>
      <c r="AF56">
        <v>100</v>
      </c>
      <c r="AG56">
        <v>100</v>
      </c>
      <c r="AH56">
        <v>100</v>
      </c>
      <c r="AI56">
        <v>65.5</v>
      </c>
      <c r="AJ56">
        <v>34</v>
      </c>
      <c r="AK56">
        <v>37</v>
      </c>
      <c r="AL56">
        <v>46.5</v>
      </c>
    </row>
    <row r="57" spans="1:48" x14ac:dyDescent="0.2">
      <c r="A57" s="1">
        <v>56</v>
      </c>
      <c r="B57" s="2" t="s">
        <v>62</v>
      </c>
      <c r="C57" s="5" t="s">
        <v>131</v>
      </c>
      <c r="D57" s="5" t="s">
        <v>131</v>
      </c>
      <c r="E57" s="6" t="s">
        <v>130</v>
      </c>
      <c r="F57" s="6" t="s">
        <v>127</v>
      </c>
      <c r="G57" s="6" t="s">
        <v>127</v>
      </c>
      <c r="H57" s="6" t="s">
        <v>127</v>
      </c>
      <c r="I57" s="6" t="s">
        <v>127</v>
      </c>
      <c r="J57" s="6" t="s">
        <v>127</v>
      </c>
      <c r="K57" s="6" t="s">
        <v>127</v>
      </c>
      <c r="L57" s="6" t="s">
        <v>130</v>
      </c>
      <c r="M57" s="6" t="s">
        <v>130</v>
      </c>
      <c r="N57" s="6" t="s">
        <v>130</v>
      </c>
      <c r="O57" s="1" t="s">
        <v>112</v>
      </c>
      <c r="P57" s="1" t="s">
        <v>122</v>
      </c>
      <c r="Q57" s="1" t="s">
        <v>117</v>
      </c>
      <c r="R57" s="1" t="s">
        <v>123</v>
      </c>
      <c r="S57" s="10">
        <f t="shared" si="0"/>
        <v>0.5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2">
        <f t="shared" si="4"/>
        <v>0.5</v>
      </c>
      <c r="X57" s="12">
        <f t="shared" si="5"/>
        <v>0</v>
      </c>
      <c r="Y57" s="12">
        <f t="shared" si="6"/>
        <v>0</v>
      </c>
      <c r="Z57" s="12">
        <f t="shared" si="7"/>
        <v>0</v>
      </c>
    </row>
    <row r="58" spans="1:48" x14ac:dyDescent="0.2">
      <c r="A58" s="1">
        <v>57</v>
      </c>
      <c r="B58" s="2" t="s">
        <v>63</v>
      </c>
      <c r="C58" s="6" t="s">
        <v>127</v>
      </c>
      <c r="D58" s="5" t="s">
        <v>131</v>
      </c>
      <c r="E58" s="5" t="s">
        <v>131</v>
      </c>
      <c r="F58" s="6" t="s">
        <v>127</v>
      </c>
      <c r="G58" s="6" t="s">
        <v>127</v>
      </c>
      <c r="H58" s="6" t="s">
        <v>127</v>
      </c>
      <c r="I58" s="6" t="s">
        <v>127</v>
      </c>
      <c r="J58" s="6" t="s">
        <v>127</v>
      </c>
      <c r="K58" s="6" t="s">
        <v>127</v>
      </c>
      <c r="L58" s="6" t="s">
        <v>130</v>
      </c>
      <c r="M58" s="6" t="s">
        <v>130</v>
      </c>
      <c r="N58" s="6" t="s">
        <v>130</v>
      </c>
      <c r="O58" s="1" t="s">
        <v>112</v>
      </c>
      <c r="P58" s="1" t="s">
        <v>122</v>
      </c>
      <c r="Q58" s="1" t="s">
        <v>117</v>
      </c>
      <c r="R58" s="1" t="s">
        <v>123</v>
      </c>
      <c r="S58" s="10">
        <f t="shared" si="0"/>
        <v>0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2">
        <f t="shared" si="4"/>
        <v>0.5</v>
      </c>
      <c r="X58" s="12">
        <f t="shared" si="5"/>
        <v>0</v>
      </c>
      <c r="Y58" s="12">
        <f t="shared" si="6"/>
        <v>0</v>
      </c>
      <c r="Z58" s="12">
        <f t="shared" si="7"/>
        <v>0</v>
      </c>
    </row>
    <row r="59" spans="1:48" x14ac:dyDescent="0.2">
      <c r="A59" s="1">
        <v>58</v>
      </c>
      <c r="B59" s="2" t="s">
        <v>64</v>
      </c>
      <c r="C59" s="6" t="s">
        <v>127</v>
      </c>
      <c r="D59" s="5" t="s">
        <v>7</v>
      </c>
      <c r="E59" s="5" t="s">
        <v>131</v>
      </c>
      <c r="F59" s="6" t="s">
        <v>127</v>
      </c>
      <c r="G59" s="6" t="s">
        <v>127</v>
      </c>
      <c r="H59" s="6" t="s">
        <v>127</v>
      </c>
      <c r="I59" s="6" t="s">
        <v>127</v>
      </c>
      <c r="J59" s="6" t="s">
        <v>127</v>
      </c>
      <c r="K59" s="6" t="s">
        <v>127</v>
      </c>
      <c r="L59" s="6" t="s">
        <v>130</v>
      </c>
      <c r="M59" s="6" t="s">
        <v>130</v>
      </c>
      <c r="N59" s="6" t="s">
        <v>130</v>
      </c>
      <c r="O59" s="1" t="s">
        <v>112</v>
      </c>
      <c r="P59" s="1" t="s">
        <v>122</v>
      </c>
      <c r="Q59" s="1" t="s">
        <v>117</v>
      </c>
      <c r="R59" s="1" t="s">
        <v>123</v>
      </c>
      <c r="S59" s="10">
        <f t="shared" si="0"/>
        <v>0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2">
        <f t="shared" si="4"/>
        <v>1</v>
      </c>
      <c r="X59" s="12">
        <f t="shared" si="5"/>
        <v>0</v>
      </c>
      <c r="Y59" s="12">
        <f t="shared" si="6"/>
        <v>0</v>
      </c>
      <c r="Z59" s="12">
        <f t="shared" si="7"/>
        <v>0</v>
      </c>
    </row>
    <row r="60" spans="1:48" x14ac:dyDescent="0.2">
      <c r="A60" s="1">
        <v>59</v>
      </c>
      <c r="B60" s="2" t="s">
        <v>65</v>
      </c>
      <c r="C60" s="5" t="s">
        <v>7</v>
      </c>
      <c r="D60" s="6" t="s">
        <v>130</v>
      </c>
      <c r="E60" s="5" t="s">
        <v>131</v>
      </c>
      <c r="F60" s="6" t="s">
        <v>127</v>
      </c>
      <c r="G60" s="6" t="s">
        <v>127</v>
      </c>
      <c r="H60" s="6" t="s">
        <v>127</v>
      </c>
      <c r="I60" s="6" t="s">
        <v>127</v>
      </c>
      <c r="J60" s="6" t="s">
        <v>130</v>
      </c>
      <c r="K60" s="6" t="s">
        <v>127</v>
      </c>
      <c r="L60" s="6" t="s">
        <v>130</v>
      </c>
      <c r="M60" s="6" t="s">
        <v>130</v>
      </c>
      <c r="N60" s="6" t="s">
        <v>130</v>
      </c>
      <c r="O60" s="1" t="s">
        <v>112</v>
      </c>
      <c r="P60" s="1" t="s">
        <v>122</v>
      </c>
      <c r="Q60" s="1" t="s">
        <v>117</v>
      </c>
      <c r="R60" s="1" t="s">
        <v>123</v>
      </c>
      <c r="S60" s="10">
        <f t="shared" si="0"/>
        <v>1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2">
        <f t="shared" si="4"/>
        <v>1</v>
      </c>
      <c r="X60" s="12">
        <f t="shared" si="5"/>
        <v>0</v>
      </c>
      <c r="Y60" s="12">
        <f t="shared" si="6"/>
        <v>0</v>
      </c>
      <c r="Z60" s="12">
        <f t="shared" si="7"/>
        <v>0</v>
      </c>
    </row>
    <row r="61" spans="1:48" x14ac:dyDescent="0.2">
      <c r="A61" s="1">
        <v>60</v>
      </c>
      <c r="B61" s="2" t="s">
        <v>66</v>
      </c>
      <c r="C61" s="6" t="s">
        <v>130</v>
      </c>
      <c r="D61" s="5" t="s">
        <v>131</v>
      </c>
      <c r="E61" s="6" t="s">
        <v>130</v>
      </c>
      <c r="F61" s="6" t="s">
        <v>127</v>
      </c>
      <c r="G61" s="6" t="s">
        <v>127</v>
      </c>
      <c r="H61" s="6" t="s">
        <v>127</v>
      </c>
      <c r="I61" s="6" t="s">
        <v>130</v>
      </c>
      <c r="J61" s="6" t="s">
        <v>128</v>
      </c>
      <c r="K61" s="6" t="s">
        <v>128</v>
      </c>
      <c r="L61" s="6" t="s">
        <v>130</v>
      </c>
      <c r="M61" s="6" t="s">
        <v>130</v>
      </c>
      <c r="N61" s="6" t="s">
        <v>130</v>
      </c>
      <c r="O61" s="1" t="s">
        <v>112</v>
      </c>
      <c r="P61" s="1" t="s">
        <v>122</v>
      </c>
      <c r="Q61" s="1" t="s">
        <v>117</v>
      </c>
      <c r="R61" s="1" t="s">
        <v>123</v>
      </c>
      <c r="S61" s="10">
        <f t="shared" si="0"/>
        <v>0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2">
        <f t="shared" si="4"/>
        <v>0.5</v>
      </c>
      <c r="X61" s="12">
        <f t="shared" si="5"/>
        <v>0</v>
      </c>
      <c r="Y61" s="12">
        <f t="shared" si="6"/>
        <v>0</v>
      </c>
      <c r="Z61" s="12">
        <f t="shared" si="7"/>
        <v>0</v>
      </c>
    </row>
    <row r="62" spans="1:48" x14ac:dyDescent="0.2">
      <c r="A62" s="1">
        <v>61</v>
      </c>
      <c r="B62" s="2" t="s">
        <v>67</v>
      </c>
      <c r="C62" s="6" t="s">
        <v>127</v>
      </c>
      <c r="D62" s="6" t="s">
        <v>130</v>
      </c>
      <c r="E62" s="5" t="s">
        <v>7</v>
      </c>
      <c r="F62" s="6" t="s">
        <v>130</v>
      </c>
      <c r="G62" s="6" t="s">
        <v>130</v>
      </c>
      <c r="H62" s="6" t="s">
        <v>127</v>
      </c>
      <c r="I62" s="6" t="s">
        <v>127</v>
      </c>
      <c r="J62" s="6" t="s">
        <v>127</v>
      </c>
      <c r="K62" s="6" t="s">
        <v>127</v>
      </c>
      <c r="L62" s="6" t="s">
        <v>130</v>
      </c>
      <c r="M62" s="6" t="s">
        <v>130</v>
      </c>
      <c r="N62" s="6" t="s">
        <v>130</v>
      </c>
      <c r="O62" s="1" t="s">
        <v>112</v>
      </c>
      <c r="P62" s="1" t="s">
        <v>113</v>
      </c>
      <c r="Q62" s="1" t="s">
        <v>117</v>
      </c>
      <c r="R62" s="1" t="s">
        <v>124</v>
      </c>
      <c r="S62" s="10">
        <f t="shared" si="0"/>
        <v>0</v>
      </c>
      <c r="T62" s="10">
        <f t="shared" si="1"/>
        <v>0</v>
      </c>
      <c r="U62" s="10">
        <f t="shared" si="2"/>
        <v>0</v>
      </c>
      <c r="V62" s="10">
        <f t="shared" si="3"/>
        <v>0</v>
      </c>
      <c r="W62" s="12">
        <f t="shared" si="4"/>
        <v>1</v>
      </c>
      <c r="X62" s="12">
        <f t="shared" si="5"/>
        <v>0</v>
      </c>
      <c r="Y62" s="12">
        <f t="shared" si="6"/>
        <v>0</v>
      </c>
      <c r="Z62" s="12">
        <f t="shared" si="7"/>
        <v>0</v>
      </c>
      <c r="AD62" t="s">
        <v>140</v>
      </c>
      <c r="AE62" t="s">
        <v>146</v>
      </c>
      <c r="AF62" t="s">
        <v>147</v>
      </c>
      <c r="AG62" t="s">
        <v>148</v>
      </c>
      <c r="AH62" t="s">
        <v>149</v>
      </c>
      <c r="AI62" t="s">
        <v>142</v>
      </c>
      <c r="AJ62" t="s">
        <v>143</v>
      </c>
      <c r="AK62" t="s">
        <v>144</v>
      </c>
      <c r="AL62" t="s">
        <v>145</v>
      </c>
      <c r="AM62" t="s">
        <v>2</v>
      </c>
      <c r="AN62" t="s">
        <v>3</v>
      </c>
      <c r="AO62" t="s">
        <v>152</v>
      </c>
      <c r="AP62" t="s">
        <v>151</v>
      </c>
    </row>
    <row r="63" spans="1:48" x14ac:dyDescent="0.2">
      <c r="A63" s="1">
        <v>62</v>
      </c>
      <c r="B63" s="2" t="s">
        <v>68</v>
      </c>
      <c r="C63" s="6" t="s">
        <v>127</v>
      </c>
      <c r="D63" s="6" t="s">
        <v>130</v>
      </c>
      <c r="E63" s="5" t="s">
        <v>131</v>
      </c>
      <c r="F63" s="6" t="s">
        <v>127</v>
      </c>
      <c r="G63" s="6" t="s">
        <v>127</v>
      </c>
      <c r="H63" s="6" t="s">
        <v>127</v>
      </c>
      <c r="I63" s="6" t="s">
        <v>127</v>
      </c>
      <c r="J63" s="6" t="s">
        <v>127</v>
      </c>
      <c r="K63" s="6" t="s">
        <v>127</v>
      </c>
      <c r="L63" s="5" t="s">
        <v>131</v>
      </c>
      <c r="M63" s="5" t="s">
        <v>131</v>
      </c>
      <c r="N63" s="6" t="s">
        <v>130</v>
      </c>
      <c r="O63" s="1" t="s">
        <v>112</v>
      </c>
      <c r="P63" s="1" t="s">
        <v>122</v>
      </c>
      <c r="Q63" s="1" t="s">
        <v>117</v>
      </c>
      <c r="R63" s="1" t="s">
        <v>123</v>
      </c>
      <c r="S63" s="10">
        <f t="shared" si="0"/>
        <v>0</v>
      </c>
      <c r="T63" s="10">
        <f t="shared" si="1"/>
        <v>0</v>
      </c>
      <c r="U63" s="10">
        <f t="shared" si="2"/>
        <v>0</v>
      </c>
      <c r="V63" s="10">
        <f t="shared" si="3"/>
        <v>0.5</v>
      </c>
      <c r="W63" s="12">
        <f t="shared" si="4"/>
        <v>0.5</v>
      </c>
      <c r="X63" s="12">
        <f t="shared" si="5"/>
        <v>0</v>
      </c>
      <c r="Y63" s="12">
        <f t="shared" si="6"/>
        <v>0</v>
      </c>
      <c r="Z63" s="12">
        <f t="shared" si="7"/>
        <v>0.5</v>
      </c>
      <c r="AD63" t="s">
        <v>112</v>
      </c>
      <c r="AE63">
        <v>69</v>
      </c>
      <c r="AF63">
        <v>69</v>
      </c>
      <c r="AG63">
        <v>69</v>
      </c>
      <c r="AH63">
        <v>69</v>
      </c>
      <c r="AI63">
        <v>51</v>
      </c>
      <c r="AJ63">
        <v>34</v>
      </c>
      <c r="AK63">
        <v>33.5</v>
      </c>
      <c r="AL63">
        <v>43.5</v>
      </c>
      <c r="AM63">
        <f>(AI63/AE63)*100</f>
        <v>73.91304347826086</v>
      </c>
      <c r="AN63">
        <f t="shared" ref="AN63:AP63" si="14">(AJ63/AF63)*100</f>
        <v>49.275362318840585</v>
      </c>
      <c r="AO63">
        <f t="shared" si="14"/>
        <v>48.550724637681157</v>
      </c>
      <c r="AP63">
        <f t="shared" si="14"/>
        <v>63.04347826086957</v>
      </c>
    </row>
    <row r="64" spans="1:48" x14ac:dyDescent="0.2">
      <c r="A64" s="1">
        <v>63</v>
      </c>
      <c r="B64" s="2" t="s">
        <v>69</v>
      </c>
      <c r="C64" s="6" t="s">
        <v>127</v>
      </c>
      <c r="D64" s="6" t="s">
        <v>127</v>
      </c>
      <c r="E64" s="6" t="s">
        <v>127</v>
      </c>
      <c r="F64" s="6" t="s">
        <v>128</v>
      </c>
      <c r="G64" s="6" t="s">
        <v>128</v>
      </c>
      <c r="H64" s="6" t="s">
        <v>128</v>
      </c>
      <c r="I64" s="6" t="s">
        <v>127</v>
      </c>
      <c r="J64" s="6" t="s">
        <v>127</v>
      </c>
      <c r="K64" s="6" t="s">
        <v>127</v>
      </c>
      <c r="L64" s="6" t="s">
        <v>128</v>
      </c>
      <c r="M64" s="6" t="s">
        <v>130</v>
      </c>
      <c r="N64" s="6" t="s">
        <v>128</v>
      </c>
      <c r="O64" s="1" t="s">
        <v>116</v>
      </c>
      <c r="P64" s="1" t="s">
        <v>113</v>
      </c>
      <c r="Q64" s="1" t="s">
        <v>117</v>
      </c>
      <c r="R64" s="1" t="s">
        <v>125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2">
        <f t="shared" si="4"/>
        <v>0</v>
      </c>
      <c r="X64" s="12">
        <f t="shared" si="5"/>
        <v>0</v>
      </c>
      <c r="Y64" s="12">
        <f t="shared" si="6"/>
        <v>0</v>
      </c>
      <c r="Z64" s="12">
        <f t="shared" si="7"/>
        <v>0</v>
      </c>
      <c r="AD64" t="s">
        <v>116</v>
      </c>
      <c r="AE64">
        <v>31</v>
      </c>
      <c r="AF64">
        <v>31</v>
      </c>
      <c r="AG64">
        <v>31</v>
      </c>
      <c r="AH64">
        <v>31</v>
      </c>
      <c r="AI64">
        <v>14.5</v>
      </c>
      <c r="AJ64">
        <v>0</v>
      </c>
      <c r="AK64">
        <v>3.5</v>
      </c>
      <c r="AL64">
        <v>3</v>
      </c>
      <c r="AM64">
        <f t="shared" ref="AM64:AM77" si="15">(AI64/AE64)*100</f>
        <v>46.774193548387096</v>
      </c>
      <c r="AN64">
        <f t="shared" ref="AN64:AN77" si="16">(AJ64/AF64)*100</f>
        <v>0</v>
      </c>
      <c r="AO64">
        <f t="shared" ref="AO64:AO77" si="17">(AK64/AG64)*100</f>
        <v>11.29032258064516</v>
      </c>
      <c r="AP64">
        <f t="shared" ref="AP64:AP77" si="18">(AL64/AH64)*100</f>
        <v>9.67741935483871</v>
      </c>
    </row>
    <row r="65" spans="1:42" x14ac:dyDescent="0.2">
      <c r="A65" s="1">
        <v>64</v>
      </c>
      <c r="B65" s="2" t="s">
        <v>70</v>
      </c>
      <c r="C65" s="5" t="s">
        <v>7</v>
      </c>
      <c r="D65" s="5" t="s">
        <v>7</v>
      </c>
      <c r="E65" s="5" t="s">
        <v>7</v>
      </c>
      <c r="F65" s="6" t="s">
        <v>130</v>
      </c>
      <c r="G65" s="6" t="s">
        <v>128</v>
      </c>
      <c r="H65" s="6" t="s">
        <v>128</v>
      </c>
      <c r="I65" s="6" t="s">
        <v>129</v>
      </c>
      <c r="J65" s="6" t="s">
        <v>129</v>
      </c>
      <c r="K65" s="6" t="s">
        <v>129</v>
      </c>
      <c r="L65" s="6" t="s">
        <v>128</v>
      </c>
      <c r="M65" s="6" t="s">
        <v>128</v>
      </c>
      <c r="N65" s="6" t="s">
        <v>128</v>
      </c>
      <c r="O65" s="1" t="s">
        <v>116</v>
      </c>
      <c r="P65" s="1" t="s">
        <v>113</v>
      </c>
      <c r="Q65" s="1" t="s">
        <v>114</v>
      </c>
      <c r="R65" s="1" t="s">
        <v>125</v>
      </c>
      <c r="S65" s="10">
        <f t="shared" si="0"/>
        <v>1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2">
        <f t="shared" si="4"/>
        <v>1</v>
      </c>
      <c r="X65" s="12">
        <f t="shared" si="5"/>
        <v>0</v>
      </c>
      <c r="Y65" s="12">
        <f t="shared" si="6"/>
        <v>0</v>
      </c>
      <c r="Z65" s="12">
        <f t="shared" si="7"/>
        <v>0</v>
      </c>
      <c r="AD65" t="s">
        <v>141</v>
      </c>
      <c r="AE65">
        <v>100</v>
      </c>
      <c r="AF65">
        <v>100</v>
      </c>
      <c r="AG65">
        <v>100</v>
      </c>
      <c r="AH65">
        <v>100</v>
      </c>
      <c r="AI65">
        <v>65.5</v>
      </c>
      <c r="AJ65">
        <v>34</v>
      </c>
      <c r="AK65">
        <v>37</v>
      </c>
      <c r="AL65">
        <v>46.5</v>
      </c>
      <c r="AM65">
        <f t="shared" si="15"/>
        <v>65.5</v>
      </c>
      <c r="AN65">
        <f t="shared" si="16"/>
        <v>34</v>
      </c>
      <c r="AO65">
        <f t="shared" si="17"/>
        <v>37</v>
      </c>
      <c r="AP65">
        <f t="shared" si="18"/>
        <v>46.5</v>
      </c>
    </row>
    <row r="66" spans="1:42" x14ac:dyDescent="0.2">
      <c r="A66" s="1">
        <v>65</v>
      </c>
      <c r="B66" s="2" t="s">
        <v>71</v>
      </c>
      <c r="C66" s="5" t="s">
        <v>7</v>
      </c>
      <c r="D66" s="5" t="s">
        <v>7</v>
      </c>
      <c r="E66" s="5" t="s">
        <v>7</v>
      </c>
      <c r="F66" s="6" t="s">
        <v>128</v>
      </c>
      <c r="G66" s="6" t="s">
        <v>128</v>
      </c>
      <c r="H66" s="6" t="s">
        <v>128</v>
      </c>
      <c r="I66" s="6" t="s">
        <v>129</v>
      </c>
      <c r="J66" s="6" t="s">
        <v>129</v>
      </c>
      <c r="K66" s="6" t="s">
        <v>129</v>
      </c>
      <c r="L66" s="6" t="s">
        <v>128</v>
      </c>
      <c r="M66" s="5" t="s">
        <v>7</v>
      </c>
      <c r="N66" s="6" t="s">
        <v>128</v>
      </c>
      <c r="O66" s="1" t="s">
        <v>116</v>
      </c>
      <c r="P66" s="1" t="s">
        <v>113</v>
      </c>
      <c r="Q66" s="1" t="s">
        <v>114</v>
      </c>
      <c r="R66" s="1" t="s">
        <v>125</v>
      </c>
      <c r="S66" s="10">
        <f t="shared" si="0"/>
        <v>1</v>
      </c>
      <c r="T66" s="10">
        <f t="shared" si="1"/>
        <v>0</v>
      </c>
      <c r="U66" s="10">
        <f t="shared" si="2"/>
        <v>0</v>
      </c>
      <c r="V66" s="10">
        <f t="shared" si="3"/>
        <v>0</v>
      </c>
      <c r="W66" s="12">
        <f t="shared" si="4"/>
        <v>1</v>
      </c>
      <c r="X66" s="12">
        <f t="shared" si="5"/>
        <v>0</v>
      </c>
      <c r="Y66" s="12">
        <f t="shared" si="6"/>
        <v>0</v>
      </c>
      <c r="Z66" s="12">
        <f t="shared" si="7"/>
        <v>1</v>
      </c>
    </row>
    <row r="67" spans="1:42" x14ac:dyDescent="0.2">
      <c r="A67" s="1">
        <v>66</v>
      </c>
      <c r="B67" s="2" t="s">
        <v>72</v>
      </c>
      <c r="C67" s="6" t="s">
        <v>127</v>
      </c>
      <c r="D67" s="6" t="s">
        <v>127</v>
      </c>
      <c r="E67" s="6" t="s">
        <v>127</v>
      </c>
      <c r="F67" s="6" t="s">
        <v>128</v>
      </c>
      <c r="G67" s="6" t="s">
        <v>128</v>
      </c>
      <c r="H67" s="6" t="s">
        <v>128</v>
      </c>
      <c r="I67" s="6" t="s">
        <v>127</v>
      </c>
      <c r="J67" s="6" t="s">
        <v>127</v>
      </c>
      <c r="K67" s="6" t="s">
        <v>127</v>
      </c>
      <c r="L67" s="6" t="s">
        <v>128</v>
      </c>
      <c r="M67" s="6" t="s">
        <v>128</v>
      </c>
      <c r="N67" s="6" t="s">
        <v>128</v>
      </c>
      <c r="O67" s="1" t="s">
        <v>116</v>
      </c>
      <c r="P67" s="1" t="s">
        <v>113</v>
      </c>
      <c r="Q67" s="1" t="s">
        <v>114</v>
      </c>
      <c r="R67" s="1" t="s">
        <v>125</v>
      </c>
      <c r="S67" s="10">
        <f t="shared" ref="S67:S101" si="19">IF(C67="YES",1,IF(C67="Y/PARTIAL",0.5,0))</f>
        <v>0</v>
      </c>
      <c r="T67" s="10">
        <f t="shared" ref="T67:T101" si="20">IF(F67="YES",1,IF(F67="Y/PARTIAL",0.5,0))</f>
        <v>0</v>
      </c>
      <c r="U67" s="10">
        <f t="shared" ref="U67:U101" si="21">IF(I67="YES",1,IF(I67="Y/PARTIAL",0.5,0))</f>
        <v>0</v>
      </c>
      <c r="V67" s="10">
        <f t="shared" ref="V67:V101" si="22">IF(L67="YES",1,IF(L67="Y/PARTIAL",0.5,0))</f>
        <v>0</v>
      </c>
      <c r="W67" s="12">
        <f t="shared" ref="W67:W101" si="23">IF(COUNTIF(C67:E67,"YES")&gt;0,1,IF(COUNTIF(C67:E67,"Y/PARTIAL")&gt;0,0.5,0))</f>
        <v>0</v>
      </c>
      <c r="X67" s="12">
        <f t="shared" ref="X67:X101" si="24">IF(COUNTIF(F67:H67,"YES")&gt;0,1,IF(COUNTIF(F67:H67,"Y/PARTIAL")&gt;0,0.5,0))</f>
        <v>0</v>
      </c>
      <c r="Y67" s="12">
        <f t="shared" ref="Y67:Y101" si="25">IF(COUNTIF(I67:K67,"YES")&gt;0,1,IF(COUNTIF(I67:K67,"Y/PARTIAL")&gt;0,0.5,0))</f>
        <v>0</v>
      </c>
      <c r="Z67" s="12">
        <f t="shared" ref="Z67:Z101" si="26">IF(COUNTIF(L67:N67,"YES")&gt;0,1,IF(COUNTIF(L67:N67,"Y/PARTIAL")&gt;0,0.5,0))</f>
        <v>0</v>
      </c>
    </row>
    <row r="68" spans="1:42" x14ac:dyDescent="0.2">
      <c r="A68" s="1">
        <v>67</v>
      </c>
      <c r="B68" s="2" t="s">
        <v>73</v>
      </c>
      <c r="C68" s="5" t="s">
        <v>7</v>
      </c>
      <c r="D68" s="6" t="s">
        <v>127</v>
      </c>
      <c r="E68" s="6" t="s">
        <v>127</v>
      </c>
      <c r="F68" s="6" t="s">
        <v>128</v>
      </c>
      <c r="G68" s="6" t="s">
        <v>128</v>
      </c>
      <c r="H68" s="6" t="s">
        <v>128</v>
      </c>
      <c r="I68" s="6" t="s">
        <v>127</v>
      </c>
      <c r="J68" s="6" t="s">
        <v>127</v>
      </c>
      <c r="K68" s="6" t="s">
        <v>127</v>
      </c>
      <c r="L68" s="6" t="s">
        <v>128</v>
      </c>
      <c r="M68" s="6" t="s">
        <v>128</v>
      </c>
      <c r="N68" s="6" t="s">
        <v>128</v>
      </c>
      <c r="O68" s="1" t="s">
        <v>116</v>
      </c>
      <c r="P68" s="1" t="s">
        <v>113</v>
      </c>
      <c r="Q68" s="1" t="s">
        <v>117</v>
      </c>
      <c r="R68" s="1" t="s">
        <v>125</v>
      </c>
      <c r="S68" s="10">
        <f t="shared" si="19"/>
        <v>1</v>
      </c>
      <c r="T68" s="10">
        <f t="shared" si="20"/>
        <v>0</v>
      </c>
      <c r="U68" s="10">
        <f t="shared" si="21"/>
        <v>0</v>
      </c>
      <c r="V68" s="10">
        <f t="shared" si="22"/>
        <v>0</v>
      </c>
      <c r="W68" s="12">
        <f t="shared" si="23"/>
        <v>1</v>
      </c>
      <c r="X68" s="12">
        <f t="shared" si="24"/>
        <v>0</v>
      </c>
      <c r="Y68" s="12">
        <f t="shared" si="25"/>
        <v>0</v>
      </c>
      <c r="Z68" s="12">
        <f t="shared" si="26"/>
        <v>0</v>
      </c>
      <c r="AD68" t="s">
        <v>140</v>
      </c>
      <c r="AE68" t="s">
        <v>146</v>
      </c>
      <c r="AF68" t="s">
        <v>147</v>
      </c>
      <c r="AG68" t="s">
        <v>148</v>
      </c>
      <c r="AH68" t="s">
        <v>149</v>
      </c>
      <c r="AI68" t="s">
        <v>142</v>
      </c>
      <c r="AJ68" t="s">
        <v>143</v>
      </c>
      <c r="AK68" t="s">
        <v>144</v>
      </c>
      <c r="AL68" t="s">
        <v>145</v>
      </c>
    </row>
    <row r="69" spans="1:42" x14ac:dyDescent="0.2">
      <c r="A69" s="1">
        <v>68</v>
      </c>
      <c r="B69" s="2" t="s">
        <v>74</v>
      </c>
      <c r="C69" s="6" t="s">
        <v>127</v>
      </c>
      <c r="D69" s="6" t="s">
        <v>127</v>
      </c>
      <c r="E69" s="6" t="s">
        <v>127</v>
      </c>
      <c r="F69" s="6" t="s">
        <v>128</v>
      </c>
      <c r="G69" s="6" t="s">
        <v>128</v>
      </c>
      <c r="H69" s="6" t="s">
        <v>128</v>
      </c>
      <c r="I69" s="6" t="s">
        <v>129</v>
      </c>
      <c r="J69" s="6" t="s">
        <v>129</v>
      </c>
      <c r="K69" s="6" t="s">
        <v>129</v>
      </c>
      <c r="L69" s="6" t="s">
        <v>128</v>
      </c>
      <c r="M69" s="6" t="s">
        <v>128</v>
      </c>
      <c r="N69" s="6" t="s">
        <v>128</v>
      </c>
      <c r="O69" s="1" t="s">
        <v>116</v>
      </c>
      <c r="P69" s="1" t="s">
        <v>113</v>
      </c>
      <c r="Q69" s="1" t="s">
        <v>117</v>
      </c>
      <c r="R69" s="1" t="s">
        <v>125</v>
      </c>
      <c r="S69" s="10">
        <f t="shared" si="19"/>
        <v>0</v>
      </c>
      <c r="T69" s="10">
        <f t="shared" si="20"/>
        <v>0</v>
      </c>
      <c r="U69" s="10">
        <f t="shared" si="21"/>
        <v>0</v>
      </c>
      <c r="V69" s="10">
        <f t="shared" si="22"/>
        <v>0</v>
      </c>
      <c r="W69" s="12">
        <f t="shared" si="23"/>
        <v>0</v>
      </c>
      <c r="X69" s="12">
        <f t="shared" si="24"/>
        <v>0</v>
      </c>
      <c r="Y69" s="12">
        <f t="shared" si="25"/>
        <v>0</v>
      </c>
      <c r="Z69" s="12">
        <f t="shared" si="26"/>
        <v>0</v>
      </c>
      <c r="AD69" t="s">
        <v>122</v>
      </c>
      <c r="AE69">
        <v>17</v>
      </c>
      <c r="AF69">
        <v>17</v>
      </c>
      <c r="AG69">
        <v>17</v>
      </c>
      <c r="AH69">
        <v>17</v>
      </c>
      <c r="AI69">
        <v>6.5</v>
      </c>
      <c r="AJ69">
        <v>1</v>
      </c>
      <c r="AK69">
        <v>1</v>
      </c>
      <c r="AL69">
        <v>1.5</v>
      </c>
      <c r="AM69">
        <f t="shared" si="15"/>
        <v>38.235294117647058</v>
      </c>
      <c r="AN69">
        <f t="shared" si="16"/>
        <v>5.8823529411764701</v>
      </c>
      <c r="AO69">
        <f t="shared" si="17"/>
        <v>5.8823529411764701</v>
      </c>
      <c r="AP69">
        <f t="shared" si="18"/>
        <v>8.8235294117647065</v>
      </c>
    </row>
    <row r="70" spans="1:42" x14ac:dyDescent="0.2">
      <c r="A70" s="1">
        <v>69</v>
      </c>
      <c r="B70" s="2" t="s">
        <v>75</v>
      </c>
      <c r="C70" s="5" t="s">
        <v>7</v>
      </c>
      <c r="D70" s="6" t="s">
        <v>127</v>
      </c>
      <c r="E70" s="6" t="s">
        <v>127</v>
      </c>
      <c r="F70" s="6" t="s">
        <v>128</v>
      </c>
      <c r="G70" s="6" t="s">
        <v>128</v>
      </c>
      <c r="H70" s="6" t="s">
        <v>128</v>
      </c>
      <c r="I70" s="6" t="s">
        <v>130</v>
      </c>
      <c r="J70" s="6" t="s">
        <v>127</v>
      </c>
      <c r="K70" s="6" t="s">
        <v>127</v>
      </c>
      <c r="L70" s="6" t="s">
        <v>128</v>
      </c>
      <c r="M70" s="6" t="s">
        <v>130</v>
      </c>
      <c r="N70" s="6" t="s">
        <v>128</v>
      </c>
      <c r="O70" s="1" t="s">
        <v>116</v>
      </c>
      <c r="P70" s="1" t="s">
        <v>113</v>
      </c>
      <c r="Q70" s="1" t="s">
        <v>117</v>
      </c>
      <c r="R70" s="1" t="s">
        <v>125</v>
      </c>
      <c r="S70" s="10">
        <f t="shared" si="19"/>
        <v>1</v>
      </c>
      <c r="T70" s="10">
        <f t="shared" si="20"/>
        <v>0</v>
      </c>
      <c r="U70" s="10">
        <f t="shared" si="21"/>
        <v>0</v>
      </c>
      <c r="V70" s="10">
        <f t="shared" si="22"/>
        <v>0</v>
      </c>
      <c r="W70" s="12">
        <f t="shared" si="23"/>
        <v>1</v>
      </c>
      <c r="X70" s="12">
        <f t="shared" si="24"/>
        <v>0</v>
      </c>
      <c r="Y70" s="12">
        <f t="shared" si="25"/>
        <v>0</v>
      </c>
      <c r="Z70" s="12">
        <f t="shared" si="26"/>
        <v>0</v>
      </c>
      <c r="AD70" t="s">
        <v>113</v>
      </c>
      <c r="AE70">
        <v>83</v>
      </c>
      <c r="AF70">
        <v>83</v>
      </c>
      <c r="AG70">
        <v>83</v>
      </c>
      <c r="AH70">
        <v>83</v>
      </c>
      <c r="AI70">
        <v>59</v>
      </c>
      <c r="AJ70">
        <v>33</v>
      </c>
      <c r="AK70">
        <v>36</v>
      </c>
      <c r="AL70">
        <v>45</v>
      </c>
      <c r="AM70">
        <f t="shared" si="15"/>
        <v>71.084337349397586</v>
      </c>
      <c r="AN70">
        <f t="shared" si="16"/>
        <v>39.75903614457831</v>
      </c>
      <c r="AO70">
        <f t="shared" si="17"/>
        <v>43.373493975903614</v>
      </c>
      <c r="AP70">
        <f t="shared" si="18"/>
        <v>54.216867469879517</v>
      </c>
    </row>
    <row r="71" spans="1:42" x14ac:dyDescent="0.2">
      <c r="A71" s="1">
        <v>70</v>
      </c>
      <c r="B71" s="2" t="s">
        <v>76</v>
      </c>
      <c r="C71" s="5" t="s">
        <v>7</v>
      </c>
      <c r="D71" s="5" t="s">
        <v>7</v>
      </c>
      <c r="E71" s="5" t="s">
        <v>7</v>
      </c>
      <c r="F71" s="6" t="s">
        <v>128</v>
      </c>
      <c r="G71" s="6" t="s">
        <v>130</v>
      </c>
      <c r="H71" s="6" t="s">
        <v>128</v>
      </c>
      <c r="I71" s="6" t="s">
        <v>129</v>
      </c>
      <c r="J71" s="6" t="s">
        <v>129</v>
      </c>
      <c r="K71" s="6" t="s">
        <v>129</v>
      </c>
      <c r="L71" s="5" t="s">
        <v>7</v>
      </c>
      <c r="M71" s="6" t="s">
        <v>128</v>
      </c>
      <c r="N71" s="5" t="s">
        <v>7</v>
      </c>
      <c r="O71" s="1" t="s">
        <v>116</v>
      </c>
      <c r="P71" s="1" t="s">
        <v>113</v>
      </c>
      <c r="Q71" s="1" t="s">
        <v>114</v>
      </c>
      <c r="R71" s="1" t="s">
        <v>125</v>
      </c>
      <c r="S71" s="10">
        <f t="shared" si="19"/>
        <v>1</v>
      </c>
      <c r="T71" s="10">
        <f t="shared" si="20"/>
        <v>0</v>
      </c>
      <c r="U71" s="10">
        <f t="shared" si="21"/>
        <v>0</v>
      </c>
      <c r="V71" s="10">
        <f t="shared" si="22"/>
        <v>1</v>
      </c>
      <c r="W71" s="12">
        <f t="shared" si="23"/>
        <v>1</v>
      </c>
      <c r="X71" s="12">
        <f t="shared" si="24"/>
        <v>0</v>
      </c>
      <c r="Y71" s="12">
        <f t="shared" si="25"/>
        <v>0</v>
      </c>
      <c r="Z71" s="12">
        <f t="shared" si="26"/>
        <v>1</v>
      </c>
      <c r="AD71" t="s">
        <v>141</v>
      </c>
      <c r="AE71">
        <v>100</v>
      </c>
      <c r="AF71">
        <v>100</v>
      </c>
      <c r="AG71">
        <v>100</v>
      </c>
      <c r="AH71">
        <v>100</v>
      </c>
      <c r="AI71">
        <v>65.5</v>
      </c>
      <c r="AJ71">
        <v>34</v>
      </c>
      <c r="AK71">
        <v>37</v>
      </c>
      <c r="AL71">
        <v>46.5</v>
      </c>
      <c r="AM71">
        <f t="shared" si="15"/>
        <v>65.5</v>
      </c>
      <c r="AN71">
        <f t="shared" si="16"/>
        <v>34</v>
      </c>
      <c r="AO71">
        <f t="shared" si="17"/>
        <v>37</v>
      </c>
      <c r="AP71">
        <f t="shared" si="18"/>
        <v>46.5</v>
      </c>
    </row>
    <row r="72" spans="1:42" x14ac:dyDescent="0.2">
      <c r="A72" s="1">
        <v>71</v>
      </c>
      <c r="B72" s="2" t="s">
        <v>77</v>
      </c>
      <c r="C72" s="5" t="s">
        <v>7</v>
      </c>
      <c r="D72" s="5" t="s">
        <v>7</v>
      </c>
      <c r="E72" s="5" t="s">
        <v>7</v>
      </c>
      <c r="F72" s="6" t="s">
        <v>128</v>
      </c>
      <c r="G72" s="6" t="s">
        <v>128</v>
      </c>
      <c r="H72" s="6" t="s">
        <v>128</v>
      </c>
      <c r="I72" s="6" t="s">
        <v>129</v>
      </c>
      <c r="J72" s="5" t="s">
        <v>7</v>
      </c>
      <c r="K72" s="6" t="s">
        <v>129</v>
      </c>
      <c r="L72" s="6" t="s">
        <v>128</v>
      </c>
      <c r="M72" s="6" t="s">
        <v>128</v>
      </c>
      <c r="N72" s="6" t="s">
        <v>128</v>
      </c>
      <c r="O72" s="1" t="s">
        <v>112</v>
      </c>
      <c r="P72" s="1" t="s">
        <v>122</v>
      </c>
      <c r="Q72" s="1" t="s">
        <v>114</v>
      </c>
      <c r="R72" s="1" t="s">
        <v>125</v>
      </c>
      <c r="S72" s="10">
        <f t="shared" si="19"/>
        <v>1</v>
      </c>
      <c r="T72" s="10">
        <f t="shared" si="20"/>
        <v>0</v>
      </c>
      <c r="U72" s="10">
        <f t="shared" si="21"/>
        <v>0</v>
      </c>
      <c r="V72" s="10">
        <f t="shared" si="22"/>
        <v>0</v>
      </c>
      <c r="W72" s="12">
        <f t="shared" si="23"/>
        <v>1</v>
      </c>
      <c r="X72" s="12">
        <f t="shared" si="24"/>
        <v>0</v>
      </c>
      <c r="Y72" s="12">
        <f t="shared" si="25"/>
        <v>1</v>
      </c>
      <c r="Z72" s="12">
        <f t="shared" si="26"/>
        <v>0</v>
      </c>
    </row>
    <row r="73" spans="1:42" x14ac:dyDescent="0.2">
      <c r="A73" s="1">
        <v>72</v>
      </c>
      <c r="B73" s="2" t="s">
        <v>78</v>
      </c>
      <c r="C73" s="5" t="s">
        <v>7</v>
      </c>
      <c r="D73" s="5" t="s">
        <v>7</v>
      </c>
      <c r="E73" s="5" t="s">
        <v>7</v>
      </c>
      <c r="F73" s="5" t="s">
        <v>7</v>
      </c>
      <c r="G73" s="6" t="s">
        <v>128</v>
      </c>
      <c r="H73" s="6" t="s">
        <v>128</v>
      </c>
      <c r="I73" s="6" t="s">
        <v>129</v>
      </c>
      <c r="J73" s="5" t="s">
        <v>7</v>
      </c>
      <c r="K73" s="6" t="s">
        <v>129</v>
      </c>
      <c r="L73" s="6" t="s">
        <v>128</v>
      </c>
      <c r="M73" s="6" t="s">
        <v>128</v>
      </c>
      <c r="N73" s="6" t="s">
        <v>128</v>
      </c>
      <c r="O73" s="1" t="s">
        <v>112</v>
      </c>
      <c r="P73" s="1" t="s">
        <v>122</v>
      </c>
      <c r="Q73" s="1" t="s">
        <v>117</v>
      </c>
      <c r="R73" s="1" t="s">
        <v>125</v>
      </c>
      <c r="S73" s="10">
        <f t="shared" si="19"/>
        <v>1</v>
      </c>
      <c r="T73" s="10">
        <f t="shared" si="20"/>
        <v>1</v>
      </c>
      <c r="U73" s="10">
        <f t="shared" si="21"/>
        <v>0</v>
      </c>
      <c r="V73" s="10">
        <f t="shared" si="22"/>
        <v>0</v>
      </c>
      <c r="W73" s="12">
        <f t="shared" si="23"/>
        <v>1</v>
      </c>
      <c r="X73" s="12">
        <f t="shared" si="24"/>
        <v>1</v>
      </c>
      <c r="Y73" s="12">
        <f t="shared" si="25"/>
        <v>1</v>
      </c>
      <c r="Z73" s="12">
        <f t="shared" si="26"/>
        <v>0</v>
      </c>
    </row>
    <row r="74" spans="1:42" x14ac:dyDescent="0.2">
      <c r="A74" s="1">
        <v>73</v>
      </c>
      <c r="B74" s="2" t="s">
        <v>79</v>
      </c>
      <c r="C74" s="5" t="s">
        <v>131</v>
      </c>
      <c r="D74" s="5" t="s">
        <v>131</v>
      </c>
      <c r="E74" s="5" t="s">
        <v>131</v>
      </c>
      <c r="F74" s="6" t="s">
        <v>127</v>
      </c>
      <c r="G74" s="6" t="s">
        <v>127</v>
      </c>
      <c r="H74" s="6" t="s">
        <v>127</v>
      </c>
      <c r="I74" s="6" t="s">
        <v>130</v>
      </c>
      <c r="J74" s="6" t="s">
        <v>128</v>
      </c>
      <c r="K74" s="6" t="s">
        <v>130</v>
      </c>
      <c r="L74" s="6" t="s">
        <v>127</v>
      </c>
      <c r="M74" s="6" t="s">
        <v>127</v>
      </c>
      <c r="N74" s="5" t="s">
        <v>7</v>
      </c>
      <c r="O74" s="1" t="s">
        <v>112</v>
      </c>
      <c r="P74" s="1" t="s">
        <v>122</v>
      </c>
      <c r="Q74" s="1" t="s">
        <v>117</v>
      </c>
      <c r="R74" s="1" t="s">
        <v>124</v>
      </c>
      <c r="S74" s="10">
        <f t="shared" si="19"/>
        <v>0.5</v>
      </c>
      <c r="T74" s="10">
        <f t="shared" si="20"/>
        <v>0</v>
      </c>
      <c r="U74" s="10">
        <f t="shared" si="21"/>
        <v>0</v>
      </c>
      <c r="V74" s="10">
        <f t="shared" si="22"/>
        <v>0</v>
      </c>
      <c r="W74" s="12">
        <f t="shared" si="23"/>
        <v>0.5</v>
      </c>
      <c r="X74" s="12">
        <f t="shared" si="24"/>
        <v>0</v>
      </c>
      <c r="Y74" s="12">
        <f t="shared" si="25"/>
        <v>0</v>
      </c>
      <c r="Z74" s="12">
        <f t="shared" si="26"/>
        <v>1</v>
      </c>
      <c r="AD74" t="s">
        <v>140</v>
      </c>
      <c r="AE74" t="s">
        <v>146</v>
      </c>
      <c r="AF74" t="s">
        <v>147</v>
      </c>
      <c r="AG74" t="s">
        <v>148</v>
      </c>
      <c r="AH74" t="s">
        <v>149</v>
      </c>
      <c r="AI74" t="s">
        <v>142</v>
      </c>
      <c r="AJ74" t="s">
        <v>143</v>
      </c>
      <c r="AK74" t="s">
        <v>144</v>
      </c>
      <c r="AL74" t="s">
        <v>145</v>
      </c>
    </row>
    <row r="75" spans="1:42" x14ac:dyDescent="0.2">
      <c r="A75" s="1">
        <v>74</v>
      </c>
      <c r="B75" s="2" t="s">
        <v>80</v>
      </c>
      <c r="C75" s="5" t="s">
        <v>131</v>
      </c>
      <c r="D75" s="6" t="s">
        <v>127</v>
      </c>
      <c r="E75" s="6" t="s">
        <v>127</v>
      </c>
      <c r="F75" s="6" t="s">
        <v>127</v>
      </c>
      <c r="G75" s="6" t="s">
        <v>127</v>
      </c>
      <c r="H75" s="6" t="s">
        <v>127</v>
      </c>
      <c r="I75" s="6" t="s">
        <v>130</v>
      </c>
      <c r="J75" s="6" t="s">
        <v>128</v>
      </c>
      <c r="K75" s="6" t="s">
        <v>128</v>
      </c>
      <c r="L75" s="6" t="s">
        <v>127</v>
      </c>
      <c r="M75" s="6" t="s">
        <v>127</v>
      </c>
      <c r="N75" s="6" t="s">
        <v>127</v>
      </c>
      <c r="O75" s="1" t="s">
        <v>112</v>
      </c>
      <c r="P75" s="1" t="s">
        <v>122</v>
      </c>
      <c r="Q75" s="1" t="s">
        <v>117</v>
      </c>
      <c r="R75" s="1" t="s">
        <v>124</v>
      </c>
      <c r="S75" s="10">
        <f t="shared" si="19"/>
        <v>0.5</v>
      </c>
      <c r="T75" s="10">
        <f t="shared" si="20"/>
        <v>0</v>
      </c>
      <c r="U75" s="10">
        <f t="shared" si="21"/>
        <v>0</v>
      </c>
      <c r="V75" s="10">
        <f t="shared" si="22"/>
        <v>0</v>
      </c>
      <c r="W75" s="12">
        <f t="shared" si="23"/>
        <v>0.5</v>
      </c>
      <c r="X75" s="12">
        <f t="shared" si="24"/>
        <v>0</v>
      </c>
      <c r="Y75" s="12">
        <f t="shared" si="25"/>
        <v>0</v>
      </c>
      <c r="Z75" s="12">
        <f t="shared" si="26"/>
        <v>0</v>
      </c>
      <c r="AD75" t="s">
        <v>117</v>
      </c>
      <c r="AE75">
        <v>44</v>
      </c>
      <c r="AF75">
        <v>44</v>
      </c>
      <c r="AG75">
        <v>44</v>
      </c>
      <c r="AH75">
        <v>44</v>
      </c>
      <c r="AI75">
        <v>15.5</v>
      </c>
      <c r="AJ75">
        <v>1</v>
      </c>
      <c r="AK75">
        <v>2.5</v>
      </c>
      <c r="AL75">
        <v>4.5</v>
      </c>
      <c r="AM75">
        <f t="shared" si="15"/>
        <v>35.227272727272727</v>
      </c>
      <c r="AN75">
        <f t="shared" si="16"/>
        <v>2.2727272727272729</v>
      </c>
      <c r="AO75">
        <f>(AK75/AG75)*100</f>
        <v>5.6818181818181817</v>
      </c>
      <c r="AP75">
        <f t="shared" si="18"/>
        <v>10.227272727272728</v>
      </c>
    </row>
    <row r="76" spans="1:42" x14ac:dyDescent="0.2">
      <c r="A76" s="1">
        <v>75</v>
      </c>
      <c r="B76" s="2" t="s">
        <v>81</v>
      </c>
      <c r="C76" s="5" t="s">
        <v>131</v>
      </c>
      <c r="D76" s="6" t="s">
        <v>127</v>
      </c>
      <c r="E76" s="6" t="s">
        <v>127</v>
      </c>
      <c r="F76" s="6" t="s">
        <v>127</v>
      </c>
      <c r="G76" s="6" t="s">
        <v>127</v>
      </c>
      <c r="H76" s="6" t="s">
        <v>127</v>
      </c>
      <c r="I76" s="6" t="s">
        <v>128</v>
      </c>
      <c r="J76" s="6" t="s">
        <v>128</v>
      </c>
      <c r="K76" s="6" t="s">
        <v>128</v>
      </c>
      <c r="L76" s="6" t="s">
        <v>127</v>
      </c>
      <c r="M76" s="6" t="s">
        <v>127</v>
      </c>
      <c r="N76" s="6" t="s">
        <v>127</v>
      </c>
      <c r="O76" s="1" t="s">
        <v>112</v>
      </c>
      <c r="P76" s="1" t="s">
        <v>122</v>
      </c>
      <c r="Q76" s="1" t="s">
        <v>117</v>
      </c>
      <c r="R76" s="1" t="s">
        <v>124</v>
      </c>
      <c r="S76" s="10">
        <f t="shared" si="19"/>
        <v>0.5</v>
      </c>
      <c r="T76" s="10">
        <f t="shared" si="20"/>
        <v>0</v>
      </c>
      <c r="U76" s="10">
        <f t="shared" si="21"/>
        <v>0</v>
      </c>
      <c r="V76" s="10">
        <f t="shared" si="22"/>
        <v>0</v>
      </c>
      <c r="W76" s="12">
        <f t="shared" si="23"/>
        <v>0.5</v>
      </c>
      <c r="X76" s="12">
        <f t="shared" si="24"/>
        <v>0</v>
      </c>
      <c r="Y76" s="12">
        <f t="shared" si="25"/>
        <v>0</v>
      </c>
      <c r="Z76" s="12">
        <f t="shared" si="26"/>
        <v>0</v>
      </c>
      <c r="AD76" t="s">
        <v>114</v>
      </c>
      <c r="AE76">
        <v>56</v>
      </c>
      <c r="AF76">
        <v>56</v>
      </c>
      <c r="AG76">
        <v>56</v>
      </c>
      <c r="AH76">
        <v>56</v>
      </c>
      <c r="AI76">
        <v>50</v>
      </c>
      <c r="AJ76">
        <v>33</v>
      </c>
      <c r="AK76">
        <v>34.5</v>
      </c>
      <c r="AL76">
        <v>42</v>
      </c>
      <c r="AM76">
        <f t="shared" si="15"/>
        <v>89.285714285714292</v>
      </c>
      <c r="AN76">
        <f t="shared" si="16"/>
        <v>58.928571428571431</v>
      </c>
      <c r="AO76">
        <f t="shared" si="17"/>
        <v>61.607142857142861</v>
      </c>
      <c r="AP76">
        <f t="shared" si="18"/>
        <v>75</v>
      </c>
    </row>
    <row r="77" spans="1:42" x14ac:dyDescent="0.2">
      <c r="A77" s="1">
        <v>76</v>
      </c>
      <c r="B77" s="2" t="s">
        <v>82</v>
      </c>
      <c r="C77" s="5" t="s">
        <v>131</v>
      </c>
      <c r="D77" s="6" t="s">
        <v>127</v>
      </c>
      <c r="E77" s="6" t="s">
        <v>127</v>
      </c>
      <c r="F77" s="6" t="s">
        <v>127</v>
      </c>
      <c r="G77" s="6" t="s">
        <v>127</v>
      </c>
      <c r="H77" s="6" t="s">
        <v>127</v>
      </c>
      <c r="I77" s="6" t="s">
        <v>130</v>
      </c>
      <c r="J77" s="6" t="s">
        <v>130</v>
      </c>
      <c r="K77" s="6" t="s">
        <v>130</v>
      </c>
      <c r="L77" s="5" t="s">
        <v>131</v>
      </c>
      <c r="M77" s="5" t="s">
        <v>131</v>
      </c>
      <c r="N77" s="6" t="s">
        <v>127</v>
      </c>
      <c r="O77" s="1" t="s">
        <v>112</v>
      </c>
      <c r="P77" s="1" t="s">
        <v>122</v>
      </c>
      <c r="Q77" s="1" t="s">
        <v>117</v>
      </c>
      <c r="R77" s="1" t="s">
        <v>120</v>
      </c>
      <c r="S77" s="10">
        <f t="shared" si="19"/>
        <v>0.5</v>
      </c>
      <c r="T77" s="10">
        <f t="shared" si="20"/>
        <v>0</v>
      </c>
      <c r="U77" s="10">
        <f t="shared" si="21"/>
        <v>0</v>
      </c>
      <c r="V77" s="10">
        <f t="shared" si="22"/>
        <v>0.5</v>
      </c>
      <c r="W77" s="12">
        <f t="shared" si="23"/>
        <v>0.5</v>
      </c>
      <c r="X77" s="12">
        <f t="shared" si="24"/>
        <v>0</v>
      </c>
      <c r="Y77" s="12">
        <f t="shared" si="25"/>
        <v>0</v>
      </c>
      <c r="Z77" s="12">
        <f t="shared" si="26"/>
        <v>0.5</v>
      </c>
      <c r="AD77" t="s">
        <v>141</v>
      </c>
      <c r="AE77">
        <v>100</v>
      </c>
      <c r="AF77">
        <v>100</v>
      </c>
      <c r="AG77">
        <v>100</v>
      </c>
      <c r="AH77">
        <v>100</v>
      </c>
      <c r="AI77">
        <v>65.5</v>
      </c>
      <c r="AJ77">
        <v>34</v>
      </c>
      <c r="AK77">
        <v>37</v>
      </c>
      <c r="AL77">
        <v>46.5</v>
      </c>
      <c r="AM77">
        <f t="shared" si="15"/>
        <v>65.5</v>
      </c>
      <c r="AN77">
        <f t="shared" si="16"/>
        <v>34</v>
      </c>
      <c r="AO77">
        <f t="shared" si="17"/>
        <v>37</v>
      </c>
      <c r="AP77">
        <f t="shared" si="18"/>
        <v>46.5</v>
      </c>
    </row>
    <row r="78" spans="1:42" x14ac:dyDescent="0.2">
      <c r="A78" s="1">
        <v>77</v>
      </c>
      <c r="B78" s="2" t="s">
        <v>83</v>
      </c>
      <c r="C78" s="6" t="s">
        <v>127</v>
      </c>
      <c r="D78" s="5" t="s">
        <v>7</v>
      </c>
      <c r="E78" s="5" t="s">
        <v>7</v>
      </c>
      <c r="F78" s="6" t="s">
        <v>127</v>
      </c>
      <c r="G78" s="6" t="s">
        <v>127</v>
      </c>
      <c r="H78" s="6" t="s">
        <v>127</v>
      </c>
      <c r="I78" s="6" t="s">
        <v>128</v>
      </c>
      <c r="J78" s="6" t="s">
        <v>128</v>
      </c>
      <c r="K78" s="6" t="s">
        <v>130</v>
      </c>
      <c r="L78" s="6" t="s">
        <v>130</v>
      </c>
      <c r="M78" s="6" t="s">
        <v>130</v>
      </c>
      <c r="N78" s="6" t="s">
        <v>130</v>
      </c>
      <c r="O78" s="1" t="s">
        <v>112</v>
      </c>
      <c r="P78" s="1" t="s">
        <v>122</v>
      </c>
      <c r="Q78" s="1" t="s">
        <v>117</v>
      </c>
      <c r="R78" s="1" t="s">
        <v>120</v>
      </c>
      <c r="S78" s="10">
        <f t="shared" si="19"/>
        <v>0</v>
      </c>
      <c r="T78" s="10">
        <f t="shared" si="20"/>
        <v>0</v>
      </c>
      <c r="U78" s="10">
        <f t="shared" si="21"/>
        <v>0</v>
      </c>
      <c r="V78" s="10">
        <f t="shared" si="22"/>
        <v>0</v>
      </c>
      <c r="W78" s="12">
        <f t="shared" si="23"/>
        <v>1</v>
      </c>
      <c r="X78" s="12">
        <f t="shared" si="24"/>
        <v>0</v>
      </c>
      <c r="Y78" s="12">
        <f t="shared" si="25"/>
        <v>0</v>
      </c>
      <c r="Z78" s="12">
        <f t="shared" si="26"/>
        <v>0</v>
      </c>
      <c r="AM78" s="15"/>
      <c r="AN78" s="15"/>
      <c r="AO78" s="15"/>
      <c r="AP78" s="15"/>
    </row>
    <row r="79" spans="1:42" x14ac:dyDescent="0.2">
      <c r="A79" s="1">
        <v>78</v>
      </c>
      <c r="B79" s="2" t="s">
        <v>84</v>
      </c>
      <c r="C79" s="5" t="s">
        <v>131</v>
      </c>
      <c r="D79" s="6" t="s">
        <v>127</v>
      </c>
      <c r="E79" s="5" t="s">
        <v>131</v>
      </c>
      <c r="F79" s="6" t="s">
        <v>127</v>
      </c>
      <c r="G79" s="6" t="s">
        <v>127</v>
      </c>
      <c r="H79" s="6" t="s">
        <v>127</v>
      </c>
      <c r="I79" s="6" t="s">
        <v>127</v>
      </c>
      <c r="J79" s="6" t="s">
        <v>127</v>
      </c>
      <c r="K79" s="6" t="s">
        <v>127</v>
      </c>
      <c r="L79" s="6" t="s">
        <v>127</v>
      </c>
      <c r="M79" s="6" t="s">
        <v>127</v>
      </c>
      <c r="N79" s="6" t="s">
        <v>127</v>
      </c>
      <c r="O79" s="1" t="s">
        <v>112</v>
      </c>
      <c r="P79" s="1" t="s">
        <v>122</v>
      </c>
      <c r="Q79" s="1" t="s">
        <v>117</v>
      </c>
      <c r="R79" s="1" t="s">
        <v>120</v>
      </c>
      <c r="S79" s="10">
        <f t="shared" si="19"/>
        <v>0.5</v>
      </c>
      <c r="T79" s="10">
        <f t="shared" si="20"/>
        <v>0</v>
      </c>
      <c r="U79" s="10">
        <f t="shared" si="21"/>
        <v>0</v>
      </c>
      <c r="V79" s="10">
        <f t="shared" si="22"/>
        <v>0</v>
      </c>
      <c r="W79" s="12">
        <f t="shared" si="23"/>
        <v>0.5</v>
      </c>
      <c r="X79" s="12">
        <f t="shared" si="24"/>
        <v>0</v>
      </c>
      <c r="Y79" s="12">
        <f t="shared" si="25"/>
        <v>0</v>
      </c>
      <c r="Z79" s="12">
        <f t="shared" si="26"/>
        <v>0</v>
      </c>
      <c r="AM79" s="15"/>
      <c r="AN79" s="15"/>
      <c r="AO79" s="15"/>
      <c r="AP79" s="15"/>
    </row>
    <row r="80" spans="1:42" x14ac:dyDescent="0.2">
      <c r="A80" s="1">
        <v>79</v>
      </c>
      <c r="B80" s="2" t="s">
        <v>85</v>
      </c>
      <c r="C80" s="5" t="s">
        <v>127</v>
      </c>
      <c r="D80" s="6" t="s">
        <v>127</v>
      </c>
      <c r="E80" s="6" t="s">
        <v>127</v>
      </c>
      <c r="F80" s="6" t="s">
        <v>127</v>
      </c>
      <c r="G80" s="6" t="s">
        <v>127</v>
      </c>
      <c r="H80" s="6" t="s">
        <v>127</v>
      </c>
      <c r="I80" s="6" t="s">
        <v>128</v>
      </c>
      <c r="J80" s="6" t="s">
        <v>128</v>
      </c>
      <c r="K80" s="6" t="s">
        <v>128</v>
      </c>
      <c r="L80" s="6" t="s">
        <v>129</v>
      </c>
      <c r="M80" s="6" t="s">
        <v>129</v>
      </c>
      <c r="N80" s="6" t="s">
        <v>129</v>
      </c>
      <c r="O80" s="1" t="s">
        <v>112</v>
      </c>
      <c r="P80" s="1" t="s">
        <v>122</v>
      </c>
      <c r="Q80" s="1" t="s">
        <v>117</v>
      </c>
      <c r="R80" s="1" t="s">
        <v>124</v>
      </c>
      <c r="S80" s="10">
        <f t="shared" si="19"/>
        <v>0</v>
      </c>
      <c r="T80" s="10">
        <f t="shared" si="20"/>
        <v>0</v>
      </c>
      <c r="U80" s="10">
        <f t="shared" si="21"/>
        <v>0</v>
      </c>
      <c r="V80" s="10">
        <f t="shared" si="22"/>
        <v>0</v>
      </c>
      <c r="W80" s="12">
        <f t="shared" si="23"/>
        <v>0</v>
      </c>
      <c r="X80" s="12">
        <f t="shared" si="24"/>
        <v>0</v>
      </c>
      <c r="Y80" s="12">
        <f t="shared" si="25"/>
        <v>0</v>
      </c>
      <c r="Z80" s="12">
        <f t="shared" si="26"/>
        <v>0</v>
      </c>
      <c r="AM80" s="15"/>
      <c r="AN80" s="15"/>
      <c r="AO80" s="15"/>
      <c r="AP80" s="15"/>
    </row>
    <row r="81" spans="1:42" x14ac:dyDescent="0.2">
      <c r="A81" s="1">
        <v>80</v>
      </c>
      <c r="B81" s="2" t="s">
        <v>86</v>
      </c>
      <c r="C81" s="5" t="s">
        <v>131</v>
      </c>
      <c r="D81" s="6" t="s">
        <v>128</v>
      </c>
      <c r="E81" s="6" t="s">
        <v>128</v>
      </c>
      <c r="F81" s="6" t="s">
        <v>128</v>
      </c>
      <c r="G81" s="6" t="s">
        <v>128</v>
      </c>
      <c r="H81" s="6" t="s">
        <v>128</v>
      </c>
      <c r="I81" s="5" t="s">
        <v>131</v>
      </c>
      <c r="J81" s="5" t="s">
        <v>131</v>
      </c>
      <c r="K81" s="5" t="s">
        <v>131</v>
      </c>
      <c r="L81" s="5" t="s">
        <v>131</v>
      </c>
      <c r="M81" s="5" t="s">
        <v>131</v>
      </c>
      <c r="N81" s="5" t="s">
        <v>131</v>
      </c>
      <c r="O81" s="1" t="s">
        <v>112</v>
      </c>
      <c r="P81" s="1" t="s">
        <v>122</v>
      </c>
      <c r="Q81" s="1" t="s">
        <v>117</v>
      </c>
      <c r="R81" s="1" t="s">
        <v>126</v>
      </c>
      <c r="S81" s="10">
        <f t="shared" si="19"/>
        <v>0.5</v>
      </c>
      <c r="T81" s="10">
        <f t="shared" si="20"/>
        <v>0</v>
      </c>
      <c r="U81" s="10">
        <f t="shared" si="21"/>
        <v>0.5</v>
      </c>
      <c r="V81" s="10">
        <f t="shared" si="22"/>
        <v>0.5</v>
      </c>
      <c r="W81" s="17">
        <f t="shared" si="23"/>
        <v>0.5</v>
      </c>
      <c r="X81" s="17">
        <f t="shared" si="24"/>
        <v>0</v>
      </c>
      <c r="Y81" s="17">
        <f t="shared" si="25"/>
        <v>0.5</v>
      </c>
      <c r="Z81" s="17">
        <f t="shared" si="26"/>
        <v>0.5</v>
      </c>
      <c r="AM81" s="15"/>
      <c r="AN81" s="15"/>
      <c r="AO81" s="15"/>
      <c r="AP81" s="15"/>
    </row>
    <row r="82" spans="1:42" x14ac:dyDescent="0.2">
      <c r="A82" s="1">
        <v>81</v>
      </c>
      <c r="B82" s="2" t="s">
        <v>87</v>
      </c>
      <c r="C82" s="6" t="s">
        <v>128</v>
      </c>
      <c r="D82" s="5" t="s">
        <v>131</v>
      </c>
      <c r="E82" s="5" t="s">
        <v>131</v>
      </c>
      <c r="F82" s="6" t="s">
        <v>128</v>
      </c>
      <c r="G82" s="6" t="s">
        <v>128</v>
      </c>
      <c r="H82" s="6" t="s">
        <v>128</v>
      </c>
      <c r="I82" s="5" t="s">
        <v>131</v>
      </c>
      <c r="J82" s="5" t="s">
        <v>131</v>
      </c>
      <c r="K82" s="5" t="s">
        <v>131</v>
      </c>
      <c r="L82" s="6" t="s">
        <v>128</v>
      </c>
      <c r="M82" s="6" t="s">
        <v>128</v>
      </c>
      <c r="N82" s="6" t="s">
        <v>128</v>
      </c>
      <c r="O82" s="1" t="s">
        <v>112</v>
      </c>
      <c r="P82" s="1" t="s">
        <v>122</v>
      </c>
      <c r="Q82" s="1" t="s">
        <v>117</v>
      </c>
      <c r="R82" s="1" t="s">
        <v>126</v>
      </c>
      <c r="S82" s="10">
        <f t="shared" si="19"/>
        <v>0</v>
      </c>
      <c r="T82" s="10">
        <f t="shared" si="20"/>
        <v>0</v>
      </c>
      <c r="U82" s="10">
        <f t="shared" si="21"/>
        <v>0.5</v>
      </c>
      <c r="V82" s="10">
        <f t="shared" si="22"/>
        <v>0</v>
      </c>
      <c r="W82" s="17">
        <f t="shared" si="23"/>
        <v>0.5</v>
      </c>
      <c r="X82" s="17">
        <f t="shared" si="24"/>
        <v>0</v>
      </c>
      <c r="Y82" s="17">
        <f t="shared" si="25"/>
        <v>0.5</v>
      </c>
      <c r="Z82" s="17">
        <f t="shared" si="26"/>
        <v>0</v>
      </c>
      <c r="AM82" s="15"/>
      <c r="AN82" s="15"/>
      <c r="AO82" s="15"/>
      <c r="AP82" s="15"/>
    </row>
    <row r="83" spans="1:42" x14ac:dyDescent="0.2">
      <c r="A83" s="1">
        <v>82</v>
      </c>
      <c r="B83" s="2" t="s">
        <v>88</v>
      </c>
      <c r="C83" s="5" t="s">
        <v>7</v>
      </c>
      <c r="D83" s="5" t="s">
        <v>7</v>
      </c>
      <c r="E83" s="5" t="s">
        <v>7</v>
      </c>
      <c r="F83" s="6" t="s">
        <v>128</v>
      </c>
      <c r="G83" s="6" t="s">
        <v>128</v>
      </c>
      <c r="H83" s="6" t="s">
        <v>127</v>
      </c>
      <c r="I83" s="6" t="s">
        <v>127</v>
      </c>
      <c r="J83" s="6" t="s">
        <v>127</v>
      </c>
      <c r="K83" s="6" t="s">
        <v>127</v>
      </c>
      <c r="L83" s="6" t="s">
        <v>128</v>
      </c>
      <c r="M83" s="6" t="s">
        <v>128</v>
      </c>
      <c r="N83" s="6" t="s">
        <v>128</v>
      </c>
      <c r="O83" s="1" t="s">
        <v>116</v>
      </c>
      <c r="P83" s="1" t="s">
        <v>113</v>
      </c>
      <c r="Q83" s="1" t="s">
        <v>117</v>
      </c>
      <c r="R83" s="1" t="s">
        <v>119</v>
      </c>
      <c r="S83" s="10">
        <f t="shared" si="19"/>
        <v>1</v>
      </c>
      <c r="T83" s="10">
        <f t="shared" si="20"/>
        <v>0</v>
      </c>
      <c r="U83" s="10">
        <f t="shared" si="21"/>
        <v>0</v>
      </c>
      <c r="V83" s="10">
        <f t="shared" si="22"/>
        <v>0</v>
      </c>
      <c r="W83" s="12">
        <f t="shared" si="23"/>
        <v>1</v>
      </c>
      <c r="X83" s="12">
        <f t="shared" si="24"/>
        <v>0</v>
      </c>
      <c r="Y83" s="12">
        <f t="shared" si="25"/>
        <v>0</v>
      </c>
      <c r="Z83" s="12">
        <f t="shared" si="26"/>
        <v>0</v>
      </c>
      <c r="AM83" s="15"/>
      <c r="AN83" s="15"/>
      <c r="AO83" s="15"/>
      <c r="AP83" s="15"/>
    </row>
    <row r="84" spans="1:42" x14ac:dyDescent="0.2">
      <c r="A84" s="1">
        <v>83</v>
      </c>
      <c r="B84" s="2" t="s">
        <v>89</v>
      </c>
      <c r="C84" s="6" t="s">
        <v>127</v>
      </c>
      <c r="D84" s="6" t="s">
        <v>127</v>
      </c>
      <c r="E84" s="6" t="s">
        <v>127</v>
      </c>
      <c r="F84" s="6" t="s">
        <v>128</v>
      </c>
      <c r="G84" s="6" t="s">
        <v>130</v>
      </c>
      <c r="H84" s="6" t="s">
        <v>127</v>
      </c>
      <c r="I84" s="5" t="s">
        <v>7</v>
      </c>
      <c r="J84" s="6" t="s">
        <v>127</v>
      </c>
      <c r="K84" s="6" t="s">
        <v>127</v>
      </c>
      <c r="L84" s="6" t="s">
        <v>128</v>
      </c>
      <c r="M84" s="6" t="s">
        <v>128</v>
      </c>
      <c r="N84" s="6" t="s">
        <v>128</v>
      </c>
      <c r="O84" s="1" t="s">
        <v>116</v>
      </c>
      <c r="P84" s="1" t="s">
        <v>113</v>
      </c>
      <c r="Q84" s="1" t="s">
        <v>117</v>
      </c>
      <c r="R84" s="1" t="s">
        <v>119</v>
      </c>
      <c r="S84" s="10">
        <f t="shared" si="19"/>
        <v>0</v>
      </c>
      <c r="T84" s="10">
        <f t="shared" si="20"/>
        <v>0</v>
      </c>
      <c r="U84" s="10">
        <f t="shared" si="21"/>
        <v>1</v>
      </c>
      <c r="V84" s="10">
        <f t="shared" si="22"/>
        <v>0</v>
      </c>
      <c r="W84" s="12">
        <f t="shared" si="23"/>
        <v>0</v>
      </c>
      <c r="X84" s="12">
        <f t="shared" si="24"/>
        <v>0</v>
      </c>
      <c r="Y84" s="12">
        <f t="shared" si="25"/>
        <v>1</v>
      </c>
      <c r="Z84" s="12">
        <f t="shared" si="26"/>
        <v>0</v>
      </c>
      <c r="AM84" s="15"/>
      <c r="AN84" s="15"/>
      <c r="AO84" s="15"/>
      <c r="AP84" s="15"/>
    </row>
    <row r="85" spans="1:42" x14ac:dyDescent="0.2">
      <c r="A85" s="1">
        <v>84</v>
      </c>
      <c r="B85" s="2" t="s">
        <v>90</v>
      </c>
      <c r="C85" s="6" t="s">
        <v>127</v>
      </c>
      <c r="D85" s="6" t="s">
        <v>127</v>
      </c>
      <c r="E85" s="6" t="s">
        <v>127</v>
      </c>
      <c r="F85" s="6" t="s">
        <v>128</v>
      </c>
      <c r="G85" s="6" t="s">
        <v>128</v>
      </c>
      <c r="H85" s="6" t="s">
        <v>128</v>
      </c>
      <c r="I85" s="6" t="s">
        <v>127</v>
      </c>
      <c r="J85" s="6" t="s">
        <v>127</v>
      </c>
      <c r="K85" s="6" t="s">
        <v>127</v>
      </c>
      <c r="L85" s="6" t="s">
        <v>128</v>
      </c>
      <c r="M85" s="6" t="s">
        <v>130</v>
      </c>
      <c r="N85" s="6" t="s">
        <v>128</v>
      </c>
      <c r="O85" s="1" t="s">
        <v>116</v>
      </c>
      <c r="P85" s="1" t="s">
        <v>113</v>
      </c>
      <c r="Q85" s="1" t="s">
        <v>117</v>
      </c>
      <c r="R85" s="1" t="s">
        <v>119</v>
      </c>
      <c r="S85" s="10">
        <f t="shared" si="19"/>
        <v>0</v>
      </c>
      <c r="T85" s="10">
        <f t="shared" si="20"/>
        <v>0</v>
      </c>
      <c r="U85" s="10">
        <f t="shared" si="21"/>
        <v>0</v>
      </c>
      <c r="V85" s="10">
        <f t="shared" si="22"/>
        <v>0</v>
      </c>
      <c r="W85" s="12">
        <f t="shared" si="23"/>
        <v>0</v>
      </c>
      <c r="X85" s="12">
        <f t="shared" si="24"/>
        <v>0</v>
      </c>
      <c r="Y85" s="12">
        <f t="shared" si="25"/>
        <v>0</v>
      </c>
      <c r="Z85" s="12">
        <f t="shared" si="26"/>
        <v>0</v>
      </c>
      <c r="AM85" s="15"/>
      <c r="AN85" s="15"/>
      <c r="AO85" s="15"/>
      <c r="AP85" s="15"/>
    </row>
    <row r="86" spans="1:42" x14ac:dyDescent="0.2">
      <c r="A86" s="1">
        <v>85</v>
      </c>
      <c r="B86" s="2" t="s">
        <v>91</v>
      </c>
      <c r="C86" s="6" t="s">
        <v>127</v>
      </c>
      <c r="D86" s="6" t="s">
        <v>127</v>
      </c>
      <c r="E86" s="6" t="s">
        <v>127</v>
      </c>
      <c r="F86" s="6" t="s">
        <v>128</v>
      </c>
      <c r="G86" s="6" t="s">
        <v>127</v>
      </c>
      <c r="H86" s="6" t="s">
        <v>127</v>
      </c>
      <c r="I86" s="6" t="s">
        <v>127</v>
      </c>
      <c r="J86" s="6" t="s">
        <v>127</v>
      </c>
      <c r="K86" s="6" t="s">
        <v>127</v>
      </c>
      <c r="L86" s="6" t="s">
        <v>130</v>
      </c>
      <c r="M86" s="6" t="s">
        <v>128</v>
      </c>
      <c r="N86" s="6" t="s">
        <v>128</v>
      </c>
      <c r="O86" s="1" t="s">
        <v>116</v>
      </c>
      <c r="P86" s="1" t="s">
        <v>113</v>
      </c>
      <c r="Q86" s="1" t="s">
        <v>117</v>
      </c>
      <c r="R86" s="1" t="s">
        <v>119</v>
      </c>
      <c r="S86" s="10">
        <f t="shared" si="19"/>
        <v>0</v>
      </c>
      <c r="T86" s="10">
        <f t="shared" si="20"/>
        <v>0</v>
      </c>
      <c r="U86" s="10">
        <f t="shared" si="21"/>
        <v>0</v>
      </c>
      <c r="V86" s="10">
        <f t="shared" si="22"/>
        <v>0</v>
      </c>
      <c r="W86" s="12">
        <f t="shared" si="23"/>
        <v>0</v>
      </c>
      <c r="X86" s="12">
        <f t="shared" si="24"/>
        <v>0</v>
      </c>
      <c r="Y86" s="12">
        <f t="shared" si="25"/>
        <v>0</v>
      </c>
      <c r="Z86" s="12">
        <f t="shared" si="26"/>
        <v>0</v>
      </c>
      <c r="AM86" s="15"/>
      <c r="AN86" s="15"/>
      <c r="AO86" s="15"/>
      <c r="AP86" s="15"/>
    </row>
    <row r="87" spans="1:42" x14ac:dyDescent="0.2">
      <c r="A87" s="1">
        <v>86</v>
      </c>
      <c r="B87" s="2" t="s">
        <v>92</v>
      </c>
      <c r="C87" s="6" t="s">
        <v>127</v>
      </c>
      <c r="D87" s="6" t="s">
        <v>127</v>
      </c>
      <c r="E87" s="6" t="s">
        <v>127</v>
      </c>
      <c r="F87" s="6" t="s">
        <v>128</v>
      </c>
      <c r="G87" s="6" t="s">
        <v>128</v>
      </c>
      <c r="H87" s="6" t="s">
        <v>128</v>
      </c>
      <c r="I87" s="6" t="s">
        <v>127</v>
      </c>
      <c r="J87" s="6" t="s">
        <v>127</v>
      </c>
      <c r="K87" s="6" t="s">
        <v>127</v>
      </c>
      <c r="L87" s="6" t="s">
        <v>127</v>
      </c>
      <c r="M87" s="6" t="s">
        <v>127</v>
      </c>
      <c r="N87" s="6" t="s">
        <v>127</v>
      </c>
      <c r="O87" s="1" t="s">
        <v>116</v>
      </c>
      <c r="P87" s="1" t="s">
        <v>113</v>
      </c>
      <c r="Q87" s="1" t="s">
        <v>117</v>
      </c>
      <c r="R87" s="1" t="s">
        <v>118</v>
      </c>
      <c r="S87" s="10">
        <f t="shared" si="19"/>
        <v>0</v>
      </c>
      <c r="T87" s="10">
        <f t="shared" si="20"/>
        <v>0</v>
      </c>
      <c r="U87" s="10">
        <f t="shared" si="21"/>
        <v>0</v>
      </c>
      <c r="V87" s="10">
        <f t="shared" si="22"/>
        <v>0</v>
      </c>
      <c r="W87" s="12">
        <f t="shared" si="23"/>
        <v>0</v>
      </c>
      <c r="X87" s="12">
        <f t="shared" si="24"/>
        <v>0</v>
      </c>
      <c r="Y87" s="12">
        <f t="shared" si="25"/>
        <v>0</v>
      </c>
      <c r="Z87" s="12">
        <f t="shared" si="26"/>
        <v>0</v>
      </c>
    </row>
    <row r="88" spans="1:42" x14ac:dyDescent="0.2">
      <c r="A88" s="1">
        <v>87</v>
      </c>
      <c r="B88" s="2" t="s">
        <v>93</v>
      </c>
      <c r="C88" s="6" t="s">
        <v>127</v>
      </c>
      <c r="D88" s="6" t="s">
        <v>127</v>
      </c>
      <c r="E88" s="6" t="s">
        <v>127</v>
      </c>
      <c r="F88" s="6" t="s">
        <v>128</v>
      </c>
      <c r="G88" s="6" t="s">
        <v>128</v>
      </c>
      <c r="H88" s="6" t="s">
        <v>128</v>
      </c>
      <c r="I88" s="6" t="s">
        <v>127</v>
      </c>
      <c r="J88" s="6" t="s">
        <v>127</v>
      </c>
      <c r="K88" s="6" t="s">
        <v>127</v>
      </c>
      <c r="L88" s="6" t="s">
        <v>128</v>
      </c>
      <c r="M88" s="6" t="s">
        <v>128</v>
      </c>
      <c r="N88" s="6" t="s">
        <v>128</v>
      </c>
      <c r="O88" s="1" t="s">
        <v>116</v>
      </c>
      <c r="P88" s="1" t="s">
        <v>113</v>
      </c>
      <c r="Q88" s="1" t="s">
        <v>117</v>
      </c>
      <c r="R88" s="1" t="s">
        <v>119</v>
      </c>
      <c r="S88" s="10">
        <f t="shared" si="19"/>
        <v>0</v>
      </c>
      <c r="T88" s="10">
        <f t="shared" si="20"/>
        <v>0</v>
      </c>
      <c r="U88" s="10">
        <f t="shared" si="21"/>
        <v>0</v>
      </c>
      <c r="V88" s="10">
        <f t="shared" si="22"/>
        <v>0</v>
      </c>
      <c r="W88" s="12">
        <f t="shared" si="23"/>
        <v>0</v>
      </c>
      <c r="X88" s="12">
        <f t="shared" si="24"/>
        <v>0</v>
      </c>
      <c r="Y88" s="12">
        <f t="shared" si="25"/>
        <v>0</v>
      </c>
      <c r="Z88" s="12">
        <f t="shared" si="26"/>
        <v>0</v>
      </c>
    </row>
    <row r="89" spans="1:42" x14ac:dyDescent="0.2">
      <c r="A89" s="1">
        <v>88</v>
      </c>
      <c r="B89" s="2" t="s">
        <v>94</v>
      </c>
      <c r="C89" s="6" t="s">
        <v>127</v>
      </c>
      <c r="D89" s="6" t="s">
        <v>127</v>
      </c>
      <c r="E89" s="6" t="s">
        <v>127</v>
      </c>
      <c r="F89" s="6" t="s">
        <v>128</v>
      </c>
      <c r="G89" s="6" t="s">
        <v>128</v>
      </c>
      <c r="H89" s="6" t="s">
        <v>128</v>
      </c>
      <c r="I89" s="6" t="s">
        <v>127</v>
      </c>
      <c r="J89" s="6" t="s">
        <v>127</v>
      </c>
      <c r="K89" s="6" t="s">
        <v>127</v>
      </c>
      <c r="L89" s="6" t="s">
        <v>128</v>
      </c>
      <c r="M89" s="6" t="s">
        <v>128</v>
      </c>
      <c r="N89" s="6" t="s">
        <v>128</v>
      </c>
      <c r="O89" s="1" t="s">
        <v>116</v>
      </c>
      <c r="P89" s="1" t="s">
        <v>113</v>
      </c>
      <c r="Q89" s="1" t="s">
        <v>117</v>
      </c>
      <c r="R89" s="1" t="s">
        <v>119</v>
      </c>
      <c r="S89" s="10">
        <f t="shared" si="19"/>
        <v>0</v>
      </c>
      <c r="T89" s="10">
        <f t="shared" si="20"/>
        <v>0</v>
      </c>
      <c r="U89" s="10">
        <f t="shared" si="21"/>
        <v>0</v>
      </c>
      <c r="V89" s="10">
        <f t="shared" si="22"/>
        <v>0</v>
      </c>
      <c r="W89" s="12">
        <f t="shared" si="23"/>
        <v>0</v>
      </c>
      <c r="X89" s="12">
        <f t="shared" si="24"/>
        <v>0</v>
      </c>
      <c r="Y89" s="12">
        <f t="shared" si="25"/>
        <v>0</v>
      </c>
      <c r="Z89" s="12">
        <f t="shared" si="26"/>
        <v>0</v>
      </c>
    </row>
    <row r="90" spans="1:42" x14ac:dyDescent="0.2">
      <c r="A90" s="1">
        <v>89</v>
      </c>
      <c r="B90" s="2" t="s">
        <v>95</v>
      </c>
      <c r="C90" s="5" t="s">
        <v>7</v>
      </c>
      <c r="D90" s="5" t="s">
        <v>7</v>
      </c>
      <c r="E90" s="5" t="s">
        <v>7</v>
      </c>
      <c r="F90" s="5" t="s">
        <v>7</v>
      </c>
      <c r="G90" s="5" t="s">
        <v>7</v>
      </c>
      <c r="H90" s="5" t="s">
        <v>7</v>
      </c>
      <c r="I90" s="5" t="s">
        <v>7</v>
      </c>
      <c r="J90" s="5" t="s">
        <v>7</v>
      </c>
      <c r="K90" s="6" t="s">
        <v>130</v>
      </c>
      <c r="L90" s="5" t="s">
        <v>7</v>
      </c>
      <c r="M90" s="5" t="s">
        <v>7</v>
      </c>
      <c r="N90" s="5" t="s">
        <v>7</v>
      </c>
      <c r="O90" s="1" t="s">
        <v>112</v>
      </c>
      <c r="P90" s="1" t="s">
        <v>113</v>
      </c>
      <c r="Q90" s="1" t="s">
        <v>114</v>
      </c>
      <c r="R90" s="1" t="s">
        <v>115</v>
      </c>
      <c r="S90" s="10">
        <f t="shared" si="19"/>
        <v>1</v>
      </c>
      <c r="T90" s="10">
        <f t="shared" si="20"/>
        <v>1</v>
      </c>
      <c r="U90" s="10">
        <f t="shared" si="21"/>
        <v>1</v>
      </c>
      <c r="V90" s="10">
        <f t="shared" si="22"/>
        <v>1</v>
      </c>
      <c r="W90" s="12">
        <f t="shared" si="23"/>
        <v>1</v>
      </c>
      <c r="X90" s="12">
        <f t="shared" si="24"/>
        <v>1</v>
      </c>
      <c r="Y90" s="12">
        <f t="shared" si="25"/>
        <v>1</v>
      </c>
      <c r="Z90" s="12">
        <f t="shared" si="26"/>
        <v>1</v>
      </c>
    </row>
    <row r="91" spans="1:42" x14ac:dyDescent="0.2">
      <c r="A91" s="1">
        <v>90</v>
      </c>
      <c r="B91" s="2" t="s">
        <v>96</v>
      </c>
      <c r="C91" s="5" t="s">
        <v>7</v>
      </c>
      <c r="D91" s="5" t="s">
        <v>7</v>
      </c>
      <c r="E91" s="5" t="s">
        <v>7</v>
      </c>
      <c r="F91" s="5" t="s">
        <v>7</v>
      </c>
      <c r="G91" s="5" t="s">
        <v>7</v>
      </c>
      <c r="H91" s="5" t="s">
        <v>7</v>
      </c>
      <c r="I91" s="5" t="s">
        <v>7</v>
      </c>
      <c r="J91" s="6" t="s">
        <v>130</v>
      </c>
      <c r="K91" s="5" t="s">
        <v>7</v>
      </c>
      <c r="L91" s="5" t="s">
        <v>7</v>
      </c>
      <c r="M91" s="5" t="s">
        <v>7</v>
      </c>
      <c r="N91" s="5" t="s">
        <v>7</v>
      </c>
      <c r="O91" s="1" t="s">
        <v>112</v>
      </c>
      <c r="P91" s="1" t="s">
        <v>113</v>
      </c>
      <c r="Q91" s="1" t="s">
        <v>114</v>
      </c>
      <c r="R91" s="1" t="s">
        <v>115</v>
      </c>
      <c r="S91" s="10">
        <f t="shared" si="19"/>
        <v>1</v>
      </c>
      <c r="T91" s="10">
        <f t="shared" si="20"/>
        <v>1</v>
      </c>
      <c r="U91" s="10">
        <f t="shared" si="21"/>
        <v>1</v>
      </c>
      <c r="V91" s="10">
        <f t="shared" si="22"/>
        <v>1</v>
      </c>
      <c r="W91" s="12">
        <f t="shared" si="23"/>
        <v>1</v>
      </c>
      <c r="X91" s="12">
        <f t="shared" si="24"/>
        <v>1</v>
      </c>
      <c r="Y91" s="12">
        <f t="shared" si="25"/>
        <v>1</v>
      </c>
      <c r="Z91" s="12">
        <f t="shared" si="26"/>
        <v>1</v>
      </c>
    </row>
    <row r="92" spans="1:42" x14ac:dyDescent="0.2">
      <c r="A92" s="1">
        <v>91</v>
      </c>
      <c r="B92" s="2" t="s">
        <v>97</v>
      </c>
      <c r="C92" s="5" t="s">
        <v>7</v>
      </c>
      <c r="D92" s="5" t="s">
        <v>7</v>
      </c>
      <c r="E92" s="5" t="s">
        <v>7</v>
      </c>
      <c r="F92" s="5" t="s">
        <v>7</v>
      </c>
      <c r="G92" s="5" t="s">
        <v>7</v>
      </c>
      <c r="H92" s="5" t="s">
        <v>7</v>
      </c>
      <c r="I92" s="5" t="s">
        <v>7</v>
      </c>
      <c r="J92" s="5" t="s">
        <v>7</v>
      </c>
      <c r="K92" s="5" t="s">
        <v>7</v>
      </c>
      <c r="L92" s="5" t="s">
        <v>7</v>
      </c>
      <c r="M92" s="5" t="s">
        <v>7</v>
      </c>
      <c r="N92" s="5" t="s">
        <v>7</v>
      </c>
      <c r="O92" s="1" t="s">
        <v>112</v>
      </c>
      <c r="P92" s="1" t="s">
        <v>113</v>
      </c>
      <c r="Q92" s="1" t="s">
        <v>114</v>
      </c>
      <c r="R92" s="1" t="s">
        <v>115</v>
      </c>
      <c r="S92" s="10">
        <f t="shared" si="19"/>
        <v>1</v>
      </c>
      <c r="T92" s="10">
        <f t="shared" si="20"/>
        <v>1</v>
      </c>
      <c r="U92" s="10">
        <f t="shared" si="21"/>
        <v>1</v>
      </c>
      <c r="V92" s="10">
        <f t="shared" si="22"/>
        <v>1</v>
      </c>
      <c r="W92" s="12">
        <f t="shared" si="23"/>
        <v>1</v>
      </c>
      <c r="X92" s="12">
        <f t="shared" si="24"/>
        <v>1</v>
      </c>
      <c r="Y92" s="12">
        <f t="shared" si="25"/>
        <v>1</v>
      </c>
      <c r="Z92" s="12">
        <f t="shared" si="26"/>
        <v>1</v>
      </c>
    </row>
    <row r="93" spans="1:42" x14ac:dyDescent="0.2">
      <c r="A93" s="1">
        <v>92</v>
      </c>
      <c r="B93" s="2" t="s">
        <v>98</v>
      </c>
      <c r="C93" s="5" t="s">
        <v>7</v>
      </c>
      <c r="D93" s="5" t="s">
        <v>7</v>
      </c>
      <c r="E93" s="5" t="s">
        <v>7</v>
      </c>
      <c r="F93" s="5" t="s">
        <v>7</v>
      </c>
      <c r="G93" s="6" t="s">
        <v>129</v>
      </c>
      <c r="H93" s="6" t="s">
        <v>127</v>
      </c>
      <c r="I93" s="5" t="s">
        <v>7</v>
      </c>
      <c r="J93" s="5" t="s">
        <v>7</v>
      </c>
      <c r="K93" s="5" t="s">
        <v>7</v>
      </c>
      <c r="L93" s="5" t="s">
        <v>7</v>
      </c>
      <c r="M93" s="5" t="s">
        <v>7</v>
      </c>
      <c r="N93" s="5" t="s">
        <v>7</v>
      </c>
      <c r="O93" s="1" t="s">
        <v>112</v>
      </c>
      <c r="P93" s="1" t="s">
        <v>113</v>
      </c>
      <c r="Q93" s="1" t="s">
        <v>114</v>
      </c>
      <c r="R93" s="1" t="s">
        <v>115</v>
      </c>
      <c r="S93" s="10">
        <f t="shared" si="19"/>
        <v>1</v>
      </c>
      <c r="T93" s="10">
        <f t="shared" si="20"/>
        <v>1</v>
      </c>
      <c r="U93" s="10">
        <f t="shared" si="21"/>
        <v>1</v>
      </c>
      <c r="V93" s="10">
        <f t="shared" si="22"/>
        <v>1</v>
      </c>
      <c r="W93" s="12">
        <f t="shared" si="23"/>
        <v>1</v>
      </c>
      <c r="X93" s="12">
        <f t="shared" si="24"/>
        <v>1</v>
      </c>
      <c r="Y93" s="12">
        <f t="shared" si="25"/>
        <v>1</v>
      </c>
      <c r="Z93" s="12">
        <f t="shared" si="26"/>
        <v>1</v>
      </c>
    </row>
    <row r="94" spans="1:42" x14ac:dyDescent="0.2">
      <c r="A94" s="1">
        <v>93</v>
      </c>
      <c r="B94" s="2" t="s">
        <v>99</v>
      </c>
      <c r="C94" s="5" t="s">
        <v>7</v>
      </c>
      <c r="D94" s="5" t="s">
        <v>7</v>
      </c>
      <c r="E94" s="5" t="s">
        <v>7</v>
      </c>
      <c r="F94" s="5" t="s">
        <v>7</v>
      </c>
      <c r="G94" s="5" t="s">
        <v>7</v>
      </c>
      <c r="H94" s="5" t="s">
        <v>7</v>
      </c>
      <c r="I94" s="5" t="s">
        <v>7</v>
      </c>
      <c r="J94" s="5" t="s">
        <v>7</v>
      </c>
      <c r="K94" s="5" t="s">
        <v>7</v>
      </c>
      <c r="L94" s="5" t="s">
        <v>7</v>
      </c>
      <c r="M94" s="5" t="s">
        <v>7</v>
      </c>
      <c r="N94" s="5" t="s">
        <v>7</v>
      </c>
      <c r="O94" s="1" t="s">
        <v>112</v>
      </c>
      <c r="P94" s="1" t="s">
        <v>113</v>
      </c>
      <c r="Q94" s="1" t="s">
        <v>114</v>
      </c>
      <c r="R94" s="1" t="s">
        <v>115</v>
      </c>
      <c r="S94" s="10">
        <f t="shared" si="19"/>
        <v>1</v>
      </c>
      <c r="T94" s="10">
        <f t="shared" si="20"/>
        <v>1</v>
      </c>
      <c r="U94" s="10">
        <f t="shared" si="21"/>
        <v>1</v>
      </c>
      <c r="V94" s="10">
        <f t="shared" si="22"/>
        <v>1</v>
      </c>
      <c r="W94" s="12">
        <f t="shared" si="23"/>
        <v>1</v>
      </c>
      <c r="X94" s="12">
        <f t="shared" si="24"/>
        <v>1</v>
      </c>
      <c r="Y94" s="12">
        <f t="shared" si="25"/>
        <v>1</v>
      </c>
      <c r="Z94" s="12">
        <f t="shared" si="26"/>
        <v>1</v>
      </c>
    </row>
    <row r="95" spans="1:42" x14ac:dyDescent="0.2">
      <c r="A95" s="1">
        <v>94</v>
      </c>
      <c r="B95" s="2" t="s">
        <v>100</v>
      </c>
      <c r="C95" s="5" t="s">
        <v>7</v>
      </c>
      <c r="D95" s="5" t="s">
        <v>7</v>
      </c>
      <c r="E95" s="5" t="s">
        <v>7</v>
      </c>
      <c r="F95" s="6" t="s">
        <v>127</v>
      </c>
      <c r="G95" s="5" t="s">
        <v>7</v>
      </c>
      <c r="H95" s="5" t="s">
        <v>7</v>
      </c>
      <c r="I95" s="5" t="s">
        <v>7</v>
      </c>
      <c r="J95" s="5" t="s">
        <v>7</v>
      </c>
      <c r="K95" s="5" t="s">
        <v>7</v>
      </c>
      <c r="L95" s="5" t="s">
        <v>7</v>
      </c>
      <c r="M95" s="5" t="s">
        <v>7</v>
      </c>
      <c r="N95" s="5" t="s">
        <v>7</v>
      </c>
      <c r="O95" s="1" t="s">
        <v>112</v>
      </c>
      <c r="P95" s="1" t="s">
        <v>113</v>
      </c>
      <c r="Q95" s="1" t="s">
        <v>114</v>
      </c>
      <c r="R95" s="1" t="s">
        <v>115</v>
      </c>
      <c r="S95" s="10">
        <f t="shared" si="19"/>
        <v>1</v>
      </c>
      <c r="T95" s="10">
        <f t="shared" si="20"/>
        <v>0</v>
      </c>
      <c r="U95" s="10">
        <f t="shared" si="21"/>
        <v>1</v>
      </c>
      <c r="V95" s="10">
        <f t="shared" si="22"/>
        <v>1</v>
      </c>
      <c r="W95" s="12">
        <f t="shared" si="23"/>
        <v>1</v>
      </c>
      <c r="X95" s="12">
        <f t="shared" si="24"/>
        <v>1</v>
      </c>
      <c r="Y95" s="12">
        <f t="shared" si="25"/>
        <v>1</v>
      </c>
      <c r="Z95" s="12">
        <f t="shared" si="26"/>
        <v>1</v>
      </c>
    </row>
    <row r="96" spans="1:42" x14ac:dyDescent="0.2">
      <c r="A96" s="1">
        <v>95</v>
      </c>
      <c r="B96" s="2" t="s">
        <v>101</v>
      </c>
      <c r="C96" s="5" t="s">
        <v>7</v>
      </c>
      <c r="D96" s="5" t="s">
        <v>7</v>
      </c>
      <c r="E96" s="5" t="s">
        <v>7</v>
      </c>
      <c r="F96" s="5" t="s">
        <v>7</v>
      </c>
      <c r="G96" s="5" t="s">
        <v>7</v>
      </c>
      <c r="H96" s="6" t="s">
        <v>127</v>
      </c>
      <c r="I96" s="5" t="s">
        <v>7</v>
      </c>
      <c r="J96" s="6" t="s">
        <v>130</v>
      </c>
      <c r="K96" s="6" t="s">
        <v>130</v>
      </c>
      <c r="L96" s="5" t="s">
        <v>7</v>
      </c>
      <c r="M96" s="5" t="s">
        <v>7</v>
      </c>
      <c r="N96" s="5" t="s">
        <v>7</v>
      </c>
      <c r="O96" s="1" t="s">
        <v>112</v>
      </c>
      <c r="P96" s="1" t="s">
        <v>113</v>
      </c>
      <c r="Q96" s="1" t="s">
        <v>114</v>
      </c>
      <c r="R96" s="1" t="s">
        <v>115</v>
      </c>
      <c r="S96" s="10">
        <f t="shared" si="19"/>
        <v>1</v>
      </c>
      <c r="T96" s="10">
        <f t="shared" si="20"/>
        <v>1</v>
      </c>
      <c r="U96" s="10">
        <f t="shared" si="21"/>
        <v>1</v>
      </c>
      <c r="V96" s="10">
        <f t="shared" si="22"/>
        <v>1</v>
      </c>
      <c r="W96" s="12">
        <f t="shared" si="23"/>
        <v>1</v>
      </c>
      <c r="X96" s="12">
        <f t="shared" si="24"/>
        <v>1</v>
      </c>
      <c r="Y96" s="12">
        <f t="shared" si="25"/>
        <v>1</v>
      </c>
      <c r="Z96" s="12">
        <f t="shared" si="26"/>
        <v>1</v>
      </c>
    </row>
    <row r="97" spans="1:26" x14ac:dyDescent="0.2">
      <c r="A97" s="1">
        <v>96</v>
      </c>
      <c r="B97" s="2" t="s">
        <v>102</v>
      </c>
      <c r="C97" s="5" t="s">
        <v>7</v>
      </c>
      <c r="D97" s="5" t="s">
        <v>7</v>
      </c>
      <c r="E97" s="5" t="s">
        <v>7</v>
      </c>
      <c r="F97" s="5" t="s">
        <v>7</v>
      </c>
      <c r="G97" s="5" t="s">
        <v>7</v>
      </c>
      <c r="H97" s="5" t="s">
        <v>7</v>
      </c>
      <c r="I97" s="6" t="s">
        <v>130</v>
      </c>
      <c r="J97" s="6" t="s">
        <v>130</v>
      </c>
      <c r="K97" s="6" t="s">
        <v>130</v>
      </c>
      <c r="L97" s="5" t="s">
        <v>7</v>
      </c>
      <c r="M97" s="5" t="s">
        <v>7</v>
      </c>
      <c r="N97" s="5" t="s">
        <v>7</v>
      </c>
      <c r="O97" s="1" t="s">
        <v>112</v>
      </c>
      <c r="P97" s="1" t="s">
        <v>113</v>
      </c>
      <c r="Q97" s="1" t="s">
        <v>114</v>
      </c>
      <c r="R97" s="1" t="s">
        <v>115</v>
      </c>
      <c r="S97" s="10">
        <f t="shared" si="19"/>
        <v>1</v>
      </c>
      <c r="T97" s="10">
        <f t="shared" si="20"/>
        <v>1</v>
      </c>
      <c r="U97" s="10">
        <f t="shared" si="21"/>
        <v>0</v>
      </c>
      <c r="V97" s="10">
        <f t="shared" si="22"/>
        <v>1</v>
      </c>
      <c r="W97" s="12">
        <f t="shared" si="23"/>
        <v>1</v>
      </c>
      <c r="X97" s="12">
        <f t="shared" si="24"/>
        <v>1</v>
      </c>
      <c r="Y97" s="12">
        <f t="shared" si="25"/>
        <v>0</v>
      </c>
      <c r="Z97" s="12">
        <f t="shared" si="26"/>
        <v>1</v>
      </c>
    </row>
    <row r="98" spans="1:26" x14ac:dyDescent="0.2">
      <c r="A98" s="1">
        <v>97</v>
      </c>
      <c r="B98" s="2" t="s">
        <v>103</v>
      </c>
      <c r="C98" s="5" t="s">
        <v>7</v>
      </c>
      <c r="D98" s="5" t="s">
        <v>7</v>
      </c>
      <c r="E98" s="5" t="s">
        <v>7</v>
      </c>
      <c r="F98" s="5" t="s">
        <v>7</v>
      </c>
      <c r="G98" s="5" t="s">
        <v>7</v>
      </c>
      <c r="H98" s="5" t="s">
        <v>7</v>
      </c>
      <c r="I98" s="6" t="s">
        <v>130</v>
      </c>
      <c r="J98" s="6" t="s">
        <v>130</v>
      </c>
      <c r="K98" s="6" t="s">
        <v>130</v>
      </c>
      <c r="L98" s="5" t="s">
        <v>7</v>
      </c>
      <c r="M98" s="5" t="s">
        <v>7</v>
      </c>
      <c r="N98" s="5" t="s">
        <v>7</v>
      </c>
      <c r="O98" s="1" t="s">
        <v>112</v>
      </c>
      <c r="P98" s="1" t="s">
        <v>113</v>
      </c>
      <c r="Q98" s="1" t="s">
        <v>114</v>
      </c>
      <c r="R98" s="1" t="s">
        <v>115</v>
      </c>
      <c r="S98" s="10">
        <f t="shared" si="19"/>
        <v>1</v>
      </c>
      <c r="T98" s="10">
        <f t="shared" si="20"/>
        <v>1</v>
      </c>
      <c r="U98" s="10">
        <f t="shared" si="21"/>
        <v>0</v>
      </c>
      <c r="V98" s="10">
        <f t="shared" si="22"/>
        <v>1</v>
      </c>
      <c r="W98" s="12">
        <f t="shared" si="23"/>
        <v>1</v>
      </c>
      <c r="X98" s="12">
        <f t="shared" si="24"/>
        <v>1</v>
      </c>
      <c r="Y98" s="12">
        <f t="shared" si="25"/>
        <v>0</v>
      </c>
      <c r="Z98" s="12">
        <f t="shared" si="26"/>
        <v>1</v>
      </c>
    </row>
    <row r="99" spans="1:26" x14ac:dyDescent="0.2">
      <c r="A99" s="1">
        <v>98</v>
      </c>
      <c r="B99" s="2" t="s">
        <v>104</v>
      </c>
      <c r="C99" s="5" t="s">
        <v>7</v>
      </c>
      <c r="D99" s="5" t="s">
        <v>7</v>
      </c>
      <c r="E99" s="5" t="s">
        <v>7</v>
      </c>
      <c r="F99" s="5" t="s">
        <v>7</v>
      </c>
      <c r="G99" s="5" t="s">
        <v>7</v>
      </c>
      <c r="H99" s="5" t="s">
        <v>7</v>
      </c>
      <c r="I99" s="5" t="s">
        <v>7</v>
      </c>
      <c r="J99" s="6" t="s">
        <v>130</v>
      </c>
      <c r="K99" s="6" t="s">
        <v>130</v>
      </c>
      <c r="L99" s="5" t="s">
        <v>7</v>
      </c>
      <c r="M99" s="5" t="s">
        <v>7</v>
      </c>
      <c r="N99" s="5" t="s">
        <v>7</v>
      </c>
      <c r="O99" s="1" t="s">
        <v>112</v>
      </c>
      <c r="P99" s="1" t="s">
        <v>113</v>
      </c>
      <c r="Q99" s="1" t="s">
        <v>114</v>
      </c>
      <c r="R99" s="1" t="s">
        <v>115</v>
      </c>
      <c r="S99" s="10">
        <f t="shared" si="19"/>
        <v>1</v>
      </c>
      <c r="T99" s="10">
        <f t="shared" si="20"/>
        <v>1</v>
      </c>
      <c r="U99" s="10">
        <f t="shared" si="21"/>
        <v>1</v>
      </c>
      <c r="V99" s="10">
        <f t="shared" si="22"/>
        <v>1</v>
      </c>
      <c r="W99" s="12">
        <f t="shared" si="23"/>
        <v>1</v>
      </c>
      <c r="X99" s="12">
        <f t="shared" si="24"/>
        <v>1</v>
      </c>
      <c r="Y99" s="12">
        <f t="shared" si="25"/>
        <v>1</v>
      </c>
      <c r="Z99" s="12">
        <f t="shared" si="26"/>
        <v>1</v>
      </c>
    </row>
    <row r="100" spans="1:26" x14ac:dyDescent="0.2">
      <c r="A100" s="1">
        <v>99</v>
      </c>
      <c r="B100" s="2" t="s">
        <v>105</v>
      </c>
      <c r="C100" s="5" t="s">
        <v>7</v>
      </c>
      <c r="D100" s="5" t="s">
        <v>7</v>
      </c>
      <c r="E100" s="5" t="s">
        <v>7</v>
      </c>
      <c r="F100" s="5" t="s">
        <v>7</v>
      </c>
      <c r="G100" s="6" t="s">
        <v>127</v>
      </c>
      <c r="H100" s="6" t="s">
        <v>130</v>
      </c>
      <c r="I100" s="5" t="s">
        <v>7</v>
      </c>
      <c r="J100" s="6" t="s">
        <v>130</v>
      </c>
      <c r="K100" s="5" t="s">
        <v>7</v>
      </c>
      <c r="L100" s="5" t="s">
        <v>7</v>
      </c>
      <c r="M100" s="5" t="s">
        <v>7</v>
      </c>
      <c r="N100" s="5" t="s">
        <v>7</v>
      </c>
      <c r="O100" s="1" t="s">
        <v>112</v>
      </c>
      <c r="P100" s="1" t="s">
        <v>113</v>
      </c>
      <c r="Q100" s="1" t="s">
        <v>114</v>
      </c>
      <c r="R100" s="1" t="s">
        <v>115</v>
      </c>
      <c r="S100" s="10">
        <f t="shared" si="19"/>
        <v>1</v>
      </c>
      <c r="T100" s="10">
        <f t="shared" si="20"/>
        <v>1</v>
      </c>
      <c r="U100" s="10">
        <f t="shared" si="21"/>
        <v>1</v>
      </c>
      <c r="V100" s="10">
        <f t="shared" si="22"/>
        <v>1</v>
      </c>
      <c r="W100" s="12">
        <f t="shared" si="23"/>
        <v>1</v>
      </c>
      <c r="X100" s="12">
        <f t="shared" si="24"/>
        <v>1</v>
      </c>
      <c r="Y100" s="12">
        <f t="shared" si="25"/>
        <v>1</v>
      </c>
      <c r="Z100" s="12">
        <f t="shared" si="26"/>
        <v>1</v>
      </c>
    </row>
    <row r="101" spans="1:26" x14ac:dyDescent="0.2">
      <c r="A101" s="18">
        <v>100</v>
      </c>
      <c r="B101" s="20" t="s">
        <v>139</v>
      </c>
      <c r="C101" s="5" t="s">
        <v>7</v>
      </c>
      <c r="D101" s="5" t="s">
        <v>7</v>
      </c>
      <c r="E101" s="5" t="s">
        <v>7</v>
      </c>
      <c r="F101" s="6" t="s">
        <v>127</v>
      </c>
      <c r="G101" s="6" t="s">
        <v>127</v>
      </c>
      <c r="H101" s="6" t="s">
        <v>130</v>
      </c>
      <c r="I101" s="5" t="s">
        <v>7</v>
      </c>
      <c r="J101" s="5" t="s">
        <v>7</v>
      </c>
      <c r="K101" s="5" t="s">
        <v>7</v>
      </c>
      <c r="L101" s="5" t="s">
        <v>7</v>
      </c>
      <c r="M101" s="5" t="s">
        <v>7</v>
      </c>
      <c r="N101" s="5" t="s">
        <v>7</v>
      </c>
      <c r="O101" s="18" t="s">
        <v>112</v>
      </c>
      <c r="P101" s="18" t="s">
        <v>113</v>
      </c>
      <c r="Q101" s="18" t="s">
        <v>114</v>
      </c>
      <c r="R101" s="18" t="s">
        <v>115</v>
      </c>
      <c r="S101" s="10">
        <f t="shared" si="19"/>
        <v>1</v>
      </c>
      <c r="T101" s="10">
        <f t="shared" si="20"/>
        <v>0</v>
      </c>
      <c r="U101" s="10">
        <f t="shared" si="21"/>
        <v>1</v>
      </c>
      <c r="V101" s="10">
        <f t="shared" si="22"/>
        <v>1</v>
      </c>
      <c r="W101" s="22">
        <f t="shared" si="23"/>
        <v>1</v>
      </c>
      <c r="X101" s="22">
        <f t="shared" si="24"/>
        <v>0</v>
      </c>
      <c r="Y101" s="22">
        <f t="shared" si="25"/>
        <v>1</v>
      </c>
      <c r="Z101" s="22">
        <f t="shared" si="26"/>
        <v>1</v>
      </c>
    </row>
    <row r="102" spans="1:26" x14ac:dyDescent="0.2">
      <c r="B102" s="2"/>
      <c r="S102" s="10">
        <f>SUM(S2:S101)</f>
        <v>65.5</v>
      </c>
      <c r="T102" s="10">
        <f t="shared" ref="T102:Z102" si="27">SUM(T2:T101)</f>
        <v>34</v>
      </c>
      <c r="U102" s="10">
        <f t="shared" si="27"/>
        <v>37</v>
      </c>
      <c r="V102" s="10">
        <f t="shared" si="27"/>
        <v>46.5</v>
      </c>
      <c r="W102" s="12">
        <f t="shared" si="27"/>
        <v>77</v>
      </c>
      <c r="X102" s="12">
        <f t="shared" si="27"/>
        <v>42</v>
      </c>
      <c r="Y102" s="12">
        <f t="shared" si="27"/>
        <v>47</v>
      </c>
      <c r="Z102" s="12">
        <f t="shared" si="27"/>
        <v>50</v>
      </c>
    </row>
    <row r="103" spans="1:26" x14ac:dyDescent="0.2">
      <c r="B103" s="2" t="s">
        <v>106</v>
      </c>
      <c r="S103" s="29" t="s">
        <v>133</v>
      </c>
      <c r="T103" s="29"/>
      <c r="U103" s="29"/>
      <c r="V103" s="29"/>
      <c r="W103" s="27" t="s">
        <v>134</v>
      </c>
      <c r="X103" s="27"/>
      <c r="Y103" s="27"/>
      <c r="Z103" s="27"/>
    </row>
    <row r="104" spans="1:26" x14ac:dyDescent="0.2">
      <c r="A104" s="1"/>
      <c r="B104" s="2" t="s">
        <v>107</v>
      </c>
    </row>
    <row r="105" spans="1:26" x14ac:dyDescent="0.2">
      <c r="A105" s="1"/>
      <c r="B105" s="2"/>
      <c r="S105" s="15">
        <f>(S102/300)*100</f>
        <v>21.833333333333332</v>
      </c>
      <c r="T105" s="15">
        <f t="shared" ref="T105:V105" si="28">(T102/300)*100</f>
        <v>11.333333333333332</v>
      </c>
      <c r="U105" s="15">
        <f t="shared" si="28"/>
        <v>12.333333333333334</v>
      </c>
      <c r="V105" s="15">
        <f t="shared" si="28"/>
        <v>15.5</v>
      </c>
      <c r="W105" s="15">
        <f>W102</f>
        <v>77</v>
      </c>
      <c r="X105" s="15">
        <f t="shared" ref="X105:Z105" si="29">X102</f>
        <v>42</v>
      </c>
      <c r="Y105" s="15">
        <f t="shared" si="29"/>
        <v>47</v>
      </c>
      <c r="Z105" s="15">
        <f t="shared" si="29"/>
        <v>50</v>
      </c>
    </row>
  </sheetData>
  <mergeCells count="6">
    <mergeCell ref="W103:Z103"/>
    <mergeCell ref="C1:E1"/>
    <mergeCell ref="F1:H1"/>
    <mergeCell ref="I1:K1"/>
    <mergeCell ref="L1:N1"/>
    <mergeCell ref="S103:V103"/>
  </mergeCells>
  <conditionalFormatting sqref="A104:A105">
    <cfRule type="colorScale" priority="1">
      <colorScale>
        <cfvo type="formula" val="NO"/>
        <cfvo type="formula" val="YES"/>
        <color rgb="FFFF7128"/>
        <color rgb="FF00B050"/>
      </colorScale>
    </cfRule>
  </conditionalFormatting>
  <dataValidations count="1">
    <dataValidation type="list" allowBlank="1" showInputMessage="1" showErrorMessage="1" sqref="C2:N101" xr:uid="{93A2A638-9BC2-F04C-B293-7ECABA7212B2}">
      <formula1>"N/CODE, N/AGENT, N/TOOL, N/EXTRA, Y/PARTIAL,YES,N/KNOW"</formula1>
    </dataValidation>
  </dataValidation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ADC7-14BB-5241-BA7B-C40FC69D5128}">
  <dimension ref="A1:AV105"/>
  <sheetViews>
    <sheetView topLeftCell="O28" zoomScale="56" workbookViewId="0">
      <selection activeCell="AM76" sqref="AM76:AP77"/>
    </sheetView>
  </sheetViews>
  <sheetFormatPr baseColWidth="10" defaultRowHeight="16" x14ac:dyDescent="0.2"/>
  <cols>
    <col min="2" max="2" width="32.6640625" customWidth="1"/>
    <col min="15" max="15" width="24.5" customWidth="1"/>
    <col min="16" max="16" width="15.33203125" customWidth="1"/>
    <col min="17" max="17" width="13.33203125" customWidth="1"/>
    <col min="18" max="18" width="20.1640625" customWidth="1"/>
    <col min="28" max="28" width="6.5" customWidth="1"/>
    <col min="29" max="29" width="13.6640625" customWidth="1"/>
    <col min="30" max="31" width="16" bestFit="1" customWidth="1"/>
    <col min="32" max="32" width="16.5" bestFit="1" customWidth="1"/>
    <col min="33" max="33" width="18.33203125" bestFit="1" customWidth="1"/>
    <col min="34" max="34" width="19.83203125" bestFit="1" customWidth="1"/>
    <col min="35" max="35" width="14.5" bestFit="1" customWidth="1"/>
    <col min="36" max="36" width="15" bestFit="1" customWidth="1"/>
    <col min="37" max="37" width="16.83203125" bestFit="1" customWidth="1"/>
    <col min="38" max="38" width="18" bestFit="1" customWidth="1"/>
    <col min="39" max="39" width="12.1640625" customWidth="1"/>
    <col min="40" max="42" width="12.6640625" bestFit="1" customWidth="1"/>
  </cols>
  <sheetData>
    <row r="1" spans="1:42" x14ac:dyDescent="0.2">
      <c r="A1" s="3" t="s">
        <v>0</v>
      </c>
      <c r="B1" s="3" t="s">
        <v>1</v>
      </c>
      <c r="C1" s="28" t="s">
        <v>2</v>
      </c>
      <c r="D1" s="28"/>
      <c r="E1" s="28"/>
      <c r="F1" s="28" t="s">
        <v>3</v>
      </c>
      <c r="G1" s="28"/>
      <c r="H1" s="28"/>
      <c r="I1" s="28" t="s">
        <v>4</v>
      </c>
      <c r="J1" s="28"/>
      <c r="K1" s="28"/>
      <c r="L1" s="28" t="s">
        <v>5</v>
      </c>
      <c r="M1" s="28"/>
      <c r="N1" s="28"/>
      <c r="O1" s="3" t="s">
        <v>108</v>
      </c>
      <c r="P1" s="3" t="s">
        <v>109</v>
      </c>
      <c r="Q1" s="3" t="s">
        <v>110</v>
      </c>
      <c r="R1" s="3" t="s">
        <v>111</v>
      </c>
      <c r="S1" s="9" t="s">
        <v>2</v>
      </c>
      <c r="T1" s="9" t="s">
        <v>3</v>
      </c>
      <c r="U1" s="9" t="s">
        <v>4</v>
      </c>
      <c r="V1" s="9" t="s">
        <v>5</v>
      </c>
      <c r="W1" s="11" t="s">
        <v>2</v>
      </c>
      <c r="X1" s="11" t="s">
        <v>3</v>
      </c>
      <c r="Y1" s="11" t="s">
        <v>4</v>
      </c>
      <c r="Z1" s="11" t="s">
        <v>5</v>
      </c>
    </row>
    <row r="2" spans="1:42" x14ac:dyDescent="0.2">
      <c r="A2" s="1">
        <v>1</v>
      </c>
      <c r="B2" s="2" t="s">
        <v>6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1" t="s">
        <v>112</v>
      </c>
      <c r="P2" s="1" t="s">
        <v>113</v>
      </c>
      <c r="Q2" s="1" t="s">
        <v>114</v>
      </c>
      <c r="R2" s="1" t="s">
        <v>115</v>
      </c>
      <c r="S2" s="10">
        <f xml:space="preserve"> IF(D2="YES",1,IF(D2="Y/PARTIAL",0.5,0))</f>
        <v>1</v>
      </c>
      <c r="T2" s="10">
        <f>+ IF(G2="YES",1,IF(G2="Y/PARTIAL",0.5,0))</f>
        <v>1</v>
      </c>
      <c r="U2" s="10">
        <f xml:space="preserve"> IF(J2="YES",1,IF(J2="Y/PARTIAL",0.5,0))</f>
        <v>1</v>
      </c>
      <c r="V2" s="10">
        <f>IF(M2="YES",1,IF(M2="Y/PARTIAL",0.5,0))</f>
        <v>1</v>
      </c>
      <c r="W2" s="12">
        <f>IF(COUNTIF(C2:E2,"YES")&gt;0,1,IF(COUNTIF(C2:E2,"Y/PARTIAL")&gt;0,0.5,0))</f>
        <v>1</v>
      </c>
      <c r="X2" s="12">
        <f>IF(COUNTIF(F2:H2,"YES")&gt;0,1,IF(COUNTIF(F2:H2,"Y/PARTIAL")&gt;0,0.5,0))</f>
        <v>1</v>
      </c>
      <c r="Y2" s="12">
        <f>IF(COUNTIF(I2:K2,"YES")&gt;0,1,IF(COUNTIF(I2:K2,"Y/PARTIAL")&gt;0,0.5,0))</f>
        <v>1</v>
      </c>
      <c r="Z2" s="12">
        <f>IF(COUNTIF(L2:N2,"YES")&gt;0,1,IF(COUNTIF(L2:N2,"Y/PARTIAL")&gt;0,0.5,0))</f>
        <v>1</v>
      </c>
    </row>
    <row r="3" spans="1:42" x14ac:dyDescent="0.2">
      <c r="A3" s="1">
        <v>2</v>
      </c>
      <c r="B3" s="2" t="s">
        <v>8</v>
      </c>
      <c r="C3" s="5" t="s">
        <v>7</v>
      </c>
      <c r="D3" s="5" t="s">
        <v>7</v>
      </c>
      <c r="E3" s="5" t="s">
        <v>7</v>
      </c>
      <c r="F3" s="6" t="s">
        <v>127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1" t="s">
        <v>112</v>
      </c>
      <c r="P3" s="1" t="s">
        <v>113</v>
      </c>
      <c r="Q3" s="1" t="s">
        <v>114</v>
      </c>
      <c r="R3" s="1" t="s">
        <v>115</v>
      </c>
      <c r="S3" s="10">
        <f t="shared" ref="S3:S66" si="0" xml:space="preserve"> IF(D3="YES",1,IF(D3="Y/PARTIAL",0.5,0))</f>
        <v>1</v>
      </c>
      <c r="T3" s="10">
        <f t="shared" ref="T3:T66" si="1">+ IF(G3="YES",1,IF(G3="Y/PARTIAL",0.5,0))</f>
        <v>1</v>
      </c>
      <c r="U3" s="10">
        <f t="shared" ref="U3:U66" si="2" xml:space="preserve"> IF(J3="YES",1,IF(J3="Y/PARTIAL",0.5,0))</f>
        <v>1</v>
      </c>
      <c r="V3" s="10">
        <f t="shared" ref="V3:V66" si="3">IF(M3="YES",1,IF(M3="Y/PARTIAL",0.5,0))</f>
        <v>1</v>
      </c>
      <c r="W3" s="12">
        <f t="shared" ref="W3:W66" si="4">IF(COUNTIF(C3:E3,"YES")&gt;0,1,IF(COUNTIF(C3:E3,"Y/PARTIAL")&gt;0,0.5,0))</f>
        <v>1</v>
      </c>
      <c r="X3" s="12">
        <f t="shared" ref="X3:X66" si="5">IF(COUNTIF(F3:H3,"YES")&gt;0,1,IF(COUNTIF(F3:H3,"Y/PARTIAL")&gt;0,0.5,0))</f>
        <v>1</v>
      </c>
      <c r="Y3" s="12">
        <f t="shared" ref="Y3:Y66" si="6">IF(COUNTIF(I3:K3,"YES")&gt;0,1,IF(COUNTIF(I3:K3,"Y/PARTIAL")&gt;0,0.5,0))</f>
        <v>1</v>
      </c>
      <c r="Z3" s="12">
        <f t="shared" ref="Z3:Z66" si="7">IF(COUNTIF(L3:N3,"YES")&gt;0,1,IF(COUNTIF(L3:N3,"Y/PARTIAL")&gt;0,0.5,0))</f>
        <v>1</v>
      </c>
      <c r="AD3" s="23" t="s">
        <v>140</v>
      </c>
      <c r="AE3" t="s">
        <v>146</v>
      </c>
      <c r="AF3" t="s">
        <v>147</v>
      </c>
      <c r="AG3" t="s">
        <v>148</v>
      </c>
      <c r="AH3" t="s">
        <v>149</v>
      </c>
      <c r="AI3" t="s">
        <v>150</v>
      </c>
      <c r="AJ3" t="s">
        <v>143</v>
      </c>
      <c r="AK3" t="s">
        <v>144</v>
      </c>
      <c r="AL3" t="s">
        <v>145</v>
      </c>
    </row>
    <row r="4" spans="1:42" x14ac:dyDescent="0.2">
      <c r="A4" s="1">
        <v>3</v>
      </c>
      <c r="B4" s="2" t="s">
        <v>9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1" t="s">
        <v>112</v>
      </c>
      <c r="P4" s="1" t="s">
        <v>113</v>
      </c>
      <c r="Q4" s="1" t="s">
        <v>114</v>
      </c>
      <c r="R4" s="1" t="s">
        <v>115</v>
      </c>
      <c r="S4" s="10">
        <f t="shared" si="0"/>
        <v>1</v>
      </c>
      <c r="T4" s="10">
        <f t="shared" si="1"/>
        <v>1</v>
      </c>
      <c r="U4" s="10">
        <f t="shared" si="2"/>
        <v>1</v>
      </c>
      <c r="V4" s="10">
        <f t="shared" si="3"/>
        <v>1</v>
      </c>
      <c r="W4" s="12">
        <f t="shared" si="4"/>
        <v>1</v>
      </c>
      <c r="X4" s="12">
        <f t="shared" si="5"/>
        <v>1</v>
      </c>
      <c r="Y4" s="12">
        <f t="shared" si="6"/>
        <v>1</v>
      </c>
      <c r="Z4" s="12">
        <f t="shared" si="7"/>
        <v>1</v>
      </c>
      <c r="AD4" s="2" t="s">
        <v>119</v>
      </c>
      <c r="AE4">
        <v>14</v>
      </c>
      <c r="AF4">
        <v>14</v>
      </c>
      <c r="AG4">
        <v>14</v>
      </c>
      <c r="AH4">
        <v>14</v>
      </c>
      <c r="AI4">
        <v>4</v>
      </c>
      <c r="AJ4">
        <v>0</v>
      </c>
      <c r="AK4">
        <v>3</v>
      </c>
      <c r="AL4">
        <v>0</v>
      </c>
    </row>
    <row r="5" spans="1:42" x14ac:dyDescent="0.2">
      <c r="A5" s="1">
        <v>4</v>
      </c>
      <c r="B5" s="2" t="s">
        <v>10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5" t="s">
        <v>7</v>
      </c>
      <c r="O5" s="1" t="s">
        <v>112</v>
      </c>
      <c r="P5" s="1" t="s">
        <v>113</v>
      </c>
      <c r="Q5" s="1" t="s">
        <v>114</v>
      </c>
      <c r="R5" s="1" t="s">
        <v>115</v>
      </c>
      <c r="S5" s="10">
        <f t="shared" si="0"/>
        <v>1</v>
      </c>
      <c r="T5" s="10">
        <f t="shared" si="1"/>
        <v>1</v>
      </c>
      <c r="U5" s="10">
        <f t="shared" si="2"/>
        <v>1</v>
      </c>
      <c r="V5" s="10">
        <f t="shared" si="3"/>
        <v>1</v>
      </c>
      <c r="W5" s="12">
        <f t="shared" si="4"/>
        <v>1</v>
      </c>
      <c r="X5" s="12">
        <f t="shared" si="5"/>
        <v>1</v>
      </c>
      <c r="Y5" s="12">
        <f t="shared" si="6"/>
        <v>1</v>
      </c>
      <c r="Z5" s="12">
        <f t="shared" si="7"/>
        <v>1</v>
      </c>
      <c r="AD5" s="2" t="s">
        <v>125</v>
      </c>
      <c r="AE5">
        <v>10</v>
      </c>
      <c r="AF5">
        <v>10</v>
      </c>
      <c r="AG5">
        <v>10</v>
      </c>
      <c r="AH5">
        <v>10</v>
      </c>
      <c r="AI5">
        <v>5</v>
      </c>
      <c r="AJ5">
        <v>0</v>
      </c>
      <c r="AK5">
        <v>2</v>
      </c>
      <c r="AL5">
        <v>1</v>
      </c>
    </row>
    <row r="6" spans="1:42" x14ac:dyDescent="0.2">
      <c r="A6" s="1">
        <v>5</v>
      </c>
      <c r="B6" s="2" t="s">
        <v>11</v>
      </c>
      <c r="C6" s="5" t="s">
        <v>7</v>
      </c>
      <c r="D6" s="5" t="s">
        <v>7</v>
      </c>
      <c r="E6" s="5" t="s">
        <v>7</v>
      </c>
      <c r="F6" s="6" t="s">
        <v>127</v>
      </c>
      <c r="G6" s="6" t="s">
        <v>127</v>
      </c>
      <c r="H6" s="5" t="s">
        <v>7</v>
      </c>
      <c r="I6" s="5" t="s">
        <v>7</v>
      </c>
      <c r="J6" s="6" t="s">
        <v>130</v>
      </c>
      <c r="K6" s="5" t="s">
        <v>7</v>
      </c>
      <c r="L6" s="5" t="s">
        <v>7</v>
      </c>
      <c r="M6" s="5" t="s">
        <v>7</v>
      </c>
      <c r="N6" s="5" t="s">
        <v>7</v>
      </c>
      <c r="O6" s="1" t="s">
        <v>112</v>
      </c>
      <c r="P6" s="1" t="s">
        <v>113</v>
      </c>
      <c r="Q6" s="1" t="s">
        <v>114</v>
      </c>
      <c r="R6" s="1" t="s">
        <v>115</v>
      </c>
      <c r="S6" s="10">
        <f t="shared" si="0"/>
        <v>1</v>
      </c>
      <c r="T6" s="10">
        <f t="shared" si="1"/>
        <v>0</v>
      </c>
      <c r="U6" s="10">
        <f t="shared" si="2"/>
        <v>0</v>
      </c>
      <c r="V6" s="10">
        <f t="shared" si="3"/>
        <v>1</v>
      </c>
      <c r="W6" s="12">
        <f t="shared" si="4"/>
        <v>1</v>
      </c>
      <c r="X6" s="12">
        <f t="shared" si="5"/>
        <v>1</v>
      </c>
      <c r="Y6" s="12">
        <f t="shared" si="6"/>
        <v>1</v>
      </c>
      <c r="Z6" s="12">
        <f t="shared" si="7"/>
        <v>1</v>
      </c>
      <c r="AD6" s="2" t="s">
        <v>118</v>
      </c>
      <c r="AE6">
        <v>8</v>
      </c>
      <c r="AF6">
        <v>8</v>
      </c>
      <c r="AG6">
        <v>8</v>
      </c>
      <c r="AH6">
        <v>8</v>
      </c>
      <c r="AI6">
        <v>3</v>
      </c>
      <c r="AJ6">
        <v>1</v>
      </c>
      <c r="AK6">
        <v>0.5</v>
      </c>
      <c r="AL6">
        <v>0</v>
      </c>
    </row>
    <row r="7" spans="1:42" x14ac:dyDescent="0.2">
      <c r="A7" s="1">
        <v>6</v>
      </c>
      <c r="B7" s="2" t="s">
        <v>12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5" t="s">
        <v>7</v>
      </c>
      <c r="O7" s="1" t="s">
        <v>112</v>
      </c>
      <c r="P7" s="1" t="s">
        <v>113</v>
      </c>
      <c r="Q7" s="1" t="s">
        <v>114</v>
      </c>
      <c r="R7" s="1" t="s">
        <v>115</v>
      </c>
      <c r="S7" s="10">
        <f t="shared" si="0"/>
        <v>1</v>
      </c>
      <c r="T7" s="10">
        <f t="shared" si="1"/>
        <v>1</v>
      </c>
      <c r="U7" s="10">
        <f t="shared" si="2"/>
        <v>1</v>
      </c>
      <c r="V7" s="10">
        <f t="shared" si="3"/>
        <v>1</v>
      </c>
      <c r="W7" s="12">
        <f t="shared" si="4"/>
        <v>1</v>
      </c>
      <c r="X7" s="12">
        <f t="shared" si="5"/>
        <v>1</v>
      </c>
      <c r="Y7" s="12">
        <f t="shared" si="6"/>
        <v>1</v>
      </c>
      <c r="Z7" s="12">
        <f t="shared" si="7"/>
        <v>1</v>
      </c>
      <c r="AD7" s="2" t="s">
        <v>115</v>
      </c>
      <c r="AE7">
        <v>48</v>
      </c>
      <c r="AF7">
        <v>48</v>
      </c>
      <c r="AG7">
        <v>48</v>
      </c>
      <c r="AH7">
        <v>48</v>
      </c>
      <c r="AI7">
        <v>43</v>
      </c>
      <c r="AJ7">
        <v>31.5</v>
      </c>
      <c r="AK7">
        <v>31.5</v>
      </c>
      <c r="AL7">
        <v>42</v>
      </c>
    </row>
    <row r="8" spans="1:42" x14ac:dyDescent="0.2">
      <c r="A8" s="1">
        <v>7</v>
      </c>
      <c r="B8" s="2" t="s">
        <v>13</v>
      </c>
      <c r="C8" s="5" t="s">
        <v>7</v>
      </c>
      <c r="D8" s="5" t="s">
        <v>7</v>
      </c>
      <c r="E8" s="5" t="s">
        <v>7</v>
      </c>
      <c r="F8" s="5" t="s">
        <v>7</v>
      </c>
      <c r="G8" s="6" t="s">
        <v>127</v>
      </c>
      <c r="H8" s="5" t="s">
        <v>7</v>
      </c>
      <c r="I8" s="5" t="s">
        <v>7</v>
      </c>
      <c r="J8" s="5" t="s">
        <v>7</v>
      </c>
      <c r="K8" s="5" t="s">
        <v>7</v>
      </c>
      <c r="L8" s="5" t="s">
        <v>7</v>
      </c>
      <c r="M8" s="5" t="s">
        <v>7</v>
      </c>
      <c r="N8" s="5" t="s">
        <v>7</v>
      </c>
      <c r="O8" s="1" t="s">
        <v>112</v>
      </c>
      <c r="P8" s="1" t="s">
        <v>113</v>
      </c>
      <c r="Q8" s="1" t="s">
        <v>114</v>
      </c>
      <c r="R8" s="1" t="s">
        <v>115</v>
      </c>
      <c r="S8" s="10">
        <f t="shared" si="0"/>
        <v>1</v>
      </c>
      <c r="T8" s="10">
        <f t="shared" si="1"/>
        <v>0</v>
      </c>
      <c r="U8" s="10">
        <f t="shared" si="2"/>
        <v>1</v>
      </c>
      <c r="V8" s="10">
        <f t="shared" si="3"/>
        <v>1</v>
      </c>
      <c r="W8" s="12">
        <f t="shared" si="4"/>
        <v>1</v>
      </c>
      <c r="X8" s="12">
        <f t="shared" si="5"/>
        <v>1</v>
      </c>
      <c r="Y8" s="12">
        <f t="shared" si="6"/>
        <v>1</v>
      </c>
      <c r="Z8" s="12">
        <f t="shared" si="7"/>
        <v>1</v>
      </c>
      <c r="AD8" s="2" t="s">
        <v>124</v>
      </c>
      <c r="AE8">
        <v>5</v>
      </c>
      <c r="AF8">
        <v>5</v>
      </c>
      <c r="AG8">
        <v>5</v>
      </c>
      <c r="AH8">
        <v>5</v>
      </c>
      <c r="AI8">
        <v>0.5</v>
      </c>
      <c r="AJ8">
        <v>0</v>
      </c>
      <c r="AK8">
        <v>0</v>
      </c>
      <c r="AL8">
        <v>0</v>
      </c>
    </row>
    <row r="9" spans="1:42" x14ac:dyDescent="0.2">
      <c r="A9" s="1">
        <v>8</v>
      </c>
      <c r="B9" s="2" t="s">
        <v>14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6" t="s">
        <v>130</v>
      </c>
      <c r="J9" s="5" t="s">
        <v>7</v>
      </c>
      <c r="K9" s="6" t="s">
        <v>129</v>
      </c>
      <c r="L9" s="5" t="s">
        <v>7</v>
      </c>
      <c r="M9" s="5" t="s">
        <v>7</v>
      </c>
      <c r="N9" s="5" t="s">
        <v>7</v>
      </c>
      <c r="O9" s="1" t="s">
        <v>112</v>
      </c>
      <c r="P9" s="1" t="s">
        <v>113</v>
      </c>
      <c r="Q9" s="1" t="s">
        <v>114</v>
      </c>
      <c r="R9" s="1" t="s">
        <v>115</v>
      </c>
      <c r="S9" s="10">
        <f t="shared" si="0"/>
        <v>1</v>
      </c>
      <c r="T9" s="10">
        <f t="shared" si="1"/>
        <v>1</v>
      </c>
      <c r="U9" s="10">
        <f t="shared" si="2"/>
        <v>1</v>
      </c>
      <c r="V9" s="10">
        <f t="shared" si="3"/>
        <v>1</v>
      </c>
      <c r="W9" s="12">
        <f t="shared" si="4"/>
        <v>1</v>
      </c>
      <c r="X9" s="12">
        <f t="shared" si="5"/>
        <v>1</v>
      </c>
      <c r="Y9" s="12">
        <f t="shared" si="6"/>
        <v>1</v>
      </c>
      <c r="Z9" s="12">
        <f t="shared" si="7"/>
        <v>1</v>
      </c>
      <c r="AD9" s="2" t="s">
        <v>120</v>
      </c>
      <c r="AE9">
        <v>5</v>
      </c>
      <c r="AF9">
        <v>5</v>
      </c>
      <c r="AG9">
        <v>5</v>
      </c>
      <c r="AH9">
        <v>5</v>
      </c>
      <c r="AI9">
        <v>1</v>
      </c>
      <c r="AJ9">
        <v>0</v>
      </c>
      <c r="AK9">
        <v>0</v>
      </c>
      <c r="AL9">
        <v>0.5</v>
      </c>
    </row>
    <row r="10" spans="1:42" x14ac:dyDescent="0.2">
      <c r="A10" s="1">
        <v>9</v>
      </c>
      <c r="B10" s="2" t="s">
        <v>15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5" t="s">
        <v>7</v>
      </c>
      <c r="O10" s="1" t="s">
        <v>112</v>
      </c>
      <c r="P10" s="1" t="s">
        <v>113</v>
      </c>
      <c r="Q10" s="1" t="s">
        <v>114</v>
      </c>
      <c r="R10" s="1" t="s">
        <v>115</v>
      </c>
      <c r="S10" s="10">
        <f t="shared" si="0"/>
        <v>1</v>
      </c>
      <c r="T10" s="10">
        <f t="shared" si="1"/>
        <v>1</v>
      </c>
      <c r="U10" s="10">
        <f t="shared" si="2"/>
        <v>1</v>
      </c>
      <c r="V10" s="10">
        <f t="shared" si="3"/>
        <v>1</v>
      </c>
      <c r="W10" s="12">
        <f t="shared" si="4"/>
        <v>1</v>
      </c>
      <c r="X10" s="12">
        <f t="shared" si="5"/>
        <v>1</v>
      </c>
      <c r="Y10" s="12">
        <f t="shared" si="6"/>
        <v>1</v>
      </c>
      <c r="Z10" s="12">
        <f t="shared" si="7"/>
        <v>1</v>
      </c>
      <c r="AD10" s="2" t="s">
        <v>123</v>
      </c>
      <c r="AE10">
        <v>6</v>
      </c>
      <c r="AF10">
        <v>6</v>
      </c>
      <c r="AG10">
        <v>6</v>
      </c>
      <c r="AH10">
        <v>6</v>
      </c>
      <c r="AI10">
        <v>2.5</v>
      </c>
      <c r="AJ10">
        <v>0</v>
      </c>
      <c r="AK10">
        <v>0</v>
      </c>
      <c r="AL10">
        <v>0.5</v>
      </c>
    </row>
    <row r="11" spans="1:42" x14ac:dyDescent="0.2">
      <c r="A11" s="1">
        <v>10</v>
      </c>
      <c r="B11" s="2" t="s">
        <v>16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5" t="s">
        <v>7</v>
      </c>
      <c r="L11" s="5" t="s">
        <v>7</v>
      </c>
      <c r="M11" s="5" t="s">
        <v>7</v>
      </c>
      <c r="N11" s="5" t="s">
        <v>7</v>
      </c>
      <c r="O11" s="1" t="s">
        <v>112</v>
      </c>
      <c r="P11" s="1" t="s">
        <v>113</v>
      </c>
      <c r="Q11" s="1" t="s">
        <v>114</v>
      </c>
      <c r="R11" s="1" t="s">
        <v>115</v>
      </c>
      <c r="S11" s="10">
        <f t="shared" si="0"/>
        <v>1</v>
      </c>
      <c r="T11" s="10">
        <f t="shared" si="1"/>
        <v>1</v>
      </c>
      <c r="U11" s="10">
        <f t="shared" si="2"/>
        <v>1</v>
      </c>
      <c r="V11" s="10">
        <f t="shared" si="3"/>
        <v>1</v>
      </c>
      <c r="W11" s="12">
        <f t="shared" si="4"/>
        <v>1</v>
      </c>
      <c r="X11" s="12">
        <f t="shared" si="5"/>
        <v>1</v>
      </c>
      <c r="Y11" s="12">
        <f t="shared" si="6"/>
        <v>1</v>
      </c>
      <c r="Z11" s="12">
        <f t="shared" si="7"/>
        <v>1</v>
      </c>
      <c r="AD11" s="2" t="s">
        <v>126</v>
      </c>
      <c r="AE11">
        <v>2</v>
      </c>
      <c r="AF11">
        <v>2</v>
      </c>
      <c r="AG11">
        <v>2</v>
      </c>
      <c r="AH11">
        <v>2</v>
      </c>
      <c r="AI11">
        <v>0.5</v>
      </c>
      <c r="AJ11">
        <v>0</v>
      </c>
      <c r="AK11">
        <v>1</v>
      </c>
      <c r="AL11">
        <v>0.5</v>
      </c>
    </row>
    <row r="12" spans="1:42" x14ac:dyDescent="0.2">
      <c r="A12" s="1">
        <v>11</v>
      </c>
      <c r="B12" s="2" t="s">
        <v>17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6" t="s">
        <v>127</v>
      </c>
      <c r="I12" s="5" t="s">
        <v>7</v>
      </c>
      <c r="J12" s="5" t="s">
        <v>7</v>
      </c>
      <c r="K12" s="5" t="s">
        <v>7</v>
      </c>
      <c r="L12" s="5" t="s">
        <v>7</v>
      </c>
      <c r="M12" s="5" t="s">
        <v>7</v>
      </c>
      <c r="N12" s="5" t="s">
        <v>7</v>
      </c>
      <c r="O12" s="1" t="s">
        <v>112</v>
      </c>
      <c r="P12" s="1" t="s">
        <v>113</v>
      </c>
      <c r="Q12" s="1" t="s">
        <v>114</v>
      </c>
      <c r="R12" s="1" t="s">
        <v>115</v>
      </c>
      <c r="S12" s="10">
        <f t="shared" si="0"/>
        <v>1</v>
      </c>
      <c r="T12" s="10">
        <f t="shared" si="1"/>
        <v>1</v>
      </c>
      <c r="U12" s="10">
        <f t="shared" si="2"/>
        <v>1</v>
      </c>
      <c r="V12" s="10">
        <f t="shared" si="3"/>
        <v>1</v>
      </c>
      <c r="W12" s="12">
        <f t="shared" si="4"/>
        <v>1</v>
      </c>
      <c r="X12" s="12">
        <f t="shared" si="5"/>
        <v>1</v>
      </c>
      <c r="Y12" s="12">
        <f t="shared" si="6"/>
        <v>1</v>
      </c>
      <c r="Z12" s="12">
        <f t="shared" si="7"/>
        <v>1</v>
      </c>
      <c r="AD12" s="2" t="s">
        <v>121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0</v>
      </c>
      <c r="AK12">
        <v>0</v>
      </c>
      <c r="AL12">
        <v>0</v>
      </c>
    </row>
    <row r="13" spans="1:42" x14ac:dyDescent="0.2">
      <c r="A13" s="1">
        <v>12</v>
      </c>
      <c r="B13" s="2" t="s">
        <v>18</v>
      </c>
      <c r="C13" s="5" t="s">
        <v>7</v>
      </c>
      <c r="D13" s="5" t="s">
        <v>7</v>
      </c>
      <c r="E13" s="5" t="s">
        <v>7</v>
      </c>
      <c r="F13" s="6" t="s">
        <v>127</v>
      </c>
      <c r="G13" s="5" t="s">
        <v>7</v>
      </c>
      <c r="H13" s="6" t="s">
        <v>127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1" t="s">
        <v>112</v>
      </c>
      <c r="P13" s="1" t="s">
        <v>113</v>
      </c>
      <c r="Q13" s="1" t="s">
        <v>114</v>
      </c>
      <c r="R13" s="1" t="s">
        <v>115</v>
      </c>
      <c r="S13" s="10">
        <f t="shared" si="0"/>
        <v>1</v>
      </c>
      <c r="T13" s="10">
        <f t="shared" si="1"/>
        <v>1</v>
      </c>
      <c r="U13" s="10">
        <f t="shared" si="2"/>
        <v>1</v>
      </c>
      <c r="V13" s="10">
        <f t="shared" si="3"/>
        <v>1</v>
      </c>
      <c r="W13" s="12">
        <f t="shared" si="4"/>
        <v>1</v>
      </c>
      <c r="X13" s="12">
        <f t="shared" si="5"/>
        <v>1</v>
      </c>
      <c r="Y13" s="12">
        <f t="shared" si="6"/>
        <v>1</v>
      </c>
      <c r="Z13" s="12">
        <f t="shared" si="7"/>
        <v>1</v>
      </c>
      <c r="AD13" s="2" t="s">
        <v>141</v>
      </c>
      <c r="AE13">
        <v>100</v>
      </c>
      <c r="AF13">
        <v>100</v>
      </c>
      <c r="AG13">
        <v>100</v>
      </c>
      <c r="AH13">
        <v>100</v>
      </c>
      <c r="AI13">
        <v>61.5</v>
      </c>
      <c r="AJ13">
        <v>32.5</v>
      </c>
      <c r="AK13">
        <v>38</v>
      </c>
      <c r="AL13">
        <v>44.5</v>
      </c>
    </row>
    <row r="14" spans="1:42" x14ac:dyDescent="0.2">
      <c r="A14" s="1">
        <v>13</v>
      </c>
      <c r="B14" s="2" t="s">
        <v>19</v>
      </c>
      <c r="C14" s="5" t="s">
        <v>7</v>
      </c>
      <c r="D14" s="6" t="s">
        <v>130</v>
      </c>
      <c r="E14" s="6" t="s">
        <v>130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1" t="s">
        <v>112</v>
      </c>
      <c r="P14" s="1" t="s">
        <v>113</v>
      </c>
      <c r="Q14" s="1" t="s">
        <v>114</v>
      </c>
      <c r="R14" s="1" t="s">
        <v>115</v>
      </c>
      <c r="S14" s="10">
        <f t="shared" si="0"/>
        <v>0</v>
      </c>
      <c r="T14" s="10">
        <f t="shared" si="1"/>
        <v>1</v>
      </c>
      <c r="U14" s="10">
        <f t="shared" si="2"/>
        <v>1</v>
      </c>
      <c r="V14" s="10">
        <f t="shared" si="3"/>
        <v>1</v>
      </c>
      <c r="W14" s="12">
        <f t="shared" si="4"/>
        <v>1</v>
      </c>
      <c r="X14" s="12">
        <f t="shared" si="5"/>
        <v>1</v>
      </c>
      <c r="Y14" s="12">
        <f t="shared" si="6"/>
        <v>1</v>
      </c>
      <c r="Z14" s="12">
        <f t="shared" si="7"/>
        <v>1</v>
      </c>
    </row>
    <row r="15" spans="1:42" x14ac:dyDescent="0.2">
      <c r="A15" s="1">
        <v>14</v>
      </c>
      <c r="B15" s="2" t="s">
        <v>20</v>
      </c>
      <c r="C15" s="5" t="s">
        <v>7</v>
      </c>
      <c r="D15" s="5" t="s">
        <v>7</v>
      </c>
      <c r="E15" s="5" t="s">
        <v>7</v>
      </c>
      <c r="F15" s="6" t="s">
        <v>127</v>
      </c>
      <c r="G15" s="6" t="s">
        <v>127</v>
      </c>
      <c r="H15" s="6" t="s">
        <v>127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1" t="s">
        <v>112</v>
      </c>
      <c r="P15" s="1" t="s">
        <v>113</v>
      </c>
      <c r="Q15" s="1" t="s">
        <v>114</v>
      </c>
      <c r="R15" s="1" t="s">
        <v>115</v>
      </c>
      <c r="S15" s="10">
        <f t="shared" si="0"/>
        <v>1</v>
      </c>
      <c r="T15" s="10">
        <f t="shared" si="1"/>
        <v>0</v>
      </c>
      <c r="U15" s="10">
        <f t="shared" si="2"/>
        <v>1</v>
      </c>
      <c r="V15" s="10">
        <f t="shared" si="3"/>
        <v>1</v>
      </c>
      <c r="W15" s="12">
        <f t="shared" si="4"/>
        <v>1</v>
      </c>
      <c r="X15" s="12">
        <f t="shared" si="5"/>
        <v>0</v>
      </c>
      <c r="Y15" s="12">
        <f t="shared" si="6"/>
        <v>1</v>
      </c>
      <c r="Z15" s="12">
        <f t="shared" si="7"/>
        <v>1</v>
      </c>
    </row>
    <row r="16" spans="1:42" x14ac:dyDescent="0.2">
      <c r="A16" s="1">
        <v>15</v>
      </c>
      <c r="B16" s="2" t="s">
        <v>21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1" t="s">
        <v>112</v>
      </c>
      <c r="P16" s="1" t="s">
        <v>113</v>
      </c>
      <c r="Q16" s="1" t="s">
        <v>114</v>
      </c>
      <c r="R16" s="1" t="s">
        <v>115</v>
      </c>
      <c r="S16" s="10">
        <f t="shared" si="0"/>
        <v>1</v>
      </c>
      <c r="T16" s="10">
        <f t="shared" si="1"/>
        <v>1</v>
      </c>
      <c r="U16" s="10">
        <f t="shared" si="2"/>
        <v>1</v>
      </c>
      <c r="V16" s="10">
        <f t="shared" si="3"/>
        <v>1</v>
      </c>
      <c r="W16" s="12">
        <f t="shared" si="4"/>
        <v>1</v>
      </c>
      <c r="X16" s="12">
        <f t="shared" si="5"/>
        <v>1</v>
      </c>
      <c r="Y16" s="12">
        <f t="shared" si="6"/>
        <v>1</v>
      </c>
      <c r="Z16" s="12">
        <f t="shared" si="7"/>
        <v>1</v>
      </c>
      <c r="AD16" s="24" t="s">
        <v>140</v>
      </c>
      <c r="AE16" t="s">
        <v>146</v>
      </c>
      <c r="AF16" t="s">
        <v>147</v>
      </c>
      <c r="AG16" t="s">
        <v>148</v>
      </c>
      <c r="AH16" t="s">
        <v>149</v>
      </c>
      <c r="AI16" t="s">
        <v>150</v>
      </c>
      <c r="AJ16" t="s">
        <v>143</v>
      </c>
      <c r="AK16" t="s">
        <v>144</v>
      </c>
      <c r="AL16" t="s">
        <v>145</v>
      </c>
      <c r="AM16" t="s">
        <v>2</v>
      </c>
      <c r="AN16" t="s">
        <v>3</v>
      </c>
      <c r="AO16" t="s">
        <v>152</v>
      </c>
      <c r="AP16" t="s">
        <v>151</v>
      </c>
    </row>
    <row r="17" spans="1:42" x14ac:dyDescent="0.2">
      <c r="A17" s="1">
        <v>16</v>
      </c>
      <c r="B17" s="2" t="s">
        <v>22</v>
      </c>
      <c r="C17" s="5" t="s">
        <v>7</v>
      </c>
      <c r="D17" s="5" t="s">
        <v>7</v>
      </c>
      <c r="E17" s="5" t="s">
        <v>7</v>
      </c>
      <c r="F17" s="5" t="s">
        <v>7</v>
      </c>
      <c r="G17" s="5" t="s">
        <v>7</v>
      </c>
      <c r="H17" s="6" t="s">
        <v>127</v>
      </c>
      <c r="I17" s="6" t="s">
        <v>130</v>
      </c>
      <c r="J17" s="6" t="s">
        <v>130</v>
      </c>
      <c r="K17" s="6" t="s">
        <v>130</v>
      </c>
      <c r="L17" s="5" t="s">
        <v>7</v>
      </c>
      <c r="M17" s="5" t="s">
        <v>7</v>
      </c>
      <c r="N17" s="5" t="s">
        <v>7</v>
      </c>
      <c r="O17" s="1" t="s">
        <v>112</v>
      </c>
      <c r="P17" s="1" t="s">
        <v>113</v>
      </c>
      <c r="Q17" s="1" t="s">
        <v>114</v>
      </c>
      <c r="R17" s="1" t="s">
        <v>115</v>
      </c>
      <c r="S17" s="10">
        <f t="shared" si="0"/>
        <v>1</v>
      </c>
      <c r="T17" s="10">
        <f t="shared" si="1"/>
        <v>1</v>
      </c>
      <c r="U17" s="10">
        <f t="shared" si="2"/>
        <v>0</v>
      </c>
      <c r="V17" s="10">
        <f t="shared" si="3"/>
        <v>1</v>
      </c>
      <c r="W17" s="12">
        <f t="shared" si="4"/>
        <v>1</v>
      </c>
      <c r="X17" s="12">
        <f t="shared" si="5"/>
        <v>1</v>
      </c>
      <c r="Y17" s="12">
        <f t="shared" si="6"/>
        <v>0</v>
      </c>
      <c r="Z17" s="12">
        <f t="shared" si="7"/>
        <v>1</v>
      </c>
      <c r="AD17" s="2" t="s">
        <v>119</v>
      </c>
      <c r="AE17">
        <v>14</v>
      </c>
      <c r="AF17">
        <v>14</v>
      </c>
      <c r="AG17">
        <v>14</v>
      </c>
      <c r="AH17">
        <v>14</v>
      </c>
      <c r="AI17">
        <v>4</v>
      </c>
      <c r="AJ17">
        <v>0</v>
      </c>
      <c r="AK17">
        <v>3</v>
      </c>
      <c r="AL17">
        <v>0</v>
      </c>
      <c r="AM17" s="15">
        <f>(AI17/(AE17*3))*100</f>
        <v>9.5238095238095237</v>
      </c>
      <c r="AN17" s="15">
        <f t="shared" ref="AN17:AP25" si="8">(AJ17/(AF17*3))*100</f>
        <v>0</v>
      </c>
      <c r="AO17" s="15">
        <f t="shared" si="8"/>
        <v>7.1428571428571423</v>
      </c>
      <c r="AP17" s="15">
        <f t="shared" si="8"/>
        <v>0</v>
      </c>
    </row>
    <row r="18" spans="1:42" x14ac:dyDescent="0.2">
      <c r="A18" s="1">
        <v>17</v>
      </c>
      <c r="B18" s="2" t="s">
        <v>23</v>
      </c>
      <c r="C18" s="5" t="s">
        <v>7</v>
      </c>
      <c r="D18" s="5" t="s">
        <v>7</v>
      </c>
      <c r="E18" s="5" t="s">
        <v>7</v>
      </c>
      <c r="F18" s="5" t="s">
        <v>7</v>
      </c>
      <c r="G18" s="6" t="s">
        <v>127</v>
      </c>
      <c r="H18" s="6" t="s">
        <v>127</v>
      </c>
      <c r="I18" s="5" t="s">
        <v>7</v>
      </c>
      <c r="J18" s="5" t="s">
        <v>7</v>
      </c>
      <c r="K18" s="5" t="s">
        <v>7</v>
      </c>
      <c r="L18" s="6" t="s">
        <v>127</v>
      </c>
      <c r="M18" s="6" t="s">
        <v>127</v>
      </c>
      <c r="N18" s="5" t="s">
        <v>7</v>
      </c>
      <c r="O18" s="1" t="s">
        <v>112</v>
      </c>
      <c r="P18" s="1" t="s">
        <v>113</v>
      </c>
      <c r="Q18" s="1" t="s">
        <v>114</v>
      </c>
      <c r="R18" s="1" t="s">
        <v>115</v>
      </c>
      <c r="S18" s="10">
        <f t="shared" si="0"/>
        <v>1</v>
      </c>
      <c r="T18" s="10">
        <f t="shared" si="1"/>
        <v>0</v>
      </c>
      <c r="U18" s="10">
        <f t="shared" si="2"/>
        <v>1</v>
      </c>
      <c r="V18" s="10">
        <f t="shared" si="3"/>
        <v>0</v>
      </c>
      <c r="W18" s="12">
        <f t="shared" si="4"/>
        <v>1</v>
      </c>
      <c r="X18" s="12">
        <f t="shared" si="5"/>
        <v>1</v>
      </c>
      <c r="Y18" s="12">
        <f t="shared" si="6"/>
        <v>1</v>
      </c>
      <c r="Z18" s="12">
        <f t="shared" si="7"/>
        <v>1</v>
      </c>
      <c r="AD18" s="2" t="s">
        <v>125</v>
      </c>
      <c r="AE18">
        <v>10</v>
      </c>
      <c r="AF18">
        <v>10</v>
      </c>
      <c r="AG18">
        <v>10</v>
      </c>
      <c r="AH18">
        <v>10</v>
      </c>
      <c r="AI18">
        <v>5</v>
      </c>
      <c r="AJ18">
        <v>0</v>
      </c>
      <c r="AK18">
        <v>2</v>
      </c>
      <c r="AL18">
        <v>1</v>
      </c>
      <c r="AM18" s="15">
        <f t="shared" ref="AM18:AM25" si="9">(AI18/(AE18*3))*100</f>
        <v>16.666666666666664</v>
      </c>
      <c r="AN18" s="15">
        <f t="shared" si="8"/>
        <v>0</v>
      </c>
      <c r="AO18" s="15">
        <f t="shared" si="8"/>
        <v>6.666666666666667</v>
      </c>
      <c r="AP18" s="15">
        <f t="shared" si="8"/>
        <v>3.3333333333333335</v>
      </c>
    </row>
    <row r="19" spans="1:42" x14ac:dyDescent="0.2">
      <c r="A19" s="1">
        <v>18</v>
      </c>
      <c r="B19" s="2" t="s">
        <v>24</v>
      </c>
      <c r="C19" s="5" t="s">
        <v>7</v>
      </c>
      <c r="D19" s="5" t="s">
        <v>7</v>
      </c>
      <c r="E19" s="5" t="s">
        <v>7</v>
      </c>
      <c r="F19" s="6" t="s">
        <v>127</v>
      </c>
      <c r="G19" s="6" t="s">
        <v>127</v>
      </c>
      <c r="H19" s="5" t="s">
        <v>7</v>
      </c>
      <c r="I19" s="5" t="s">
        <v>7</v>
      </c>
      <c r="J19" s="5" t="s">
        <v>7</v>
      </c>
      <c r="K19" s="6" t="s">
        <v>130</v>
      </c>
      <c r="L19" s="5" t="s">
        <v>7</v>
      </c>
      <c r="M19" s="5" t="s">
        <v>7</v>
      </c>
      <c r="N19" s="5" t="s">
        <v>7</v>
      </c>
      <c r="O19" s="1" t="s">
        <v>112</v>
      </c>
      <c r="P19" s="1" t="s">
        <v>113</v>
      </c>
      <c r="Q19" s="1" t="s">
        <v>114</v>
      </c>
      <c r="R19" s="1" t="s">
        <v>115</v>
      </c>
      <c r="S19" s="10">
        <f t="shared" si="0"/>
        <v>1</v>
      </c>
      <c r="T19" s="10">
        <f t="shared" si="1"/>
        <v>0</v>
      </c>
      <c r="U19" s="10">
        <f t="shared" si="2"/>
        <v>1</v>
      </c>
      <c r="V19" s="10">
        <f t="shared" si="3"/>
        <v>1</v>
      </c>
      <c r="W19" s="12">
        <f t="shared" si="4"/>
        <v>1</v>
      </c>
      <c r="X19" s="12">
        <f t="shared" si="5"/>
        <v>1</v>
      </c>
      <c r="Y19" s="12">
        <f t="shared" si="6"/>
        <v>1</v>
      </c>
      <c r="Z19" s="12">
        <f t="shared" si="7"/>
        <v>1</v>
      </c>
      <c r="AD19" s="2" t="s">
        <v>118</v>
      </c>
      <c r="AE19">
        <v>8</v>
      </c>
      <c r="AF19">
        <v>8</v>
      </c>
      <c r="AG19">
        <v>8</v>
      </c>
      <c r="AH19">
        <v>8</v>
      </c>
      <c r="AI19">
        <v>3</v>
      </c>
      <c r="AJ19">
        <v>1</v>
      </c>
      <c r="AK19">
        <v>0.5</v>
      </c>
      <c r="AL19">
        <v>0</v>
      </c>
      <c r="AM19" s="15">
        <f t="shared" si="9"/>
        <v>12.5</v>
      </c>
      <c r="AN19" s="15">
        <f t="shared" si="8"/>
        <v>4.1666666666666661</v>
      </c>
      <c r="AO19" s="15">
        <f t="shared" si="8"/>
        <v>2.083333333333333</v>
      </c>
      <c r="AP19" s="15">
        <f t="shared" si="8"/>
        <v>0</v>
      </c>
    </row>
    <row r="20" spans="1:42" x14ac:dyDescent="0.2">
      <c r="A20" s="1">
        <v>19</v>
      </c>
      <c r="B20" s="2" t="s">
        <v>25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1" t="s">
        <v>112</v>
      </c>
      <c r="P20" s="1" t="s">
        <v>113</v>
      </c>
      <c r="Q20" s="1" t="s">
        <v>114</v>
      </c>
      <c r="R20" s="1" t="s">
        <v>115</v>
      </c>
      <c r="S20" s="10">
        <f t="shared" si="0"/>
        <v>1</v>
      </c>
      <c r="T20" s="10">
        <f t="shared" si="1"/>
        <v>1</v>
      </c>
      <c r="U20" s="10">
        <f t="shared" si="2"/>
        <v>1</v>
      </c>
      <c r="V20" s="10">
        <f t="shared" si="3"/>
        <v>1</v>
      </c>
      <c r="W20" s="12">
        <f t="shared" si="4"/>
        <v>1</v>
      </c>
      <c r="X20" s="12">
        <f t="shared" si="5"/>
        <v>1</v>
      </c>
      <c r="Y20" s="12">
        <f t="shared" si="6"/>
        <v>1</v>
      </c>
      <c r="Z20" s="12">
        <f t="shared" si="7"/>
        <v>1</v>
      </c>
      <c r="AD20" s="2" t="s">
        <v>115</v>
      </c>
      <c r="AE20">
        <v>48</v>
      </c>
      <c r="AF20">
        <v>48</v>
      </c>
      <c r="AG20">
        <v>48</v>
      </c>
      <c r="AH20">
        <v>48</v>
      </c>
      <c r="AI20">
        <v>43</v>
      </c>
      <c r="AJ20">
        <v>31.5</v>
      </c>
      <c r="AK20">
        <v>31.5</v>
      </c>
      <c r="AL20">
        <v>42</v>
      </c>
      <c r="AM20" s="15">
        <f>((AI20+AI24)/((AE20+AE24)*3))*100</f>
        <v>28.999999999999996</v>
      </c>
      <c r="AN20" s="15">
        <f>((AJ20+AJ24)/((AF20+AF24)*3))*100</f>
        <v>21</v>
      </c>
      <c r="AO20" s="15">
        <f>((AK20+AK24)/((AG20+AG24)*3))*100</f>
        <v>21.666666666666668</v>
      </c>
      <c r="AP20" s="15">
        <f>((AL20+AL24)/((AH20+AH24)*3))*100</f>
        <v>28.333333333333332</v>
      </c>
    </row>
    <row r="21" spans="1:42" x14ac:dyDescent="0.2">
      <c r="A21" s="1">
        <v>20</v>
      </c>
      <c r="B21" s="2" t="s">
        <v>26</v>
      </c>
      <c r="C21" s="5" t="s">
        <v>7</v>
      </c>
      <c r="D21" s="5" t="s">
        <v>7</v>
      </c>
      <c r="E21" s="5" t="s">
        <v>7</v>
      </c>
      <c r="F21" s="5" t="s">
        <v>7</v>
      </c>
      <c r="G21" s="6" t="s">
        <v>127</v>
      </c>
      <c r="H21" s="6" t="s">
        <v>127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1" t="s">
        <v>112</v>
      </c>
      <c r="P21" s="1" t="s">
        <v>113</v>
      </c>
      <c r="Q21" s="1" t="s">
        <v>114</v>
      </c>
      <c r="R21" s="1" t="s">
        <v>115</v>
      </c>
      <c r="S21" s="10">
        <f t="shared" si="0"/>
        <v>1</v>
      </c>
      <c r="T21" s="10">
        <f t="shared" si="1"/>
        <v>0</v>
      </c>
      <c r="U21" s="10">
        <f t="shared" si="2"/>
        <v>1</v>
      </c>
      <c r="V21" s="10">
        <f t="shared" si="3"/>
        <v>1</v>
      </c>
      <c r="W21" s="12">
        <f t="shared" si="4"/>
        <v>1</v>
      </c>
      <c r="X21" s="12">
        <f t="shared" si="5"/>
        <v>1</v>
      </c>
      <c r="Y21" s="12">
        <f t="shared" si="6"/>
        <v>1</v>
      </c>
      <c r="Z21" s="12">
        <f t="shared" si="7"/>
        <v>1</v>
      </c>
      <c r="AD21" s="2" t="s">
        <v>124</v>
      </c>
      <c r="AE21">
        <v>5</v>
      </c>
      <c r="AF21">
        <v>5</v>
      </c>
      <c r="AG21">
        <v>5</v>
      </c>
      <c r="AH21">
        <v>5</v>
      </c>
      <c r="AI21">
        <v>0.5</v>
      </c>
      <c r="AJ21">
        <v>0</v>
      </c>
      <c r="AK21">
        <v>0</v>
      </c>
      <c r="AL21">
        <v>0</v>
      </c>
      <c r="AM21" s="15">
        <f t="shared" si="9"/>
        <v>3.3333333333333335</v>
      </c>
      <c r="AN21" s="15">
        <f t="shared" si="8"/>
        <v>0</v>
      </c>
      <c r="AO21" s="15">
        <f t="shared" si="8"/>
        <v>0</v>
      </c>
      <c r="AP21" s="15">
        <f t="shared" si="8"/>
        <v>0</v>
      </c>
    </row>
    <row r="22" spans="1:42" x14ac:dyDescent="0.2">
      <c r="A22" s="1">
        <v>21</v>
      </c>
      <c r="B22" s="2" t="s">
        <v>27</v>
      </c>
      <c r="C22" s="5" t="s">
        <v>7</v>
      </c>
      <c r="D22" s="5" t="s">
        <v>7</v>
      </c>
      <c r="E22" s="5" t="s">
        <v>7</v>
      </c>
      <c r="F22" s="5" t="s">
        <v>7</v>
      </c>
      <c r="G22" s="6" t="s">
        <v>127</v>
      </c>
      <c r="H22" s="5" t="s">
        <v>7</v>
      </c>
      <c r="I22" s="5" t="s">
        <v>7</v>
      </c>
      <c r="J22" s="6" t="s">
        <v>127</v>
      </c>
      <c r="K22" s="5" t="s">
        <v>7</v>
      </c>
      <c r="L22" s="5" t="s">
        <v>7</v>
      </c>
      <c r="M22" s="5" t="s">
        <v>7</v>
      </c>
      <c r="N22" s="5" t="s">
        <v>7</v>
      </c>
      <c r="O22" s="1" t="s">
        <v>112</v>
      </c>
      <c r="P22" s="1" t="s">
        <v>113</v>
      </c>
      <c r="Q22" s="1" t="s">
        <v>114</v>
      </c>
      <c r="R22" s="1" t="s">
        <v>115</v>
      </c>
      <c r="S22" s="10">
        <f t="shared" si="0"/>
        <v>1</v>
      </c>
      <c r="T22" s="10">
        <f t="shared" si="1"/>
        <v>0</v>
      </c>
      <c r="U22" s="10">
        <f t="shared" si="2"/>
        <v>0</v>
      </c>
      <c r="V22" s="10">
        <f t="shared" si="3"/>
        <v>1</v>
      </c>
      <c r="W22" s="12">
        <f t="shared" si="4"/>
        <v>1</v>
      </c>
      <c r="X22" s="12">
        <f t="shared" si="5"/>
        <v>1</v>
      </c>
      <c r="Y22" s="12">
        <f t="shared" si="6"/>
        <v>1</v>
      </c>
      <c r="Z22" s="12">
        <f t="shared" si="7"/>
        <v>1</v>
      </c>
      <c r="AD22" s="2" t="s">
        <v>120</v>
      </c>
      <c r="AE22">
        <v>5</v>
      </c>
      <c r="AF22">
        <v>5</v>
      </c>
      <c r="AG22">
        <v>5</v>
      </c>
      <c r="AH22">
        <v>5</v>
      </c>
      <c r="AI22">
        <v>1</v>
      </c>
      <c r="AJ22">
        <v>0</v>
      </c>
      <c r="AK22">
        <v>0</v>
      </c>
      <c r="AL22">
        <v>0.5</v>
      </c>
      <c r="AM22" s="15">
        <f t="shared" si="9"/>
        <v>6.666666666666667</v>
      </c>
      <c r="AN22" s="15">
        <f t="shared" si="8"/>
        <v>0</v>
      </c>
      <c r="AO22" s="15">
        <f t="shared" si="8"/>
        <v>0</v>
      </c>
      <c r="AP22" s="15">
        <f t="shared" si="8"/>
        <v>3.3333333333333335</v>
      </c>
    </row>
    <row r="23" spans="1:42" x14ac:dyDescent="0.2">
      <c r="A23" s="1">
        <v>22</v>
      </c>
      <c r="B23" s="2" t="s">
        <v>28</v>
      </c>
      <c r="C23" s="6" t="s">
        <v>128</v>
      </c>
      <c r="D23" s="6" t="s">
        <v>127</v>
      </c>
      <c r="E23" s="6" t="s">
        <v>127</v>
      </c>
      <c r="F23" s="6" t="s">
        <v>127</v>
      </c>
      <c r="G23" s="6" t="s">
        <v>127</v>
      </c>
      <c r="H23" s="6" t="s">
        <v>128</v>
      </c>
      <c r="I23" s="6" t="s">
        <v>127</v>
      </c>
      <c r="J23" s="6" t="s">
        <v>127</v>
      </c>
      <c r="K23" s="6" t="s">
        <v>127</v>
      </c>
      <c r="L23" s="6" t="s">
        <v>128</v>
      </c>
      <c r="M23" s="6" t="s">
        <v>128</v>
      </c>
      <c r="N23" s="6" t="s">
        <v>128</v>
      </c>
      <c r="O23" s="1" t="s">
        <v>116</v>
      </c>
      <c r="P23" s="1" t="s">
        <v>113</v>
      </c>
      <c r="Q23" s="1" t="s">
        <v>117</v>
      </c>
      <c r="R23" s="1" t="s">
        <v>118</v>
      </c>
      <c r="S23" s="10">
        <f t="shared" si="0"/>
        <v>0</v>
      </c>
      <c r="T23" s="10">
        <f t="shared" si="1"/>
        <v>0</v>
      </c>
      <c r="U23" s="10">
        <f t="shared" si="2"/>
        <v>0</v>
      </c>
      <c r="V23" s="10">
        <f t="shared" si="3"/>
        <v>0</v>
      </c>
      <c r="W23" s="12">
        <f t="shared" si="4"/>
        <v>0</v>
      </c>
      <c r="X23" s="12">
        <f t="shared" si="5"/>
        <v>0</v>
      </c>
      <c r="Y23" s="12">
        <f t="shared" si="6"/>
        <v>0</v>
      </c>
      <c r="Z23" s="12">
        <f t="shared" si="7"/>
        <v>0</v>
      </c>
      <c r="AD23" s="2" t="s">
        <v>123</v>
      </c>
      <c r="AE23">
        <v>6</v>
      </c>
      <c r="AF23">
        <v>6</v>
      </c>
      <c r="AG23">
        <v>6</v>
      </c>
      <c r="AH23">
        <v>6</v>
      </c>
      <c r="AI23">
        <v>2.5</v>
      </c>
      <c r="AJ23">
        <v>0</v>
      </c>
      <c r="AK23">
        <v>0</v>
      </c>
      <c r="AL23">
        <v>0.5</v>
      </c>
      <c r="AM23" s="15">
        <f t="shared" si="9"/>
        <v>13.888888888888889</v>
      </c>
      <c r="AN23" s="15">
        <f t="shared" si="8"/>
        <v>0</v>
      </c>
      <c r="AO23" s="15">
        <f t="shared" si="8"/>
        <v>0</v>
      </c>
      <c r="AP23" s="15">
        <f t="shared" si="8"/>
        <v>2.7777777777777777</v>
      </c>
    </row>
    <row r="24" spans="1:42" x14ac:dyDescent="0.2">
      <c r="A24" s="1">
        <v>23</v>
      </c>
      <c r="B24" s="2" t="s">
        <v>29</v>
      </c>
      <c r="C24" s="6" t="s">
        <v>127</v>
      </c>
      <c r="D24" s="6" t="s">
        <v>129</v>
      </c>
      <c r="E24" s="6" t="s">
        <v>131</v>
      </c>
      <c r="F24" s="6" t="s">
        <v>127</v>
      </c>
      <c r="G24" s="6" t="s">
        <v>128</v>
      </c>
      <c r="H24" s="6" t="s">
        <v>128</v>
      </c>
      <c r="I24" s="6" t="s">
        <v>127</v>
      </c>
      <c r="J24" s="6" t="s">
        <v>127</v>
      </c>
      <c r="K24" s="6" t="s">
        <v>127</v>
      </c>
      <c r="L24" s="6" t="s">
        <v>128</v>
      </c>
      <c r="M24" s="6" t="s">
        <v>128</v>
      </c>
      <c r="N24" s="6" t="s">
        <v>128</v>
      </c>
      <c r="O24" s="1" t="s">
        <v>116</v>
      </c>
      <c r="P24" s="1" t="s">
        <v>113</v>
      </c>
      <c r="Q24" s="1" t="s">
        <v>117</v>
      </c>
      <c r="R24" s="1" t="s">
        <v>118</v>
      </c>
      <c r="S24" s="10">
        <f t="shared" si="0"/>
        <v>0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2">
        <f t="shared" si="4"/>
        <v>0.5</v>
      </c>
      <c r="X24" s="12">
        <f t="shared" si="5"/>
        <v>0</v>
      </c>
      <c r="Y24" s="12">
        <f t="shared" si="6"/>
        <v>0</v>
      </c>
      <c r="Z24" s="12">
        <f t="shared" si="7"/>
        <v>0</v>
      </c>
      <c r="AD24" s="2" t="s">
        <v>126</v>
      </c>
      <c r="AE24">
        <v>2</v>
      </c>
      <c r="AF24">
        <v>2</v>
      </c>
      <c r="AG24">
        <v>2</v>
      </c>
      <c r="AH24">
        <v>2</v>
      </c>
      <c r="AI24">
        <v>0.5</v>
      </c>
      <c r="AJ24">
        <v>0</v>
      </c>
      <c r="AK24">
        <v>1</v>
      </c>
      <c r="AL24">
        <v>0.5</v>
      </c>
      <c r="AM24" s="15"/>
      <c r="AN24" s="15"/>
      <c r="AO24" s="15"/>
      <c r="AP24" s="15"/>
    </row>
    <row r="25" spans="1:42" x14ac:dyDescent="0.2">
      <c r="A25" s="1">
        <v>24</v>
      </c>
      <c r="B25" s="2" t="s">
        <v>30</v>
      </c>
      <c r="C25" s="5" t="s">
        <v>131</v>
      </c>
      <c r="D25" s="5" t="s">
        <v>131</v>
      </c>
      <c r="E25" s="5" t="s">
        <v>131</v>
      </c>
      <c r="F25" s="6" t="s">
        <v>127</v>
      </c>
      <c r="G25" s="6" t="s">
        <v>127</v>
      </c>
      <c r="H25" s="5" t="s">
        <v>131</v>
      </c>
      <c r="I25" s="6" t="s">
        <v>130</v>
      </c>
      <c r="J25" s="6" t="s">
        <v>130</v>
      </c>
      <c r="K25" s="6" t="s">
        <v>130</v>
      </c>
      <c r="L25" s="5" t="s">
        <v>131</v>
      </c>
      <c r="M25" s="6" t="s">
        <v>7</v>
      </c>
      <c r="N25" s="5" t="s">
        <v>131</v>
      </c>
      <c r="O25" s="1" t="s">
        <v>112</v>
      </c>
      <c r="P25" s="1" t="s">
        <v>113</v>
      </c>
      <c r="Q25" s="1" t="s">
        <v>117</v>
      </c>
      <c r="R25" s="1" t="s">
        <v>115</v>
      </c>
      <c r="S25" s="10">
        <f t="shared" si="0"/>
        <v>0.5</v>
      </c>
      <c r="T25" s="10">
        <f t="shared" si="1"/>
        <v>0</v>
      </c>
      <c r="U25" s="10">
        <f t="shared" si="2"/>
        <v>0</v>
      </c>
      <c r="V25" s="10">
        <f t="shared" si="3"/>
        <v>1</v>
      </c>
      <c r="W25" s="12">
        <f t="shared" si="4"/>
        <v>0.5</v>
      </c>
      <c r="X25" s="12">
        <f t="shared" si="5"/>
        <v>0.5</v>
      </c>
      <c r="Y25" s="12">
        <f t="shared" si="6"/>
        <v>0</v>
      </c>
      <c r="Z25" s="12">
        <f t="shared" si="7"/>
        <v>1</v>
      </c>
      <c r="AD25" s="2" t="s">
        <v>121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0</v>
      </c>
      <c r="AK25">
        <v>0</v>
      </c>
      <c r="AL25">
        <v>0</v>
      </c>
      <c r="AM25" s="15">
        <f t="shared" si="9"/>
        <v>33.333333333333329</v>
      </c>
      <c r="AN25" s="15">
        <f t="shared" si="8"/>
        <v>0</v>
      </c>
      <c r="AO25" s="15">
        <f t="shared" si="8"/>
        <v>0</v>
      </c>
      <c r="AP25" s="15">
        <f t="shared" si="8"/>
        <v>0</v>
      </c>
    </row>
    <row r="26" spans="1:42" x14ac:dyDescent="0.2">
      <c r="A26" s="1">
        <v>25</v>
      </c>
      <c r="B26" s="2" t="s">
        <v>31</v>
      </c>
      <c r="C26" s="5" t="s">
        <v>7</v>
      </c>
      <c r="D26" s="5" t="s">
        <v>7</v>
      </c>
      <c r="E26" s="5" t="s">
        <v>7</v>
      </c>
      <c r="F26" s="6" t="s">
        <v>127</v>
      </c>
      <c r="G26" s="6" t="s">
        <v>127</v>
      </c>
      <c r="H26" s="6" t="s">
        <v>130</v>
      </c>
      <c r="I26" s="6" t="s">
        <v>130</v>
      </c>
      <c r="J26" s="6" t="s">
        <v>130</v>
      </c>
      <c r="K26" s="6" t="s">
        <v>130</v>
      </c>
      <c r="L26" s="5" t="s">
        <v>131</v>
      </c>
      <c r="M26" s="5" t="s">
        <v>131</v>
      </c>
      <c r="N26" s="5" t="s">
        <v>131</v>
      </c>
      <c r="O26" s="1" t="s">
        <v>112</v>
      </c>
      <c r="P26" s="1" t="s">
        <v>113</v>
      </c>
      <c r="Q26" s="1" t="s">
        <v>117</v>
      </c>
      <c r="R26" s="1" t="s">
        <v>115</v>
      </c>
      <c r="S26" s="10">
        <f t="shared" si="0"/>
        <v>1</v>
      </c>
      <c r="T26" s="10">
        <f t="shared" si="1"/>
        <v>0</v>
      </c>
      <c r="U26" s="10">
        <f t="shared" si="2"/>
        <v>0</v>
      </c>
      <c r="V26" s="10">
        <f t="shared" si="3"/>
        <v>0.5</v>
      </c>
      <c r="W26" s="12">
        <f t="shared" si="4"/>
        <v>1</v>
      </c>
      <c r="X26" s="12">
        <f t="shared" si="5"/>
        <v>0</v>
      </c>
      <c r="Y26" s="12">
        <f t="shared" si="6"/>
        <v>0</v>
      </c>
      <c r="Z26" s="12">
        <f t="shared" si="7"/>
        <v>0.5</v>
      </c>
      <c r="AD26" s="25" t="s">
        <v>141</v>
      </c>
      <c r="AE26">
        <v>100</v>
      </c>
      <c r="AF26">
        <v>100</v>
      </c>
      <c r="AG26">
        <v>100</v>
      </c>
      <c r="AH26">
        <v>100</v>
      </c>
      <c r="AI26">
        <v>61.5</v>
      </c>
      <c r="AJ26">
        <v>32.5</v>
      </c>
      <c r="AK26">
        <v>38</v>
      </c>
      <c r="AL26">
        <v>44.5</v>
      </c>
    </row>
    <row r="27" spans="1:42" x14ac:dyDescent="0.2">
      <c r="A27" s="1">
        <v>26</v>
      </c>
      <c r="B27" s="2" t="s">
        <v>32</v>
      </c>
      <c r="C27" s="5" t="s">
        <v>131</v>
      </c>
      <c r="D27" s="6" t="s">
        <v>130</v>
      </c>
      <c r="E27" s="5" t="s">
        <v>7</v>
      </c>
      <c r="F27" s="6" t="s">
        <v>127</v>
      </c>
      <c r="G27" s="6" t="s">
        <v>127</v>
      </c>
      <c r="H27" s="6" t="s">
        <v>127</v>
      </c>
      <c r="I27" s="6" t="s">
        <v>127</v>
      </c>
      <c r="J27" s="6" t="s">
        <v>127</v>
      </c>
      <c r="K27" s="6" t="s">
        <v>127</v>
      </c>
      <c r="L27" s="6" t="s">
        <v>130</v>
      </c>
      <c r="M27" s="6" t="s">
        <v>130</v>
      </c>
      <c r="N27" s="6" t="s">
        <v>130</v>
      </c>
      <c r="O27" s="1" t="s">
        <v>112</v>
      </c>
      <c r="P27" s="1" t="s">
        <v>113</v>
      </c>
      <c r="Q27" s="1" t="s">
        <v>117</v>
      </c>
      <c r="R27" s="1" t="s">
        <v>115</v>
      </c>
      <c r="S27" s="10">
        <f t="shared" si="0"/>
        <v>0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2">
        <f t="shared" si="4"/>
        <v>1</v>
      </c>
      <c r="X27" s="12">
        <f t="shared" si="5"/>
        <v>0</v>
      </c>
      <c r="Y27" s="12">
        <f t="shared" si="6"/>
        <v>0</v>
      </c>
      <c r="Z27" s="12">
        <f t="shared" si="7"/>
        <v>0</v>
      </c>
    </row>
    <row r="28" spans="1:42" x14ac:dyDescent="0.2">
      <c r="A28" s="1">
        <v>27</v>
      </c>
      <c r="B28" s="2" t="s">
        <v>33</v>
      </c>
      <c r="C28" s="6" t="s">
        <v>130</v>
      </c>
      <c r="D28" s="6" t="s">
        <v>130</v>
      </c>
      <c r="E28" s="6" t="s">
        <v>130</v>
      </c>
      <c r="F28" s="6" t="s">
        <v>127</v>
      </c>
      <c r="G28" s="6" t="s">
        <v>130</v>
      </c>
      <c r="H28" s="6" t="s">
        <v>130</v>
      </c>
      <c r="I28" s="6" t="s">
        <v>130</v>
      </c>
      <c r="J28" s="6" t="s">
        <v>130</v>
      </c>
      <c r="K28" s="6" t="s">
        <v>130</v>
      </c>
      <c r="L28" s="6" t="s">
        <v>131</v>
      </c>
      <c r="M28" s="6" t="s">
        <v>130</v>
      </c>
      <c r="N28" s="6" t="s">
        <v>130</v>
      </c>
      <c r="O28" s="1" t="s">
        <v>112</v>
      </c>
      <c r="P28" s="1" t="s">
        <v>113</v>
      </c>
      <c r="Q28" s="1" t="s">
        <v>117</v>
      </c>
      <c r="R28" s="1" t="s">
        <v>115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</v>
      </c>
      <c r="W28" s="12">
        <f t="shared" si="4"/>
        <v>0</v>
      </c>
      <c r="X28" s="12">
        <f t="shared" si="5"/>
        <v>0</v>
      </c>
      <c r="Y28" s="12">
        <f t="shared" si="6"/>
        <v>0</v>
      </c>
      <c r="Z28" s="12">
        <f t="shared" si="7"/>
        <v>0.5</v>
      </c>
    </row>
    <row r="29" spans="1:42" x14ac:dyDescent="0.2">
      <c r="A29" s="1">
        <v>28</v>
      </c>
      <c r="B29" s="2" t="s">
        <v>34</v>
      </c>
      <c r="C29" s="6" t="s">
        <v>127</v>
      </c>
      <c r="D29" s="6" t="s">
        <v>127</v>
      </c>
      <c r="E29" s="6" t="s">
        <v>127</v>
      </c>
      <c r="F29" s="6" t="s">
        <v>130</v>
      </c>
      <c r="G29" s="6" t="s">
        <v>127</v>
      </c>
      <c r="H29" s="6" t="s">
        <v>128</v>
      </c>
      <c r="I29" s="6" t="s">
        <v>127</v>
      </c>
      <c r="J29" s="6" t="s">
        <v>127</v>
      </c>
      <c r="K29" s="6" t="s">
        <v>127</v>
      </c>
      <c r="L29" s="6" t="s">
        <v>128</v>
      </c>
      <c r="M29" s="6" t="s">
        <v>128</v>
      </c>
      <c r="N29" s="6" t="s">
        <v>128</v>
      </c>
      <c r="O29" s="1" t="s">
        <v>112</v>
      </c>
      <c r="P29" s="1" t="s">
        <v>113</v>
      </c>
      <c r="Q29" s="1" t="s">
        <v>117</v>
      </c>
      <c r="R29" s="1" t="s">
        <v>119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2">
        <f t="shared" si="4"/>
        <v>0</v>
      </c>
      <c r="X29" s="12">
        <f t="shared" si="5"/>
        <v>0</v>
      </c>
      <c r="Y29" s="12">
        <f t="shared" si="6"/>
        <v>0</v>
      </c>
      <c r="Z29" s="12">
        <f t="shared" si="7"/>
        <v>0</v>
      </c>
      <c r="AI29" t="s">
        <v>140</v>
      </c>
      <c r="AJ29" t="s">
        <v>2</v>
      </c>
      <c r="AK29" t="s">
        <v>3</v>
      </c>
      <c r="AL29" t="s">
        <v>152</v>
      </c>
      <c r="AM29" t="s">
        <v>151</v>
      </c>
    </row>
    <row r="30" spans="1:42" x14ac:dyDescent="0.2">
      <c r="A30" s="1">
        <v>29</v>
      </c>
      <c r="B30" s="2" t="s">
        <v>35</v>
      </c>
      <c r="C30" s="5" t="s">
        <v>131</v>
      </c>
      <c r="D30" s="6" t="s">
        <v>127</v>
      </c>
      <c r="E30" s="5" t="s">
        <v>131</v>
      </c>
      <c r="F30" s="6" t="s">
        <v>127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127</v>
      </c>
      <c r="L30" s="6" t="s">
        <v>129</v>
      </c>
      <c r="M30" s="6" t="s">
        <v>129</v>
      </c>
      <c r="N30" s="6" t="s">
        <v>129</v>
      </c>
      <c r="O30" s="1" t="s">
        <v>112</v>
      </c>
      <c r="P30" s="1" t="s">
        <v>113</v>
      </c>
      <c r="Q30" s="1" t="s">
        <v>117</v>
      </c>
      <c r="R30" s="1" t="s">
        <v>120</v>
      </c>
      <c r="S30" s="10">
        <f t="shared" si="0"/>
        <v>0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2">
        <f t="shared" si="4"/>
        <v>0.5</v>
      </c>
      <c r="X30" s="12">
        <f t="shared" si="5"/>
        <v>0</v>
      </c>
      <c r="Y30" s="12">
        <f t="shared" si="6"/>
        <v>0</v>
      </c>
      <c r="Z30" s="12">
        <f t="shared" si="7"/>
        <v>0</v>
      </c>
      <c r="AD30" s="2"/>
      <c r="AE30" s="15"/>
      <c r="AF30" s="15"/>
      <c r="AG30" s="15"/>
      <c r="AH30" s="15"/>
      <c r="AI30" t="s">
        <v>158</v>
      </c>
      <c r="AJ30" s="15">
        <f>((AI20+AI21+AI22+AI23+AI24)/((AE20+AE21+AE22+AE23+AE24)))*100</f>
        <v>71.969696969696969</v>
      </c>
      <c r="AK30" s="15">
        <f>((AJ20+AJ21+AJ22+AJ23+AJ24)/((AF20+AF21+AF22+AF23+AF24)))*100</f>
        <v>47.727272727272727</v>
      </c>
      <c r="AL30" s="15">
        <f>((AK20+AK21+AK22+AK23+AK24)/((AG20+AG21+AG22+AG23+AG24)))*100</f>
        <v>49.242424242424242</v>
      </c>
      <c r="AM30" s="15">
        <f>((AL20+AL21+AL22+AL23+AL24)/((AH20+AH21+AH22+AH23+AH24)))*100</f>
        <v>65.909090909090907</v>
      </c>
    </row>
    <row r="31" spans="1:42" x14ac:dyDescent="0.2">
      <c r="A31" s="1">
        <v>30</v>
      </c>
      <c r="B31" s="2" t="s">
        <v>36</v>
      </c>
      <c r="C31" s="5" t="s">
        <v>131</v>
      </c>
      <c r="D31" s="6" t="s">
        <v>127</v>
      </c>
      <c r="E31" s="5" t="s">
        <v>131</v>
      </c>
      <c r="F31" s="6" t="s">
        <v>127</v>
      </c>
      <c r="G31" s="6" t="s">
        <v>127</v>
      </c>
      <c r="H31" s="6" t="s">
        <v>127</v>
      </c>
      <c r="I31" s="6" t="s">
        <v>127</v>
      </c>
      <c r="J31" s="6" t="s">
        <v>127</v>
      </c>
      <c r="K31" s="6" t="s">
        <v>127</v>
      </c>
      <c r="L31" s="6" t="s">
        <v>129</v>
      </c>
      <c r="M31" s="6" t="s">
        <v>129</v>
      </c>
      <c r="N31" s="6" t="s">
        <v>129</v>
      </c>
      <c r="O31" s="1" t="s">
        <v>112</v>
      </c>
      <c r="P31" s="1" t="s">
        <v>113</v>
      </c>
      <c r="Q31" s="1" t="s">
        <v>117</v>
      </c>
      <c r="R31" s="1" t="s">
        <v>120</v>
      </c>
      <c r="S31" s="10">
        <f t="shared" si="0"/>
        <v>0</v>
      </c>
      <c r="T31" s="10">
        <f t="shared" si="1"/>
        <v>0</v>
      </c>
      <c r="U31" s="10">
        <f t="shared" si="2"/>
        <v>0</v>
      </c>
      <c r="V31" s="10">
        <f t="shared" si="3"/>
        <v>0</v>
      </c>
      <c r="W31" s="12">
        <f t="shared" si="4"/>
        <v>0.5</v>
      </c>
      <c r="X31" s="12">
        <f t="shared" si="5"/>
        <v>0</v>
      </c>
      <c r="Y31" s="12">
        <f t="shared" si="6"/>
        <v>0</v>
      </c>
      <c r="Z31" s="12">
        <f t="shared" si="7"/>
        <v>0</v>
      </c>
      <c r="AD31" s="2"/>
      <c r="AE31" s="15"/>
      <c r="AF31" s="15"/>
      <c r="AG31" s="15"/>
      <c r="AH31" s="15"/>
      <c r="AI31" t="s">
        <v>159</v>
      </c>
      <c r="AJ31" s="15">
        <f>((AI17+AI18+AI19+AI21+AI22+AI23+AI24+AI25)/((AE17+AE18+AE19+AE21+AE22+AE23+AE24+AE25)))*100</f>
        <v>35.57692307692308</v>
      </c>
      <c r="AK31" s="15">
        <f>((AJ17+AJ18+AJ19+AJ21+AJ22+AJ23+AJ24+AJ25)/((AF17+AF18+AF19+AF21+AF22+AF23+AF24+AF25)))*100</f>
        <v>1.9230769230769231</v>
      </c>
      <c r="AL31" s="15">
        <f>((AK17+AK18+AK19+AK21+AK22+AK23+AK24+AK25)/((AG17+AG18+AG19+AG21+AG22+AG23+AG24+AG25)))*100</f>
        <v>12.5</v>
      </c>
      <c r="AM31" s="15">
        <f>((AL17+AL18+AL19+AL21+AL22+AL23+AL24+AL25)/((AH17+AH18+AH19+AH21+AH22+AH23+AH24+AH25)))*100</f>
        <v>4.8076923076923084</v>
      </c>
    </row>
    <row r="32" spans="1:42" x14ac:dyDescent="0.2">
      <c r="A32" s="1">
        <v>31</v>
      </c>
      <c r="B32" s="2" t="s">
        <v>37</v>
      </c>
      <c r="C32" s="5" t="s">
        <v>131</v>
      </c>
      <c r="D32" s="5" t="s">
        <v>131</v>
      </c>
      <c r="E32" s="5" t="s">
        <v>7</v>
      </c>
      <c r="F32" s="6" t="s">
        <v>127</v>
      </c>
      <c r="G32" s="6" t="s">
        <v>127</v>
      </c>
      <c r="H32" s="6" t="s">
        <v>127</v>
      </c>
      <c r="I32" s="6" t="s">
        <v>127</v>
      </c>
      <c r="J32" s="6" t="s">
        <v>127</v>
      </c>
      <c r="K32" s="6" t="s">
        <v>7</v>
      </c>
      <c r="L32" s="5" t="s">
        <v>131</v>
      </c>
      <c r="M32" s="5" t="s">
        <v>131</v>
      </c>
      <c r="N32" s="5" t="s">
        <v>131</v>
      </c>
      <c r="O32" s="1" t="s">
        <v>112</v>
      </c>
      <c r="P32" s="1" t="s">
        <v>113</v>
      </c>
      <c r="Q32" s="1" t="s">
        <v>117</v>
      </c>
      <c r="R32" s="1" t="s">
        <v>115</v>
      </c>
      <c r="S32" s="10">
        <f t="shared" si="0"/>
        <v>0.5</v>
      </c>
      <c r="T32" s="10">
        <f t="shared" si="1"/>
        <v>0</v>
      </c>
      <c r="U32" s="10">
        <f t="shared" si="2"/>
        <v>0</v>
      </c>
      <c r="V32" s="10">
        <f t="shared" si="3"/>
        <v>0.5</v>
      </c>
      <c r="W32" s="12">
        <f t="shared" si="4"/>
        <v>1</v>
      </c>
      <c r="X32" s="12">
        <f t="shared" si="5"/>
        <v>0</v>
      </c>
      <c r="Y32" s="12">
        <f t="shared" si="6"/>
        <v>1</v>
      </c>
      <c r="Z32" s="12">
        <f t="shared" si="7"/>
        <v>0.5</v>
      </c>
      <c r="AD32" s="2"/>
      <c r="AE32" s="15"/>
      <c r="AF32" s="15"/>
      <c r="AG32" s="15"/>
      <c r="AH32" s="15"/>
      <c r="AI32" t="s">
        <v>160</v>
      </c>
      <c r="AJ32" s="15">
        <f>((AI20+AI21+AI22+AI23+AI24)/((AE20+AE21+AE22+AE23+AE24)))*100</f>
        <v>71.969696969696969</v>
      </c>
      <c r="AK32" s="15">
        <f>((AJ20+AJ21+AJ22+AJ23+AJ24)/((AF20+AF21+AF22+AF23+AF24)))*100</f>
        <v>47.727272727272727</v>
      </c>
      <c r="AL32" s="15">
        <f>((AK20+AK21+AK22+AK23+AK24)/((AG20+AG21+AG22+AG23+AG24)))*100</f>
        <v>49.242424242424242</v>
      </c>
      <c r="AM32" s="15">
        <f>((AL20+AL21+AL22+AL23+AL24)/((AH20+AH21+AH22+AH23+AH24)))*100</f>
        <v>65.909090909090907</v>
      </c>
    </row>
    <row r="33" spans="1:48" x14ac:dyDescent="0.2">
      <c r="A33" s="1">
        <v>32</v>
      </c>
      <c r="B33" s="2" t="s">
        <v>38</v>
      </c>
      <c r="C33" s="5" t="s">
        <v>7</v>
      </c>
      <c r="D33" s="5" t="s">
        <v>7</v>
      </c>
      <c r="E33" s="5" t="s">
        <v>7</v>
      </c>
      <c r="F33" s="5" t="s">
        <v>7</v>
      </c>
      <c r="G33" s="5" t="s">
        <v>7</v>
      </c>
      <c r="H33" s="5" t="s">
        <v>7</v>
      </c>
      <c r="I33" s="6" t="s">
        <v>129</v>
      </c>
      <c r="J33" s="6" t="s">
        <v>7</v>
      </c>
      <c r="K33" s="6" t="s">
        <v>7</v>
      </c>
      <c r="L33" s="5" t="s">
        <v>7</v>
      </c>
      <c r="M33" s="5" t="s">
        <v>7</v>
      </c>
      <c r="N33" s="5" t="s">
        <v>7</v>
      </c>
      <c r="O33" s="1" t="s">
        <v>112</v>
      </c>
      <c r="P33" s="1" t="s">
        <v>113</v>
      </c>
      <c r="Q33" s="1" t="s">
        <v>114</v>
      </c>
      <c r="R33" s="1" t="s">
        <v>115</v>
      </c>
      <c r="S33" s="10">
        <f t="shared" si="0"/>
        <v>1</v>
      </c>
      <c r="T33" s="10">
        <f t="shared" si="1"/>
        <v>1</v>
      </c>
      <c r="U33" s="10">
        <f t="shared" si="2"/>
        <v>1</v>
      </c>
      <c r="V33" s="10">
        <f t="shared" si="3"/>
        <v>1</v>
      </c>
      <c r="W33" s="12">
        <f t="shared" si="4"/>
        <v>1</v>
      </c>
      <c r="X33" s="12">
        <f t="shared" si="5"/>
        <v>1</v>
      </c>
      <c r="Y33" s="12">
        <f t="shared" si="6"/>
        <v>1</v>
      </c>
      <c r="Z33" s="12">
        <f t="shared" si="7"/>
        <v>1</v>
      </c>
      <c r="AD33" s="2"/>
      <c r="AE33" s="15"/>
      <c r="AF33" s="15"/>
      <c r="AG33" s="15"/>
      <c r="AH33" s="15"/>
      <c r="AI33" t="s">
        <v>161</v>
      </c>
      <c r="AJ33" s="15">
        <f>((AI20+AI21+AI22+AI23+AI24)/((AE20+AE21+AE22+AE23+AE24)))*100</f>
        <v>71.969696969696969</v>
      </c>
      <c r="AK33" s="15">
        <f>((AJ20+AJ21+AJ22+AJ23+AJ24)/((AF20+AF21+AF22+AF23+AF24)))*100</f>
        <v>47.727272727272727</v>
      </c>
      <c r="AL33" s="15">
        <f>((AK20+AK21+AK22+AK23+AK24)/((AG20+AG21+AG22+AG23+AG24)))*100</f>
        <v>49.242424242424242</v>
      </c>
      <c r="AM33" s="15">
        <f>((AL20+AL21+AL22+AL23+AL24)/((AH20+AH21+AH22+AH23+AH24)))*100</f>
        <v>65.909090909090907</v>
      </c>
    </row>
    <row r="34" spans="1:48" x14ac:dyDescent="0.2">
      <c r="A34" s="1">
        <v>33</v>
      </c>
      <c r="B34" s="2" t="s">
        <v>39</v>
      </c>
      <c r="C34" s="5" t="s">
        <v>7</v>
      </c>
      <c r="D34" s="5" t="s">
        <v>7</v>
      </c>
      <c r="E34" s="5" t="s">
        <v>7</v>
      </c>
      <c r="F34" s="6" t="s">
        <v>128</v>
      </c>
      <c r="G34" s="6" t="s">
        <v>128</v>
      </c>
      <c r="H34" s="6" t="s">
        <v>127</v>
      </c>
      <c r="I34" s="6" t="s">
        <v>127</v>
      </c>
      <c r="J34" s="6" t="s">
        <v>127</v>
      </c>
      <c r="K34" s="6" t="s">
        <v>127</v>
      </c>
      <c r="L34" s="5" t="s">
        <v>7</v>
      </c>
      <c r="M34" s="6" t="s">
        <v>128</v>
      </c>
      <c r="N34" s="6" t="s">
        <v>128</v>
      </c>
      <c r="O34" s="1" t="s">
        <v>116</v>
      </c>
      <c r="P34" s="1" t="s">
        <v>113</v>
      </c>
      <c r="Q34" s="1" t="s">
        <v>114</v>
      </c>
      <c r="R34" s="1" t="s">
        <v>119</v>
      </c>
      <c r="S34" s="10">
        <f t="shared" si="0"/>
        <v>1</v>
      </c>
      <c r="T34" s="10">
        <f t="shared" si="1"/>
        <v>0</v>
      </c>
      <c r="U34" s="10">
        <f t="shared" si="2"/>
        <v>0</v>
      </c>
      <c r="V34" s="10">
        <f t="shared" si="3"/>
        <v>0</v>
      </c>
      <c r="W34" s="12">
        <f t="shared" si="4"/>
        <v>1</v>
      </c>
      <c r="X34" s="12">
        <f t="shared" si="5"/>
        <v>0</v>
      </c>
      <c r="Y34" s="12">
        <f t="shared" si="6"/>
        <v>0</v>
      </c>
      <c r="Z34" s="12">
        <f t="shared" si="7"/>
        <v>1</v>
      </c>
      <c r="AD34" s="2"/>
      <c r="AE34" s="15"/>
      <c r="AF34" s="15"/>
      <c r="AG34" s="15"/>
      <c r="AH34" s="15"/>
      <c r="AI34" t="s">
        <v>162</v>
      </c>
      <c r="AJ34" s="15">
        <f>((AI25+AI24)/((AE25+AE24)))*100</f>
        <v>62.5</v>
      </c>
      <c r="AK34" s="15">
        <f>((AJ25+AJ24)/((AF25+AF24)))*100</f>
        <v>0</v>
      </c>
      <c r="AL34" s="15">
        <f>((AK25+AK24)/((AG25+AG24)))*100</f>
        <v>25</v>
      </c>
      <c r="AM34" s="15">
        <f>((AL25+AL24)/((AH25+AH24)))*100</f>
        <v>12.5</v>
      </c>
    </row>
    <row r="35" spans="1:48" x14ac:dyDescent="0.2">
      <c r="A35" s="1">
        <v>34</v>
      </c>
      <c r="B35" s="2" t="s">
        <v>40</v>
      </c>
      <c r="C35" s="6" t="s">
        <v>127</v>
      </c>
      <c r="D35" s="5" t="s">
        <v>7</v>
      </c>
      <c r="E35" s="5" t="s">
        <v>7</v>
      </c>
      <c r="F35" s="6" t="s">
        <v>128</v>
      </c>
      <c r="G35" s="6" t="s">
        <v>128</v>
      </c>
      <c r="H35" s="6" t="s">
        <v>128</v>
      </c>
      <c r="I35" s="6" t="s">
        <v>127</v>
      </c>
      <c r="J35" s="6" t="s">
        <v>127</v>
      </c>
      <c r="K35" s="6" t="s">
        <v>127</v>
      </c>
      <c r="L35" s="6" t="s">
        <v>128</v>
      </c>
      <c r="M35" s="6" t="s">
        <v>128</v>
      </c>
      <c r="N35" s="6" t="s">
        <v>128</v>
      </c>
      <c r="O35" s="1" t="s">
        <v>116</v>
      </c>
      <c r="P35" s="1" t="s">
        <v>113</v>
      </c>
      <c r="Q35" s="1" t="s">
        <v>114</v>
      </c>
      <c r="R35" s="1" t="s">
        <v>119</v>
      </c>
      <c r="S35" s="10">
        <f t="shared" si="0"/>
        <v>1</v>
      </c>
      <c r="T35" s="10">
        <f t="shared" si="1"/>
        <v>0</v>
      </c>
      <c r="U35" s="10">
        <f t="shared" si="2"/>
        <v>0</v>
      </c>
      <c r="V35" s="10">
        <f t="shared" si="3"/>
        <v>0</v>
      </c>
      <c r="W35" s="12">
        <f t="shared" si="4"/>
        <v>1</v>
      </c>
      <c r="X35" s="12">
        <f t="shared" si="5"/>
        <v>0</v>
      </c>
      <c r="Y35" s="12">
        <f t="shared" si="6"/>
        <v>0</v>
      </c>
      <c r="Z35" s="12">
        <f t="shared" si="7"/>
        <v>0</v>
      </c>
      <c r="AD35" s="2"/>
      <c r="AE35" s="15"/>
      <c r="AF35" s="15"/>
      <c r="AG35" s="15"/>
      <c r="AH35" s="15"/>
      <c r="AI35" t="s">
        <v>163</v>
      </c>
      <c r="AJ35" s="15">
        <f>((AI17+AI18+AI19+AI21+AI22+AI23)/((AE17+AE18+AE19+AE21+AE22+AE23)))*100</f>
        <v>33.333333333333329</v>
      </c>
      <c r="AK35" s="15">
        <f>((AJ17+AJ18+AJ19+AJ21+AJ22+AJ23)/((AF17+AF18+AF19+AF21+AF22+AF23)))*100</f>
        <v>2.083333333333333</v>
      </c>
      <c r="AL35" s="15">
        <f>((AK17+AK18+AK19+AK21+AK22+AK23)/((AG17+AG18+AG19+AG21+AG22+AG23)))*100</f>
        <v>11.458333333333332</v>
      </c>
      <c r="AM35" s="15">
        <f>((AL17+AL18+AL19+AL21+AL22+AL23)/((AH17+AH18+AH19+AH21+AH22+AH23)))*100</f>
        <v>4.1666666666666661</v>
      </c>
    </row>
    <row r="36" spans="1:48" x14ac:dyDescent="0.2">
      <c r="A36" s="1">
        <v>35</v>
      </c>
      <c r="B36" s="2" t="s">
        <v>41</v>
      </c>
      <c r="C36" s="5" t="s">
        <v>7</v>
      </c>
      <c r="D36" s="5" t="s">
        <v>7</v>
      </c>
      <c r="E36" s="5" t="s">
        <v>7</v>
      </c>
      <c r="F36" s="6" t="s">
        <v>128</v>
      </c>
      <c r="G36" s="6" t="s">
        <v>128</v>
      </c>
      <c r="H36" s="6" t="s">
        <v>128</v>
      </c>
      <c r="I36" s="6" t="s">
        <v>129</v>
      </c>
      <c r="J36" s="6" t="s">
        <v>129</v>
      </c>
      <c r="K36" s="6" t="s">
        <v>129</v>
      </c>
      <c r="L36" s="6" t="s">
        <v>128</v>
      </c>
      <c r="M36" s="6" t="s">
        <v>128</v>
      </c>
      <c r="N36" s="6" t="s">
        <v>128</v>
      </c>
      <c r="O36" s="1" t="s">
        <v>116</v>
      </c>
      <c r="P36" s="1" t="s">
        <v>113</v>
      </c>
      <c r="Q36" s="1" t="s">
        <v>114</v>
      </c>
      <c r="R36" s="1" t="s">
        <v>121</v>
      </c>
      <c r="S36" s="10">
        <f t="shared" si="0"/>
        <v>1</v>
      </c>
      <c r="T36" s="10">
        <f t="shared" si="1"/>
        <v>0</v>
      </c>
      <c r="U36" s="10">
        <f t="shared" si="2"/>
        <v>0</v>
      </c>
      <c r="V36" s="10">
        <f t="shared" si="3"/>
        <v>0</v>
      </c>
      <c r="W36" s="17">
        <f t="shared" si="4"/>
        <v>1</v>
      </c>
      <c r="X36" s="17">
        <f t="shared" si="5"/>
        <v>0</v>
      </c>
      <c r="Y36" s="17">
        <f t="shared" si="6"/>
        <v>0</v>
      </c>
      <c r="Z36" s="17">
        <f t="shared" si="7"/>
        <v>0</v>
      </c>
      <c r="AD36" s="2"/>
      <c r="AE36" s="15"/>
      <c r="AF36" s="15"/>
      <c r="AG36" s="15"/>
      <c r="AH36" s="15"/>
    </row>
    <row r="37" spans="1:48" x14ac:dyDescent="0.2">
      <c r="A37" s="1">
        <v>36</v>
      </c>
      <c r="B37" s="2" t="s">
        <v>42</v>
      </c>
      <c r="C37" s="5" t="s">
        <v>7</v>
      </c>
      <c r="D37" s="5" t="s">
        <v>7</v>
      </c>
      <c r="E37" s="5" t="s">
        <v>7</v>
      </c>
      <c r="F37" s="6" t="s">
        <v>128</v>
      </c>
      <c r="G37" s="6" t="s">
        <v>128</v>
      </c>
      <c r="H37" s="6" t="s">
        <v>128</v>
      </c>
      <c r="I37" s="6" t="s">
        <v>129</v>
      </c>
      <c r="J37" s="6" t="s">
        <v>129</v>
      </c>
      <c r="K37" s="6" t="s">
        <v>129</v>
      </c>
      <c r="L37" s="6" t="s">
        <v>128</v>
      </c>
      <c r="M37" s="6" t="s">
        <v>128</v>
      </c>
      <c r="N37" s="6" t="s">
        <v>128</v>
      </c>
      <c r="O37" s="1" t="s">
        <v>116</v>
      </c>
      <c r="P37" s="1" t="s">
        <v>113</v>
      </c>
      <c r="Q37" s="1" t="s">
        <v>114</v>
      </c>
      <c r="R37" s="1" t="s">
        <v>121</v>
      </c>
      <c r="S37" s="10">
        <f t="shared" si="0"/>
        <v>1</v>
      </c>
      <c r="T37" s="10">
        <f t="shared" si="1"/>
        <v>0</v>
      </c>
      <c r="U37" s="10">
        <f t="shared" si="2"/>
        <v>0</v>
      </c>
      <c r="V37" s="10">
        <f t="shared" si="3"/>
        <v>0</v>
      </c>
      <c r="W37" s="17">
        <f t="shared" si="4"/>
        <v>1</v>
      </c>
      <c r="X37" s="17">
        <f t="shared" si="5"/>
        <v>0</v>
      </c>
      <c r="Y37" s="17">
        <f t="shared" si="6"/>
        <v>0</v>
      </c>
      <c r="Z37" s="17">
        <f t="shared" si="7"/>
        <v>0</v>
      </c>
    </row>
    <row r="38" spans="1:48" x14ac:dyDescent="0.2">
      <c r="A38" s="1">
        <v>37</v>
      </c>
      <c r="B38" s="2" t="s">
        <v>43</v>
      </c>
      <c r="C38" s="5" t="s">
        <v>7</v>
      </c>
      <c r="D38" s="5" t="s">
        <v>7</v>
      </c>
      <c r="E38" s="5" t="s">
        <v>7</v>
      </c>
      <c r="F38" s="5" t="s">
        <v>7</v>
      </c>
      <c r="G38" s="5" t="s">
        <v>7</v>
      </c>
      <c r="H38" s="5" t="s">
        <v>7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7</v>
      </c>
      <c r="N38" s="6" t="s">
        <v>7</v>
      </c>
      <c r="O38" s="1" t="s">
        <v>112</v>
      </c>
      <c r="P38" s="1" t="s">
        <v>113</v>
      </c>
      <c r="Q38" s="1" t="s">
        <v>114</v>
      </c>
      <c r="R38" s="1" t="s">
        <v>115</v>
      </c>
      <c r="S38" s="10">
        <f t="shared" si="0"/>
        <v>1</v>
      </c>
      <c r="T38" s="10">
        <f t="shared" si="1"/>
        <v>1</v>
      </c>
      <c r="U38" s="10">
        <f t="shared" si="2"/>
        <v>1</v>
      </c>
      <c r="V38" s="10">
        <f t="shared" si="3"/>
        <v>1</v>
      </c>
      <c r="W38" s="12">
        <f t="shared" si="4"/>
        <v>1</v>
      </c>
      <c r="X38" s="12">
        <f t="shared" si="5"/>
        <v>1</v>
      </c>
      <c r="Y38" s="12">
        <f t="shared" si="6"/>
        <v>1</v>
      </c>
      <c r="Z38" s="12">
        <f t="shared" si="7"/>
        <v>1</v>
      </c>
    </row>
    <row r="39" spans="1:48" x14ac:dyDescent="0.2">
      <c r="A39" s="1">
        <v>38</v>
      </c>
      <c r="B39" s="2" t="s">
        <v>44</v>
      </c>
      <c r="C39" s="5" t="s">
        <v>7</v>
      </c>
      <c r="D39" s="5" t="s">
        <v>7</v>
      </c>
      <c r="E39" s="5" t="s">
        <v>7</v>
      </c>
      <c r="F39" s="5" t="s">
        <v>7</v>
      </c>
      <c r="G39" s="5" t="s">
        <v>7</v>
      </c>
      <c r="H39" s="5" t="s">
        <v>7</v>
      </c>
      <c r="I39" s="6" t="s">
        <v>127</v>
      </c>
      <c r="J39" s="6" t="s">
        <v>7</v>
      </c>
      <c r="K39" s="6" t="s">
        <v>7</v>
      </c>
      <c r="L39" s="6" t="s">
        <v>7</v>
      </c>
      <c r="M39" s="6" t="s">
        <v>7</v>
      </c>
      <c r="N39" s="6" t="s">
        <v>7</v>
      </c>
      <c r="O39" s="1" t="s">
        <v>112</v>
      </c>
      <c r="P39" s="1" t="s">
        <v>113</v>
      </c>
      <c r="Q39" s="1" t="s">
        <v>114</v>
      </c>
      <c r="R39" s="1" t="s">
        <v>115</v>
      </c>
      <c r="S39" s="10">
        <f t="shared" si="0"/>
        <v>1</v>
      </c>
      <c r="T39" s="10">
        <f t="shared" si="1"/>
        <v>1</v>
      </c>
      <c r="U39" s="10">
        <f t="shared" si="2"/>
        <v>1</v>
      </c>
      <c r="V39" s="10">
        <f t="shared" si="3"/>
        <v>1</v>
      </c>
      <c r="W39" s="12">
        <f t="shared" si="4"/>
        <v>1</v>
      </c>
      <c r="X39" s="12">
        <f t="shared" si="5"/>
        <v>1</v>
      </c>
      <c r="Y39" s="12">
        <f t="shared" si="6"/>
        <v>1</v>
      </c>
      <c r="Z39" s="12">
        <f t="shared" si="7"/>
        <v>1</v>
      </c>
    </row>
    <row r="40" spans="1:48" x14ac:dyDescent="0.2">
      <c r="A40" s="1">
        <v>39</v>
      </c>
      <c r="B40" s="2" t="s">
        <v>45</v>
      </c>
      <c r="C40" s="5" t="s">
        <v>7</v>
      </c>
      <c r="D40" s="5" t="s">
        <v>7</v>
      </c>
      <c r="E40" s="5" t="s">
        <v>7</v>
      </c>
      <c r="F40" s="5" t="s">
        <v>7</v>
      </c>
      <c r="G40" s="5" t="s">
        <v>7</v>
      </c>
      <c r="H40" s="5" t="s">
        <v>7</v>
      </c>
      <c r="I40" s="6" t="s">
        <v>129</v>
      </c>
      <c r="J40" s="6" t="s">
        <v>7</v>
      </c>
      <c r="K40" s="6" t="s">
        <v>7</v>
      </c>
      <c r="L40" s="6" t="s">
        <v>7</v>
      </c>
      <c r="M40" s="6" t="s">
        <v>7</v>
      </c>
      <c r="N40" s="6" t="s">
        <v>7</v>
      </c>
      <c r="O40" s="1" t="s">
        <v>112</v>
      </c>
      <c r="P40" s="1" t="s">
        <v>113</v>
      </c>
      <c r="Q40" s="1" t="s">
        <v>114</v>
      </c>
      <c r="R40" s="1" t="s">
        <v>115</v>
      </c>
      <c r="S40" s="10">
        <f t="shared" si="0"/>
        <v>1</v>
      </c>
      <c r="T40" s="10">
        <f t="shared" si="1"/>
        <v>1</v>
      </c>
      <c r="U40" s="10">
        <f t="shared" si="2"/>
        <v>1</v>
      </c>
      <c r="V40" s="10">
        <f t="shared" si="3"/>
        <v>1</v>
      </c>
      <c r="W40" s="12">
        <f t="shared" si="4"/>
        <v>1</v>
      </c>
      <c r="X40" s="12">
        <f t="shared" si="5"/>
        <v>1</v>
      </c>
      <c r="Y40" s="12">
        <f t="shared" si="6"/>
        <v>1</v>
      </c>
      <c r="Z40" s="12">
        <f t="shared" si="7"/>
        <v>1</v>
      </c>
    </row>
    <row r="41" spans="1:48" x14ac:dyDescent="0.2">
      <c r="A41" s="1">
        <v>40</v>
      </c>
      <c r="B41" s="2" t="s">
        <v>46</v>
      </c>
      <c r="C41" s="6" t="s">
        <v>127</v>
      </c>
      <c r="D41" s="5" t="s">
        <v>7</v>
      </c>
      <c r="E41" s="5" t="s">
        <v>7</v>
      </c>
      <c r="F41" s="6" t="s">
        <v>128</v>
      </c>
      <c r="G41" s="6" t="s">
        <v>128</v>
      </c>
      <c r="H41" s="6" t="s">
        <v>130</v>
      </c>
      <c r="I41" s="6" t="s">
        <v>127</v>
      </c>
      <c r="J41" s="6" t="s">
        <v>127</v>
      </c>
      <c r="K41" s="6" t="s">
        <v>127</v>
      </c>
      <c r="L41" s="6" t="s">
        <v>128</v>
      </c>
      <c r="M41" s="6" t="s">
        <v>128</v>
      </c>
      <c r="N41" s="6" t="s">
        <v>128</v>
      </c>
      <c r="O41" s="1" t="s">
        <v>116</v>
      </c>
      <c r="P41" s="1" t="s">
        <v>113</v>
      </c>
      <c r="Q41" s="1" t="s">
        <v>114</v>
      </c>
      <c r="R41" s="1" t="s">
        <v>119</v>
      </c>
      <c r="S41" s="10">
        <f t="shared" si="0"/>
        <v>1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2">
        <f t="shared" si="4"/>
        <v>1</v>
      </c>
      <c r="X41" s="12">
        <f t="shared" si="5"/>
        <v>0</v>
      </c>
      <c r="Y41" s="12">
        <f t="shared" si="6"/>
        <v>0</v>
      </c>
      <c r="Z41" s="12">
        <f t="shared" si="7"/>
        <v>0</v>
      </c>
    </row>
    <row r="42" spans="1:48" x14ac:dyDescent="0.2">
      <c r="A42" s="1">
        <v>41</v>
      </c>
      <c r="B42" s="2" t="s">
        <v>47</v>
      </c>
      <c r="C42" s="6" t="s">
        <v>130</v>
      </c>
      <c r="D42" s="6" t="s">
        <v>130</v>
      </c>
      <c r="E42" s="6" t="s">
        <v>130</v>
      </c>
      <c r="F42" s="6" t="s">
        <v>127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127</v>
      </c>
      <c r="L42" s="6" t="s">
        <v>127</v>
      </c>
      <c r="M42" s="6" t="s">
        <v>127</v>
      </c>
      <c r="N42" s="6" t="s">
        <v>130</v>
      </c>
      <c r="O42" s="1" t="s">
        <v>112</v>
      </c>
      <c r="P42" s="1" t="s">
        <v>113</v>
      </c>
      <c r="Q42" s="1" t="s">
        <v>117</v>
      </c>
      <c r="R42" s="1" t="s">
        <v>115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2">
        <f t="shared" si="4"/>
        <v>0</v>
      </c>
      <c r="X42" s="12">
        <f t="shared" si="5"/>
        <v>0</v>
      </c>
      <c r="Y42" s="12">
        <f t="shared" si="6"/>
        <v>0</v>
      </c>
      <c r="Z42" s="12">
        <f t="shared" si="7"/>
        <v>0</v>
      </c>
      <c r="AD42" s="23" t="s">
        <v>140</v>
      </c>
      <c r="AE42" t="s">
        <v>146</v>
      </c>
      <c r="AF42" t="s">
        <v>147</v>
      </c>
      <c r="AG42" t="s">
        <v>148</v>
      </c>
      <c r="AH42" t="s">
        <v>149</v>
      </c>
      <c r="AI42" t="s">
        <v>142</v>
      </c>
      <c r="AJ42" t="s">
        <v>143</v>
      </c>
      <c r="AK42" t="s">
        <v>144</v>
      </c>
      <c r="AL42" t="s">
        <v>145</v>
      </c>
      <c r="AS42" s="15"/>
      <c r="AT42" s="15"/>
      <c r="AU42" s="15"/>
      <c r="AV42" s="15"/>
    </row>
    <row r="43" spans="1:48" x14ac:dyDescent="0.2">
      <c r="A43" s="1">
        <v>42</v>
      </c>
      <c r="B43" s="2" t="s">
        <v>48</v>
      </c>
      <c r="C43" s="6" t="s">
        <v>130</v>
      </c>
      <c r="D43" s="5" t="s">
        <v>7</v>
      </c>
      <c r="E43" s="5" t="s">
        <v>7</v>
      </c>
      <c r="F43" s="6" t="s">
        <v>127</v>
      </c>
      <c r="G43" s="5" t="s">
        <v>131</v>
      </c>
      <c r="H43" s="5" t="s">
        <v>131</v>
      </c>
      <c r="I43" s="6" t="s">
        <v>127</v>
      </c>
      <c r="J43" s="6" t="s">
        <v>127</v>
      </c>
      <c r="K43" s="6" t="s">
        <v>127</v>
      </c>
      <c r="L43" s="6" t="s">
        <v>127</v>
      </c>
      <c r="M43" s="6" t="s">
        <v>127</v>
      </c>
      <c r="N43" s="6" t="s">
        <v>127</v>
      </c>
      <c r="O43" s="1" t="s">
        <v>112</v>
      </c>
      <c r="P43" s="1" t="s">
        <v>113</v>
      </c>
      <c r="Q43" s="1" t="s">
        <v>114</v>
      </c>
      <c r="R43" s="1" t="s">
        <v>115</v>
      </c>
      <c r="S43" s="10">
        <f t="shared" si="0"/>
        <v>1</v>
      </c>
      <c r="T43" s="10">
        <f t="shared" si="1"/>
        <v>0.5</v>
      </c>
      <c r="U43" s="10">
        <f t="shared" si="2"/>
        <v>0</v>
      </c>
      <c r="V43" s="10">
        <f t="shared" si="3"/>
        <v>0</v>
      </c>
      <c r="W43" s="12">
        <f t="shared" si="4"/>
        <v>1</v>
      </c>
      <c r="X43" s="12">
        <f t="shared" si="5"/>
        <v>0.5</v>
      </c>
      <c r="Y43" s="12">
        <f t="shared" si="6"/>
        <v>0</v>
      </c>
      <c r="Z43" s="12">
        <f t="shared" si="7"/>
        <v>0</v>
      </c>
      <c r="AD43" s="2" t="s">
        <v>112</v>
      </c>
      <c r="AE43">
        <v>69</v>
      </c>
      <c r="AF43">
        <v>69</v>
      </c>
      <c r="AG43">
        <v>69</v>
      </c>
      <c r="AH43">
        <v>69</v>
      </c>
      <c r="AI43">
        <v>49.5</v>
      </c>
      <c r="AJ43">
        <v>31.5</v>
      </c>
      <c r="AK43">
        <v>34.5</v>
      </c>
      <c r="AL43">
        <v>43.5</v>
      </c>
      <c r="AS43" s="15"/>
      <c r="AT43" s="15"/>
      <c r="AU43" s="15"/>
      <c r="AV43" s="15"/>
    </row>
    <row r="44" spans="1:48" x14ac:dyDescent="0.2">
      <c r="A44" s="1">
        <v>43</v>
      </c>
      <c r="B44" s="2" t="s">
        <v>49</v>
      </c>
      <c r="C44" s="5" t="s">
        <v>7</v>
      </c>
      <c r="D44" s="5" t="s">
        <v>7</v>
      </c>
      <c r="E44" s="5" t="s">
        <v>7</v>
      </c>
      <c r="F44" s="5" t="s">
        <v>7</v>
      </c>
      <c r="G44" s="5" t="s">
        <v>7</v>
      </c>
      <c r="H44" s="5" t="s">
        <v>7</v>
      </c>
      <c r="I44" s="6" t="s">
        <v>130</v>
      </c>
      <c r="J44" s="5" t="s">
        <v>7</v>
      </c>
      <c r="K44" s="6" t="s">
        <v>130</v>
      </c>
      <c r="L44" s="5" t="s">
        <v>7</v>
      </c>
      <c r="M44" s="5" t="s">
        <v>7</v>
      </c>
      <c r="N44" s="5" t="s">
        <v>7</v>
      </c>
      <c r="O44" s="1" t="s">
        <v>112</v>
      </c>
      <c r="P44" s="1" t="s">
        <v>113</v>
      </c>
      <c r="Q44" s="1" t="s">
        <v>114</v>
      </c>
      <c r="R44" s="1" t="s">
        <v>115</v>
      </c>
      <c r="S44" s="10">
        <f t="shared" si="0"/>
        <v>1</v>
      </c>
      <c r="T44" s="10">
        <f t="shared" si="1"/>
        <v>1</v>
      </c>
      <c r="U44" s="10">
        <f t="shared" si="2"/>
        <v>1</v>
      </c>
      <c r="V44" s="10">
        <f t="shared" si="3"/>
        <v>1</v>
      </c>
      <c r="W44" s="12">
        <f t="shared" si="4"/>
        <v>1</v>
      </c>
      <c r="X44" s="12">
        <f t="shared" si="5"/>
        <v>1</v>
      </c>
      <c r="Y44" s="12">
        <f t="shared" si="6"/>
        <v>1</v>
      </c>
      <c r="Z44" s="12">
        <f t="shared" si="7"/>
        <v>1</v>
      </c>
      <c r="AD44" s="2" t="s">
        <v>116</v>
      </c>
      <c r="AE44">
        <v>31</v>
      </c>
      <c r="AF44">
        <v>31</v>
      </c>
      <c r="AG44">
        <v>31</v>
      </c>
      <c r="AH44">
        <v>31</v>
      </c>
      <c r="AI44">
        <v>12</v>
      </c>
      <c r="AJ44">
        <v>1</v>
      </c>
      <c r="AK44">
        <v>3.5</v>
      </c>
      <c r="AL44">
        <v>1</v>
      </c>
      <c r="AS44" s="15"/>
      <c r="AT44" s="15"/>
      <c r="AU44" s="15"/>
      <c r="AV44" s="15"/>
    </row>
    <row r="45" spans="1:48" x14ac:dyDescent="0.2">
      <c r="A45" s="1">
        <v>44</v>
      </c>
      <c r="B45" s="2" t="s">
        <v>50</v>
      </c>
      <c r="C45" s="5" t="s">
        <v>7</v>
      </c>
      <c r="D45" s="5" t="s">
        <v>7</v>
      </c>
      <c r="E45" s="5" t="s">
        <v>7</v>
      </c>
      <c r="F45" s="5" t="s">
        <v>7</v>
      </c>
      <c r="G45" s="5" t="s">
        <v>7</v>
      </c>
      <c r="H45" s="5" t="s">
        <v>7</v>
      </c>
      <c r="I45" s="5" t="s">
        <v>7</v>
      </c>
      <c r="J45" s="5" t="s">
        <v>7</v>
      </c>
      <c r="K45" s="5" t="s">
        <v>7</v>
      </c>
      <c r="L45" s="5" t="s">
        <v>7</v>
      </c>
      <c r="M45" s="5" t="s">
        <v>7</v>
      </c>
      <c r="N45" s="5" t="s">
        <v>7</v>
      </c>
      <c r="O45" s="1" t="s">
        <v>112</v>
      </c>
      <c r="P45" s="1" t="s">
        <v>113</v>
      </c>
      <c r="Q45" s="1" t="s">
        <v>114</v>
      </c>
      <c r="R45" s="1" t="s">
        <v>115</v>
      </c>
      <c r="S45" s="10">
        <f t="shared" si="0"/>
        <v>1</v>
      </c>
      <c r="T45" s="10">
        <f t="shared" si="1"/>
        <v>1</v>
      </c>
      <c r="U45" s="10">
        <f t="shared" si="2"/>
        <v>1</v>
      </c>
      <c r="V45" s="10">
        <f t="shared" si="3"/>
        <v>1</v>
      </c>
      <c r="W45" s="12">
        <f t="shared" si="4"/>
        <v>1</v>
      </c>
      <c r="X45" s="12">
        <f t="shared" si="5"/>
        <v>1</v>
      </c>
      <c r="Y45" s="12">
        <f t="shared" si="6"/>
        <v>1</v>
      </c>
      <c r="Z45" s="12">
        <f t="shared" si="7"/>
        <v>1</v>
      </c>
      <c r="AD45" s="2" t="s">
        <v>141</v>
      </c>
      <c r="AE45">
        <v>100</v>
      </c>
      <c r="AF45">
        <v>100</v>
      </c>
      <c r="AG45">
        <v>100</v>
      </c>
      <c r="AH45">
        <v>100</v>
      </c>
      <c r="AI45">
        <v>61.5</v>
      </c>
      <c r="AJ45">
        <v>32.5</v>
      </c>
      <c r="AK45">
        <v>38</v>
      </c>
      <c r="AL45">
        <v>44.5</v>
      </c>
      <c r="AS45" s="15"/>
      <c r="AT45" s="15"/>
      <c r="AU45" s="15"/>
      <c r="AV45" s="15"/>
    </row>
    <row r="46" spans="1:48" x14ac:dyDescent="0.2">
      <c r="A46" s="1">
        <v>45</v>
      </c>
      <c r="B46" s="2" t="s">
        <v>51</v>
      </c>
      <c r="C46" s="5" t="s">
        <v>7</v>
      </c>
      <c r="D46" s="5" t="s">
        <v>7</v>
      </c>
      <c r="E46" s="5" t="s">
        <v>7</v>
      </c>
      <c r="F46" s="6" t="s">
        <v>127</v>
      </c>
      <c r="G46" s="5" t="s">
        <v>7</v>
      </c>
      <c r="H46" s="6" t="s">
        <v>127</v>
      </c>
      <c r="I46" s="5" t="s">
        <v>131</v>
      </c>
      <c r="J46" s="5" t="s">
        <v>131</v>
      </c>
      <c r="K46" s="5" t="s">
        <v>131</v>
      </c>
      <c r="L46" s="5" t="s">
        <v>7</v>
      </c>
      <c r="M46" s="5" t="s">
        <v>7</v>
      </c>
      <c r="N46" s="5" t="s">
        <v>7</v>
      </c>
      <c r="O46" s="1" t="s">
        <v>112</v>
      </c>
      <c r="P46" s="1" t="s">
        <v>113</v>
      </c>
      <c r="Q46" s="1" t="s">
        <v>114</v>
      </c>
      <c r="R46" s="1" t="s">
        <v>115</v>
      </c>
      <c r="S46" s="10">
        <f t="shared" si="0"/>
        <v>1</v>
      </c>
      <c r="T46" s="10">
        <f t="shared" si="1"/>
        <v>1</v>
      </c>
      <c r="U46" s="10">
        <f t="shared" si="2"/>
        <v>0.5</v>
      </c>
      <c r="V46" s="10">
        <f t="shared" si="3"/>
        <v>1</v>
      </c>
      <c r="W46" s="12">
        <f t="shared" si="4"/>
        <v>1</v>
      </c>
      <c r="X46" s="12">
        <f t="shared" si="5"/>
        <v>1</v>
      </c>
      <c r="Y46" s="12">
        <f t="shared" si="6"/>
        <v>0.5</v>
      </c>
      <c r="Z46" s="12">
        <f t="shared" si="7"/>
        <v>1</v>
      </c>
      <c r="AS46" s="15"/>
      <c r="AT46" s="15"/>
      <c r="AU46" s="15"/>
      <c r="AV46" s="15"/>
    </row>
    <row r="47" spans="1:48" x14ac:dyDescent="0.2">
      <c r="A47" s="1">
        <v>46</v>
      </c>
      <c r="B47" s="2" t="s">
        <v>52</v>
      </c>
      <c r="C47" s="5" t="s">
        <v>7</v>
      </c>
      <c r="D47" s="5" t="s">
        <v>7</v>
      </c>
      <c r="E47" s="5" t="s">
        <v>7</v>
      </c>
      <c r="F47" s="5" t="s">
        <v>7</v>
      </c>
      <c r="G47" s="5" t="s">
        <v>7</v>
      </c>
      <c r="H47" s="5" t="s">
        <v>7</v>
      </c>
      <c r="I47" s="5" t="s">
        <v>7</v>
      </c>
      <c r="J47" s="5" t="s">
        <v>7</v>
      </c>
      <c r="K47" s="5" t="s">
        <v>7</v>
      </c>
      <c r="L47" s="5" t="s">
        <v>7</v>
      </c>
      <c r="M47" s="5" t="s">
        <v>7</v>
      </c>
      <c r="N47" s="5" t="s">
        <v>7</v>
      </c>
      <c r="O47" s="1" t="s">
        <v>112</v>
      </c>
      <c r="P47" s="1" t="s">
        <v>113</v>
      </c>
      <c r="Q47" s="1" t="s">
        <v>114</v>
      </c>
      <c r="R47" s="1" t="s">
        <v>115</v>
      </c>
      <c r="S47" s="10">
        <f t="shared" si="0"/>
        <v>1</v>
      </c>
      <c r="T47" s="10">
        <f t="shared" si="1"/>
        <v>1</v>
      </c>
      <c r="U47" s="10">
        <f t="shared" si="2"/>
        <v>1</v>
      </c>
      <c r="V47" s="10">
        <f t="shared" si="3"/>
        <v>1</v>
      </c>
      <c r="W47" s="12">
        <f t="shared" si="4"/>
        <v>1</v>
      </c>
      <c r="X47" s="12">
        <f t="shared" si="5"/>
        <v>1</v>
      </c>
      <c r="Y47" s="12">
        <f t="shared" si="6"/>
        <v>1</v>
      </c>
      <c r="Z47" s="12">
        <f t="shared" si="7"/>
        <v>1</v>
      </c>
      <c r="AS47" s="15"/>
      <c r="AT47" s="15"/>
      <c r="AU47" s="15"/>
      <c r="AV47" s="15"/>
    </row>
    <row r="48" spans="1:48" x14ac:dyDescent="0.2">
      <c r="A48" s="1">
        <v>47</v>
      </c>
      <c r="B48" s="2" t="s">
        <v>53</v>
      </c>
      <c r="C48" s="5" t="s">
        <v>7</v>
      </c>
      <c r="D48" s="6" t="s">
        <v>127</v>
      </c>
      <c r="E48" s="6" t="s">
        <v>127</v>
      </c>
      <c r="F48" s="6" t="s">
        <v>128</v>
      </c>
      <c r="G48" s="6" t="s">
        <v>128</v>
      </c>
      <c r="H48" s="6" t="s">
        <v>128</v>
      </c>
      <c r="I48" s="5" t="s">
        <v>7</v>
      </c>
      <c r="J48" s="5" t="s">
        <v>7</v>
      </c>
      <c r="K48" s="5" t="s">
        <v>7</v>
      </c>
      <c r="L48" s="6" t="s">
        <v>130</v>
      </c>
      <c r="M48" s="6" t="s">
        <v>130</v>
      </c>
      <c r="N48" s="6" t="s">
        <v>130</v>
      </c>
      <c r="O48" s="1" t="s">
        <v>116</v>
      </c>
      <c r="P48" s="1" t="s">
        <v>113</v>
      </c>
      <c r="Q48" s="1" t="s">
        <v>114</v>
      </c>
      <c r="R48" s="1" t="s">
        <v>119</v>
      </c>
      <c r="S48" s="10">
        <f t="shared" si="0"/>
        <v>0</v>
      </c>
      <c r="T48" s="10">
        <f t="shared" si="1"/>
        <v>0</v>
      </c>
      <c r="U48" s="10">
        <f t="shared" si="2"/>
        <v>1</v>
      </c>
      <c r="V48" s="10">
        <f t="shared" si="3"/>
        <v>0</v>
      </c>
      <c r="W48" s="12">
        <f t="shared" si="4"/>
        <v>1</v>
      </c>
      <c r="X48" s="12">
        <f t="shared" si="5"/>
        <v>0</v>
      </c>
      <c r="Y48" s="12">
        <f t="shared" si="6"/>
        <v>1</v>
      </c>
      <c r="Z48" s="12">
        <f t="shared" si="7"/>
        <v>0</v>
      </c>
      <c r="AD48" s="23" t="s">
        <v>140</v>
      </c>
      <c r="AE48" t="s">
        <v>146</v>
      </c>
      <c r="AF48" t="s">
        <v>147</v>
      </c>
      <c r="AG48" t="s">
        <v>148</v>
      </c>
      <c r="AH48" t="s">
        <v>149</v>
      </c>
      <c r="AI48" t="s">
        <v>142</v>
      </c>
      <c r="AJ48" t="s">
        <v>143</v>
      </c>
      <c r="AK48" t="s">
        <v>144</v>
      </c>
      <c r="AL48" t="s">
        <v>145</v>
      </c>
      <c r="AS48" s="15"/>
      <c r="AT48" s="15"/>
      <c r="AU48" s="15"/>
      <c r="AV48" s="15"/>
    </row>
    <row r="49" spans="1:48" x14ac:dyDescent="0.2">
      <c r="A49" s="1">
        <v>48</v>
      </c>
      <c r="B49" s="2" t="s">
        <v>54</v>
      </c>
      <c r="C49" s="5" t="s">
        <v>7</v>
      </c>
      <c r="D49" s="6" t="s">
        <v>127</v>
      </c>
      <c r="E49" s="5" t="s">
        <v>7</v>
      </c>
      <c r="F49" s="6" t="s">
        <v>128</v>
      </c>
      <c r="G49" s="6" t="s">
        <v>128</v>
      </c>
      <c r="H49" s="6" t="s">
        <v>130</v>
      </c>
      <c r="I49" s="6" t="s">
        <v>127</v>
      </c>
      <c r="J49" s="5" t="s">
        <v>7</v>
      </c>
      <c r="K49" s="6" t="s">
        <v>127</v>
      </c>
      <c r="L49" s="6" t="s">
        <v>128</v>
      </c>
      <c r="M49" s="6" t="s">
        <v>128</v>
      </c>
      <c r="N49" s="6" t="s">
        <v>128</v>
      </c>
      <c r="O49" s="1" t="s">
        <v>116</v>
      </c>
      <c r="P49" s="1" t="s">
        <v>113</v>
      </c>
      <c r="Q49" s="1" t="s">
        <v>114</v>
      </c>
      <c r="R49" s="1" t="s">
        <v>119</v>
      </c>
      <c r="S49" s="10">
        <f t="shared" si="0"/>
        <v>0</v>
      </c>
      <c r="T49" s="10">
        <f t="shared" si="1"/>
        <v>0</v>
      </c>
      <c r="U49" s="10">
        <f t="shared" si="2"/>
        <v>1</v>
      </c>
      <c r="V49" s="10">
        <f t="shared" si="3"/>
        <v>0</v>
      </c>
      <c r="W49" s="12">
        <f t="shared" si="4"/>
        <v>1</v>
      </c>
      <c r="X49" s="12">
        <f t="shared" si="5"/>
        <v>0</v>
      </c>
      <c r="Y49" s="12">
        <f t="shared" si="6"/>
        <v>1</v>
      </c>
      <c r="Z49" s="12">
        <f t="shared" si="7"/>
        <v>0</v>
      </c>
      <c r="AD49" s="2" t="s">
        <v>122</v>
      </c>
      <c r="AE49">
        <v>17</v>
      </c>
      <c r="AF49">
        <v>17</v>
      </c>
      <c r="AG49">
        <v>17</v>
      </c>
      <c r="AH49">
        <v>17</v>
      </c>
      <c r="AI49">
        <v>6.5</v>
      </c>
      <c r="AJ49">
        <v>0</v>
      </c>
      <c r="AK49">
        <v>3</v>
      </c>
      <c r="AL49">
        <v>1.5</v>
      </c>
      <c r="AS49" s="15"/>
      <c r="AT49" s="15"/>
      <c r="AU49" s="15"/>
      <c r="AV49" s="15"/>
    </row>
    <row r="50" spans="1:48" x14ac:dyDescent="0.2">
      <c r="A50" s="1">
        <v>49</v>
      </c>
      <c r="B50" s="2" t="s">
        <v>55</v>
      </c>
      <c r="C50" s="6" t="s">
        <v>127</v>
      </c>
      <c r="D50" s="6" t="s">
        <v>127</v>
      </c>
      <c r="E50" s="6" t="s">
        <v>127</v>
      </c>
      <c r="F50" s="6" t="s">
        <v>130</v>
      </c>
      <c r="G50" s="6" t="s">
        <v>130</v>
      </c>
      <c r="H50" s="6" t="s">
        <v>128</v>
      </c>
      <c r="I50" s="6" t="s">
        <v>127</v>
      </c>
      <c r="J50" s="6" t="s">
        <v>127</v>
      </c>
      <c r="K50" s="5" t="s">
        <v>7</v>
      </c>
      <c r="L50" s="6" t="s">
        <v>130</v>
      </c>
      <c r="M50" s="6" t="s">
        <v>128</v>
      </c>
      <c r="N50" s="6" t="s">
        <v>128</v>
      </c>
      <c r="O50" s="1" t="s">
        <v>116</v>
      </c>
      <c r="P50" s="1" t="s">
        <v>113</v>
      </c>
      <c r="Q50" s="1" t="s">
        <v>114</v>
      </c>
      <c r="R50" s="1" t="s">
        <v>119</v>
      </c>
      <c r="S50" s="10">
        <f t="shared" si="0"/>
        <v>0</v>
      </c>
      <c r="T50" s="10">
        <f t="shared" si="1"/>
        <v>0</v>
      </c>
      <c r="U50" s="10">
        <f t="shared" si="2"/>
        <v>0</v>
      </c>
      <c r="V50" s="10">
        <f t="shared" si="3"/>
        <v>0</v>
      </c>
      <c r="W50" s="12">
        <f t="shared" si="4"/>
        <v>0</v>
      </c>
      <c r="X50" s="12">
        <f t="shared" si="5"/>
        <v>0</v>
      </c>
      <c r="Y50" s="12">
        <f t="shared" si="6"/>
        <v>1</v>
      </c>
      <c r="Z50" s="12">
        <f t="shared" si="7"/>
        <v>0</v>
      </c>
      <c r="AD50" s="2" t="s">
        <v>113</v>
      </c>
      <c r="AE50">
        <v>83</v>
      </c>
      <c r="AF50">
        <v>83</v>
      </c>
      <c r="AG50">
        <v>83</v>
      </c>
      <c r="AH50">
        <v>83</v>
      </c>
      <c r="AI50">
        <v>55</v>
      </c>
      <c r="AJ50">
        <v>32.5</v>
      </c>
      <c r="AK50">
        <v>35</v>
      </c>
      <c r="AL50">
        <v>43</v>
      </c>
      <c r="AS50" s="15"/>
      <c r="AT50" s="15"/>
      <c r="AU50" s="15"/>
      <c r="AV50" s="15"/>
    </row>
    <row r="51" spans="1:48" x14ac:dyDescent="0.2">
      <c r="A51" s="1">
        <v>50</v>
      </c>
      <c r="B51" s="2" t="s">
        <v>56</v>
      </c>
      <c r="C51" s="6" t="s">
        <v>127</v>
      </c>
      <c r="D51" s="6" t="s">
        <v>127</v>
      </c>
      <c r="E51" s="5" t="s">
        <v>7</v>
      </c>
      <c r="F51" s="6" t="s">
        <v>128</v>
      </c>
      <c r="G51" s="6" t="s">
        <v>128</v>
      </c>
      <c r="H51" s="6" t="s">
        <v>130</v>
      </c>
      <c r="I51" s="5" t="s">
        <v>7</v>
      </c>
      <c r="J51" s="5" t="s">
        <v>7</v>
      </c>
      <c r="K51" s="5" t="s">
        <v>7</v>
      </c>
      <c r="L51" s="6" t="s">
        <v>130</v>
      </c>
      <c r="M51" s="6" t="s">
        <v>128</v>
      </c>
      <c r="N51" s="6" t="s">
        <v>128</v>
      </c>
      <c r="O51" s="1" t="s">
        <v>116</v>
      </c>
      <c r="P51" s="1" t="s">
        <v>113</v>
      </c>
      <c r="Q51" s="1" t="s">
        <v>114</v>
      </c>
      <c r="R51" s="1" t="s">
        <v>119</v>
      </c>
      <c r="S51" s="10">
        <f t="shared" si="0"/>
        <v>0</v>
      </c>
      <c r="T51" s="10">
        <f t="shared" si="1"/>
        <v>0</v>
      </c>
      <c r="U51" s="10">
        <f t="shared" si="2"/>
        <v>1</v>
      </c>
      <c r="V51" s="10">
        <f t="shared" si="3"/>
        <v>0</v>
      </c>
      <c r="W51" s="12">
        <f t="shared" si="4"/>
        <v>1</v>
      </c>
      <c r="X51" s="12">
        <f t="shared" si="5"/>
        <v>0</v>
      </c>
      <c r="Y51" s="12">
        <f t="shared" si="6"/>
        <v>1</v>
      </c>
      <c r="Z51" s="12">
        <f t="shared" si="7"/>
        <v>0</v>
      </c>
      <c r="AD51" s="2" t="s">
        <v>141</v>
      </c>
      <c r="AE51">
        <v>100</v>
      </c>
      <c r="AF51">
        <v>100</v>
      </c>
      <c r="AG51">
        <v>100</v>
      </c>
      <c r="AH51">
        <v>100</v>
      </c>
      <c r="AI51">
        <v>61.5</v>
      </c>
      <c r="AJ51">
        <v>32.5</v>
      </c>
      <c r="AK51">
        <v>38</v>
      </c>
      <c r="AL51">
        <v>44.5</v>
      </c>
      <c r="AS51" s="15"/>
      <c r="AT51" s="15"/>
      <c r="AU51" s="15"/>
      <c r="AV51" s="15"/>
    </row>
    <row r="52" spans="1:48" x14ac:dyDescent="0.2">
      <c r="A52" s="1">
        <v>51</v>
      </c>
      <c r="B52" s="2" t="s">
        <v>57</v>
      </c>
      <c r="C52" s="5" t="s">
        <v>131</v>
      </c>
      <c r="D52" s="5" t="s">
        <v>131</v>
      </c>
      <c r="E52" s="5" t="s">
        <v>131</v>
      </c>
      <c r="F52" s="6" t="s">
        <v>130</v>
      </c>
      <c r="G52" s="6" t="s">
        <v>128</v>
      </c>
      <c r="H52" s="6" t="s">
        <v>128</v>
      </c>
      <c r="I52" s="6" t="s">
        <v>127</v>
      </c>
      <c r="J52" s="6" t="s">
        <v>127</v>
      </c>
      <c r="K52" s="6" t="s">
        <v>127</v>
      </c>
      <c r="L52" s="6" t="s">
        <v>128</v>
      </c>
      <c r="M52" s="6" t="s">
        <v>128</v>
      </c>
      <c r="N52" s="6" t="s">
        <v>128</v>
      </c>
      <c r="O52" s="1" t="s">
        <v>116</v>
      </c>
      <c r="P52" s="1" t="s">
        <v>113</v>
      </c>
      <c r="Q52" s="1" t="s">
        <v>117</v>
      </c>
      <c r="R52" s="1" t="s">
        <v>118</v>
      </c>
      <c r="S52" s="10">
        <f t="shared" si="0"/>
        <v>0.5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2">
        <f t="shared" si="4"/>
        <v>0.5</v>
      </c>
      <c r="X52" s="12">
        <f t="shared" si="5"/>
        <v>0</v>
      </c>
      <c r="Y52" s="12">
        <f t="shared" si="6"/>
        <v>0</v>
      </c>
      <c r="Z52" s="12">
        <f t="shared" si="7"/>
        <v>0</v>
      </c>
      <c r="AS52" s="15"/>
      <c r="AT52" s="15"/>
      <c r="AU52" s="15"/>
      <c r="AV52" s="15"/>
    </row>
    <row r="53" spans="1:48" x14ac:dyDescent="0.2">
      <c r="A53" s="1">
        <v>52</v>
      </c>
      <c r="B53" s="2" t="s">
        <v>58</v>
      </c>
      <c r="C53" s="5" t="s">
        <v>7</v>
      </c>
      <c r="D53" s="5" t="s">
        <v>7</v>
      </c>
      <c r="E53" s="5" t="s">
        <v>7</v>
      </c>
      <c r="F53" s="6" t="s">
        <v>130</v>
      </c>
      <c r="G53" s="5" t="s">
        <v>7</v>
      </c>
      <c r="H53" s="5" t="s">
        <v>7</v>
      </c>
      <c r="I53" s="6" t="s">
        <v>129</v>
      </c>
      <c r="J53" s="6" t="s">
        <v>129</v>
      </c>
      <c r="K53" s="6" t="s">
        <v>129</v>
      </c>
      <c r="L53" s="5" t="s">
        <v>7</v>
      </c>
      <c r="M53" s="6" t="s">
        <v>128</v>
      </c>
      <c r="N53" s="5" t="s">
        <v>7</v>
      </c>
      <c r="O53" s="1" t="s">
        <v>116</v>
      </c>
      <c r="P53" s="1" t="s">
        <v>113</v>
      </c>
      <c r="Q53" s="1" t="s">
        <v>117</v>
      </c>
      <c r="R53" s="1" t="s">
        <v>118</v>
      </c>
      <c r="S53" s="10">
        <f t="shared" si="0"/>
        <v>1</v>
      </c>
      <c r="T53" s="10">
        <f t="shared" si="1"/>
        <v>1</v>
      </c>
      <c r="U53" s="10">
        <f t="shared" si="2"/>
        <v>0</v>
      </c>
      <c r="V53" s="10">
        <f t="shared" si="3"/>
        <v>0</v>
      </c>
      <c r="W53" s="12">
        <f t="shared" si="4"/>
        <v>1</v>
      </c>
      <c r="X53" s="12">
        <f t="shared" si="5"/>
        <v>1</v>
      </c>
      <c r="Y53" s="12">
        <f t="shared" si="6"/>
        <v>0</v>
      </c>
      <c r="Z53" s="12">
        <f t="shared" si="7"/>
        <v>1</v>
      </c>
      <c r="AS53" s="15"/>
      <c r="AT53" s="15"/>
      <c r="AU53" s="15"/>
      <c r="AV53" s="15"/>
    </row>
    <row r="54" spans="1:48" x14ac:dyDescent="0.2">
      <c r="A54" s="1">
        <v>53</v>
      </c>
      <c r="B54" s="2" t="s">
        <v>59</v>
      </c>
      <c r="C54" s="5" t="s">
        <v>7</v>
      </c>
      <c r="D54" s="5" t="s">
        <v>131</v>
      </c>
      <c r="E54" s="6" t="s">
        <v>127</v>
      </c>
      <c r="F54" s="6" t="s">
        <v>130</v>
      </c>
      <c r="G54" s="6" t="s">
        <v>128</v>
      </c>
      <c r="H54" s="6" t="s">
        <v>128</v>
      </c>
      <c r="I54" s="6" t="s">
        <v>129</v>
      </c>
      <c r="J54" s="6" t="s">
        <v>129</v>
      </c>
      <c r="K54" s="6" t="s">
        <v>129</v>
      </c>
      <c r="L54" s="6" t="s">
        <v>128</v>
      </c>
      <c r="M54" s="6" t="s">
        <v>128</v>
      </c>
      <c r="N54" s="6" t="s">
        <v>128</v>
      </c>
      <c r="O54" s="1" t="s">
        <v>116</v>
      </c>
      <c r="P54" s="1" t="s">
        <v>113</v>
      </c>
      <c r="Q54" s="1" t="s">
        <v>117</v>
      </c>
      <c r="R54" s="1" t="s">
        <v>118</v>
      </c>
      <c r="S54" s="10">
        <f t="shared" si="0"/>
        <v>0.5</v>
      </c>
      <c r="T54" s="10">
        <f t="shared" si="1"/>
        <v>0</v>
      </c>
      <c r="U54" s="10">
        <f t="shared" si="2"/>
        <v>0</v>
      </c>
      <c r="V54" s="10">
        <f t="shared" si="3"/>
        <v>0</v>
      </c>
      <c r="W54" s="12">
        <f t="shared" si="4"/>
        <v>1</v>
      </c>
      <c r="X54" s="12">
        <f t="shared" si="5"/>
        <v>0</v>
      </c>
      <c r="Y54" s="12">
        <f t="shared" si="6"/>
        <v>0</v>
      </c>
      <c r="Z54" s="12">
        <f t="shared" si="7"/>
        <v>0</v>
      </c>
      <c r="AD54" s="23" t="s">
        <v>140</v>
      </c>
      <c r="AE54" t="s">
        <v>146</v>
      </c>
      <c r="AF54" t="s">
        <v>147</v>
      </c>
      <c r="AG54" t="s">
        <v>148</v>
      </c>
      <c r="AH54" t="s">
        <v>149</v>
      </c>
      <c r="AI54" t="s">
        <v>142</v>
      </c>
      <c r="AJ54" t="s">
        <v>143</v>
      </c>
      <c r="AK54" t="s">
        <v>144</v>
      </c>
      <c r="AL54" t="s">
        <v>145</v>
      </c>
      <c r="AS54" s="15"/>
      <c r="AT54" s="15"/>
      <c r="AU54" s="15"/>
      <c r="AV54" s="15"/>
    </row>
    <row r="55" spans="1:48" x14ac:dyDescent="0.2">
      <c r="A55" s="1">
        <v>54</v>
      </c>
      <c r="B55" s="2" t="s">
        <v>60</v>
      </c>
      <c r="C55" s="5" t="s">
        <v>7</v>
      </c>
      <c r="D55" s="5" t="s">
        <v>131</v>
      </c>
      <c r="E55" s="5" t="s">
        <v>7</v>
      </c>
      <c r="F55" s="6" t="s">
        <v>130</v>
      </c>
      <c r="G55" s="6" t="s">
        <v>128</v>
      </c>
      <c r="H55" s="6" t="s">
        <v>128</v>
      </c>
      <c r="I55" s="6" t="s">
        <v>127</v>
      </c>
      <c r="J55" s="6" t="s">
        <v>129</v>
      </c>
      <c r="K55" s="6" t="s">
        <v>129</v>
      </c>
      <c r="L55" s="6" t="s">
        <v>128</v>
      </c>
      <c r="M55" s="6" t="s">
        <v>128</v>
      </c>
      <c r="N55" s="6" t="s">
        <v>128</v>
      </c>
      <c r="O55" s="1" t="s">
        <v>116</v>
      </c>
      <c r="P55" s="1" t="s">
        <v>113</v>
      </c>
      <c r="Q55" s="1" t="s">
        <v>117</v>
      </c>
      <c r="R55" s="1" t="s">
        <v>118</v>
      </c>
      <c r="S55" s="10">
        <f t="shared" si="0"/>
        <v>0.5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2">
        <f t="shared" si="4"/>
        <v>1</v>
      </c>
      <c r="X55" s="12">
        <f t="shared" si="5"/>
        <v>0</v>
      </c>
      <c r="Y55" s="12">
        <f t="shared" si="6"/>
        <v>0</v>
      </c>
      <c r="Z55" s="12">
        <f t="shared" si="7"/>
        <v>0</v>
      </c>
      <c r="AD55" s="2" t="s">
        <v>117</v>
      </c>
      <c r="AE55">
        <v>44</v>
      </c>
      <c r="AF55">
        <v>44</v>
      </c>
      <c r="AG55">
        <v>44</v>
      </c>
      <c r="AH55">
        <v>44</v>
      </c>
      <c r="AI55">
        <v>11.5</v>
      </c>
      <c r="AJ55">
        <v>1</v>
      </c>
      <c r="AK55">
        <v>2.5</v>
      </c>
      <c r="AL55">
        <v>3.5</v>
      </c>
      <c r="AS55" s="15"/>
      <c r="AT55" s="15"/>
      <c r="AU55" s="15"/>
      <c r="AV55" s="15"/>
    </row>
    <row r="56" spans="1:48" x14ac:dyDescent="0.2">
      <c r="A56" s="1">
        <v>55</v>
      </c>
      <c r="B56" s="2" t="s">
        <v>61</v>
      </c>
      <c r="C56" s="6" t="s">
        <v>127</v>
      </c>
      <c r="D56" s="5" t="s">
        <v>131</v>
      </c>
      <c r="E56" s="5" t="s">
        <v>7</v>
      </c>
      <c r="F56" s="6" t="s">
        <v>128</v>
      </c>
      <c r="G56" s="6" t="s">
        <v>130</v>
      </c>
      <c r="H56" s="6" t="s">
        <v>128</v>
      </c>
      <c r="I56" s="5" t="s">
        <v>131</v>
      </c>
      <c r="J56" s="5" t="s">
        <v>131</v>
      </c>
      <c r="K56" s="5" t="s">
        <v>131</v>
      </c>
      <c r="L56" s="6" t="s">
        <v>128</v>
      </c>
      <c r="M56" s="6" t="s">
        <v>130</v>
      </c>
      <c r="N56" s="6" t="s">
        <v>130</v>
      </c>
      <c r="O56" s="1" t="s">
        <v>116</v>
      </c>
      <c r="P56" s="1" t="s">
        <v>113</v>
      </c>
      <c r="Q56" s="1" t="s">
        <v>117</v>
      </c>
      <c r="R56" s="1" t="s">
        <v>118</v>
      </c>
      <c r="S56" s="10">
        <f t="shared" si="0"/>
        <v>0.5</v>
      </c>
      <c r="T56" s="10">
        <f t="shared" si="1"/>
        <v>0</v>
      </c>
      <c r="U56" s="10">
        <f t="shared" si="2"/>
        <v>0.5</v>
      </c>
      <c r="V56" s="10">
        <f t="shared" si="3"/>
        <v>0</v>
      </c>
      <c r="W56" s="12">
        <f t="shared" si="4"/>
        <v>1</v>
      </c>
      <c r="X56" s="12">
        <f t="shared" si="5"/>
        <v>0</v>
      </c>
      <c r="Y56" s="12">
        <f t="shared" si="6"/>
        <v>0.5</v>
      </c>
      <c r="Z56" s="12">
        <f t="shared" si="7"/>
        <v>0</v>
      </c>
      <c r="AD56" s="2" t="s">
        <v>114</v>
      </c>
      <c r="AE56">
        <v>56</v>
      </c>
      <c r="AF56">
        <v>56</v>
      </c>
      <c r="AG56">
        <v>56</v>
      </c>
      <c r="AH56">
        <v>56</v>
      </c>
      <c r="AI56">
        <v>50</v>
      </c>
      <c r="AJ56">
        <v>31.5</v>
      </c>
      <c r="AK56">
        <v>35.5</v>
      </c>
      <c r="AL56">
        <v>41</v>
      </c>
    </row>
    <row r="57" spans="1:48" x14ac:dyDescent="0.2">
      <c r="A57" s="1">
        <v>56</v>
      </c>
      <c r="B57" s="2" t="s">
        <v>62</v>
      </c>
      <c r="C57" s="5" t="s">
        <v>131</v>
      </c>
      <c r="D57" s="5" t="s">
        <v>131</v>
      </c>
      <c r="E57" s="6" t="s">
        <v>130</v>
      </c>
      <c r="F57" s="6" t="s">
        <v>127</v>
      </c>
      <c r="G57" s="6" t="s">
        <v>127</v>
      </c>
      <c r="H57" s="6" t="s">
        <v>127</v>
      </c>
      <c r="I57" s="6" t="s">
        <v>127</v>
      </c>
      <c r="J57" s="6" t="s">
        <v>127</v>
      </c>
      <c r="K57" s="6" t="s">
        <v>127</v>
      </c>
      <c r="L57" s="6" t="s">
        <v>130</v>
      </c>
      <c r="M57" s="6" t="s">
        <v>130</v>
      </c>
      <c r="N57" s="6" t="s">
        <v>130</v>
      </c>
      <c r="O57" s="1" t="s">
        <v>112</v>
      </c>
      <c r="P57" s="1" t="s">
        <v>122</v>
      </c>
      <c r="Q57" s="1" t="s">
        <v>117</v>
      </c>
      <c r="R57" s="1" t="s">
        <v>123</v>
      </c>
      <c r="S57" s="10">
        <f t="shared" si="0"/>
        <v>0.5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2">
        <f t="shared" si="4"/>
        <v>0.5</v>
      </c>
      <c r="X57" s="12">
        <f t="shared" si="5"/>
        <v>0</v>
      </c>
      <c r="Y57" s="12">
        <f t="shared" si="6"/>
        <v>0</v>
      </c>
      <c r="Z57" s="12">
        <f t="shared" si="7"/>
        <v>0</v>
      </c>
      <c r="AD57" s="2" t="s">
        <v>141</v>
      </c>
      <c r="AE57">
        <v>100</v>
      </c>
      <c r="AF57">
        <v>100</v>
      </c>
      <c r="AG57">
        <v>100</v>
      </c>
      <c r="AH57">
        <v>100</v>
      </c>
      <c r="AI57">
        <v>61.5</v>
      </c>
      <c r="AJ57">
        <v>32.5</v>
      </c>
      <c r="AK57">
        <v>38</v>
      </c>
      <c r="AL57">
        <v>44.5</v>
      </c>
    </row>
    <row r="58" spans="1:48" x14ac:dyDescent="0.2">
      <c r="A58" s="1">
        <v>57</v>
      </c>
      <c r="B58" s="2" t="s">
        <v>63</v>
      </c>
      <c r="C58" s="6" t="s">
        <v>127</v>
      </c>
      <c r="D58" s="5" t="s">
        <v>131</v>
      </c>
      <c r="E58" s="5" t="s">
        <v>131</v>
      </c>
      <c r="F58" s="6" t="s">
        <v>127</v>
      </c>
      <c r="G58" s="6" t="s">
        <v>127</v>
      </c>
      <c r="H58" s="6" t="s">
        <v>127</v>
      </c>
      <c r="I58" s="6" t="s">
        <v>127</v>
      </c>
      <c r="J58" s="6" t="s">
        <v>127</v>
      </c>
      <c r="K58" s="6" t="s">
        <v>127</v>
      </c>
      <c r="L58" s="6" t="s">
        <v>130</v>
      </c>
      <c r="M58" s="6" t="s">
        <v>130</v>
      </c>
      <c r="N58" s="6" t="s">
        <v>130</v>
      </c>
      <c r="O58" s="1" t="s">
        <v>112</v>
      </c>
      <c r="P58" s="1" t="s">
        <v>122</v>
      </c>
      <c r="Q58" s="1" t="s">
        <v>117</v>
      </c>
      <c r="R58" s="1" t="s">
        <v>123</v>
      </c>
      <c r="S58" s="10">
        <f t="shared" si="0"/>
        <v>0.5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2">
        <f t="shared" si="4"/>
        <v>0.5</v>
      </c>
      <c r="X58" s="12">
        <f t="shared" si="5"/>
        <v>0</v>
      </c>
      <c r="Y58" s="12">
        <f t="shared" si="6"/>
        <v>0</v>
      </c>
      <c r="Z58" s="12">
        <f t="shared" si="7"/>
        <v>0</v>
      </c>
    </row>
    <row r="59" spans="1:48" x14ac:dyDescent="0.2">
      <c r="A59" s="1">
        <v>58</v>
      </c>
      <c r="B59" s="2" t="s">
        <v>64</v>
      </c>
      <c r="C59" s="6" t="s">
        <v>127</v>
      </c>
      <c r="D59" s="5" t="s">
        <v>7</v>
      </c>
      <c r="E59" s="5" t="s">
        <v>131</v>
      </c>
      <c r="F59" s="6" t="s">
        <v>127</v>
      </c>
      <c r="G59" s="6" t="s">
        <v>127</v>
      </c>
      <c r="H59" s="6" t="s">
        <v>127</v>
      </c>
      <c r="I59" s="6" t="s">
        <v>127</v>
      </c>
      <c r="J59" s="6" t="s">
        <v>127</v>
      </c>
      <c r="K59" s="6" t="s">
        <v>127</v>
      </c>
      <c r="L59" s="6" t="s">
        <v>130</v>
      </c>
      <c r="M59" s="6" t="s">
        <v>130</v>
      </c>
      <c r="N59" s="6" t="s">
        <v>130</v>
      </c>
      <c r="O59" s="1" t="s">
        <v>112</v>
      </c>
      <c r="P59" s="1" t="s">
        <v>122</v>
      </c>
      <c r="Q59" s="1" t="s">
        <v>117</v>
      </c>
      <c r="R59" s="1" t="s">
        <v>123</v>
      </c>
      <c r="S59" s="10">
        <f t="shared" si="0"/>
        <v>1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2">
        <f t="shared" si="4"/>
        <v>1</v>
      </c>
      <c r="X59" s="12">
        <f t="shared" si="5"/>
        <v>0</v>
      </c>
      <c r="Y59" s="12">
        <f t="shared" si="6"/>
        <v>0</v>
      </c>
      <c r="Z59" s="12">
        <f t="shared" si="7"/>
        <v>0</v>
      </c>
    </row>
    <row r="60" spans="1:48" x14ac:dyDescent="0.2">
      <c r="A60" s="1">
        <v>59</v>
      </c>
      <c r="B60" s="2" t="s">
        <v>65</v>
      </c>
      <c r="C60" s="5" t="s">
        <v>7</v>
      </c>
      <c r="D60" s="6" t="s">
        <v>130</v>
      </c>
      <c r="E60" s="5" t="s">
        <v>131</v>
      </c>
      <c r="F60" s="6" t="s">
        <v>127</v>
      </c>
      <c r="G60" s="6" t="s">
        <v>127</v>
      </c>
      <c r="H60" s="6" t="s">
        <v>127</v>
      </c>
      <c r="I60" s="6" t="s">
        <v>127</v>
      </c>
      <c r="J60" s="6" t="s">
        <v>130</v>
      </c>
      <c r="K60" s="6" t="s">
        <v>127</v>
      </c>
      <c r="L60" s="6" t="s">
        <v>130</v>
      </c>
      <c r="M60" s="6" t="s">
        <v>130</v>
      </c>
      <c r="N60" s="6" t="s">
        <v>130</v>
      </c>
      <c r="O60" s="1" t="s">
        <v>112</v>
      </c>
      <c r="P60" s="1" t="s">
        <v>122</v>
      </c>
      <c r="Q60" s="1" t="s">
        <v>117</v>
      </c>
      <c r="R60" s="1" t="s">
        <v>123</v>
      </c>
      <c r="S60" s="10">
        <f t="shared" si="0"/>
        <v>0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2">
        <f t="shared" si="4"/>
        <v>1</v>
      </c>
      <c r="X60" s="12">
        <f t="shared" si="5"/>
        <v>0</v>
      </c>
      <c r="Y60" s="12">
        <f t="shared" si="6"/>
        <v>0</v>
      </c>
      <c r="Z60" s="12">
        <f t="shared" si="7"/>
        <v>0</v>
      </c>
    </row>
    <row r="61" spans="1:48" x14ac:dyDescent="0.2">
      <c r="A61" s="1">
        <v>60</v>
      </c>
      <c r="B61" s="2" t="s">
        <v>66</v>
      </c>
      <c r="C61" s="6" t="s">
        <v>130</v>
      </c>
      <c r="D61" s="5" t="s">
        <v>131</v>
      </c>
      <c r="E61" s="6" t="s">
        <v>130</v>
      </c>
      <c r="F61" s="6" t="s">
        <v>127</v>
      </c>
      <c r="G61" s="6" t="s">
        <v>127</v>
      </c>
      <c r="H61" s="6" t="s">
        <v>127</v>
      </c>
      <c r="I61" s="6" t="s">
        <v>130</v>
      </c>
      <c r="J61" s="6" t="s">
        <v>128</v>
      </c>
      <c r="K61" s="6" t="s">
        <v>128</v>
      </c>
      <c r="L61" s="6" t="s">
        <v>130</v>
      </c>
      <c r="M61" s="6" t="s">
        <v>130</v>
      </c>
      <c r="N61" s="6" t="s">
        <v>130</v>
      </c>
      <c r="O61" s="1" t="s">
        <v>112</v>
      </c>
      <c r="P61" s="1" t="s">
        <v>122</v>
      </c>
      <c r="Q61" s="1" t="s">
        <v>117</v>
      </c>
      <c r="R61" s="1" t="s">
        <v>123</v>
      </c>
      <c r="S61" s="10">
        <f t="shared" si="0"/>
        <v>0.5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2">
        <f t="shared" si="4"/>
        <v>0.5</v>
      </c>
      <c r="X61" s="12">
        <f t="shared" si="5"/>
        <v>0</v>
      </c>
      <c r="Y61" s="12">
        <f t="shared" si="6"/>
        <v>0</v>
      </c>
      <c r="Z61" s="12">
        <f t="shared" si="7"/>
        <v>0</v>
      </c>
    </row>
    <row r="62" spans="1:48" x14ac:dyDescent="0.2">
      <c r="A62" s="1">
        <v>61</v>
      </c>
      <c r="B62" s="2" t="s">
        <v>67</v>
      </c>
      <c r="C62" s="6" t="s">
        <v>127</v>
      </c>
      <c r="D62" s="6" t="s">
        <v>130</v>
      </c>
      <c r="E62" s="5" t="s">
        <v>7</v>
      </c>
      <c r="F62" s="6" t="s">
        <v>130</v>
      </c>
      <c r="G62" s="6" t="s">
        <v>130</v>
      </c>
      <c r="H62" s="6" t="s">
        <v>127</v>
      </c>
      <c r="I62" s="6" t="s">
        <v>127</v>
      </c>
      <c r="J62" s="6" t="s">
        <v>127</v>
      </c>
      <c r="K62" s="6" t="s">
        <v>127</v>
      </c>
      <c r="L62" s="6" t="s">
        <v>130</v>
      </c>
      <c r="M62" s="6" t="s">
        <v>130</v>
      </c>
      <c r="N62" s="6" t="s">
        <v>130</v>
      </c>
      <c r="O62" s="1" t="s">
        <v>112</v>
      </c>
      <c r="P62" s="1" t="s">
        <v>113</v>
      </c>
      <c r="Q62" s="1" t="s">
        <v>117</v>
      </c>
      <c r="R62" s="1" t="s">
        <v>124</v>
      </c>
      <c r="S62" s="10">
        <f t="shared" si="0"/>
        <v>0</v>
      </c>
      <c r="T62" s="10">
        <f t="shared" si="1"/>
        <v>0</v>
      </c>
      <c r="U62" s="10">
        <f t="shared" si="2"/>
        <v>0</v>
      </c>
      <c r="V62" s="10">
        <f t="shared" si="3"/>
        <v>0</v>
      </c>
      <c r="W62" s="12">
        <f t="shared" si="4"/>
        <v>1</v>
      </c>
      <c r="X62" s="12">
        <f t="shared" si="5"/>
        <v>0</v>
      </c>
      <c r="Y62" s="12">
        <f t="shared" si="6"/>
        <v>0</v>
      </c>
      <c r="Z62" s="12">
        <f t="shared" si="7"/>
        <v>0</v>
      </c>
    </row>
    <row r="63" spans="1:48" x14ac:dyDescent="0.2">
      <c r="A63" s="1">
        <v>62</v>
      </c>
      <c r="B63" s="2" t="s">
        <v>68</v>
      </c>
      <c r="C63" s="6" t="s">
        <v>127</v>
      </c>
      <c r="D63" s="6" t="s">
        <v>130</v>
      </c>
      <c r="E63" s="5" t="s">
        <v>131</v>
      </c>
      <c r="F63" s="6" t="s">
        <v>127</v>
      </c>
      <c r="G63" s="6" t="s">
        <v>127</v>
      </c>
      <c r="H63" s="6" t="s">
        <v>127</v>
      </c>
      <c r="I63" s="6" t="s">
        <v>127</v>
      </c>
      <c r="J63" s="6" t="s">
        <v>127</v>
      </c>
      <c r="K63" s="6" t="s">
        <v>127</v>
      </c>
      <c r="L63" s="5" t="s">
        <v>131</v>
      </c>
      <c r="M63" s="5" t="s">
        <v>131</v>
      </c>
      <c r="N63" s="6" t="s">
        <v>130</v>
      </c>
      <c r="O63" s="1" t="s">
        <v>112</v>
      </c>
      <c r="P63" s="1" t="s">
        <v>122</v>
      </c>
      <c r="Q63" s="1" t="s">
        <v>117</v>
      </c>
      <c r="R63" s="1" t="s">
        <v>123</v>
      </c>
      <c r="S63" s="10">
        <f t="shared" si="0"/>
        <v>0</v>
      </c>
      <c r="T63" s="10">
        <f t="shared" si="1"/>
        <v>0</v>
      </c>
      <c r="U63" s="10">
        <f t="shared" si="2"/>
        <v>0</v>
      </c>
      <c r="V63" s="10">
        <f t="shared" si="3"/>
        <v>0.5</v>
      </c>
      <c r="W63" s="12">
        <f t="shared" si="4"/>
        <v>0.5</v>
      </c>
      <c r="X63" s="12">
        <f t="shared" si="5"/>
        <v>0</v>
      </c>
      <c r="Y63" s="12">
        <f t="shared" si="6"/>
        <v>0</v>
      </c>
      <c r="Z63" s="12">
        <f t="shared" si="7"/>
        <v>0.5</v>
      </c>
      <c r="AD63" t="s">
        <v>140</v>
      </c>
      <c r="AE63" t="s">
        <v>146</v>
      </c>
      <c r="AF63" t="s">
        <v>147</v>
      </c>
      <c r="AG63" t="s">
        <v>148</v>
      </c>
      <c r="AH63" t="s">
        <v>149</v>
      </c>
      <c r="AI63" t="s">
        <v>142</v>
      </c>
      <c r="AJ63" t="s">
        <v>143</v>
      </c>
      <c r="AK63" t="s">
        <v>144</v>
      </c>
      <c r="AL63" t="s">
        <v>145</v>
      </c>
      <c r="AM63" t="s">
        <v>2</v>
      </c>
      <c r="AN63" t="s">
        <v>3</v>
      </c>
      <c r="AO63" t="s">
        <v>152</v>
      </c>
      <c r="AP63" t="s">
        <v>151</v>
      </c>
    </row>
    <row r="64" spans="1:48" x14ac:dyDescent="0.2">
      <c r="A64" s="1">
        <v>63</v>
      </c>
      <c r="B64" s="2" t="s">
        <v>69</v>
      </c>
      <c r="C64" s="6" t="s">
        <v>127</v>
      </c>
      <c r="D64" s="6" t="s">
        <v>127</v>
      </c>
      <c r="E64" s="6" t="s">
        <v>127</v>
      </c>
      <c r="F64" s="6" t="s">
        <v>128</v>
      </c>
      <c r="G64" s="6" t="s">
        <v>128</v>
      </c>
      <c r="H64" s="6" t="s">
        <v>128</v>
      </c>
      <c r="I64" s="6" t="s">
        <v>127</v>
      </c>
      <c r="J64" s="6" t="s">
        <v>127</v>
      </c>
      <c r="K64" s="6" t="s">
        <v>127</v>
      </c>
      <c r="L64" s="6" t="s">
        <v>128</v>
      </c>
      <c r="M64" s="6" t="s">
        <v>130</v>
      </c>
      <c r="N64" s="6" t="s">
        <v>128</v>
      </c>
      <c r="O64" s="1" t="s">
        <v>116</v>
      </c>
      <c r="P64" s="1" t="s">
        <v>113</v>
      </c>
      <c r="Q64" s="1" t="s">
        <v>117</v>
      </c>
      <c r="R64" s="1" t="s">
        <v>125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2">
        <f t="shared" si="4"/>
        <v>0</v>
      </c>
      <c r="X64" s="12">
        <f t="shared" si="5"/>
        <v>0</v>
      </c>
      <c r="Y64" s="12">
        <f t="shared" si="6"/>
        <v>0</v>
      </c>
      <c r="Z64" s="12">
        <f t="shared" si="7"/>
        <v>0</v>
      </c>
      <c r="AD64" t="s">
        <v>112</v>
      </c>
      <c r="AE64">
        <v>69</v>
      </c>
      <c r="AF64">
        <v>69</v>
      </c>
      <c r="AG64">
        <v>69</v>
      </c>
      <c r="AH64">
        <v>69</v>
      </c>
      <c r="AI64">
        <v>49.5</v>
      </c>
      <c r="AJ64">
        <v>31.5</v>
      </c>
      <c r="AK64">
        <v>34.5</v>
      </c>
      <c r="AL64">
        <v>43.5</v>
      </c>
      <c r="AM64">
        <f>(AI64/AE64)*100</f>
        <v>71.739130434782609</v>
      </c>
      <c r="AN64">
        <f t="shared" ref="AN64:AP78" si="10">(AJ64/AF64)*100</f>
        <v>45.652173913043477</v>
      </c>
      <c r="AO64">
        <f t="shared" si="10"/>
        <v>50</v>
      </c>
      <c r="AP64">
        <f t="shared" si="10"/>
        <v>63.04347826086957</v>
      </c>
    </row>
    <row r="65" spans="1:42" x14ac:dyDescent="0.2">
      <c r="A65" s="1">
        <v>64</v>
      </c>
      <c r="B65" s="2" t="s">
        <v>70</v>
      </c>
      <c r="C65" s="5" t="s">
        <v>7</v>
      </c>
      <c r="D65" s="5" t="s">
        <v>7</v>
      </c>
      <c r="E65" s="5" t="s">
        <v>7</v>
      </c>
      <c r="F65" s="6" t="s">
        <v>130</v>
      </c>
      <c r="G65" s="6" t="s">
        <v>128</v>
      </c>
      <c r="H65" s="6" t="s">
        <v>128</v>
      </c>
      <c r="I65" s="6" t="s">
        <v>129</v>
      </c>
      <c r="J65" s="6" t="s">
        <v>129</v>
      </c>
      <c r="K65" s="6" t="s">
        <v>129</v>
      </c>
      <c r="L65" s="6" t="s">
        <v>128</v>
      </c>
      <c r="M65" s="6" t="s">
        <v>128</v>
      </c>
      <c r="N65" s="6" t="s">
        <v>128</v>
      </c>
      <c r="O65" s="1" t="s">
        <v>116</v>
      </c>
      <c r="P65" s="1" t="s">
        <v>113</v>
      </c>
      <c r="Q65" s="1" t="s">
        <v>114</v>
      </c>
      <c r="R65" s="1" t="s">
        <v>125</v>
      </c>
      <c r="S65" s="10">
        <f t="shared" si="0"/>
        <v>1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2">
        <f t="shared" si="4"/>
        <v>1</v>
      </c>
      <c r="X65" s="12">
        <f t="shared" si="5"/>
        <v>0</v>
      </c>
      <c r="Y65" s="12">
        <f t="shared" si="6"/>
        <v>0</v>
      </c>
      <c r="Z65" s="12">
        <f t="shared" si="7"/>
        <v>0</v>
      </c>
      <c r="AD65" t="s">
        <v>116</v>
      </c>
      <c r="AE65">
        <v>31</v>
      </c>
      <c r="AF65">
        <v>31</v>
      </c>
      <c r="AG65">
        <v>31</v>
      </c>
      <c r="AH65">
        <v>31</v>
      </c>
      <c r="AI65">
        <v>12</v>
      </c>
      <c r="AJ65">
        <v>1</v>
      </c>
      <c r="AK65">
        <v>3.5</v>
      </c>
      <c r="AL65">
        <v>1</v>
      </c>
      <c r="AM65">
        <f t="shared" ref="AM65:AM78" si="11">(AI65/AE65)*100</f>
        <v>38.70967741935484</v>
      </c>
      <c r="AN65">
        <f t="shared" si="10"/>
        <v>3.225806451612903</v>
      </c>
      <c r="AO65">
        <f t="shared" si="10"/>
        <v>11.29032258064516</v>
      </c>
      <c r="AP65">
        <f t="shared" si="10"/>
        <v>3.225806451612903</v>
      </c>
    </row>
    <row r="66" spans="1:42" x14ac:dyDescent="0.2">
      <c r="A66" s="1">
        <v>65</v>
      </c>
      <c r="B66" s="2" t="s">
        <v>71</v>
      </c>
      <c r="C66" s="5" t="s">
        <v>7</v>
      </c>
      <c r="D66" s="5" t="s">
        <v>7</v>
      </c>
      <c r="E66" s="5" t="s">
        <v>7</v>
      </c>
      <c r="F66" s="6" t="s">
        <v>128</v>
      </c>
      <c r="G66" s="6" t="s">
        <v>128</v>
      </c>
      <c r="H66" s="6" t="s">
        <v>128</v>
      </c>
      <c r="I66" s="6" t="s">
        <v>129</v>
      </c>
      <c r="J66" s="6" t="s">
        <v>129</v>
      </c>
      <c r="K66" s="6" t="s">
        <v>129</v>
      </c>
      <c r="L66" s="6" t="s">
        <v>128</v>
      </c>
      <c r="M66" s="5" t="s">
        <v>7</v>
      </c>
      <c r="N66" s="6" t="s">
        <v>128</v>
      </c>
      <c r="O66" s="1" t="s">
        <v>116</v>
      </c>
      <c r="P66" s="1" t="s">
        <v>113</v>
      </c>
      <c r="Q66" s="1" t="s">
        <v>114</v>
      </c>
      <c r="R66" s="1" t="s">
        <v>125</v>
      </c>
      <c r="S66" s="10">
        <f t="shared" si="0"/>
        <v>1</v>
      </c>
      <c r="T66" s="10">
        <f t="shared" si="1"/>
        <v>0</v>
      </c>
      <c r="U66" s="10">
        <f t="shared" si="2"/>
        <v>0</v>
      </c>
      <c r="V66" s="10">
        <f t="shared" si="3"/>
        <v>1</v>
      </c>
      <c r="W66" s="12">
        <f t="shared" si="4"/>
        <v>1</v>
      </c>
      <c r="X66" s="12">
        <f t="shared" si="5"/>
        <v>0</v>
      </c>
      <c r="Y66" s="12">
        <f t="shared" si="6"/>
        <v>0</v>
      </c>
      <c r="Z66" s="12">
        <f t="shared" si="7"/>
        <v>1</v>
      </c>
      <c r="AD66" t="s">
        <v>141</v>
      </c>
      <c r="AE66">
        <v>100</v>
      </c>
      <c r="AF66">
        <v>100</v>
      </c>
      <c r="AG66">
        <v>100</v>
      </c>
      <c r="AH66">
        <v>100</v>
      </c>
      <c r="AI66">
        <v>61.5</v>
      </c>
      <c r="AJ66">
        <v>32.5</v>
      </c>
      <c r="AK66">
        <v>38</v>
      </c>
      <c r="AL66">
        <v>44.5</v>
      </c>
      <c r="AM66">
        <f t="shared" si="11"/>
        <v>61.5</v>
      </c>
      <c r="AN66">
        <f t="shared" si="10"/>
        <v>32.5</v>
      </c>
      <c r="AO66">
        <f t="shared" si="10"/>
        <v>38</v>
      </c>
      <c r="AP66">
        <f t="shared" si="10"/>
        <v>44.5</v>
      </c>
    </row>
    <row r="67" spans="1:42" x14ac:dyDescent="0.2">
      <c r="A67" s="1">
        <v>66</v>
      </c>
      <c r="B67" s="2" t="s">
        <v>72</v>
      </c>
      <c r="C67" s="6" t="s">
        <v>127</v>
      </c>
      <c r="D67" s="6" t="s">
        <v>127</v>
      </c>
      <c r="E67" s="6" t="s">
        <v>127</v>
      </c>
      <c r="F67" s="6" t="s">
        <v>128</v>
      </c>
      <c r="G67" s="6" t="s">
        <v>128</v>
      </c>
      <c r="H67" s="6" t="s">
        <v>128</v>
      </c>
      <c r="I67" s="6" t="s">
        <v>127</v>
      </c>
      <c r="J67" s="6" t="s">
        <v>127</v>
      </c>
      <c r="K67" s="6" t="s">
        <v>127</v>
      </c>
      <c r="L67" s="6" t="s">
        <v>128</v>
      </c>
      <c r="M67" s="6" t="s">
        <v>128</v>
      </c>
      <c r="N67" s="6" t="s">
        <v>128</v>
      </c>
      <c r="O67" s="1" t="s">
        <v>116</v>
      </c>
      <c r="P67" s="1" t="s">
        <v>113</v>
      </c>
      <c r="Q67" s="1" t="s">
        <v>114</v>
      </c>
      <c r="R67" s="1" t="s">
        <v>125</v>
      </c>
      <c r="S67" s="10">
        <f t="shared" ref="S67:S101" si="12" xml:space="preserve"> IF(D67="YES",1,IF(D67="Y/PARTIAL",0.5,0))</f>
        <v>0</v>
      </c>
      <c r="T67" s="10">
        <f t="shared" ref="T67:T101" si="13">+ IF(G67="YES",1,IF(G67="Y/PARTIAL",0.5,0))</f>
        <v>0</v>
      </c>
      <c r="U67" s="10">
        <f t="shared" ref="U67:U101" si="14" xml:space="preserve"> IF(J67="YES",1,IF(J67="Y/PARTIAL",0.5,0))</f>
        <v>0</v>
      </c>
      <c r="V67" s="10">
        <f t="shared" ref="V67:V101" si="15">IF(M67="YES",1,IF(M67="Y/PARTIAL",0.5,0))</f>
        <v>0</v>
      </c>
      <c r="W67" s="12">
        <f t="shared" ref="W67:W101" si="16">IF(COUNTIF(C67:E67,"YES")&gt;0,1,IF(COUNTIF(C67:E67,"Y/PARTIAL")&gt;0,0.5,0))</f>
        <v>0</v>
      </c>
      <c r="X67" s="12">
        <f t="shared" ref="X67:X101" si="17">IF(COUNTIF(F67:H67,"YES")&gt;0,1,IF(COUNTIF(F67:H67,"Y/PARTIAL")&gt;0,0.5,0))</f>
        <v>0</v>
      </c>
      <c r="Y67" s="12">
        <f t="shared" ref="Y67:Y101" si="18">IF(COUNTIF(I67:K67,"YES")&gt;0,1,IF(COUNTIF(I67:K67,"Y/PARTIAL")&gt;0,0.5,0))</f>
        <v>0</v>
      </c>
      <c r="Z67" s="12">
        <f t="shared" ref="Z67:Z101" si="19">IF(COUNTIF(L67:N67,"YES")&gt;0,1,IF(COUNTIF(L67:N67,"Y/PARTIAL")&gt;0,0.5,0))</f>
        <v>0</v>
      </c>
    </row>
    <row r="68" spans="1:42" x14ac:dyDescent="0.2">
      <c r="A68" s="1">
        <v>67</v>
      </c>
      <c r="B68" s="2" t="s">
        <v>73</v>
      </c>
      <c r="C68" s="5" t="s">
        <v>7</v>
      </c>
      <c r="D68" s="6" t="s">
        <v>127</v>
      </c>
      <c r="E68" s="6" t="s">
        <v>127</v>
      </c>
      <c r="F68" s="6" t="s">
        <v>128</v>
      </c>
      <c r="G68" s="6" t="s">
        <v>128</v>
      </c>
      <c r="H68" s="6" t="s">
        <v>128</v>
      </c>
      <c r="I68" s="6" t="s">
        <v>127</v>
      </c>
      <c r="J68" s="6" t="s">
        <v>127</v>
      </c>
      <c r="K68" s="6" t="s">
        <v>127</v>
      </c>
      <c r="L68" s="6" t="s">
        <v>128</v>
      </c>
      <c r="M68" s="6" t="s">
        <v>128</v>
      </c>
      <c r="N68" s="6" t="s">
        <v>128</v>
      </c>
      <c r="O68" s="1" t="s">
        <v>116</v>
      </c>
      <c r="P68" s="1" t="s">
        <v>113</v>
      </c>
      <c r="Q68" s="1" t="s">
        <v>117</v>
      </c>
      <c r="R68" s="1" t="s">
        <v>125</v>
      </c>
      <c r="S68" s="10">
        <f t="shared" si="12"/>
        <v>0</v>
      </c>
      <c r="T68" s="10">
        <f t="shared" si="13"/>
        <v>0</v>
      </c>
      <c r="U68" s="10">
        <f t="shared" si="14"/>
        <v>0</v>
      </c>
      <c r="V68" s="10">
        <f t="shared" si="15"/>
        <v>0</v>
      </c>
      <c r="W68" s="12">
        <f t="shared" si="16"/>
        <v>1</v>
      </c>
      <c r="X68" s="12">
        <f t="shared" si="17"/>
        <v>0</v>
      </c>
      <c r="Y68" s="12">
        <f t="shared" si="18"/>
        <v>0</v>
      </c>
      <c r="Z68" s="12">
        <f t="shared" si="19"/>
        <v>0</v>
      </c>
    </row>
    <row r="69" spans="1:42" x14ac:dyDescent="0.2">
      <c r="A69" s="1">
        <v>68</v>
      </c>
      <c r="B69" s="2" t="s">
        <v>74</v>
      </c>
      <c r="C69" s="6" t="s">
        <v>127</v>
      </c>
      <c r="D69" s="6" t="s">
        <v>127</v>
      </c>
      <c r="E69" s="6" t="s">
        <v>127</v>
      </c>
      <c r="F69" s="6" t="s">
        <v>128</v>
      </c>
      <c r="G69" s="6" t="s">
        <v>128</v>
      </c>
      <c r="H69" s="6" t="s">
        <v>128</v>
      </c>
      <c r="I69" s="6" t="s">
        <v>129</v>
      </c>
      <c r="J69" s="6" t="s">
        <v>129</v>
      </c>
      <c r="K69" s="6" t="s">
        <v>129</v>
      </c>
      <c r="L69" s="6" t="s">
        <v>128</v>
      </c>
      <c r="M69" s="6" t="s">
        <v>128</v>
      </c>
      <c r="N69" s="6" t="s">
        <v>128</v>
      </c>
      <c r="O69" s="1" t="s">
        <v>116</v>
      </c>
      <c r="P69" s="1" t="s">
        <v>113</v>
      </c>
      <c r="Q69" s="1" t="s">
        <v>117</v>
      </c>
      <c r="R69" s="1" t="s">
        <v>125</v>
      </c>
      <c r="S69" s="10">
        <f t="shared" si="12"/>
        <v>0</v>
      </c>
      <c r="T69" s="10">
        <f t="shared" si="13"/>
        <v>0</v>
      </c>
      <c r="U69" s="10">
        <f t="shared" si="14"/>
        <v>0</v>
      </c>
      <c r="V69" s="10">
        <f t="shared" si="15"/>
        <v>0</v>
      </c>
      <c r="W69" s="12">
        <f t="shared" si="16"/>
        <v>0</v>
      </c>
      <c r="X69" s="12">
        <f t="shared" si="17"/>
        <v>0</v>
      </c>
      <c r="Y69" s="12">
        <f t="shared" si="18"/>
        <v>0</v>
      </c>
      <c r="Z69" s="12">
        <f t="shared" si="19"/>
        <v>0</v>
      </c>
      <c r="AD69" t="s">
        <v>140</v>
      </c>
      <c r="AE69" t="s">
        <v>146</v>
      </c>
      <c r="AF69" t="s">
        <v>147</v>
      </c>
      <c r="AG69" t="s">
        <v>148</v>
      </c>
      <c r="AH69" t="s">
        <v>149</v>
      </c>
      <c r="AI69" t="s">
        <v>142</v>
      </c>
      <c r="AJ69" t="s">
        <v>143</v>
      </c>
      <c r="AK69" t="s">
        <v>144</v>
      </c>
      <c r="AL69" t="s">
        <v>145</v>
      </c>
    </row>
    <row r="70" spans="1:42" x14ac:dyDescent="0.2">
      <c r="A70" s="1">
        <v>69</v>
      </c>
      <c r="B70" s="2" t="s">
        <v>75</v>
      </c>
      <c r="C70" s="5" t="s">
        <v>7</v>
      </c>
      <c r="D70" s="6" t="s">
        <v>127</v>
      </c>
      <c r="E70" s="6" t="s">
        <v>127</v>
      </c>
      <c r="F70" s="6" t="s">
        <v>128</v>
      </c>
      <c r="G70" s="6" t="s">
        <v>128</v>
      </c>
      <c r="H70" s="6" t="s">
        <v>128</v>
      </c>
      <c r="I70" s="6" t="s">
        <v>130</v>
      </c>
      <c r="J70" s="6" t="s">
        <v>127</v>
      </c>
      <c r="K70" s="6" t="s">
        <v>127</v>
      </c>
      <c r="L70" s="6" t="s">
        <v>128</v>
      </c>
      <c r="M70" s="6" t="s">
        <v>130</v>
      </c>
      <c r="N70" s="6" t="s">
        <v>128</v>
      </c>
      <c r="O70" s="1" t="s">
        <v>116</v>
      </c>
      <c r="P70" s="1" t="s">
        <v>113</v>
      </c>
      <c r="Q70" s="1" t="s">
        <v>117</v>
      </c>
      <c r="R70" s="1" t="s">
        <v>125</v>
      </c>
      <c r="S70" s="10">
        <f t="shared" si="12"/>
        <v>0</v>
      </c>
      <c r="T70" s="10">
        <f t="shared" si="13"/>
        <v>0</v>
      </c>
      <c r="U70" s="10">
        <f t="shared" si="14"/>
        <v>0</v>
      </c>
      <c r="V70" s="10">
        <f t="shared" si="15"/>
        <v>0</v>
      </c>
      <c r="W70" s="12">
        <f t="shared" si="16"/>
        <v>1</v>
      </c>
      <c r="X70" s="12">
        <f t="shared" si="17"/>
        <v>0</v>
      </c>
      <c r="Y70" s="12">
        <f t="shared" si="18"/>
        <v>0</v>
      </c>
      <c r="Z70" s="12">
        <f t="shared" si="19"/>
        <v>0</v>
      </c>
      <c r="AD70" t="s">
        <v>122</v>
      </c>
      <c r="AE70">
        <v>17</v>
      </c>
      <c r="AF70">
        <v>17</v>
      </c>
      <c r="AG70">
        <v>17</v>
      </c>
      <c r="AH70">
        <v>17</v>
      </c>
      <c r="AI70">
        <v>6.5</v>
      </c>
      <c r="AJ70">
        <v>0</v>
      </c>
      <c r="AK70">
        <v>3</v>
      </c>
      <c r="AL70">
        <v>1.5</v>
      </c>
      <c r="AM70">
        <f t="shared" si="11"/>
        <v>38.235294117647058</v>
      </c>
      <c r="AN70">
        <f t="shared" si="10"/>
        <v>0</v>
      </c>
      <c r="AO70">
        <f t="shared" si="10"/>
        <v>17.647058823529413</v>
      </c>
      <c r="AP70">
        <f t="shared" si="10"/>
        <v>8.8235294117647065</v>
      </c>
    </row>
    <row r="71" spans="1:42" x14ac:dyDescent="0.2">
      <c r="A71" s="1">
        <v>70</v>
      </c>
      <c r="B71" s="2" t="s">
        <v>76</v>
      </c>
      <c r="C71" s="5" t="s">
        <v>7</v>
      </c>
      <c r="D71" s="5" t="s">
        <v>7</v>
      </c>
      <c r="E71" s="5" t="s">
        <v>7</v>
      </c>
      <c r="F71" s="6" t="s">
        <v>128</v>
      </c>
      <c r="G71" s="6" t="s">
        <v>130</v>
      </c>
      <c r="H71" s="6" t="s">
        <v>128</v>
      </c>
      <c r="I71" s="6" t="s">
        <v>129</v>
      </c>
      <c r="J71" s="6" t="s">
        <v>129</v>
      </c>
      <c r="K71" s="6" t="s">
        <v>129</v>
      </c>
      <c r="L71" s="5" t="s">
        <v>7</v>
      </c>
      <c r="M71" s="6" t="s">
        <v>128</v>
      </c>
      <c r="N71" s="5" t="s">
        <v>7</v>
      </c>
      <c r="O71" s="1" t="s">
        <v>116</v>
      </c>
      <c r="P71" s="1" t="s">
        <v>113</v>
      </c>
      <c r="Q71" s="1" t="s">
        <v>114</v>
      </c>
      <c r="R71" s="1" t="s">
        <v>125</v>
      </c>
      <c r="S71" s="10">
        <f t="shared" si="12"/>
        <v>1</v>
      </c>
      <c r="T71" s="10">
        <f t="shared" si="13"/>
        <v>0</v>
      </c>
      <c r="U71" s="10">
        <f t="shared" si="14"/>
        <v>0</v>
      </c>
      <c r="V71" s="10">
        <f t="shared" si="15"/>
        <v>0</v>
      </c>
      <c r="W71" s="12">
        <f t="shared" si="16"/>
        <v>1</v>
      </c>
      <c r="X71" s="12">
        <f t="shared" si="17"/>
        <v>0</v>
      </c>
      <c r="Y71" s="12">
        <f t="shared" si="18"/>
        <v>0</v>
      </c>
      <c r="Z71" s="12">
        <f t="shared" si="19"/>
        <v>1</v>
      </c>
      <c r="AD71" t="s">
        <v>113</v>
      </c>
      <c r="AE71">
        <v>83</v>
      </c>
      <c r="AF71">
        <v>83</v>
      </c>
      <c r="AG71">
        <v>83</v>
      </c>
      <c r="AH71">
        <v>83</v>
      </c>
      <c r="AI71">
        <v>55</v>
      </c>
      <c r="AJ71">
        <v>32.5</v>
      </c>
      <c r="AK71">
        <v>35</v>
      </c>
      <c r="AL71">
        <v>43</v>
      </c>
      <c r="AM71">
        <f t="shared" si="11"/>
        <v>66.265060240963862</v>
      </c>
      <c r="AN71">
        <f t="shared" si="10"/>
        <v>39.156626506024097</v>
      </c>
      <c r="AO71">
        <f t="shared" si="10"/>
        <v>42.168674698795186</v>
      </c>
      <c r="AP71">
        <f t="shared" si="10"/>
        <v>51.807228915662648</v>
      </c>
    </row>
    <row r="72" spans="1:42" x14ac:dyDescent="0.2">
      <c r="A72" s="1">
        <v>71</v>
      </c>
      <c r="B72" s="2" t="s">
        <v>77</v>
      </c>
      <c r="C72" s="5" t="s">
        <v>7</v>
      </c>
      <c r="D72" s="5" t="s">
        <v>7</v>
      </c>
      <c r="E72" s="5" t="s">
        <v>7</v>
      </c>
      <c r="F72" s="6" t="s">
        <v>128</v>
      </c>
      <c r="G72" s="6" t="s">
        <v>128</v>
      </c>
      <c r="H72" s="6" t="s">
        <v>128</v>
      </c>
      <c r="I72" s="6" t="s">
        <v>129</v>
      </c>
      <c r="J72" s="5" t="s">
        <v>7</v>
      </c>
      <c r="K72" s="6" t="s">
        <v>129</v>
      </c>
      <c r="L72" s="6" t="s">
        <v>128</v>
      </c>
      <c r="M72" s="6" t="s">
        <v>128</v>
      </c>
      <c r="N72" s="6" t="s">
        <v>128</v>
      </c>
      <c r="O72" s="1" t="s">
        <v>112</v>
      </c>
      <c r="P72" s="1" t="s">
        <v>122</v>
      </c>
      <c r="Q72" s="1" t="s">
        <v>114</v>
      </c>
      <c r="R72" s="1" t="s">
        <v>125</v>
      </c>
      <c r="S72" s="10">
        <f t="shared" si="12"/>
        <v>1</v>
      </c>
      <c r="T72" s="10">
        <f t="shared" si="13"/>
        <v>0</v>
      </c>
      <c r="U72" s="10">
        <f t="shared" si="14"/>
        <v>1</v>
      </c>
      <c r="V72" s="10">
        <f t="shared" si="15"/>
        <v>0</v>
      </c>
      <c r="W72" s="12">
        <f t="shared" si="16"/>
        <v>1</v>
      </c>
      <c r="X72" s="12">
        <f t="shared" si="17"/>
        <v>0</v>
      </c>
      <c r="Y72" s="12">
        <f t="shared" si="18"/>
        <v>1</v>
      </c>
      <c r="Z72" s="12">
        <f t="shared" si="19"/>
        <v>0</v>
      </c>
      <c r="AD72" t="s">
        <v>141</v>
      </c>
      <c r="AE72">
        <v>100</v>
      </c>
      <c r="AF72">
        <v>100</v>
      </c>
      <c r="AG72">
        <v>100</v>
      </c>
      <c r="AH72">
        <v>100</v>
      </c>
      <c r="AI72">
        <v>61.5</v>
      </c>
      <c r="AJ72">
        <v>32.5</v>
      </c>
      <c r="AK72">
        <v>38</v>
      </c>
      <c r="AL72">
        <v>44.5</v>
      </c>
      <c r="AM72">
        <f t="shared" si="11"/>
        <v>61.5</v>
      </c>
      <c r="AN72">
        <f t="shared" si="10"/>
        <v>32.5</v>
      </c>
      <c r="AO72">
        <f t="shared" si="10"/>
        <v>38</v>
      </c>
      <c r="AP72">
        <f t="shared" si="10"/>
        <v>44.5</v>
      </c>
    </row>
    <row r="73" spans="1:42" x14ac:dyDescent="0.2">
      <c r="A73" s="1">
        <v>72</v>
      </c>
      <c r="B73" s="2" t="s">
        <v>78</v>
      </c>
      <c r="C73" s="5" t="s">
        <v>7</v>
      </c>
      <c r="D73" s="5" t="s">
        <v>7</v>
      </c>
      <c r="E73" s="5" t="s">
        <v>7</v>
      </c>
      <c r="F73" s="5" t="s">
        <v>7</v>
      </c>
      <c r="G73" s="6" t="s">
        <v>128</v>
      </c>
      <c r="H73" s="6" t="s">
        <v>128</v>
      </c>
      <c r="I73" s="6" t="s">
        <v>129</v>
      </c>
      <c r="J73" s="5" t="s">
        <v>7</v>
      </c>
      <c r="K73" s="6" t="s">
        <v>129</v>
      </c>
      <c r="L73" s="6" t="s">
        <v>128</v>
      </c>
      <c r="M73" s="6" t="s">
        <v>128</v>
      </c>
      <c r="N73" s="6" t="s">
        <v>128</v>
      </c>
      <c r="O73" s="1" t="s">
        <v>112</v>
      </c>
      <c r="P73" s="1" t="s">
        <v>122</v>
      </c>
      <c r="Q73" s="1" t="s">
        <v>117</v>
      </c>
      <c r="R73" s="1" t="s">
        <v>125</v>
      </c>
      <c r="S73" s="10">
        <f t="shared" si="12"/>
        <v>1</v>
      </c>
      <c r="T73" s="10">
        <f t="shared" si="13"/>
        <v>0</v>
      </c>
      <c r="U73" s="10">
        <f t="shared" si="14"/>
        <v>1</v>
      </c>
      <c r="V73" s="10">
        <f t="shared" si="15"/>
        <v>0</v>
      </c>
      <c r="W73" s="12">
        <f t="shared" si="16"/>
        <v>1</v>
      </c>
      <c r="X73" s="12">
        <f t="shared" si="17"/>
        <v>1</v>
      </c>
      <c r="Y73" s="12">
        <f t="shared" si="18"/>
        <v>1</v>
      </c>
      <c r="Z73" s="12">
        <f t="shared" si="19"/>
        <v>0</v>
      </c>
    </row>
    <row r="74" spans="1:42" x14ac:dyDescent="0.2">
      <c r="A74" s="1">
        <v>73</v>
      </c>
      <c r="B74" s="2" t="s">
        <v>79</v>
      </c>
      <c r="C74" s="5" t="s">
        <v>131</v>
      </c>
      <c r="D74" s="5" t="s">
        <v>131</v>
      </c>
      <c r="E74" s="5" t="s">
        <v>131</v>
      </c>
      <c r="F74" s="6" t="s">
        <v>127</v>
      </c>
      <c r="G74" s="6" t="s">
        <v>127</v>
      </c>
      <c r="H74" s="6" t="s">
        <v>127</v>
      </c>
      <c r="I74" s="6" t="s">
        <v>130</v>
      </c>
      <c r="J74" s="6" t="s">
        <v>128</v>
      </c>
      <c r="K74" s="6" t="s">
        <v>130</v>
      </c>
      <c r="L74" s="6" t="s">
        <v>127</v>
      </c>
      <c r="M74" s="6" t="s">
        <v>127</v>
      </c>
      <c r="N74" s="5" t="s">
        <v>7</v>
      </c>
      <c r="O74" s="1" t="s">
        <v>112</v>
      </c>
      <c r="P74" s="1" t="s">
        <v>122</v>
      </c>
      <c r="Q74" s="1" t="s">
        <v>117</v>
      </c>
      <c r="R74" s="1" t="s">
        <v>124</v>
      </c>
      <c r="S74" s="10">
        <f t="shared" si="12"/>
        <v>0.5</v>
      </c>
      <c r="T74" s="10">
        <f t="shared" si="13"/>
        <v>0</v>
      </c>
      <c r="U74" s="10">
        <f t="shared" si="14"/>
        <v>0</v>
      </c>
      <c r="V74" s="10">
        <f t="shared" si="15"/>
        <v>0</v>
      </c>
      <c r="W74" s="12">
        <f t="shared" si="16"/>
        <v>0.5</v>
      </c>
      <c r="X74" s="12">
        <f t="shared" si="17"/>
        <v>0</v>
      </c>
      <c r="Y74" s="12">
        <f t="shared" si="18"/>
        <v>0</v>
      </c>
      <c r="Z74" s="12">
        <f t="shared" si="19"/>
        <v>1</v>
      </c>
    </row>
    <row r="75" spans="1:42" x14ac:dyDescent="0.2">
      <c r="A75" s="1">
        <v>74</v>
      </c>
      <c r="B75" s="2" t="s">
        <v>80</v>
      </c>
      <c r="C75" s="5" t="s">
        <v>131</v>
      </c>
      <c r="D75" s="6" t="s">
        <v>127</v>
      </c>
      <c r="E75" s="6" t="s">
        <v>127</v>
      </c>
      <c r="F75" s="6" t="s">
        <v>127</v>
      </c>
      <c r="G75" s="6" t="s">
        <v>127</v>
      </c>
      <c r="H75" s="6" t="s">
        <v>127</v>
      </c>
      <c r="I75" s="6" t="s">
        <v>130</v>
      </c>
      <c r="J75" s="6" t="s">
        <v>128</v>
      </c>
      <c r="K75" s="6" t="s">
        <v>128</v>
      </c>
      <c r="L75" s="6" t="s">
        <v>127</v>
      </c>
      <c r="M75" s="6" t="s">
        <v>127</v>
      </c>
      <c r="N75" s="6" t="s">
        <v>127</v>
      </c>
      <c r="O75" s="1" t="s">
        <v>112</v>
      </c>
      <c r="P75" s="1" t="s">
        <v>122</v>
      </c>
      <c r="Q75" s="1" t="s">
        <v>117</v>
      </c>
      <c r="R75" s="1" t="s">
        <v>124</v>
      </c>
      <c r="S75" s="10">
        <f t="shared" si="12"/>
        <v>0</v>
      </c>
      <c r="T75" s="10">
        <f t="shared" si="13"/>
        <v>0</v>
      </c>
      <c r="U75" s="10">
        <f t="shared" si="14"/>
        <v>0</v>
      </c>
      <c r="V75" s="10">
        <f t="shared" si="15"/>
        <v>0</v>
      </c>
      <c r="W75" s="12">
        <f t="shared" si="16"/>
        <v>0.5</v>
      </c>
      <c r="X75" s="12">
        <f t="shared" si="17"/>
        <v>0</v>
      </c>
      <c r="Y75" s="12">
        <f t="shared" si="18"/>
        <v>0</v>
      </c>
      <c r="Z75" s="12">
        <f t="shared" si="19"/>
        <v>0</v>
      </c>
      <c r="AD75" t="s">
        <v>140</v>
      </c>
      <c r="AE75" t="s">
        <v>146</v>
      </c>
      <c r="AF75" t="s">
        <v>147</v>
      </c>
      <c r="AG75" t="s">
        <v>148</v>
      </c>
      <c r="AH75" t="s">
        <v>149</v>
      </c>
      <c r="AI75" t="s">
        <v>142</v>
      </c>
      <c r="AJ75" t="s">
        <v>143</v>
      </c>
      <c r="AK75" t="s">
        <v>144</v>
      </c>
      <c r="AL75" t="s">
        <v>145</v>
      </c>
    </row>
    <row r="76" spans="1:42" x14ac:dyDescent="0.2">
      <c r="A76" s="1">
        <v>75</v>
      </c>
      <c r="B76" s="2" t="s">
        <v>81</v>
      </c>
      <c r="C76" s="5" t="s">
        <v>131</v>
      </c>
      <c r="D76" s="6" t="s">
        <v>127</v>
      </c>
      <c r="E76" s="6" t="s">
        <v>127</v>
      </c>
      <c r="F76" s="6" t="s">
        <v>127</v>
      </c>
      <c r="G76" s="6" t="s">
        <v>127</v>
      </c>
      <c r="H76" s="6" t="s">
        <v>127</v>
      </c>
      <c r="I76" s="6" t="s">
        <v>128</v>
      </c>
      <c r="J76" s="6" t="s">
        <v>128</v>
      </c>
      <c r="K76" s="6" t="s">
        <v>128</v>
      </c>
      <c r="L76" s="6" t="s">
        <v>127</v>
      </c>
      <c r="M76" s="6" t="s">
        <v>127</v>
      </c>
      <c r="N76" s="6" t="s">
        <v>127</v>
      </c>
      <c r="O76" s="1" t="s">
        <v>112</v>
      </c>
      <c r="P76" s="1" t="s">
        <v>122</v>
      </c>
      <c r="Q76" s="1" t="s">
        <v>117</v>
      </c>
      <c r="R76" s="1" t="s">
        <v>124</v>
      </c>
      <c r="S76" s="10">
        <f t="shared" si="12"/>
        <v>0</v>
      </c>
      <c r="T76" s="10">
        <f t="shared" si="13"/>
        <v>0</v>
      </c>
      <c r="U76" s="10">
        <f t="shared" si="14"/>
        <v>0</v>
      </c>
      <c r="V76" s="10">
        <f t="shared" si="15"/>
        <v>0</v>
      </c>
      <c r="W76" s="12">
        <f t="shared" si="16"/>
        <v>0.5</v>
      </c>
      <c r="X76" s="12">
        <f t="shared" si="17"/>
        <v>0</v>
      </c>
      <c r="Y76" s="12">
        <f t="shared" si="18"/>
        <v>0</v>
      </c>
      <c r="Z76" s="12">
        <f t="shared" si="19"/>
        <v>0</v>
      </c>
      <c r="AD76" t="s">
        <v>117</v>
      </c>
      <c r="AE76">
        <v>44</v>
      </c>
      <c r="AF76">
        <v>44</v>
      </c>
      <c r="AG76">
        <v>44</v>
      </c>
      <c r="AH76">
        <v>44</v>
      </c>
      <c r="AI76">
        <v>11.5</v>
      </c>
      <c r="AJ76">
        <v>1</v>
      </c>
      <c r="AK76">
        <v>2.5</v>
      </c>
      <c r="AL76">
        <v>3.5</v>
      </c>
      <c r="AM76">
        <f t="shared" si="11"/>
        <v>26.136363636363637</v>
      </c>
      <c r="AN76">
        <f t="shared" si="10"/>
        <v>2.2727272727272729</v>
      </c>
      <c r="AO76">
        <f t="shared" si="10"/>
        <v>5.6818181818181817</v>
      </c>
      <c r="AP76">
        <f t="shared" si="10"/>
        <v>7.9545454545454541</v>
      </c>
    </row>
    <row r="77" spans="1:42" x14ac:dyDescent="0.2">
      <c r="A77" s="1">
        <v>76</v>
      </c>
      <c r="B77" s="2" t="s">
        <v>82</v>
      </c>
      <c r="C77" s="5" t="s">
        <v>131</v>
      </c>
      <c r="D77" s="6" t="s">
        <v>127</v>
      </c>
      <c r="E77" s="6" t="s">
        <v>127</v>
      </c>
      <c r="F77" s="6" t="s">
        <v>127</v>
      </c>
      <c r="G77" s="6" t="s">
        <v>127</v>
      </c>
      <c r="H77" s="6" t="s">
        <v>127</v>
      </c>
      <c r="I77" s="6" t="s">
        <v>130</v>
      </c>
      <c r="J77" s="6" t="s">
        <v>130</v>
      </c>
      <c r="K77" s="6" t="s">
        <v>130</v>
      </c>
      <c r="L77" s="5" t="s">
        <v>131</v>
      </c>
      <c r="M77" s="5" t="s">
        <v>131</v>
      </c>
      <c r="N77" s="6" t="s">
        <v>127</v>
      </c>
      <c r="O77" s="1" t="s">
        <v>112</v>
      </c>
      <c r="P77" s="1" t="s">
        <v>122</v>
      </c>
      <c r="Q77" s="1" t="s">
        <v>117</v>
      </c>
      <c r="R77" s="1" t="s">
        <v>120</v>
      </c>
      <c r="S77" s="10">
        <f t="shared" si="12"/>
        <v>0</v>
      </c>
      <c r="T77" s="10">
        <f t="shared" si="13"/>
        <v>0</v>
      </c>
      <c r="U77" s="10">
        <f t="shared" si="14"/>
        <v>0</v>
      </c>
      <c r="V77" s="10">
        <f t="shared" si="15"/>
        <v>0.5</v>
      </c>
      <c r="W77" s="12">
        <f t="shared" si="16"/>
        <v>0.5</v>
      </c>
      <c r="X77" s="12">
        <f t="shared" si="17"/>
        <v>0</v>
      </c>
      <c r="Y77" s="12">
        <f t="shared" si="18"/>
        <v>0</v>
      </c>
      <c r="Z77" s="12">
        <f t="shared" si="19"/>
        <v>0.5</v>
      </c>
      <c r="AD77" t="s">
        <v>114</v>
      </c>
      <c r="AE77">
        <v>56</v>
      </c>
      <c r="AF77">
        <v>56</v>
      </c>
      <c r="AG77">
        <v>56</v>
      </c>
      <c r="AH77">
        <v>56</v>
      </c>
      <c r="AI77">
        <v>50</v>
      </c>
      <c r="AJ77">
        <v>31.5</v>
      </c>
      <c r="AK77">
        <v>35.5</v>
      </c>
      <c r="AL77">
        <v>41</v>
      </c>
      <c r="AM77">
        <f t="shared" si="11"/>
        <v>89.285714285714292</v>
      </c>
      <c r="AN77">
        <f t="shared" si="10"/>
        <v>56.25</v>
      </c>
      <c r="AO77">
        <f t="shared" si="10"/>
        <v>63.392857142857139</v>
      </c>
      <c r="AP77">
        <f t="shared" si="10"/>
        <v>73.214285714285708</v>
      </c>
    </row>
    <row r="78" spans="1:42" x14ac:dyDescent="0.2">
      <c r="A78" s="1">
        <v>77</v>
      </c>
      <c r="B78" s="2" t="s">
        <v>83</v>
      </c>
      <c r="C78" s="6" t="s">
        <v>127</v>
      </c>
      <c r="D78" s="5" t="s">
        <v>7</v>
      </c>
      <c r="E78" s="5" t="s">
        <v>7</v>
      </c>
      <c r="F78" s="6" t="s">
        <v>127</v>
      </c>
      <c r="G78" s="6" t="s">
        <v>127</v>
      </c>
      <c r="H78" s="6" t="s">
        <v>127</v>
      </c>
      <c r="I78" s="6" t="s">
        <v>128</v>
      </c>
      <c r="J78" s="6" t="s">
        <v>128</v>
      </c>
      <c r="K78" s="6" t="s">
        <v>130</v>
      </c>
      <c r="L78" s="6" t="s">
        <v>130</v>
      </c>
      <c r="M78" s="6" t="s">
        <v>130</v>
      </c>
      <c r="N78" s="6" t="s">
        <v>130</v>
      </c>
      <c r="O78" s="1" t="s">
        <v>112</v>
      </c>
      <c r="P78" s="1" t="s">
        <v>122</v>
      </c>
      <c r="Q78" s="1" t="s">
        <v>117</v>
      </c>
      <c r="R78" s="1" t="s">
        <v>120</v>
      </c>
      <c r="S78" s="10">
        <f t="shared" si="12"/>
        <v>1</v>
      </c>
      <c r="T78" s="10">
        <f t="shared" si="13"/>
        <v>0</v>
      </c>
      <c r="U78" s="10">
        <f t="shared" si="14"/>
        <v>0</v>
      </c>
      <c r="V78" s="10">
        <f t="shared" si="15"/>
        <v>0</v>
      </c>
      <c r="W78" s="12">
        <f t="shared" si="16"/>
        <v>1</v>
      </c>
      <c r="X78" s="12">
        <f t="shared" si="17"/>
        <v>0</v>
      </c>
      <c r="Y78" s="12">
        <f t="shared" si="18"/>
        <v>0</v>
      </c>
      <c r="Z78" s="12">
        <f t="shared" si="19"/>
        <v>0</v>
      </c>
      <c r="AD78" t="s">
        <v>141</v>
      </c>
      <c r="AE78">
        <v>100</v>
      </c>
      <c r="AF78">
        <v>100</v>
      </c>
      <c r="AG78">
        <v>100</v>
      </c>
      <c r="AH78">
        <v>100</v>
      </c>
      <c r="AI78">
        <v>61.5</v>
      </c>
      <c r="AJ78">
        <v>32.5</v>
      </c>
      <c r="AK78">
        <v>38</v>
      </c>
      <c r="AL78">
        <v>44.5</v>
      </c>
      <c r="AM78">
        <f t="shared" si="11"/>
        <v>61.5</v>
      </c>
      <c r="AN78">
        <f t="shared" si="10"/>
        <v>32.5</v>
      </c>
      <c r="AO78">
        <f t="shared" si="10"/>
        <v>38</v>
      </c>
      <c r="AP78">
        <f t="shared" si="10"/>
        <v>44.5</v>
      </c>
    </row>
    <row r="79" spans="1:42" x14ac:dyDescent="0.2">
      <c r="A79" s="1">
        <v>78</v>
      </c>
      <c r="B79" s="2" t="s">
        <v>84</v>
      </c>
      <c r="C79" s="5" t="s">
        <v>131</v>
      </c>
      <c r="D79" s="6" t="s">
        <v>127</v>
      </c>
      <c r="E79" s="5" t="s">
        <v>131</v>
      </c>
      <c r="F79" s="6" t="s">
        <v>127</v>
      </c>
      <c r="G79" s="6" t="s">
        <v>127</v>
      </c>
      <c r="H79" s="6" t="s">
        <v>127</v>
      </c>
      <c r="I79" s="6" t="s">
        <v>127</v>
      </c>
      <c r="J79" s="6" t="s">
        <v>127</v>
      </c>
      <c r="K79" s="6" t="s">
        <v>127</v>
      </c>
      <c r="L79" s="6" t="s">
        <v>127</v>
      </c>
      <c r="M79" s="6" t="s">
        <v>127</v>
      </c>
      <c r="N79" s="6" t="s">
        <v>127</v>
      </c>
      <c r="O79" s="1" t="s">
        <v>112</v>
      </c>
      <c r="P79" s="1" t="s">
        <v>122</v>
      </c>
      <c r="Q79" s="1" t="s">
        <v>117</v>
      </c>
      <c r="R79" s="1" t="s">
        <v>120</v>
      </c>
      <c r="S79" s="10">
        <f t="shared" si="12"/>
        <v>0</v>
      </c>
      <c r="T79" s="10">
        <f t="shared" si="13"/>
        <v>0</v>
      </c>
      <c r="U79" s="10">
        <f t="shared" si="14"/>
        <v>0</v>
      </c>
      <c r="V79" s="10">
        <f t="shared" si="15"/>
        <v>0</v>
      </c>
      <c r="W79" s="12">
        <f t="shared" si="16"/>
        <v>0.5</v>
      </c>
      <c r="X79" s="12">
        <f t="shared" si="17"/>
        <v>0</v>
      </c>
      <c r="Y79" s="12">
        <f t="shared" si="18"/>
        <v>0</v>
      </c>
      <c r="Z79" s="12">
        <f t="shared" si="19"/>
        <v>0</v>
      </c>
      <c r="AM79" s="15"/>
      <c r="AN79" s="15"/>
      <c r="AO79" s="15"/>
      <c r="AP79" s="15"/>
    </row>
    <row r="80" spans="1:42" x14ac:dyDescent="0.2">
      <c r="A80" s="1">
        <v>79</v>
      </c>
      <c r="B80" s="2" t="s">
        <v>85</v>
      </c>
      <c r="C80" s="5" t="s">
        <v>127</v>
      </c>
      <c r="D80" s="6" t="s">
        <v>127</v>
      </c>
      <c r="E80" s="6" t="s">
        <v>127</v>
      </c>
      <c r="F80" s="6" t="s">
        <v>127</v>
      </c>
      <c r="G80" s="6" t="s">
        <v>127</v>
      </c>
      <c r="H80" s="6" t="s">
        <v>127</v>
      </c>
      <c r="I80" s="6" t="s">
        <v>128</v>
      </c>
      <c r="J80" s="6" t="s">
        <v>128</v>
      </c>
      <c r="K80" s="6" t="s">
        <v>128</v>
      </c>
      <c r="L80" s="6" t="s">
        <v>129</v>
      </c>
      <c r="M80" s="6" t="s">
        <v>129</v>
      </c>
      <c r="N80" s="6" t="s">
        <v>129</v>
      </c>
      <c r="O80" s="1" t="s">
        <v>112</v>
      </c>
      <c r="P80" s="1" t="s">
        <v>122</v>
      </c>
      <c r="Q80" s="1" t="s">
        <v>117</v>
      </c>
      <c r="R80" s="1" t="s">
        <v>124</v>
      </c>
      <c r="S80" s="10">
        <f t="shared" si="12"/>
        <v>0</v>
      </c>
      <c r="T80" s="10">
        <f t="shared" si="13"/>
        <v>0</v>
      </c>
      <c r="U80" s="10">
        <f t="shared" si="14"/>
        <v>0</v>
      </c>
      <c r="V80" s="10">
        <f t="shared" si="15"/>
        <v>0</v>
      </c>
      <c r="W80" s="12">
        <f t="shared" si="16"/>
        <v>0</v>
      </c>
      <c r="X80" s="12">
        <f t="shared" si="17"/>
        <v>0</v>
      </c>
      <c r="Y80" s="12">
        <f t="shared" si="18"/>
        <v>0</v>
      </c>
      <c r="Z80" s="12">
        <f t="shared" si="19"/>
        <v>0</v>
      </c>
      <c r="AM80" s="15"/>
      <c r="AN80" s="15"/>
      <c r="AO80" s="15"/>
      <c r="AP80" s="15"/>
    </row>
    <row r="81" spans="1:42" x14ac:dyDescent="0.2">
      <c r="A81" s="1">
        <v>80</v>
      </c>
      <c r="B81" s="2" t="s">
        <v>86</v>
      </c>
      <c r="C81" s="5" t="s">
        <v>131</v>
      </c>
      <c r="D81" s="6" t="s">
        <v>128</v>
      </c>
      <c r="E81" s="6" t="s">
        <v>128</v>
      </c>
      <c r="F81" s="6" t="s">
        <v>128</v>
      </c>
      <c r="G81" s="6" t="s">
        <v>128</v>
      </c>
      <c r="H81" s="6" t="s">
        <v>128</v>
      </c>
      <c r="I81" s="5" t="s">
        <v>131</v>
      </c>
      <c r="J81" s="5" t="s">
        <v>131</v>
      </c>
      <c r="K81" s="5" t="s">
        <v>131</v>
      </c>
      <c r="L81" s="5" t="s">
        <v>131</v>
      </c>
      <c r="M81" s="5" t="s">
        <v>131</v>
      </c>
      <c r="N81" s="5" t="s">
        <v>131</v>
      </c>
      <c r="O81" s="1" t="s">
        <v>112</v>
      </c>
      <c r="P81" s="1" t="s">
        <v>122</v>
      </c>
      <c r="Q81" s="1" t="s">
        <v>117</v>
      </c>
      <c r="R81" s="1" t="s">
        <v>126</v>
      </c>
      <c r="S81" s="10">
        <f t="shared" si="12"/>
        <v>0</v>
      </c>
      <c r="T81" s="10">
        <f t="shared" si="13"/>
        <v>0</v>
      </c>
      <c r="U81" s="10">
        <f t="shared" si="14"/>
        <v>0.5</v>
      </c>
      <c r="V81" s="10">
        <f t="shared" si="15"/>
        <v>0.5</v>
      </c>
      <c r="W81" s="17">
        <f t="shared" si="16"/>
        <v>0.5</v>
      </c>
      <c r="X81" s="17">
        <f t="shared" si="17"/>
        <v>0</v>
      </c>
      <c r="Y81" s="17">
        <f t="shared" si="18"/>
        <v>0.5</v>
      </c>
      <c r="Z81" s="17">
        <f t="shared" si="19"/>
        <v>0.5</v>
      </c>
      <c r="AM81" s="15"/>
      <c r="AN81" s="15"/>
      <c r="AO81" s="15"/>
      <c r="AP81" s="15"/>
    </row>
    <row r="82" spans="1:42" x14ac:dyDescent="0.2">
      <c r="A82" s="1">
        <v>81</v>
      </c>
      <c r="B82" s="2" t="s">
        <v>87</v>
      </c>
      <c r="C82" s="6" t="s">
        <v>128</v>
      </c>
      <c r="D82" s="5" t="s">
        <v>131</v>
      </c>
      <c r="E82" s="5" t="s">
        <v>131</v>
      </c>
      <c r="F82" s="6" t="s">
        <v>128</v>
      </c>
      <c r="G82" s="6" t="s">
        <v>128</v>
      </c>
      <c r="H82" s="6" t="s">
        <v>128</v>
      </c>
      <c r="I82" s="5" t="s">
        <v>131</v>
      </c>
      <c r="J82" s="5" t="s">
        <v>131</v>
      </c>
      <c r="K82" s="5" t="s">
        <v>131</v>
      </c>
      <c r="L82" s="6" t="s">
        <v>128</v>
      </c>
      <c r="M82" s="6" t="s">
        <v>128</v>
      </c>
      <c r="N82" s="6" t="s">
        <v>128</v>
      </c>
      <c r="O82" s="1" t="s">
        <v>112</v>
      </c>
      <c r="P82" s="1" t="s">
        <v>122</v>
      </c>
      <c r="Q82" s="1" t="s">
        <v>117</v>
      </c>
      <c r="R82" s="1" t="s">
        <v>126</v>
      </c>
      <c r="S82" s="10">
        <f t="shared" si="12"/>
        <v>0.5</v>
      </c>
      <c r="T82" s="10">
        <f t="shared" si="13"/>
        <v>0</v>
      </c>
      <c r="U82" s="10">
        <f t="shared" si="14"/>
        <v>0.5</v>
      </c>
      <c r="V82" s="10">
        <f t="shared" si="15"/>
        <v>0</v>
      </c>
      <c r="W82" s="17">
        <f t="shared" si="16"/>
        <v>0.5</v>
      </c>
      <c r="X82" s="17">
        <f t="shared" si="17"/>
        <v>0</v>
      </c>
      <c r="Y82" s="17">
        <f t="shared" si="18"/>
        <v>0.5</v>
      </c>
      <c r="Z82" s="17">
        <f t="shared" si="19"/>
        <v>0</v>
      </c>
      <c r="AM82" s="15"/>
      <c r="AN82" s="15"/>
      <c r="AO82" s="15"/>
      <c r="AP82" s="15"/>
    </row>
    <row r="83" spans="1:42" x14ac:dyDescent="0.2">
      <c r="A83" s="1">
        <v>82</v>
      </c>
      <c r="B83" s="2" t="s">
        <v>88</v>
      </c>
      <c r="C83" s="5" t="s">
        <v>7</v>
      </c>
      <c r="D83" s="5" t="s">
        <v>7</v>
      </c>
      <c r="E83" s="5" t="s">
        <v>7</v>
      </c>
      <c r="F83" s="6" t="s">
        <v>128</v>
      </c>
      <c r="G83" s="6" t="s">
        <v>128</v>
      </c>
      <c r="H83" s="6" t="s">
        <v>127</v>
      </c>
      <c r="I83" s="6" t="s">
        <v>127</v>
      </c>
      <c r="J83" s="6" t="s">
        <v>127</v>
      </c>
      <c r="K83" s="6" t="s">
        <v>127</v>
      </c>
      <c r="L83" s="6" t="s">
        <v>128</v>
      </c>
      <c r="M83" s="6" t="s">
        <v>128</v>
      </c>
      <c r="N83" s="6" t="s">
        <v>128</v>
      </c>
      <c r="O83" s="1" t="s">
        <v>116</v>
      </c>
      <c r="P83" s="1" t="s">
        <v>113</v>
      </c>
      <c r="Q83" s="1" t="s">
        <v>117</v>
      </c>
      <c r="R83" s="1" t="s">
        <v>119</v>
      </c>
      <c r="S83" s="10">
        <f t="shared" si="12"/>
        <v>1</v>
      </c>
      <c r="T83" s="10">
        <f t="shared" si="13"/>
        <v>0</v>
      </c>
      <c r="U83" s="10">
        <f t="shared" si="14"/>
        <v>0</v>
      </c>
      <c r="V83" s="10">
        <f t="shared" si="15"/>
        <v>0</v>
      </c>
      <c r="W83" s="12">
        <f t="shared" si="16"/>
        <v>1</v>
      </c>
      <c r="X83" s="12">
        <f t="shared" si="17"/>
        <v>0</v>
      </c>
      <c r="Y83" s="12">
        <f t="shared" si="18"/>
        <v>0</v>
      </c>
      <c r="Z83" s="12">
        <f t="shared" si="19"/>
        <v>0</v>
      </c>
      <c r="AM83" s="15"/>
      <c r="AN83" s="15"/>
      <c r="AO83" s="15"/>
      <c r="AP83" s="15"/>
    </row>
    <row r="84" spans="1:42" x14ac:dyDescent="0.2">
      <c r="A84" s="1">
        <v>83</v>
      </c>
      <c r="B84" s="2" t="s">
        <v>89</v>
      </c>
      <c r="C84" s="6" t="s">
        <v>127</v>
      </c>
      <c r="D84" s="6" t="s">
        <v>127</v>
      </c>
      <c r="E84" s="6" t="s">
        <v>127</v>
      </c>
      <c r="F84" s="6" t="s">
        <v>128</v>
      </c>
      <c r="G84" s="6" t="s">
        <v>130</v>
      </c>
      <c r="H84" s="6" t="s">
        <v>127</v>
      </c>
      <c r="I84" s="5" t="s">
        <v>7</v>
      </c>
      <c r="J84" s="6" t="s">
        <v>127</v>
      </c>
      <c r="K84" s="6" t="s">
        <v>127</v>
      </c>
      <c r="L84" s="6" t="s">
        <v>128</v>
      </c>
      <c r="M84" s="6" t="s">
        <v>128</v>
      </c>
      <c r="N84" s="6" t="s">
        <v>128</v>
      </c>
      <c r="O84" s="1" t="s">
        <v>116</v>
      </c>
      <c r="P84" s="1" t="s">
        <v>113</v>
      </c>
      <c r="Q84" s="1" t="s">
        <v>117</v>
      </c>
      <c r="R84" s="1" t="s">
        <v>119</v>
      </c>
      <c r="S84" s="10">
        <f t="shared" si="12"/>
        <v>0</v>
      </c>
      <c r="T84" s="10">
        <f t="shared" si="13"/>
        <v>0</v>
      </c>
      <c r="U84" s="10">
        <f t="shared" si="14"/>
        <v>0</v>
      </c>
      <c r="V84" s="10">
        <f t="shared" si="15"/>
        <v>0</v>
      </c>
      <c r="W84" s="12">
        <f t="shared" si="16"/>
        <v>0</v>
      </c>
      <c r="X84" s="12">
        <f t="shared" si="17"/>
        <v>0</v>
      </c>
      <c r="Y84" s="12">
        <f t="shared" si="18"/>
        <v>1</v>
      </c>
      <c r="Z84" s="12">
        <f t="shared" si="19"/>
        <v>0</v>
      </c>
      <c r="AM84" s="15"/>
      <c r="AN84" s="15"/>
      <c r="AO84" s="15"/>
      <c r="AP84" s="15"/>
    </row>
    <row r="85" spans="1:42" x14ac:dyDescent="0.2">
      <c r="A85" s="1">
        <v>84</v>
      </c>
      <c r="B85" s="2" t="s">
        <v>90</v>
      </c>
      <c r="C85" s="6" t="s">
        <v>127</v>
      </c>
      <c r="D85" s="6" t="s">
        <v>127</v>
      </c>
      <c r="E85" s="6" t="s">
        <v>127</v>
      </c>
      <c r="F85" s="6" t="s">
        <v>128</v>
      </c>
      <c r="G85" s="6" t="s">
        <v>128</v>
      </c>
      <c r="H85" s="6" t="s">
        <v>128</v>
      </c>
      <c r="I85" s="6" t="s">
        <v>127</v>
      </c>
      <c r="J85" s="6" t="s">
        <v>127</v>
      </c>
      <c r="K85" s="6" t="s">
        <v>127</v>
      </c>
      <c r="L85" s="6" t="s">
        <v>128</v>
      </c>
      <c r="M85" s="6" t="s">
        <v>130</v>
      </c>
      <c r="N85" s="6" t="s">
        <v>128</v>
      </c>
      <c r="O85" s="1" t="s">
        <v>116</v>
      </c>
      <c r="P85" s="1" t="s">
        <v>113</v>
      </c>
      <c r="Q85" s="1" t="s">
        <v>117</v>
      </c>
      <c r="R85" s="1" t="s">
        <v>119</v>
      </c>
      <c r="S85" s="10">
        <f t="shared" si="12"/>
        <v>0</v>
      </c>
      <c r="T85" s="10">
        <f t="shared" si="13"/>
        <v>0</v>
      </c>
      <c r="U85" s="10">
        <f t="shared" si="14"/>
        <v>0</v>
      </c>
      <c r="V85" s="10">
        <f t="shared" si="15"/>
        <v>0</v>
      </c>
      <c r="W85" s="12">
        <f t="shared" si="16"/>
        <v>0</v>
      </c>
      <c r="X85" s="12">
        <f t="shared" si="17"/>
        <v>0</v>
      </c>
      <c r="Y85" s="12">
        <f t="shared" si="18"/>
        <v>0</v>
      </c>
      <c r="Z85" s="12">
        <f t="shared" si="19"/>
        <v>0</v>
      </c>
      <c r="AM85" s="15"/>
      <c r="AN85" s="15"/>
      <c r="AO85" s="15"/>
      <c r="AP85" s="15"/>
    </row>
    <row r="86" spans="1:42" x14ac:dyDescent="0.2">
      <c r="A86" s="1">
        <v>85</v>
      </c>
      <c r="B86" s="2" t="s">
        <v>91</v>
      </c>
      <c r="C86" s="6" t="s">
        <v>127</v>
      </c>
      <c r="D86" s="6" t="s">
        <v>127</v>
      </c>
      <c r="E86" s="6" t="s">
        <v>127</v>
      </c>
      <c r="F86" s="6" t="s">
        <v>128</v>
      </c>
      <c r="G86" s="6" t="s">
        <v>127</v>
      </c>
      <c r="H86" s="6" t="s">
        <v>127</v>
      </c>
      <c r="I86" s="6" t="s">
        <v>127</v>
      </c>
      <c r="J86" s="6" t="s">
        <v>127</v>
      </c>
      <c r="K86" s="6" t="s">
        <v>127</v>
      </c>
      <c r="L86" s="6" t="s">
        <v>130</v>
      </c>
      <c r="M86" s="6" t="s">
        <v>128</v>
      </c>
      <c r="N86" s="6" t="s">
        <v>128</v>
      </c>
      <c r="O86" s="1" t="s">
        <v>116</v>
      </c>
      <c r="P86" s="1" t="s">
        <v>113</v>
      </c>
      <c r="Q86" s="1" t="s">
        <v>117</v>
      </c>
      <c r="R86" s="1" t="s">
        <v>119</v>
      </c>
      <c r="S86" s="10">
        <f t="shared" si="12"/>
        <v>0</v>
      </c>
      <c r="T86" s="10">
        <f t="shared" si="13"/>
        <v>0</v>
      </c>
      <c r="U86" s="10">
        <f t="shared" si="14"/>
        <v>0</v>
      </c>
      <c r="V86" s="10">
        <f t="shared" si="15"/>
        <v>0</v>
      </c>
      <c r="W86" s="12">
        <f t="shared" si="16"/>
        <v>0</v>
      </c>
      <c r="X86" s="12">
        <f t="shared" si="17"/>
        <v>0</v>
      </c>
      <c r="Y86" s="12">
        <f t="shared" si="18"/>
        <v>0</v>
      </c>
      <c r="Z86" s="12">
        <f t="shared" si="19"/>
        <v>0</v>
      </c>
      <c r="AM86" s="15"/>
      <c r="AN86" s="15"/>
      <c r="AO86" s="15"/>
      <c r="AP86" s="15"/>
    </row>
    <row r="87" spans="1:42" x14ac:dyDescent="0.2">
      <c r="A87" s="1">
        <v>86</v>
      </c>
      <c r="B87" s="2" t="s">
        <v>92</v>
      </c>
      <c r="C87" s="6" t="s">
        <v>127</v>
      </c>
      <c r="D87" s="6" t="s">
        <v>127</v>
      </c>
      <c r="E87" s="6" t="s">
        <v>127</v>
      </c>
      <c r="F87" s="6" t="s">
        <v>128</v>
      </c>
      <c r="G87" s="6" t="s">
        <v>128</v>
      </c>
      <c r="H87" s="6" t="s">
        <v>128</v>
      </c>
      <c r="I87" s="6" t="s">
        <v>127</v>
      </c>
      <c r="J87" s="6" t="s">
        <v>127</v>
      </c>
      <c r="K87" s="6" t="s">
        <v>127</v>
      </c>
      <c r="L87" s="6" t="s">
        <v>127</v>
      </c>
      <c r="M87" s="6" t="s">
        <v>127</v>
      </c>
      <c r="N87" s="6" t="s">
        <v>127</v>
      </c>
      <c r="O87" s="1" t="s">
        <v>116</v>
      </c>
      <c r="P87" s="1" t="s">
        <v>113</v>
      </c>
      <c r="Q87" s="1" t="s">
        <v>117</v>
      </c>
      <c r="R87" s="1" t="s">
        <v>118</v>
      </c>
      <c r="S87" s="10">
        <f t="shared" si="12"/>
        <v>0</v>
      </c>
      <c r="T87" s="10">
        <f t="shared" si="13"/>
        <v>0</v>
      </c>
      <c r="U87" s="10">
        <f t="shared" si="14"/>
        <v>0</v>
      </c>
      <c r="V87" s="10">
        <f t="shared" si="15"/>
        <v>0</v>
      </c>
      <c r="W87" s="12">
        <f t="shared" si="16"/>
        <v>0</v>
      </c>
      <c r="X87" s="12">
        <f t="shared" si="17"/>
        <v>0</v>
      </c>
      <c r="Y87" s="12">
        <f t="shared" si="18"/>
        <v>0</v>
      </c>
      <c r="Z87" s="12">
        <f t="shared" si="19"/>
        <v>0</v>
      </c>
      <c r="AM87" s="15"/>
      <c r="AN87" s="15"/>
      <c r="AO87" s="15"/>
      <c r="AP87" s="15"/>
    </row>
    <row r="88" spans="1:42" x14ac:dyDescent="0.2">
      <c r="A88" s="1">
        <v>87</v>
      </c>
      <c r="B88" s="2" t="s">
        <v>93</v>
      </c>
      <c r="C88" s="6" t="s">
        <v>127</v>
      </c>
      <c r="D88" s="6" t="s">
        <v>127</v>
      </c>
      <c r="E88" s="6" t="s">
        <v>127</v>
      </c>
      <c r="F88" s="6" t="s">
        <v>128</v>
      </c>
      <c r="G88" s="6" t="s">
        <v>128</v>
      </c>
      <c r="H88" s="6" t="s">
        <v>128</v>
      </c>
      <c r="I88" s="6" t="s">
        <v>127</v>
      </c>
      <c r="J88" s="6" t="s">
        <v>127</v>
      </c>
      <c r="K88" s="6" t="s">
        <v>127</v>
      </c>
      <c r="L88" s="6" t="s">
        <v>128</v>
      </c>
      <c r="M88" s="6" t="s">
        <v>128</v>
      </c>
      <c r="N88" s="6" t="s">
        <v>128</v>
      </c>
      <c r="O88" s="1" t="s">
        <v>116</v>
      </c>
      <c r="P88" s="1" t="s">
        <v>113</v>
      </c>
      <c r="Q88" s="1" t="s">
        <v>117</v>
      </c>
      <c r="R88" s="1" t="s">
        <v>119</v>
      </c>
      <c r="S88" s="10">
        <f t="shared" si="12"/>
        <v>0</v>
      </c>
      <c r="T88" s="10">
        <f t="shared" si="13"/>
        <v>0</v>
      </c>
      <c r="U88" s="10">
        <f t="shared" si="14"/>
        <v>0</v>
      </c>
      <c r="V88" s="10">
        <f t="shared" si="15"/>
        <v>0</v>
      </c>
      <c r="W88" s="12">
        <f t="shared" si="16"/>
        <v>0</v>
      </c>
      <c r="X88" s="12">
        <f t="shared" si="17"/>
        <v>0</v>
      </c>
      <c r="Y88" s="12">
        <f t="shared" si="18"/>
        <v>0</v>
      </c>
      <c r="Z88" s="12">
        <f t="shared" si="19"/>
        <v>0</v>
      </c>
    </row>
    <row r="89" spans="1:42" x14ac:dyDescent="0.2">
      <c r="A89" s="1">
        <v>88</v>
      </c>
      <c r="B89" s="2" t="s">
        <v>94</v>
      </c>
      <c r="C89" s="6" t="s">
        <v>127</v>
      </c>
      <c r="D89" s="6" t="s">
        <v>127</v>
      </c>
      <c r="E89" s="6" t="s">
        <v>127</v>
      </c>
      <c r="F89" s="6" t="s">
        <v>128</v>
      </c>
      <c r="G89" s="6" t="s">
        <v>128</v>
      </c>
      <c r="H89" s="6" t="s">
        <v>128</v>
      </c>
      <c r="I89" s="6" t="s">
        <v>127</v>
      </c>
      <c r="J89" s="6" t="s">
        <v>127</v>
      </c>
      <c r="K89" s="6" t="s">
        <v>127</v>
      </c>
      <c r="L89" s="6" t="s">
        <v>128</v>
      </c>
      <c r="M89" s="6" t="s">
        <v>128</v>
      </c>
      <c r="N89" s="6" t="s">
        <v>128</v>
      </c>
      <c r="O89" s="1" t="s">
        <v>116</v>
      </c>
      <c r="P89" s="1" t="s">
        <v>113</v>
      </c>
      <c r="Q89" s="1" t="s">
        <v>117</v>
      </c>
      <c r="R89" s="1" t="s">
        <v>119</v>
      </c>
      <c r="S89" s="10">
        <f t="shared" si="12"/>
        <v>0</v>
      </c>
      <c r="T89" s="10">
        <f t="shared" si="13"/>
        <v>0</v>
      </c>
      <c r="U89" s="10">
        <f t="shared" si="14"/>
        <v>0</v>
      </c>
      <c r="V89" s="10">
        <f t="shared" si="15"/>
        <v>0</v>
      </c>
      <c r="W89" s="12">
        <f t="shared" si="16"/>
        <v>0</v>
      </c>
      <c r="X89" s="12">
        <f t="shared" si="17"/>
        <v>0</v>
      </c>
      <c r="Y89" s="12">
        <f t="shared" si="18"/>
        <v>0</v>
      </c>
      <c r="Z89" s="12">
        <f t="shared" si="19"/>
        <v>0</v>
      </c>
    </row>
    <row r="90" spans="1:42" x14ac:dyDescent="0.2">
      <c r="A90" s="1">
        <v>89</v>
      </c>
      <c r="B90" s="2" t="s">
        <v>95</v>
      </c>
      <c r="C90" s="5" t="s">
        <v>7</v>
      </c>
      <c r="D90" s="5" t="s">
        <v>7</v>
      </c>
      <c r="E90" s="5" t="s">
        <v>7</v>
      </c>
      <c r="F90" s="5" t="s">
        <v>7</v>
      </c>
      <c r="G90" s="5" t="s">
        <v>7</v>
      </c>
      <c r="H90" s="5" t="s">
        <v>7</v>
      </c>
      <c r="I90" s="5" t="s">
        <v>7</v>
      </c>
      <c r="J90" s="5" t="s">
        <v>7</v>
      </c>
      <c r="K90" s="6" t="s">
        <v>130</v>
      </c>
      <c r="L90" s="5" t="s">
        <v>7</v>
      </c>
      <c r="M90" s="5" t="s">
        <v>7</v>
      </c>
      <c r="N90" s="5" t="s">
        <v>7</v>
      </c>
      <c r="O90" s="1" t="s">
        <v>112</v>
      </c>
      <c r="P90" s="1" t="s">
        <v>113</v>
      </c>
      <c r="Q90" s="1" t="s">
        <v>114</v>
      </c>
      <c r="R90" s="1" t="s">
        <v>115</v>
      </c>
      <c r="S90" s="10">
        <f t="shared" si="12"/>
        <v>1</v>
      </c>
      <c r="T90" s="10">
        <f t="shared" si="13"/>
        <v>1</v>
      </c>
      <c r="U90" s="10">
        <f t="shared" si="14"/>
        <v>1</v>
      </c>
      <c r="V90" s="10">
        <f t="shared" si="15"/>
        <v>1</v>
      </c>
      <c r="W90" s="12">
        <f t="shared" si="16"/>
        <v>1</v>
      </c>
      <c r="X90" s="12">
        <f t="shared" si="17"/>
        <v>1</v>
      </c>
      <c r="Y90" s="12">
        <f t="shared" si="18"/>
        <v>1</v>
      </c>
      <c r="Z90" s="12">
        <f t="shared" si="19"/>
        <v>1</v>
      </c>
    </row>
    <row r="91" spans="1:42" x14ac:dyDescent="0.2">
      <c r="A91" s="1">
        <v>90</v>
      </c>
      <c r="B91" s="2" t="s">
        <v>96</v>
      </c>
      <c r="C91" s="5" t="s">
        <v>7</v>
      </c>
      <c r="D91" s="5" t="s">
        <v>7</v>
      </c>
      <c r="E91" s="5" t="s">
        <v>7</v>
      </c>
      <c r="F91" s="5" t="s">
        <v>7</v>
      </c>
      <c r="G91" s="5" t="s">
        <v>7</v>
      </c>
      <c r="H91" s="5" t="s">
        <v>7</v>
      </c>
      <c r="I91" s="5" t="s">
        <v>7</v>
      </c>
      <c r="J91" s="6" t="s">
        <v>130</v>
      </c>
      <c r="K91" s="5" t="s">
        <v>7</v>
      </c>
      <c r="L91" s="5" t="s">
        <v>7</v>
      </c>
      <c r="M91" s="5" t="s">
        <v>7</v>
      </c>
      <c r="N91" s="5" t="s">
        <v>7</v>
      </c>
      <c r="O91" s="1" t="s">
        <v>112</v>
      </c>
      <c r="P91" s="1" t="s">
        <v>113</v>
      </c>
      <c r="Q91" s="1" t="s">
        <v>114</v>
      </c>
      <c r="R91" s="1" t="s">
        <v>115</v>
      </c>
      <c r="S91" s="10">
        <f t="shared" si="12"/>
        <v>1</v>
      </c>
      <c r="T91" s="10">
        <f t="shared" si="13"/>
        <v>1</v>
      </c>
      <c r="U91" s="10">
        <f t="shared" si="14"/>
        <v>0</v>
      </c>
      <c r="V91" s="10">
        <f t="shared" si="15"/>
        <v>1</v>
      </c>
      <c r="W91" s="12">
        <f t="shared" si="16"/>
        <v>1</v>
      </c>
      <c r="X91" s="12">
        <f t="shared" si="17"/>
        <v>1</v>
      </c>
      <c r="Y91" s="12">
        <f t="shared" si="18"/>
        <v>1</v>
      </c>
      <c r="Z91" s="12">
        <f t="shared" si="19"/>
        <v>1</v>
      </c>
    </row>
    <row r="92" spans="1:42" x14ac:dyDescent="0.2">
      <c r="A92" s="1">
        <v>91</v>
      </c>
      <c r="B92" s="2" t="s">
        <v>97</v>
      </c>
      <c r="C92" s="5" t="s">
        <v>7</v>
      </c>
      <c r="D92" s="5" t="s">
        <v>7</v>
      </c>
      <c r="E92" s="5" t="s">
        <v>7</v>
      </c>
      <c r="F92" s="5" t="s">
        <v>7</v>
      </c>
      <c r="G92" s="5" t="s">
        <v>7</v>
      </c>
      <c r="H92" s="5" t="s">
        <v>7</v>
      </c>
      <c r="I92" s="5" t="s">
        <v>7</v>
      </c>
      <c r="J92" s="5" t="s">
        <v>7</v>
      </c>
      <c r="K92" s="5" t="s">
        <v>7</v>
      </c>
      <c r="L92" s="5" t="s">
        <v>7</v>
      </c>
      <c r="M92" s="5" t="s">
        <v>7</v>
      </c>
      <c r="N92" s="5" t="s">
        <v>7</v>
      </c>
      <c r="O92" s="1" t="s">
        <v>112</v>
      </c>
      <c r="P92" s="1" t="s">
        <v>113</v>
      </c>
      <c r="Q92" s="1" t="s">
        <v>114</v>
      </c>
      <c r="R92" s="1" t="s">
        <v>115</v>
      </c>
      <c r="S92" s="10">
        <f t="shared" si="12"/>
        <v>1</v>
      </c>
      <c r="T92" s="10">
        <f t="shared" si="13"/>
        <v>1</v>
      </c>
      <c r="U92" s="10">
        <f t="shared" si="14"/>
        <v>1</v>
      </c>
      <c r="V92" s="10">
        <f t="shared" si="15"/>
        <v>1</v>
      </c>
      <c r="W92" s="12">
        <f t="shared" si="16"/>
        <v>1</v>
      </c>
      <c r="X92" s="12">
        <f t="shared" si="17"/>
        <v>1</v>
      </c>
      <c r="Y92" s="12">
        <f t="shared" si="18"/>
        <v>1</v>
      </c>
      <c r="Z92" s="12">
        <f t="shared" si="19"/>
        <v>1</v>
      </c>
    </row>
    <row r="93" spans="1:42" x14ac:dyDescent="0.2">
      <c r="A93" s="1">
        <v>92</v>
      </c>
      <c r="B93" s="2" t="s">
        <v>98</v>
      </c>
      <c r="C93" s="5" t="s">
        <v>7</v>
      </c>
      <c r="D93" s="5" t="s">
        <v>7</v>
      </c>
      <c r="E93" s="5" t="s">
        <v>7</v>
      </c>
      <c r="F93" s="5" t="s">
        <v>7</v>
      </c>
      <c r="G93" s="6" t="s">
        <v>129</v>
      </c>
      <c r="H93" s="6" t="s">
        <v>127</v>
      </c>
      <c r="I93" s="5" t="s">
        <v>7</v>
      </c>
      <c r="J93" s="5" t="s">
        <v>7</v>
      </c>
      <c r="K93" s="5" t="s">
        <v>7</v>
      </c>
      <c r="L93" s="5" t="s">
        <v>7</v>
      </c>
      <c r="M93" s="5" t="s">
        <v>7</v>
      </c>
      <c r="N93" s="5" t="s">
        <v>7</v>
      </c>
      <c r="O93" s="1" t="s">
        <v>112</v>
      </c>
      <c r="P93" s="1" t="s">
        <v>113</v>
      </c>
      <c r="Q93" s="1" t="s">
        <v>114</v>
      </c>
      <c r="R93" s="1" t="s">
        <v>115</v>
      </c>
      <c r="S93" s="10">
        <f t="shared" si="12"/>
        <v>1</v>
      </c>
      <c r="T93" s="10">
        <f t="shared" si="13"/>
        <v>0</v>
      </c>
      <c r="U93" s="10">
        <f t="shared" si="14"/>
        <v>1</v>
      </c>
      <c r="V93" s="10">
        <f t="shared" si="15"/>
        <v>1</v>
      </c>
      <c r="W93" s="12">
        <f t="shared" si="16"/>
        <v>1</v>
      </c>
      <c r="X93" s="12">
        <f t="shared" si="17"/>
        <v>1</v>
      </c>
      <c r="Y93" s="12">
        <f t="shared" si="18"/>
        <v>1</v>
      </c>
      <c r="Z93" s="12">
        <f t="shared" si="19"/>
        <v>1</v>
      </c>
    </row>
    <row r="94" spans="1:42" x14ac:dyDescent="0.2">
      <c r="A94" s="1">
        <v>93</v>
      </c>
      <c r="B94" s="2" t="s">
        <v>99</v>
      </c>
      <c r="C94" s="5" t="s">
        <v>7</v>
      </c>
      <c r="D94" s="5" t="s">
        <v>7</v>
      </c>
      <c r="E94" s="5" t="s">
        <v>7</v>
      </c>
      <c r="F94" s="5" t="s">
        <v>7</v>
      </c>
      <c r="G94" s="5" t="s">
        <v>7</v>
      </c>
      <c r="H94" s="5" t="s">
        <v>7</v>
      </c>
      <c r="I94" s="5" t="s">
        <v>7</v>
      </c>
      <c r="J94" s="5" t="s">
        <v>7</v>
      </c>
      <c r="K94" s="5" t="s">
        <v>7</v>
      </c>
      <c r="L94" s="5" t="s">
        <v>7</v>
      </c>
      <c r="M94" s="5" t="s">
        <v>7</v>
      </c>
      <c r="N94" s="5" t="s">
        <v>7</v>
      </c>
      <c r="O94" s="1" t="s">
        <v>112</v>
      </c>
      <c r="P94" s="1" t="s">
        <v>113</v>
      </c>
      <c r="Q94" s="1" t="s">
        <v>114</v>
      </c>
      <c r="R94" s="1" t="s">
        <v>115</v>
      </c>
      <c r="S94" s="10">
        <f t="shared" si="12"/>
        <v>1</v>
      </c>
      <c r="T94" s="10">
        <f t="shared" si="13"/>
        <v>1</v>
      </c>
      <c r="U94" s="10">
        <f t="shared" si="14"/>
        <v>1</v>
      </c>
      <c r="V94" s="10">
        <f t="shared" si="15"/>
        <v>1</v>
      </c>
      <c r="W94" s="12">
        <f t="shared" si="16"/>
        <v>1</v>
      </c>
      <c r="X94" s="12">
        <f t="shared" si="17"/>
        <v>1</v>
      </c>
      <c r="Y94" s="12">
        <f t="shared" si="18"/>
        <v>1</v>
      </c>
      <c r="Z94" s="12">
        <f t="shared" si="19"/>
        <v>1</v>
      </c>
    </row>
    <row r="95" spans="1:42" x14ac:dyDescent="0.2">
      <c r="A95" s="1">
        <v>94</v>
      </c>
      <c r="B95" s="2" t="s">
        <v>100</v>
      </c>
      <c r="C95" s="5" t="s">
        <v>7</v>
      </c>
      <c r="D95" s="5" t="s">
        <v>7</v>
      </c>
      <c r="E95" s="5" t="s">
        <v>7</v>
      </c>
      <c r="F95" s="6" t="s">
        <v>127</v>
      </c>
      <c r="G95" s="5" t="s">
        <v>7</v>
      </c>
      <c r="H95" s="5" t="s">
        <v>7</v>
      </c>
      <c r="I95" s="5" t="s">
        <v>7</v>
      </c>
      <c r="J95" s="5" t="s">
        <v>7</v>
      </c>
      <c r="K95" s="5" t="s">
        <v>7</v>
      </c>
      <c r="L95" s="5" t="s">
        <v>7</v>
      </c>
      <c r="M95" s="5" t="s">
        <v>7</v>
      </c>
      <c r="N95" s="5" t="s">
        <v>7</v>
      </c>
      <c r="O95" s="1" t="s">
        <v>112</v>
      </c>
      <c r="P95" s="1" t="s">
        <v>113</v>
      </c>
      <c r="Q95" s="1" t="s">
        <v>114</v>
      </c>
      <c r="R95" s="1" t="s">
        <v>115</v>
      </c>
      <c r="S95" s="10">
        <f t="shared" si="12"/>
        <v>1</v>
      </c>
      <c r="T95" s="10">
        <f t="shared" si="13"/>
        <v>1</v>
      </c>
      <c r="U95" s="10">
        <f t="shared" si="14"/>
        <v>1</v>
      </c>
      <c r="V95" s="10">
        <f t="shared" si="15"/>
        <v>1</v>
      </c>
      <c r="W95" s="12">
        <f t="shared" si="16"/>
        <v>1</v>
      </c>
      <c r="X95" s="12">
        <f t="shared" si="17"/>
        <v>1</v>
      </c>
      <c r="Y95" s="12">
        <f t="shared" si="18"/>
        <v>1</v>
      </c>
      <c r="Z95" s="12">
        <f t="shared" si="19"/>
        <v>1</v>
      </c>
    </row>
    <row r="96" spans="1:42" x14ac:dyDescent="0.2">
      <c r="A96" s="1">
        <v>95</v>
      </c>
      <c r="B96" s="2" t="s">
        <v>101</v>
      </c>
      <c r="C96" s="5" t="s">
        <v>7</v>
      </c>
      <c r="D96" s="5" t="s">
        <v>7</v>
      </c>
      <c r="E96" s="5" t="s">
        <v>7</v>
      </c>
      <c r="F96" s="5" t="s">
        <v>7</v>
      </c>
      <c r="G96" s="5" t="s">
        <v>7</v>
      </c>
      <c r="H96" s="6" t="s">
        <v>127</v>
      </c>
      <c r="I96" s="5" t="s">
        <v>7</v>
      </c>
      <c r="J96" s="6" t="s">
        <v>130</v>
      </c>
      <c r="K96" s="6" t="s">
        <v>130</v>
      </c>
      <c r="L96" s="5" t="s">
        <v>7</v>
      </c>
      <c r="M96" s="5" t="s">
        <v>7</v>
      </c>
      <c r="N96" s="5" t="s">
        <v>7</v>
      </c>
      <c r="O96" s="1" t="s">
        <v>112</v>
      </c>
      <c r="P96" s="1" t="s">
        <v>113</v>
      </c>
      <c r="Q96" s="1" t="s">
        <v>114</v>
      </c>
      <c r="R96" s="1" t="s">
        <v>115</v>
      </c>
      <c r="S96" s="10">
        <f t="shared" si="12"/>
        <v>1</v>
      </c>
      <c r="T96" s="10">
        <f t="shared" si="13"/>
        <v>1</v>
      </c>
      <c r="U96" s="10">
        <f t="shared" si="14"/>
        <v>0</v>
      </c>
      <c r="V96" s="10">
        <f t="shared" si="15"/>
        <v>1</v>
      </c>
      <c r="W96" s="12">
        <f t="shared" si="16"/>
        <v>1</v>
      </c>
      <c r="X96" s="12">
        <f t="shared" si="17"/>
        <v>1</v>
      </c>
      <c r="Y96" s="12">
        <f t="shared" si="18"/>
        <v>1</v>
      </c>
      <c r="Z96" s="12">
        <f t="shared" si="19"/>
        <v>1</v>
      </c>
    </row>
    <row r="97" spans="1:26" x14ac:dyDescent="0.2">
      <c r="A97" s="1">
        <v>96</v>
      </c>
      <c r="B97" s="2" t="s">
        <v>102</v>
      </c>
      <c r="C97" s="5" t="s">
        <v>7</v>
      </c>
      <c r="D97" s="5" t="s">
        <v>7</v>
      </c>
      <c r="E97" s="5" t="s">
        <v>7</v>
      </c>
      <c r="F97" s="5" t="s">
        <v>7</v>
      </c>
      <c r="G97" s="5" t="s">
        <v>7</v>
      </c>
      <c r="H97" s="5" t="s">
        <v>7</v>
      </c>
      <c r="I97" s="6" t="s">
        <v>130</v>
      </c>
      <c r="J97" s="6" t="s">
        <v>130</v>
      </c>
      <c r="K97" s="6" t="s">
        <v>130</v>
      </c>
      <c r="L97" s="5" t="s">
        <v>7</v>
      </c>
      <c r="M97" s="5" t="s">
        <v>7</v>
      </c>
      <c r="N97" s="5" t="s">
        <v>7</v>
      </c>
      <c r="O97" s="1" t="s">
        <v>112</v>
      </c>
      <c r="P97" s="1" t="s">
        <v>113</v>
      </c>
      <c r="Q97" s="1" t="s">
        <v>114</v>
      </c>
      <c r="R97" s="1" t="s">
        <v>115</v>
      </c>
      <c r="S97" s="10">
        <f t="shared" si="12"/>
        <v>1</v>
      </c>
      <c r="T97" s="10">
        <f t="shared" si="13"/>
        <v>1</v>
      </c>
      <c r="U97" s="10">
        <f t="shared" si="14"/>
        <v>0</v>
      </c>
      <c r="V97" s="10">
        <f t="shared" si="15"/>
        <v>1</v>
      </c>
      <c r="W97" s="12">
        <f t="shared" si="16"/>
        <v>1</v>
      </c>
      <c r="X97" s="12">
        <f t="shared" si="17"/>
        <v>1</v>
      </c>
      <c r="Y97" s="12">
        <f t="shared" si="18"/>
        <v>0</v>
      </c>
      <c r="Z97" s="12">
        <f t="shared" si="19"/>
        <v>1</v>
      </c>
    </row>
    <row r="98" spans="1:26" x14ac:dyDescent="0.2">
      <c r="A98" s="1">
        <v>97</v>
      </c>
      <c r="B98" s="2" t="s">
        <v>103</v>
      </c>
      <c r="C98" s="5" t="s">
        <v>7</v>
      </c>
      <c r="D98" s="5" t="s">
        <v>7</v>
      </c>
      <c r="E98" s="5" t="s">
        <v>7</v>
      </c>
      <c r="F98" s="5" t="s">
        <v>7</v>
      </c>
      <c r="G98" s="5" t="s">
        <v>7</v>
      </c>
      <c r="H98" s="5" t="s">
        <v>7</v>
      </c>
      <c r="I98" s="6" t="s">
        <v>130</v>
      </c>
      <c r="J98" s="6" t="s">
        <v>130</v>
      </c>
      <c r="K98" s="6" t="s">
        <v>130</v>
      </c>
      <c r="L98" s="5" t="s">
        <v>7</v>
      </c>
      <c r="M98" s="5" t="s">
        <v>7</v>
      </c>
      <c r="N98" s="5" t="s">
        <v>7</v>
      </c>
      <c r="O98" s="1" t="s">
        <v>112</v>
      </c>
      <c r="P98" s="1" t="s">
        <v>113</v>
      </c>
      <c r="Q98" s="1" t="s">
        <v>114</v>
      </c>
      <c r="R98" s="1" t="s">
        <v>115</v>
      </c>
      <c r="S98" s="10">
        <f t="shared" si="12"/>
        <v>1</v>
      </c>
      <c r="T98" s="10">
        <f t="shared" si="13"/>
        <v>1</v>
      </c>
      <c r="U98" s="10">
        <f t="shared" si="14"/>
        <v>0</v>
      </c>
      <c r="V98" s="10">
        <f t="shared" si="15"/>
        <v>1</v>
      </c>
      <c r="W98" s="12">
        <f t="shared" si="16"/>
        <v>1</v>
      </c>
      <c r="X98" s="12">
        <f t="shared" si="17"/>
        <v>1</v>
      </c>
      <c r="Y98" s="12">
        <f t="shared" si="18"/>
        <v>0</v>
      </c>
      <c r="Z98" s="12">
        <f t="shared" si="19"/>
        <v>1</v>
      </c>
    </row>
    <row r="99" spans="1:26" x14ac:dyDescent="0.2">
      <c r="A99" s="1">
        <v>98</v>
      </c>
      <c r="B99" s="2" t="s">
        <v>104</v>
      </c>
      <c r="C99" s="5" t="s">
        <v>7</v>
      </c>
      <c r="D99" s="5" t="s">
        <v>7</v>
      </c>
      <c r="E99" s="5" t="s">
        <v>7</v>
      </c>
      <c r="F99" s="5" t="s">
        <v>7</v>
      </c>
      <c r="G99" s="5" t="s">
        <v>7</v>
      </c>
      <c r="H99" s="5" t="s">
        <v>7</v>
      </c>
      <c r="I99" s="5" t="s">
        <v>7</v>
      </c>
      <c r="J99" s="6" t="s">
        <v>130</v>
      </c>
      <c r="K99" s="6" t="s">
        <v>130</v>
      </c>
      <c r="L99" s="5" t="s">
        <v>7</v>
      </c>
      <c r="M99" s="5" t="s">
        <v>7</v>
      </c>
      <c r="N99" s="5" t="s">
        <v>7</v>
      </c>
      <c r="O99" s="1" t="s">
        <v>112</v>
      </c>
      <c r="P99" s="1" t="s">
        <v>113</v>
      </c>
      <c r="Q99" s="1" t="s">
        <v>114</v>
      </c>
      <c r="R99" s="1" t="s">
        <v>115</v>
      </c>
      <c r="S99" s="10">
        <f t="shared" si="12"/>
        <v>1</v>
      </c>
      <c r="T99" s="10">
        <f t="shared" si="13"/>
        <v>1</v>
      </c>
      <c r="U99" s="10">
        <f t="shared" si="14"/>
        <v>0</v>
      </c>
      <c r="V99" s="10">
        <f t="shared" si="15"/>
        <v>1</v>
      </c>
      <c r="W99" s="12">
        <f t="shared" si="16"/>
        <v>1</v>
      </c>
      <c r="X99" s="12">
        <f t="shared" si="17"/>
        <v>1</v>
      </c>
      <c r="Y99" s="12">
        <f t="shared" si="18"/>
        <v>1</v>
      </c>
      <c r="Z99" s="12">
        <f t="shared" si="19"/>
        <v>1</v>
      </c>
    </row>
    <row r="100" spans="1:26" x14ac:dyDescent="0.2">
      <c r="A100" s="1">
        <v>99</v>
      </c>
      <c r="B100" s="2" t="s">
        <v>105</v>
      </c>
      <c r="C100" s="5" t="s">
        <v>7</v>
      </c>
      <c r="D100" s="5" t="s">
        <v>7</v>
      </c>
      <c r="E100" s="5" t="s">
        <v>7</v>
      </c>
      <c r="F100" s="5" t="s">
        <v>7</v>
      </c>
      <c r="G100" s="6" t="s">
        <v>127</v>
      </c>
      <c r="H100" s="6" t="s">
        <v>130</v>
      </c>
      <c r="I100" s="5" t="s">
        <v>7</v>
      </c>
      <c r="J100" s="6" t="s">
        <v>130</v>
      </c>
      <c r="K100" s="5" t="s">
        <v>7</v>
      </c>
      <c r="L100" s="5" t="s">
        <v>7</v>
      </c>
      <c r="M100" s="5" t="s">
        <v>7</v>
      </c>
      <c r="N100" s="5" t="s">
        <v>7</v>
      </c>
      <c r="O100" s="1" t="s">
        <v>112</v>
      </c>
      <c r="P100" s="1" t="s">
        <v>113</v>
      </c>
      <c r="Q100" s="1" t="s">
        <v>114</v>
      </c>
      <c r="R100" s="1" t="s">
        <v>115</v>
      </c>
      <c r="S100" s="10">
        <f t="shared" si="12"/>
        <v>1</v>
      </c>
      <c r="T100" s="10">
        <f t="shared" si="13"/>
        <v>0</v>
      </c>
      <c r="U100" s="10">
        <f t="shared" si="14"/>
        <v>0</v>
      </c>
      <c r="V100" s="10">
        <f t="shared" si="15"/>
        <v>1</v>
      </c>
      <c r="W100" s="12">
        <f t="shared" si="16"/>
        <v>1</v>
      </c>
      <c r="X100" s="12">
        <f t="shared" si="17"/>
        <v>1</v>
      </c>
      <c r="Y100" s="12">
        <f t="shared" si="18"/>
        <v>1</v>
      </c>
      <c r="Z100" s="12">
        <f t="shared" si="19"/>
        <v>1</v>
      </c>
    </row>
    <row r="101" spans="1:26" x14ac:dyDescent="0.2">
      <c r="A101" s="18">
        <v>100</v>
      </c>
      <c r="B101" s="20" t="s">
        <v>139</v>
      </c>
      <c r="C101" s="5" t="s">
        <v>7</v>
      </c>
      <c r="D101" s="5" t="s">
        <v>7</v>
      </c>
      <c r="E101" s="5" t="s">
        <v>7</v>
      </c>
      <c r="F101" s="6" t="s">
        <v>127</v>
      </c>
      <c r="G101" s="6" t="s">
        <v>127</v>
      </c>
      <c r="H101" s="6" t="s">
        <v>130</v>
      </c>
      <c r="I101" s="5" t="s">
        <v>7</v>
      </c>
      <c r="J101" s="5" t="s">
        <v>7</v>
      </c>
      <c r="K101" s="5" t="s">
        <v>7</v>
      </c>
      <c r="L101" s="5" t="s">
        <v>7</v>
      </c>
      <c r="M101" s="5" t="s">
        <v>7</v>
      </c>
      <c r="N101" s="5" t="s">
        <v>7</v>
      </c>
      <c r="O101" s="18" t="s">
        <v>112</v>
      </c>
      <c r="P101" s="18" t="s">
        <v>113</v>
      </c>
      <c r="Q101" s="18" t="s">
        <v>114</v>
      </c>
      <c r="R101" s="18" t="s">
        <v>115</v>
      </c>
      <c r="S101" s="10">
        <f t="shared" si="12"/>
        <v>1</v>
      </c>
      <c r="T101" s="10">
        <f t="shared" si="13"/>
        <v>0</v>
      </c>
      <c r="U101" s="10">
        <f t="shared" si="14"/>
        <v>1</v>
      </c>
      <c r="V101" s="10">
        <f t="shared" si="15"/>
        <v>1</v>
      </c>
      <c r="W101" s="22">
        <f t="shared" si="16"/>
        <v>1</v>
      </c>
      <c r="X101" s="22">
        <f t="shared" si="17"/>
        <v>0</v>
      </c>
      <c r="Y101" s="22">
        <f t="shared" si="18"/>
        <v>1</v>
      </c>
      <c r="Z101" s="22">
        <f t="shared" si="19"/>
        <v>1</v>
      </c>
    </row>
    <row r="102" spans="1:26" x14ac:dyDescent="0.2">
      <c r="B102" s="2"/>
      <c r="S102" s="10">
        <f>SUM(S2:S101)</f>
        <v>61.5</v>
      </c>
      <c r="T102" s="10">
        <f t="shared" ref="T102:Z102" si="20">SUM(T2:T101)</f>
        <v>32.5</v>
      </c>
      <c r="U102" s="10">
        <f t="shared" si="20"/>
        <v>38</v>
      </c>
      <c r="V102" s="10">
        <f t="shared" si="20"/>
        <v>44.5</v>
      </c>
      <c r="W102" s="12">
        <f t="shared" si="20"/>
        <v>77</v>
      </c>
      <c r="X102" s="12">
        <f t="shared" si="20"/>
        <v>42</v>
      </c>
      <c r="Y102" s="12">
        <f t="shared" si="20"/>
        <v>47</v>
      </c>
      <c r="Z102" s="12">
        <f t="shared" si="20"/>
        <v>50</v>
      </c>
    </row>
    <row r="103" spans="1:26" x14ac:dyDescent="0.2">
      <c r="B103" s="2" t="s">
        <v>106</v>
      </c>
      <c r="S103" s="29" t="s">
        <v>133</v>
      </c>
      <c r="T103" s="29"/>
      <c r="U103" s="29"/>
      <c r="V103" s="29"/>
      <c r="W103" s="27" t="s">
        <v>134</v>
      </c>
      <c r="X103" s="27"/>
      <c r="Y103" s="27"/>
      <c r="Z103" s="27"/>
    </row>
    <row r="104" spans="1:26" x14ac:dyDescent="0.2">
      <c r="A104" s="1"/>
      <c r="B104" s="2" t="s">
        <v>107</v>
      </c>
    </row>
    <row r="105" spans="1:26" x14ac:dyDescent="0.2">
      <c r="A105" s="1"/>
      <c r="B105" s="2"/>
      <c r="S105" s="15">
        <f>(S102/300)*100</f>
        <v>20.5</v>
      </c>
      <c r="T105" s="15">
        <f t="shared" ref="T105:V105" si="21">(T102/300)*100</f>
        <v>10.833333333333334</v>
      </c>
      <c r="U105" s="15">
        <f t="shared" si="21"/>
        <v>12.666666666666668</v>
      </c>
      <c r="V105" s="15">
        <f t="shared" si="21"/>
        <v>14.833333333333334</v>
      </c>
      <c r="W105" s="15">
        <f>W102</f>
        <v>77</v>
      </c>
      <c r="X105" s="15">
        <f t="shared" ref="X105:Z105" si="22">X102</f>
        <v>42</v>
      </c>
      <c r="Y105" s="15">
        <f t="shared" si="22"/>
        <v>47</v>
      </c>
      <c r="Z105" s="15">
        <f t="shared" si="22"/>
        <v>50</v>
      </c>
    </row>
  </sheetData>
  <mergeCells count="6">
    <mergeCell ref="W103:Z103"/>
    <mergeCell ref="C1:E1"/>
    <mergeCell ref="F1:H1"/>
    <mergeCell ref="I1:K1"/>
    <mergeCell ref="L1:N1"/>
    <mergeCell ref="S103:V103"/>
  </mergeCells>
  <conditionalFormatting sqref="A104:A105">
    <cfRule type="colorScale" priority="1">
      <colorScale>
        <cfvo type="formula" val="NO"/>
        <cfvo type="formula" val="YES"/>
        <color rgb="FFFF7128"/>
        <color rgb="FF00B050"/>
      </colorScale>
    </cfRule>
  </conditionalFormatting>
  <dataValidations count="1">
    <dataValidation type="list" allowBlank="1" showInputMessage="1" showErrorMessage="1" sqref="C2:N101" xr:uid="{D401A856-E5A0-194A-B19D-666BDC243ADD}">
      <formula1>"N/CODE, N/AGENT, N/TOOL, N/EXTRA, Y/PARTIAL,YES,N/KNOW"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BD35-BD7B-BE4C-8B6B-CD36EE924BFC}">
  <dimension ref="A1:AV105"/>
  <sheetViews>
    <sheetView topLeftCell="A19" zoomScale="36" workbookViewId="0">
      <selection activeCell="AM81" sqref="AM81"/>
    </sheetView>
  </sheetViews>
  <sheetFormatPr baseColWidth="10" defaultRowHeight="16" x14ac:dyDescent="0.2"/>
  <cols>
    <col min="2" max="2" width="32.6640625" customWidth="1"/>
    <col min="15" max="15" width="24.5" customWidth="1"/>
    <col min="16" max="16" width="15.33203125" customWidth="1"/>
    <col min="17" max="17" width="13.33203125" customWidth="1"/>
    <col min="18" max="18" width="20.1640625" customWidth="1"/>
    <col min="28" max="28" width="6.5" customWidth="1"/>
    <col min="29" max="29" width="13.6640625" customWidth="1"/>
    <col min="30" max="30" width="13" bestFit="1" customWidth="1"/>
    <col min="31" max="31" width="14.5" bestFit="1" customWidth="1"/>
    <col min="32" max="32" width="15" bestFit="1" customWidth="1"/>
    <col min="33" max="33" width="16.83203125" bestFit="1" customWidth="1"/>
    <col min="34" max="34" width="17.33203125" bestFit="1" customWidth="1"/>
    <col min="35" max="35" width="13.5" bestFit="1" customWidth="1"/>
    <col min="36" max="36" width="14" bestFit="1" customWidth="1"/>
    <col min="37" max="37" width="15.6640625" bestFit="1" customWidth="1"/>
    <col min="38" max="38" width="16.33203125" bestFit="1" customWidth="1"/>
    <col min="39" max="39" width="12.1640625" customWidth="1"/>
    <col min="40" max="42" width="12.6640625" bestFit="1" customWidth="1"/>
  </cols>
  <sheetData>
    <row r="1" spans="1:42" x14ac:dyDescent="0.2">
      <c r="A1" s="3" t="s">
        <v>0</v>
      </c>
      <c r="B1" s="3" t="s">
        <v>1</v>
      </c>
      <c r="C1" s="28" t="s">
        <v>2</v>
      </c>
      <c r="D1" s="28"/>
      <c r="E1" s="28"/>
      <c r="F1" s="28" t="s">
        <v>3</v>
      </c>
      <c r="G1" s="28"/>
      <c r="H1" s="28"/>
      <c r="I1" s="28" t="s">
        <v>4</v>
      </c>
      <c r="J1" s="28"/>
      <c r="K1" s="28"/>
      <c r="L1" s="28" t="s">
        <v>5</v>
      </c>
      <c r="M1" s="28"/>
      <c r="N1" s="28"/>
      <c r="O1" s="3" t="s">
        <v>108</v>
      </c>
      <c r="P1" s="3" t="s">
        <v>109</v>
      </c>
      <c r="Q1" s="3" t="s">
        <v>110</v>
      </c>
      <c r="R1" s="3" t="s">
        <v>111</v>
      </c>
      <c r="S1" s="9" t="s">
        <v>2</v>
      </c>
      <c r="T1" s="9" t="s">
        <v>3</v>
      </c>
      <c r="U1" s="9" t="s">
        <v>4</v>
      </c>
      <c r="V1" s="9" t="s">
        <v>5</v>
      </c>
      <c r="W1" s="11" t="s">
        <v>2</v>
      </c>
      <c r="X1" s="11" t="s">
        <v>3</v>
      </c>
      <c r="Y1" s="11" t="s">
        <v>4</v>
      </c>
      <c r="Z1" s="11" t="s">
        <v>5</v>
      </c>
    </row>
    <row r="2" spans="1:42" x14ac:dyDescent="0.2">
      <c r="A2" s="1">
        <v>1</v>
      </c>
      <c r="B2" s="2" t="s">
        <v>6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1" t="s">
        <v>112</v>
      </c>
      <c r="P2" s="1" t="s">
        <v>113</v>
      </c>
      <c r="Q2" s="1" t="s">
        <v>114</v>
      </c>
      <c r="R2" s="1" t="s">
        <v>115</v>
      </c>
      <c r="S2" s="10">
        <f>IF(E2="YES",1,IF(E2="Y/PARTIAL",0.5,0))</f>
        <v>1</v>
      </c>
      <c r="T2" s="10">
        <f>IF(H2="YES",1,IF(H2="Y/PARTIAL",0.5,0))</f>
        <v>1</v>
      </c>
      <c r="U2" s="10">
        <f xml:space="preserve"> IF(K2="YES",1,IF(K2="Y/PARTIAL",0.5,0))</f>
        <v>1</v>
      </c>
      <c r="V2" s="10">
        <f>IF(N2="YES",1,IF(N2="Y/PARTIAL",0.5,0))</f>
        <v>1</v>
      </c>
      <c r="W2" s="12">
        <f>IF(COUNTIF(C2:E2,"YES")&gt;0,1,IF(COUNTIF(C2:E2,"Y/PARTIAL")&gt;0,0.5,0))</f>
        <v>1</v>
      </c>
      <c r="X2" s="12">
        <f>IF(COUNTIF(F2:H2,"YES")&gt;0,1,IF(COUNTIF(F2:H2,"Y/PARTIAL")&gt;0,0.5,0))</f>
        <v>1</v>
      </c>
      <c r="Y2" s="12">
        <f>IF(COUNTIF(I2:K2,"YES")&gt;0,1,IF(COUNTIF(I2:K2,"Y/PARTIAL")&gt;0,0.5,0))</f>
        <v>1</v>
      </c>
      <c r="Z2" s="12">
        <f>IF(COUNTIF(L2:N2,"YES")&gt;0,1,IF(COUNTIF(L2:N2,"Y/PARTIAL")&gt;0,0.5,0))</f>
        <v>1</v>
      </c>
    </row>
    <row r="3" spans="1:42" x14ac:dyDescent="0.2">
      <c r="A3" s="1">
        <v>2</v>
      </c>
      <c r="B3" s="2" t="s">
        <v>8</v>
      </c>
      <c r="C3" s="5" t="s">
        <v>7</v>
      </c>
      <c r="D3" s="5" t="s">
        <v>7</v>
      </c>
      <c r="E3" s="5" t="s">
        <v>7</v>
      </c>
      <c r="F3" s="6" t="s">
        <v>127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1" t="s">
        <v>112</v>
      </c>
      <c r="P3" s="1" t="s">
        <v>113</v>
      </c>
      <c r="Q3" s="1" t="s">
        <v>114</v>
      </c>
      <c r="R3" s="1" t="s">
        <v>115</v>
      </c>
      <c r="S3" s="10">
        <f t="shared" ref="S3:S66" si="0">IF(E3="YES",1,IF(E3="Y/PARTIAL",0.5,0))</f>
        <v>1</v>
      </c>
      <c r="T3" s="10">
        <f t="shared" ref="T3:T66" si="1">IF(H3="YES",1,IF(H3="Y/PARTIAL",0.5,0))</f>
        <v>1</v>
      </c>
      <c r="U3" s="10">
        <f t="shared" ref="U3:U66" si="2" xml:space="preserve"> IF(K3="YES",1,IF(K3="Y/PARTIAL",0.5,0))</f>
        <v>1</v>
      </c>
      <c r="V3" s="10">
        <f t="shared" ref="V3:V66" si="3">IF(N3="YES",1,IF(N3="Y/PARTIAL",0.5,0))</f>
        <v>1</v>
      </c>
      <c r="W3" s="12">
        <f t="shared" ref="W3:W66" si="4">IF(COUNTIF(C3:E3,"YES")&gt;0,1,IF(COUNTIF(C3:E3,"Y/PARTIAL")&gt;0,0.5,0))</f>
        <v>1</v>
      </c>
      <c r="X3" s="12">
        <f t="shared" ref="X3:X66" si="5">IF(COUNTIF(F3:H3,"YES")&gt;0,1,IF(COUNTIF(F3:H3,"Y/PARTIAL")&gt;0,0.5,0))</f>
        <v>1</v>
      </c>
      <c r="Y3" s="12">
        <f t="shared" ref="Y3:Y66" si="6">IF(COUNTIF(I3:K3,"YES")&gt;0,1,IF(COUNTIF(I3:K3,"Y/PARTIAL")&gt;0,0.5,0))</f>
        <v>1</v>
      </c>
      <c r="Z3" s="12">
        <f t="shared" ref="Z3:Z66" si="7">IF(COUNTIF(L3:N3,"YES")&gt;0,1,IF(COUNTIF(L3:N3,"Y/PARTIAL")&gt;0,0.5,0))</f>
        <v>1</v>
      </c>
      <c r="AD3" s="23" t="s">
        <v>140</v>
      </c>
      <c r="AE3" t="s">
        <v>146</v>
      </c>
      <c r="AF3" t="s">
        <v>147</v>
      </c>
      <c r="AG3" t="s">
        <v>148</v>
      </c>
      <c r="AH3" t="s">
        <v>149</v>
      </c>
      <c r="AI3" t="s">
        <v>150</v>
      </c>
      <c r="AJ3" t="s">
        <v>143</v>
      </c>
      <c r="AK3" t="s">
        <v>144</v>
      </c>
      <c r="AL3" t="s">
        <v>145</v>
      </c>
    </row>
    <row r="4" spans="1:42" x14ac:dyDescent="0.2">
      <c r="A4" s="1">
        <v>3</v>
      </c>
      <c r="B4" s="2" t="s">
        <v>9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7</v>
      </c>
      <c r="O4" s="1" t="s">
        <v>112</v>
      </c>
      <c r="P4" s="1" t="s">
        <v>113</v>
      </c>
      <c r="Q4" s="1" t="s">
        <v>114</v>
      </c>
      <c r="R4" s="1" t="s">
        <v>115</v>
      </c>
      <c r="S4" s="10">
        <f t="shared" si="0"/>
        <v>1</v>
      </c>
      <c r="T4" s="10">
        <f t="shared" si="1"/>
        <v>1</v>
      </c>
      <c r="U4" s="10">
        <f t="shared" si="2"/>
        <v>1</v>
      </c>
      <c r="V4" s="10">
        <f t="shared" si="3"/>
        <v>1</v>
      </c>
      <c r="W4" s="12">
        <f t="shared" si="4"/>
        <v>1</v>
      </c>
      <c r="X4" s="12">
        <f t="shared" si="5"/>
        <v>1</v>
      </c>
      <c r="Y4" s="12">
        <f t="shared" si="6"/>
        <v>1</v>
      </c>
      <c r="Z4" s="12">
        <f t="shared" si="7"/>
        <v>1</v>
      </c>
      <c r="AD4" s="2" t="s">
        <v>119</v>
      </c>
      <c r="AE4">
        <v>14</v>
      </c>
      <c r="AF4">
        <v>14</v>
      </c>
      <c r="AG4">
        <v>14</v>
      </c>
      <c r="AH4">
        <v>14</v>
      </c>
      <c r="AI4">
        <v>6</v>
      </c>
      <c r="AJ4">
        <v>0</v>
      </c>
      <c r="AK4">
        <v>3</v>
      </c>
      <c r="AL4">
        <v>0</v>
      </c>
    </row>
    <row r="5" spans="1:42" x14ac:dyDescent="0.2">
      <c r="A5" s="1">
        <v>4</v>
      </c>
      <c r="B5" s="2" t="s">
        <v>10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5" t="s">
        <v>7</v>
      </c>
      <c r="O5" s="1" t="s">
        <v>112</v>
      </c>
      <c r="P5" s="1" t="s">
        <v>113</v>
      </c>
      <c r="Q5" s="1" t="s">
        <v>114</v>
      </c>
      <c r="R5" s="1" t="s">
        <v>115</v>
      </c>
      <c r="S5" s="10">
        <f t="shared" si="0"/>
        <v>1</v>
      </c>
      <c r="T5" s="10">
        <f t="shared" si="1"/>
        <v>1</v>
      </c>
      <c r="U5" s="10">
        <f t="shared" si="2"/>
        <v>1</v>
      </c>
      <c r="V5" s="10">
        <f t="shared" si="3"/>
        <v>1</v>
      </c>
      <c r="W5" s="12">
        <f t="shared" si="4"/>
        <v>1</v>
      </c>
      <c r="X5" s="12">
        <f t="shared" si="5"/>
        <v>1</v>
      </c>
      <c r="Y5" s="12">
        <f t="shared" si="6"/>
        <v>1</v>
      </c>
      <c r="Z5" s="12">
        <f t="shared" si="7"/>
        <v>1</v>
      </c>
      <c r="AD5" s="2" t="s">
        <v>125</v>
      </c>
      <c r="AE5">
        <v>10</v>
      </c>
      <c r="AF5">
        <v>10</v>
      </c>
      <c r="AG5">
        <v>10</v>
      </c>
      <c r="AH5">
        <v>10</v>
      </c>
      <c r="AI5">
        <v>5</v>
      </c>
      <c r="AJ5">
        <v>0</v>
      </c>
      <c r="AK5">
        <v>0</v>
      </c>
      <c r="AL5">
        <v>1</v>
      </c>
    </row>
    <row r="6" spans="1:42" x14ac:dyDescent="0.2">
      <c r="A6" s="1">
        <v>5</v>
      </c>
      <c r="B6" s="2" t="s">
        <v>11</v>
      </c>
      <c r="C6" s="5" t="s">
        <v>7</v>
      </c>
      <c r="D6" s="5" t="s">
        <v>7</v>
      </c>
      <c r="E6" s="5" t="s">
        <v>7</v>
      </c>
      <c r="F6" s="6" t="s">
        <v>127</v>
      </c>
      <c r="G6" s="6" t="s">
        <v>127</v>
      </c>
      <c r="H6" s="5" t="s">
        <v>7</v>
      </c>
      <c r="I6" s="5" t="s">
        <v>7</v>
      </c>
      <c r="J6" s="6" t="s">
        <v>130</v>
      </c>
      <c r="K6" s="5" t="s">
        <v>7</v>
      </c>
      <c r="L6" s="5" t="s">
        <v>7</v>
      </c>
      <c r="M6" s="5" t="s">
        <v>7</v>
      </c>
      <c r="N6" s="5" t="s">
        <v>7</v>
      </c>
      <c r="O6" s="1" t="s">
        <v>112</v>
      </c>
      <c r="P6" s="1" t="s">
        <v>113</v>
      </c>
      <c r="Q6" s="1" t="s">
        <v>114</v>
      </c>
      <c r="R6" s="1" t="s">
        <v>115</v>
      </c>
      <c r="S6" s="10">
        <f t="shared" si="0"/>
        <v>1</v>
      </c>
      <c r="T6" s="10">
        <f t="shared" si="1"/>
        <v>1</v>
      </c>
      <c r="U6" s="10">
        <f t="shared" si="2"/>
        <v>1</v>
      </c>
      <c r="V6" s="10">
        <f t="shared" si="3"/>
        <v>1</v>
      </c>
      <c r="W6" s="12">
        <f t="shared" si="4"/>
        <v>1</v>
      </c>
      <c r="X6" s="12">
        <f t="shared" si="5"/>
        <v>1</v>
      </c>
      <c r="Y6" s="12">
        <f t="shared" si="6"/>
        <v>1</v>
      </c>
      <c r="Z6" s="12">
        <f t="shared" si="7"/>
        <v>1</v>
      </c>
      <c r="AD6" s="2" t="s">
        <v>118</v>
      </c>
      <c r="AE6">
        <v>8</v>
      </c>
      <c r="AF6">
        <v>8</v>
      </c>
      <c r="AG6">
        <v>8</v>
      </c>
      <c r="AH6">
        <v>8</v>
      </c>
      <c r="AI6">
        <v>4</v>
      </c>
      <c r="AJ6">
        <v>1</v>
      </c>
      <c r="AK6">
        <v>0.5</v>
      </c>
      <c r="AL6">
        <v>1</v>
      </c>
    </row>
    <row r="7" spans="1:42" x14ac:dyDescent="0.2">
      <c r="A7" s="1">
        <v>6</v>
      </c>
      <c r="B7" s="2" t="s">
        <v>12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5" t="s">
        <v>7</v>
      </c>
      <c r="L7" s="5" t="s">
        <v>7</v>
      </c>
      <c r="M7" s="5" t="s">
        <v>7</v>
      </c>
      <c r="N7" s="5" t="s">
        <v>7</v>
      </c>
      <c r="O7" s="1" t="s">
        <v>112</v>
      </c>
      <c r="P7" s="1" t="s">
        <v>113</v>
      </c>
      <c r="Q7" s="1" t="s">
        <v>114</v>
      </c>
      <c r="R7" s="1" t="s">
        <v>115</v>
      </c>
      <c r="S7" s="10">
        <f t="shared" si="0"/>
        <v>1</v>
      </c>
      <c r="T7" s="10">
        <f t="shared" si="1"/>
        <v>1</v>
      </c>
      <c r="U7" s="10">
        <f t="shared" si="2"/>
        <v>1</v>
      </c>
      <c r="V7" s="10">
        <f t="shared" si="3"/>
        <v>1</v>
      </c>
      <c r="W7" s="12">
        <f t="shared" si="4"/>
        <v>1</v>
      </c>
      <c r="X7" s="12">
        <f t="shared" si="5"/>
        <v>1</v>
      </c>
      <c r="Y7" s="12">
        <f t="shared" si="6"/>
        <v>1</v>
      </c>
      <c r="Z7" s="12">
        <f t="shared" si="7"/>
        <v>1</v>
      </c>
      <c r="AD7" s="2" t="s">
        <v>115</v>
      </c>
      <c r="AE7">
        <v>48</v>
      </c>
      <c r="AF7">
        <v>48</v>
      </c>
      <c r="AG7">
        <v>48</v>
      </c>
      <c r="AH7">
        <v>48</v>
      </c>
      <c r="AI7">
        <v>44.5</v>
      </c>
      <c r="AJ7">
        <v>31</v>
      </c>
      <c r="AK7">
        <v>32.5</v>
      </c>
      <c r="AL7">
        <v>42.5</v>
      </c>
    </row>
    <row r="8" spans="1:42" x14ac:dyDescent="0.2">
      <c r="A8" s="1">
        <v>7</v>
      </c>
      <c r="B8" s="2" t="s">
        <v>13</v>
      </c>
      <c r="C8" s="5" t="s">
        <v>7</v>
      </c>
      <c r="D8" s="5" t="s">
        <v>7</v>
      </c>
      <c r="E8" s="5" t="s">
        <v>7</v>
      </c>
      <c r="F8" s="5" t="s">
        <v>7</v>
      </c>
      <c r="G8" s="6" t="s">
        <v>127</v>
      </c>
      <c r="H8" s="5" t="s">
        <v>7</v>
      </c>
      <c r="I8" s="5" t="s">
        <v>7</v>
      </c>
      <c r="J8" s="5" t="s">
        <v>7</v>
      </c>
      <c r="K8" s="5" t="s">
        <v>7</v>
      </c>
      <c r="L8" s="5" t="s">
        <v>7</v>
      </c>
      <c r="M8" s="5" t="s">
        <v>7</v>
      </c>
      <c r="N8" s="5" t="s">
        <v>7</v>
      </c>
      <c r="O8" s="1" t="s">
        <v>112</v>
      </c>
      <c r="P8" s="1" t="s">
        <v>113</v>
      </c>
      <c r="Q8" s="1" t="s">
        <v>114</v>
      </c>
      <c r="R8" s="1" t="s">
        <v>115</v>
      </c>
      <c r="S8" s="10">
        <f t="shared" si="0"/>
        <v>1</v>
      </c>
      <c r="T8" s="10">
        <f t="shared" si="1"/>
        <v>1</v>
      </c>
      <c r="U8" s="10">
        <f t="shared" si="2"/>
        <v>1</v>
      </c>
      <c r="V8" s="10">
        <f t="shared" si="3"/>
        <v>1</v>
      </c>
      <c r="W8" s="12">
        <f t="shared" si="4"/>
        <v>1</v>
      </c>
      <c r="X8" s="12">
        <f t="shared" si="5"/>
        <v>1</v>
      </c>
      <c r="Y8" s="12">
        <f t="shared" si="6"/>
        <v>1</v>
      </c>
      <c r="Z8" s="12">
        <f t="shared" si="7"/>
        <v>1</v>
      </c>
      <c r="AD8" s="2" t="s">
        <v>124</v>
      </c>
      <c r="AE8">
        <v>5</v>
      </c>
      <c r="AF8">
        <v>5</v>
      </c>
      <c r="AG8">
        <v>5</v>
      </c>
      <c r="AH8">
        <v>5</v>
      </c>
      <c r="AI8">
        <v>1.5</v>
      </c>
      <c r="AJ8">
        <v>0</v>
      </c>
      <c r="AK8">
        <v>0</v>
      </c>
      <c r="AL8">
        <v>1</v>
      </c>
    </row>
    <row r="9" spans="1:42" x14ac:dyDescent="0.2">
      <c r="A9" s="1">
        <v>8</v>
      </c>
      <c r="B9" s="2" t="s">
        <v>14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6" t="s">
        <v>130</v>
      </c>
      <c r="J9" s="5" t="s">
        <v>7</v>
      </c>
      <c r="K9" s="6" t="s">
        <v>129</v>
      </c>
      <c r="L9" s="5" t="s">
        <v>7</v>
      </c>
      <c r="M9" s="5" t="s">
        <v>7</v>
      </c>
      <c r="N9" s="5" t="s">
        <v>7</v>
      </c>
      <c r="O9" s="1" t="s">
        <v>112</v>
      </c>
      <c r="P9" s="1" t="s">
        <v>113</v>
      </c>
      <c r="Q9" s="1" t="s">
        <v>114</v>
      </c>
      <c r="R9" s="1" t="s">
        <v>115</v>
      </c>
      <c r="S9" s="10">
        <f t="shared" si="0"/>
        <v>1</v>
      </c>
      <c r="T9" s="10">
        <f t="shared" si="1"/>
        <v>1</v>
      </c>
      <c r="U9" s="10">
        <f t="shared" si="2"/>
        <v>0</v>
      </c>
      <c r="V9" s="10">
        <f t="shared" si="3"/>
        <v>1</v>
      </c>
      <c r="W9" s="12">
        <f t="shared" si="4"/>
        <v>1</v>
      </c>
      <c r="X9" s="12">
        <f t="shared" si="5"/>
        <v>1</v>
      </c>
      <c r="Y9" s="12">
        <f t="shared" si="6"/>
        <v>1</v>
      </c>
      <c r="Z9" s="12">
        <f t="shared" si="7"/>
        <v>1</v>
      </c>
      <c r="AD9" s="2" t="s">
        <v>120</v>
      </c>
      <c r="AE9">
        <v>5</v>
      </c>
      <c r="AF9">
        <v>5</v>
      </c>
      <c r="AG9">
        <v>5</v>
      </c>
      <c r="AH9">
        <v>5</v>
      </c>
      <c r="AI9">
        <v>2.5</v>
      </c>
      <c r="AJ9">
        <v>0</v>
      </c>
      <c r="AK9">
        <v>0</v>
      </c>
      <c r="AL9">
        <v>0</v>
      </c>
    </row>
    <row r="10" spans="1:42" x14ac:dyDescent="0.2">
      <c r="A10" s="1">
        <v>9</v>
      </c>
      <c r="B10" s="2" t="s">
        <v>15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5" t="s">
        <v>7</v>
      </c>
      <c r="O10" s="1" t="s">
        <v>112</v>
      </c>
      <c r="P10" s="1" t="s">
        <v>113</v>
      </c>
      <c r="Q10" s="1" t="s">
        <v>114</v>
      </c>
      <c r="R10" s="1" t="s">
        <v>115</v>
      </c>
      <c r="S10" s="10">
        <f t="shared" si="0"/>
        <v>1</v>
      </c>
      <c r="T10" s="10">
        <f t="shared" si="1"/>
        <v>1</v>
      </c>
      <c r="U10" s="10">
        <f t="shared" si="2"/>
        <v>1</v>
      </c>
      <c r="V10" s="10">
        <f t="shared" si="3"/>
        <v>1</v>
      </c>
      <c r="W10" s="12">
        <f t="shared" si="4"/>
        <v>1</v>
      </c>
      <c r="X10" s="12">
        <f t="shared" si="5"/>
        <v>1</v>
      </c>
      <c r="Y10" s="12">
        <f t="shared" si="6"/>
        <v>1</v>
      </c>
      <c r="Z10" s="12">
        <f t="shared" si="7"/>
        <v>1</v>
      </c>
      <c r="AD10" s="2" t="s">
        <v>123</v>
      </c>
      <c r="AE10">
        <v>6</v>
      </c>
      <c r="AF10">
        <v>6</v>
      </c>
      <c r="AG10">
        <v>6</v>
      </c>
      <c r="AH10">
        <v>6</v>
      </c>
      <c r="AI10">
        <v>2</v>
      </c>
      <c r="AJ10">
        <v>0</v>
      </c>
      <c r="AK10">
        <v>0</v>
      </c>
      <c r="AL10">
        <v>0</v>
      </c>
    </row>
    <row r="11" spans="1:42" x14ac:dyDescent="0.2">
      <c r="A11" s="1">
        <v>10</v>
      </c>
      <c r="B11" s="2" t="s">
        <v>16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5" t="s">
        <v>7</v>
      </c>
      <c r="L11" s="5" t="s">
        <v>7</v>
      </c>
      <c r="M11" s="5" t="s">
        <v>7</v>
      </c>
      <c r="N11" s="5" t="s">
        <v>7</v>
      </c>
      <c r="O11" s="1" t="s">
        <v>112</v>
      </c>
      <c r="P11" s="1" t="s">
        <v>113</v>
      </c>
      <c r="Q11" s="1" t="s">
        <v>114</v>
      </c>
      <c r="R11" s="1" t="s">
        <v>115</v>
      </c>
      <c r="S11" s="10">
        <f t="shared" si="0"/>
        <v>1</v>
      </c>
      <c r="T11" s="10">
        <f t="shared" si="1"/>
        <v>1</v>
      </c>
      <c r="U11" s="10">
        <f t="shared" si="2"/>
        <v>1</v>
      </c>
      <c r="V11" s="10">
        <f t="shared" si="3"/>
        <v>1</v>
      </c>
      <c r="W11" s="12">
        <f t="shared" si="4"/>
        <v>1</v>
      </c>
      <c r="X11" s="12">
        <f t="shared" si="5"/>
        <v>1</v>
      </c>
      <c r="Y11" s="12">
        <f t="shared" si="6"/>
        <v>1</v>
      </c>
      <c r="Z11" s="12">
        <f t="shared" si="7"/>
        <v>1</v>
      </c>
      <c r="AD11" s="2" t="s">
        <v>126</v>
      </c>
      <c r="AE11">
        <v>2</v>
      </c>
      <c r="AF11">
        <v>2</v>
      </c>
      <c r="AG11">
        <v>2</v>
      </c>
      <c r="AH11">
        <v>2</v>
      </c>
      <c r="AI11">
        <v>0.5</v>
      </c>
      <c r="AJ11">
        <v>0</v>
      </c>
      <c r="AK11">
        <v>1</v>
      </c>
      <c r="AL11">
        <v>0.5</v>
      </c>
    </row>
    <row r="12" spans="1:42" x14ac:dyDescent="0.2">
      <c r="A12" s="1">
        <v>11</v>
      </c>
      <c r="B12" s="2" t="s">
        <v>17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6" t="s">
        <v>127</v>
      </c>
      <c r="I12" s="5" t="s">
        <v>7</v>
      </c>
      <c r="J12" s="5" t="s">
        <v>7</v>
      </c>
      <c r="K12" s="5" t="s">
        <v>7</v>
      </c>
      <c r="L12" s="5" t="s">
        <v>7</v>
      </c>
      <c r="M12" s="5" t="s">
        <v>7</v>
      </c>
      <c r="N12" s="5" t="s">
        <v>7</v>
      </c>
      <c r="O12" s="1" t="s">
        <v>112</v>
      </c>
      <c r="P12" s="1" t="s">
        <v>113</v>
      </c>
      <c r="Q12" s="1" t="s">
        <v>114</v>
      </c>
      <c r="R12" s="1" t="s">
        <v>115</v>
      </c>
      <c r="S12" s="10">
        <f t="shared" si="0"/>
        <v>1</v>
      </c>
      <c r="T12" s="10">
        <f t="shared" si="1"/>
        <v>0</v>
      </c>
      <c r="U12" s="10">
        <f t="shared" si="2"/>
        <v>1</v>
      </c>
      <c r="V12" s="10">
        <f t="shared" si="3"/>
        <v>1</v>
      </c>
      <c r="W12" s="12">
        <f t="shared" si="4"/>
        <v>1</v>
      </c>
      <c r="X12" s="12">
        <f t="shared" si="5"/>
        <v>1</v>
      </c>
      <c r="Y12" s="12">
        <f t="shared" si="6"/>
        <v>1</v>
      </c>
      <c r="Z12" s="12">
        <f t="shared" si="7"/>
        <v>1</v>
      </c>
      <c r="AD12" s="2" t="s">
        <v>121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0</v>
      </c>
      <c r="AK12">
        <v>0</v>
      </c>
      <c r="AL12">
        <v>0</v>
      </c>
    </row>
    <row r="13" spans="1:42" x14ac:dyDescent="0.2">
      <c r="A13" s="1">
        <v>12</v>
      </c>
      <c r="B13" s="2" t="s">
        <v>18</v>
      </c>
      <c r="C13" s="5" t="s">
        <v>7</v>
      </c>
      <c r="D13" s="5" t="s">
        <v>7</v>
      </c>
      <c r="E13" s="5" t="s">
        <v>7</v>
      </c>
      <c r="F13" s="6" t="s">
        <v>127</v>
      </c>
      <c r="G13" s="5" t="s">
        <v>7</v>
      </c>
      <c r="H13" s="6" t="s">
        <v>127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1" t="s">
        <v>112</v>
      </c>
      <c r="P13" s="1" t="s">
        <v>113</v>
      </c>
      <c r="Q13" s="1" t="s">
        <v>114</v>
      </c>
      <c r="R13" s="1" t="s">
        <v>115</v>
      </c>
      <c r="S13" s="10">
        <f t="shared" si="0"/>
        <v>1</v>
      </c>
      <c r="T13" s="10">
        <f t="shared" si="1"/>
        <v>0</v>
      </c>
      <c r="U13" s="10">
        <f t="shared" si="2"/>
        <v>1</v>
      </c>
      <c r="V13" s="10">
        <f t="shared" si="3"/>
        <v>1</v>
      </c>
      <c r="W13" s="12">
        <f t="shared" si="4"/>
        <v>1</v>
      </c>
      <c r="X13" s="12">
        <f t="shared" si="5"/>
        <v>1</v>
      </c>
      <c r="Y13" s="12">
        <f t="shared" si="6"/>
        <v>1</v>
      </c>
      <c r="Z13" s="12">
        <f t="shared" si="7"/>
        <v>1</v>
      </c>
      <c r="AD13" s="2" t="s">
        <v>141</v>
      </c>
      <c r="AE13">
        <v>100</v>
      </c>
      <c r="AF13">
        <v>100</v>
      </c>
      <c r="AG13">
        <v>100</v>
      </c>
      <c r="AH13">
        <v>100</v>
      </c>
      <c r="AI13">
        <v>68</v>
      </c>
      <c r="AJ13">
        <v>32</v>
      </c>
      <c r="AK13">
        <v>37</v>
      </c>
      <c r="AL13">
        <v>46</v>
      </c>
    </row>
    <row r="14" spans="1:42" x14ac:dyDescent="0.2">
      <c r="A14" s="1">
        <v>13</v>
      </c>
      <c r="B14" s="2" t="s">
        <v>19</v>
      </c>
      <c r="C14" s="5" t="s">
        <v>7</v>
      </c>
      <c r="D14" s="6" t="s">
        <v>130</v>
      </c>
      <c r="E14" s="6" t="s">
        <v>130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5" t="s">
        <v>7</v>
      </c>
      <c r="L14" s="5" t="s">
        <v>7</v>
      </c>
      <c r="M14" s="5" t="s">
        <v>7</v>
      </c>
      <c r="N14" s="5" t="s">
        <v>7</v>
      </c>
      <c r="O14" s="1" t="s">
        <v>112</v>
      </c>
      <c r="P14" s="1" t="s">
        <v>113</v>
      </c>
      <c r="Q14" s="1" t="s">
        <v>114</v>
      </c>
      <c r="R14" s="1" t="s">
        <v>115</v>
      </c>
      <c r="S14" s="10">
        <f t="shared" si="0"/>
        <v>0</v>
      </c>
      <c r="T14" s="10">
        <f t="shared" si="1"/>
        <v>1</v>
      </c>
      <c r="U14" s="10">
        <f t="shared" si="2"/>
        <v>1</v>
      </c>
      <c r="V14" s="10">
        <f t="shared" si="3"/>
        <v>1</v>
      </c>
      <c r="W14" s="12">
        <f t="shared" si="4"/>
        <v>1</v>
      </c>
      <c r="X14" s="12">
        <f t="shared" si="5"/>
        <v>1</v>
      </c>
      <c r="Y14" s="12">
        <f t="shared" si="6"/>
        <v>1</v>
      </c>
      <c r="Z14" s="12">
        <f t="shared" si="7"/>
        <v>1</v>
      </c>
    </row>
    <row r="15" spans="1:42" x14ac:dyDescent="0.2">
      <c r="A15" s="1">
        <v>14</v>
      </c>
      <c r="B15" s="2" t="s">
        <v>20</v>
      </c>
      <c r="C15" s="5" t="s">
        <v>7</v>
      </c>
      <c r="D15" s="5" t="s">
        <v>7</v>
      </c>
      <c r="E15" s="5" t="s">
        <v>7</v>
      </c>
      <c r="F15" s="6" t="s">
        <v>127</v>
      </c>
      <c r="G15" s="6" t="s">
        <v>127</v>
      </c>
      <c r="H15" s="6" t="s">
        <v>127</v>
      </c>
      <c r="I15" s="5" t="s">
        <v>7</v>
      </c>
      <c r="J15" s="5" t="s">
        <v>7</v>
      </c>
      <c r="K15" s="5" t="s">
        <v>7</v>
      </c>
      <c r="L15" s="5" t="s">
        <v>7</v>
      </c>
      <c r="M15" s="5" t="s">
        <v>7</v>
      </c>
      <c r="N15" s="5" t="s">
        <v>7</v>
      </c>
      <c r="O15" s="1" t="s">
        <v>112</v>
      </c>
      <c r="P15" s="1" t="s">
        <v>113</v>
      </c>
      <c r="Q15" s="1" t="s">
        <v>114</v>
      </c>
      <c r="R15" s="1" t="s">
        <v>115</v>
      </c>
      <c r="S15" s="10">
        <f t="shared" si="0"/>
        <v>1</v>
      </c>
      <c r="T15" s="10">
        <f t="shared" si="1"/>
        <v>0</v>
      </c>
      <c r="U15" s="10">
        <f t="shared" si="2"/>
        <v>1</v>
      </c>
      <c r="V15" s="10">
        <f t="shared" si="3"/>
        <v>1</v>
      </c>
      <c r="W15" s="12">
        <f t="shared" si="4"/>
        <v>1</v>
      </c>
      <c r="X15" s="12">
        <f t="shared" si="5"/>
        <v>0</v>
      </c>
      <c r="Y15" s="12">
        <f t="shared" si="6"/>
        <v>1</v>
      </c>
      <c r="Z15" s="12">
        <f t="shared" si="7"/>
        <v>1</v>
      </c>
    </row>
    <row r="16" spans="1:42" x14ac:dyDescent="0.2">
      <c r="A16" s="1">
        <v>15</v>
      </c>
      <c r="B16" s="2" t="s">
        <v>21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5" t="s">
        <v>7</v>
      </c>
      <c r="L16" s="5" t="s">
        <v>7</v>
      </c>
      <c r="M16" s="5" t="s">
        <v>7</v>
      </c>
      <c r="N16" s="5" t="s">
        <v>7</v>
      </c>
      <c r="O16" s="1" t="s">
        <v>112</v>
      </c>
      <c r="P16" s="1" t="s">
        <v>113</v>
      </c>
      <c r="Q16" s="1" t="s">
        <v>114</v>
      </c>
      <c r="R16" s="1" t="s">
        <v>115</v>
      </c>
      <c r="S16" s="10">
        <f t="shared" si="0"/>
        <v>1</v>
      </c>
      <c r="T16" s="10">
        <f t="shared" si="1"/>
        <v>1</v>
      </c>
      <c r="U16" s="10">
        <f t="shared" si="2"/>
        <v>1</v>
      </c>
      <c r="V16" s="10">
        <f t="shared" si="3"/>
        <v>1</v>
      </c>
      <c r="W16" s="12">
        <f t="shared" si="4"/>
        <v>1</v>
      </c>
      <c r="X16" s="12">
        <f t="shared" si="5"/>
        <v>1</v>
      </c>
      <c r="Y16" s="12">
        <f t="shared" si="6"/>
        <v>1</v>
      </c>
      <c r="Z16" s="12">
        <f t="shared" si="7"/>
        <v>1</v>
      </c>
      <c r="AD16" s="24" t="s">
        <v>140</v>
      </c>
      <c r="AE16" t="s">
        <v>146</v>
      </c>
      <c r="AF16" t="s">
        <v>147</v>
      </c>
      <c r="AG16" t="s">
        <v>148</v>
      </c>
      <c r="AH16" t="s">
        <v>149</v>
      </c>
      <c r="AI16" t="s">
        <v>150</v>
      </c>
      <c r="AJ16" t="s">
        <v>143</v>
      </c>
      <c r="AK16" t="s">
        <v>144</v>
      </c>
      <c r="AL16" t="s">
        <v>145</v>
      </c>
      <c r="AM16" t="s">
        <v>2</v>
      </c>
      <c r="AN16" t="s">
        <v>3</v>
      </c>
      <c r="AO16" t="s">
        <v>152</v>
      </c>
      <c r="AP16" t="s">
        <v>151</v>
      </c>
    </row>
    <row r="17" spans="1:42" x14ac:dyDescent="0.2">
      <c r="A17" s="1">
        <v>16</v>
      </c>
      <c r="B17" s="2" t="s">
        <v>22</v>
      </c>
      <c r="C17" s="5" t="s">
        <v>7</v>
      </c>
      <c r="D17" s="5" t="s">
        <v>7</v>
      </c>
      <c r="E17" s="5" t="s">
        <v>7</v>
      </c>
      <c r="F17" s="5" t="s">
        <v>7</v>
      </c>
      <c r="G17" s="5" t="s">
        <v>7</v>
      </c>
      <c r="H17" s="6" t="s">
        <v>127</v>
      </c>
      <c r="I17" s="6" t="s">
        <v>130</v>
      </c>
      <c r="J17" s="6" t="s">
        <v>130</v>
      </c>
      <c r="K17" s="6" t="s">
        <v>130</v>
      </c>
      <c r="L17" s="5" t="s">
        <v>7</v>
      </c>
      <c r="M17" s="5" t="s">
        <v>7</v>
      </c>
      <c r="N17" s="5" t="s">
        <v>7</v>
      </c>
      <c r="O17" s="1" t="s">
        <v>112</v>
      </c>
      <c r="P17" s="1" t="s">
        <v>113</v>
      </c>
      <c r="Q17" s="1" t="s">
        <v>114</v>
      </c>
      <c r="R17" s="1" t="s">
        <v>115</v>
      </c>
      <c r="S17" s="10">
        <f t="shared" si="0"/>
        <v>1</v>
      </c>
      <c r="T17" s="10">
        <f t="shared" si="1"/>
        <v>0</v>
      </c>
      <c r="U17" s="10">
        <f t="shared" si="2"/>
        <v>0</v>
      </c>
      <c r="V17" s="10">
        <f t="shared" si="3"/>
        <v>1</v>
      </c>
      <c r="W17" s="12">
        <f t="shared" si="4"/>
        <v>1</v>
      </c>
      <c r="X17" s="12">
        <f t="shared" si="5"/>
        <v>1</v>
      </c>
      <c r="Y17" s="12">
        <f t="shared" si="6"/>
        <v>0</v>
      </c>
      <c r="Z17" s="12">
        <f t="shared" si="7"/>
        <v>1</v>
      </c>
      <c r="AD17" s="2" t="s">
        <v>119</v>
      </c>
      <c r="AE17">
        <v>14</v>
      </c>
      <c r="AF17">
        <v>14</v>
      </c>
      <c r="AG17">
        <v>14</v>
      </c>
      <c r="AH17">
        <v>14</v>
      </c>
      <c r="AI17">
        <v>6</v>
      </c>
      <c r="AJ17">
        <v>0</v>
      </c>
      <c r="AK17">
        <v>3</v>
      </c>
      <c r="AL17">
        <v>0</v>
      </c>
      <c r="AM17" s="15">
        <f>(AI17/(AE17))*100</f>
        <v>42.857142857142854</v>
      </c>
      <c r="AN17" s="15">
        <f>(AJ17/(AF17))*100</f>
        <v>0</v>
      </c>
      <c r="AO17" s="15">
        <f t="shared" ref="AO17:AP23" si="8">(AK17/(AG17))*100</f>
        <v>21.428571428571427</v>
      </c>
      <c r="AP17" s="15">
        <f t="shared" si="8"/>
        <v>0</v>
      </c>
    </row>
    <row r="18" spans="1:42" x14ac:dyDescent="0.2">
      <c r="A18" s="1">
        <v>17</v>
      </c>
      <c r="B18" s="2" t="s">
        <v>23</v>
      </c>
      <c r="C18" s="5" t="s">
        <v>7</v>
      </c>
      <c r="D18" s="5" t="s">
        <v>7</v>
      </c>
      <c r="E18" s="5" t="s">
        <v>7</v>
      </c>
      <c r="F18" s="5" t="s">
        <v>7</v>
      </c>
      <c r="G18" s="6" t="s">
        <v>127</v>
      </c>
      <c r="H18" s="6" t="s">
        <v>127</v>
      </c>
      <c r="I18" s="5" t="s">
        <v>7</v>
      </c>
      <c r="J18" s="5" t="s">
        <v>7</v>
      </c>
      <c r="K18" s="5" t="s">
        <v>7</v>
      </c>
      <c r="L18" s="6" t="s">
        <v>127</v>
      </c>
      <c r="M18" s="6" t="s">
        <v>127</v>
      </c>
      <c r="N18" s="5" t="s">
        <v>7</v>
      </c>
      <c r="O18" s="1" t="s">
        <v>112</v>
      </c>
      <c r="P18" s="1" t="s">
        <v>113</v>
      </c>
      <c r="Q18" s="1" t="s">
        <v>114</v>
      </c>
      <c r="R18" s="1" t="s">
        <v>115</v>
      </c>
      <c r="S18" s="10">
        <f t="shared" si="0"/>
        <v>1</v>
      </c>
      <c r="T18" s="10">
        <f t="shared" si="1"/>
        <v>0</v>
      </c>
      <c r="U18" s="10">
        <f t="shared" si="2"/>
        <v>1</v>
      </c>
      <c r="V18" s="10">
        <f t="shared" si="3"/>
        <v>1</v>
      </c>
      <c r="W18" s="12">
        <f t="shared" si="4"/>
        <v>1</v>
      </c>
      <c r="X18" s="12">
        <f t="shared" si="5"/>
        <v>1</v>
      </c>
      <c r="Y18" s="12">
        <f t="shared" si="6"/>
        <v>1</v>
      </c>
      <c r="Z18" s="12">
        <f t="shared" si="7"/>
        <v>1</v>
      </c>
      <c r="AD18" s="2" t="s">
        <v>125</v>
      </c>
      <c r="AE18">
        <v>10</v>
      </c>
      <c r="AF18">
        <v>10</v>
      </c>
      <c r="AG18">
        <v>10</v>
      </c>
      <c r="AH18">
        <v>10</v>
      </c>
      <c r="AI18">
        <v>5</v>
      </c>
      <c r="AJ18">
        <v>0</v>
      </c>
      <c r="AK18">
        <v>0</v>
      </c>
      <c r="AL18">
        <v>1</v>
      </c>
      <c r="AM18" s="15">
        <f t="shared" ref="AM18:AM23" si="9">(AI18/(AE18))*100</f>
        <v>50</v>
      </c>
      <c r="AN18" s="15">
        <f t="shared" ref="AN18:AN23" si="10">(AJ18/(AF18))*100</f>
        <v>0</v>
      </c>
      <c r="AO18" s="15">
        <f t="shared" si="8"/>
        <v>0</v>
      </c>
      <c r="AP18" s="15">
        <f t="shared" si="8"/>
        <v>10</v>
      </c>
    </row>
    <row r="19" spans="1:42" x14ac:dyDescent="0.2">
      <c r="A19" s="1">
        <v>18</v>
      </c>
      <c r="B19" s="2" t="s">
        <v>24</v>
      </c>
      <c r="C19" s="5" t="s">
        <v>7</v>
      </c>
      <c r="D19" s="5" t="s">
        <v>7</v>
      </c>
      <c r="E19" s="5" t="s">
        <v>7</v>
      </c>
      <c r="F19" s="6" t="s">
        <v>127</v>
      </c>
      <c r="G19" s="6" t="s">
        <v>127</v>
      </c>
      <c r="H19" s="5" t="s">
        <v>7</v>
      </c>
      <c r="I19" s="5" t="s">
        <v>7</v>
      </c>
      <c r="J19" s="5" t="s">
        <v>7</v>
      </c>
      <c r="K19" s="6" t="s">
        <v>130</v>
      </c>
      <c r="L19" s="5" t="s">
        <v>7</v>
      </c>
      <c r="M19" s="5" t="s">
        <v>7</v>
      </c>
      <c r="N19" s="5" t="s">
        <v>7</v>
      </c>
      <c r="O19" s="1" t="s">
        <v>112</v>
      </c>
      <c r="P19" s="1" t="s">
        <v>113</v>
      </c>
      <c r="Q19" s="1" t="s">
        <v>114</v>
      </c>
      <c r="R19" s="1" t="s">
        <v>115</v>
      </c>
      <c r="S19" s="10">
        <f t="shared" si="0"/>
        <v>1</v>
      </c>
      <c r="T19" s="10">
        <f t="shared" si="1"/>
        <v>1</v>
      </c>
      <c r="U19" s="10">
        <f t="shared" si="2"/>
        <v>0</v>
      </c>
      <c r="V19" s="10">
        <f t="shared" si="3"/>
        <v>1</v>
      </c>
      <c r="W19" s="12">
        <f t="shared" si="4"/>
        <v>1</v>
      </c>
      <c r="X19" s="12">
        <f t="shared" si="5"/>
        <v>1</v>
      </c>
      <c r="Y19" s="12">
        <f t="shared" si="6"/>
        <v>1</v>
      </c>
      <c r="Z19" s="12">
        <f t="shared" si="7"/>
        <v>1</v>
      </c>
      <c r="AD19" s="2" t="s">
        <v>118</v>
      </c>
      <c r="AE19">
        <v>8</v>
      </c>
      <c r="AF19">
        <v>8</v>
      </c>
      <c r="AG19">
        <v>8</v>
      </c>
      <c r="AH19">
        <v>8</v>
      </c>
      <c r="AI19">
        <v>4</v>
      </c>
      <c r="AJ19">
        <v>1</v>
      </c>
      <c r="AK19">
        <v>0.5</v>
      </c>
      <c r="AL19">
        <v>1</v>
      </c>
      <c r="AM19" s="15">
        <f t="shared" si="9"/>
        <v>50</v>
      </c>
      <c r="AN19" s="15">
        <f t="shared" si="10"/>
        <v>12.5</v>
      </c>
      <c r="AO19" s="15">
        <f t="shared" si="8"/>
        <v>6.25</v>
      </c>
      <c r="AP19" s="15">
        <f t="shared" si="8"/>
        <v>12.5</v>
      </c>
    </row>
    <row r="20" spans="1:42" x14ac:dyDescent="0.2">
      <c r="A20" s="1">
        <v>19</v>
      </c>
      <c r="B20" s="2" t="s">
        <v>25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7</v>
      </c>
      <c r="K20" s="5" t="s">
        <v>7</v>
      </c>
      <c r="L20" s="5" t="s">
        <v>7</v>
      </c>
      <c r="M20" s="5" t="s">
        <v>7</v>
      </c>
      <c r="N20" s="5" t="s">
        <v>7</v>
      </c>
      <c r="O20" s="1" t="s">
        <v>112</v>
      </c>
      <c r="P20" s="1" t="s">
        <v>113</v>
      </c>
      <c r="Q20" s="1" t="s">
        <v>114</v>
      </c>
      <c r="R20" s="1" t="s">
        <v>115</v>
      </c>
      <c r="S20" s="10">
        <f t="shared" si="0"/>
        <v>1</v>
      </c>
      <c r="T20" s="10">
        <f t="shared" si="1"/>
        <v>1</v>
      </c>
      <c r="U20" s="10">
        <f t="shared" si="2"/>
        <v>1</v>
      </c>
      <c r="V20" s="10">
        <f t="shared" si="3"/>
        <v>1</v>
      </c>
      <c r="W20" s="12">
        <f t="shared" si="4"/>
        <v>1</v>
      </c>
      <c r="X20" s="12">
        <f t="shared" si="5"/>
        <v>1</v>
      </c>
      <c r="Y20" s="12">
        <f t="shared" si="6"/>
        <v>1</v>
      </c>
      <c r="Z20" s="12">
        <f t="shared" si="7"/>
        <v>1</v>
      </c>
      <c r="AD20" s="2" t="s">
        <v>115</v>
      </c>
      <c r="AE20">
        <v>48</v>
      </c>
      <c r="AF20">
        <v>48</v>
      </c>
      <c r="AG20">
        <v>48</v>
      </c>
      <c r="AH20">
        <v>48</v>
      </c>
      <c r="AI20">
        <v>44.5</v>
      </c>
      <c r="AJ20">
        <v>31</v>
      </c>
      <c r="AK20">
        <v>32.5</v>
      </c>
      <c r="AL20">
        <v>42.5</v>
      </c>
      <c r="AM20" s="15">
        <f t="shared" si="9"/>
        <v>92.708333333333343</v>
      </c>
      <c r="AN20" s="15">
        <f t="shared" si="10"/>
        <v>64.583333333333343</v>
      </c>
      <c r="AO20" s="15">
        <f t="shared" si="8"/>
        <v>67.708333333333343</v>
      </c>
      <c r="AP20" s="15">
        <f t="shared" si="8"/>
        <v>88.541666666666657</v>
      </c>
    </row>
    <row r="21" spans="1:42" x14ac:dyDescent="0.2">
      <c r="A21" s="1">
        <v>20</v>
      </c>
      <c r="B21" s="2" t="s">
        <v>26</v>
      </c>
      <c r="C21" s="5" t="s">
        <v>7</v>
      </c>
      <c r="D21" s="5" t="s">
        <v>7</v>
      </c>
      <c r="E21" s="5" t="s">
        <v>7</v>
      </c>
      <c r="F21" s="5" t="s">
        <v>7</v>
      </c>
      <c r="G21" s="6" t="s">
        <v>127</v>
      </c>
      <c r="H21" s="6" t="s">
        <v>127</v>
      </c>
      <c r="I21" s="5" t="s">
        <v>7</v>
      </c>
      <c r="J21" s="5" t="s">
        <v>7</v>
      </c>
      <c r="K21" s="5" t="s">
        <v>7</v>
      </c>
      <c r="L21" s="5" t="s">
        <v>7</v>
      </c>
      <c r="M21" s="5" t="s">
        <v>7</v>
      </c>
      <c r="N21" s="5" t="s">
        <v>7</v>
      </c>
      <c r="O21" s="1" t="s">
        <v>112</v>
      </c>
      <c r="P21" s="1" t="s">
        <v>113</v>
      </c>
      <c r="Q21" s="1" t="s">
        <v>114</v>
      </c>
      <c r="R21" s="1" t="s">
        <v>115</v>
      </c>
      <c r="S21" s="10">
        <f t="shared" si="0"/>
        <v>1</v>
      </c>
      <c r="T21" s="10">
        <f t="shared" si="1"/>
        <v>0</v>
      </c>
      <c r="U21" s="10">
        <f t="shared" si="2"/>
        <v>1</v>
      </c>
      <c r="V21" s="10">
        <f t="shared" si="3"/>
        <v>1</v>
      </c>
      <c r="W21" s="12">
        <f t="shared" si="4"/>
        <v>1</v>
      </c>
      <c r="X21" s="12">
        <f t="shared" si="5"/>
        <v>1</v>
      </c>
      <c r="Y21" s="12">
        <f t="shared" si="6"/>
        <v>1</v>
      </c>
      <c r="Z21" s="12">
        <f t="shared" si="7"/>
        <v>1</v>
      </c>
      <c r="AD21" s="2" t="s">
        <v>124</v>
      </c>
      <c r="AE21">
        <v>5</v>
      </c>
      <c r="AF21">
        <v>5</v>
      </c>
      <c r="AG21">
        <v>5</v>
      </c>
      <c r="AH21">
        <v>5</v>
      </c>
      <c r="AI21">
        <v>1.5</v>
      </c>
      <c r="AJ21">
        <v>0</v>
      </c>
      <c r="AK21">
        <v>0</v>
      </c>
      <c r="AL21">
        <v>1</v>
      </c>
      <c r="AM21" s="15">
        <f t="shared" si="9"/>
        <v>30</v>
      </c>
      <c r="AN21" s="15">
        <f t="shared" si="10"/>
        <v>0</v>
      </c>
      <c r="AO21" s="15">
        <f t="shared" si="8"/>
        <v>0</v>
      </c>
      <c r="AP21" s="15">
        <f t="shared" si="8"/>
        <v>20</v>
      </c>
    </row>
    <row r="22" spans="1:42" x14ac:dyDescent="0.2">
      <c r="A22" s="1">
        <v>21</v>
      </c>
      <c r="B22" s="2" t="s">
        <v>27</v>
      </c>
      <c r="C22" s="5" t="s">
        <v>7</v>
      </c>
      <c r="D22" s="5" t="s">
        <v>7</v>
      </c>
      <c r="E22" s="5" t="s">
        <v>7</v>
      </c>
      <c r="F22" s="5" t="s">
        <v>7</v>
      </c>
      <c r="G22" s="6" t="s">
        <v>127</v>
      </c>
      <c r="H22" s="5" t="s">
        <v>7</v>
      </c>
      <c r="I22" s="5" t="s">
        <v>7</v>
      </c>
      <c r="J22" s="6" t="s">
        <v>127</v>
      </c>
      <c r="K22" s="5" t="s">
        <v>7</v>
      </c>
      <c r="L22" s="5" t="s">
        <v>7</v>
      </c>
      <c r="M22" s="5" t="s">
        <v>7</v>
      </c>
      <c r="N22" s="5" t="s">
        <v>7</v>
      </c>
      <c r="O22" s="1" t="s">
        <v>112</v>
      </c>
      <c r="P22" s="1" t="s">
        <v>113</v>
      </c>
      <c r="Q22" s="1" t="s">
        <v>114</v>
      </c>
      <c r="R22" s="1" t="s">
        <v>115</v>
      </c>
      <c r="S22" s="10">
        <f t="shared" si="0"/>
        <v>1</v>
      </c>
      <c r="T22" s="10">
        <f t="shared" si="1"/>
        <v>1</v>
      </c>
      <c r="U22" s="10">
        <f t="shared" si="2"/>
        <v>1</v>
      </c>
      <c r="V22" s="10">
        <f t="shared" si="3"/>
        <v>1</v>
      </c>
      <c r="W22" s="12">
        <f t="shared" si="4"/>
        <v>1</v>
      </c>
      <c r="X22" s="12">
        <f t="shared" si="5"/>
        <v>1</v>
      </c>
      <c r="Y22" s="12">
        <f t="shared" si="6"/>
        <v>1</v>
      </c>
      <c r="Z22" s="12">
        <f t="shared" si="7"/>
        <v>1</v>
      </c>
      <c r="AD22" s="2" t="s">
        <v>120</v>
      </c>
      <c r="AE22">
        <v>5</v>
      </c>
      <c r="AF22">
        <v>5</v>
      </c>
      <c r="AG22">
        <v>5</v>
      </c>
      <c r="AH22">
        <v>5</v>
      </c>
      <c r="AI22">
        <v>2.5</v>
      </c>
      <c r="AJ22">
        <v>0</v>
      </c>
      <c r="AK22">
        <v>0</v>
      </c>
      <c r="AL22">
        <v>0</v>
      </c>
      <c r="AM22" s="15">
        <f t="shared" si="9"/>
        <v>50</v>
      </c>
      <c r="AN22" s="15">
        <f t="shared" si="10"/>
        <v>0</v>
      </c>
      <c r="AO22" s="15">
        <f t="shared" si="8"/>
        <v>0</v>
      </c>
      <c r="AP22" s="15">
        <f t="shared" si="8"/>
        <v>0</v>
      </c>
    </row>
    <row r="23" spans="1:42" x14ac:dyDescent="0.2">
      <c r="A23" s="1">
        <v>22</v>
      </c>
      <c r="B23" s="2" t="s">
        <v>28</v>
      </c>
      <c r="C23" s="6" t="s">
        <v>128</v>
      </c>
      <c r="D23" s="6" t="s">
        <v>127</v>
      </c>
      <c r="E23" s="6" t="s">
        <v>127</v>
      </c>
      <c r="F23" s="6" t="s">
        <v>127</v>
      </c>
      <c r="G23" s="6" t="s">
        <v>127</v>
      </c>
      <c r="H23" s="6" t="s">
        <v>128</v>
      </c>
      <c r="I23" s="6" t="s">
        <v>127</v>
      </c>
      <c r="J23" s="6" t="s">
        <v>127</v>
      </c>
      <c r="K23" s="6" t="s">
        <v>127</v>
      </c>
      <c r="L23" s="6" t="s">
        <v>128</v>
      </c>
      <c r="M23" s="6" t="s">
        <v>128</v>
      </c>
      <c r="N23" s="6" t="s">
        <v>128</v>
      </c>
      <c r="O23" s="1" t="s">
        <v>116</v>
      </c>
      <c r="P23" s="1" t="s">
        <v>113</v>
      </c>
      <c r="Q23" s="1" t="s">
        <v>117</v>
      </c>
      <c r="R23" s="1" t="s">
        <v>118</v>
      </c>
      <c r="S23" s="10">
        <f t="shared" si="0"/>
        <v>0</v>
      </c>
      <c r="T23" s="10">
        <f t="shared" si="1"/>
        <v>0</v>
      </c>
      <c r="U23" s="10">
        <f t="shared" si="2"/>
        <v>0</v>
      </c>
      <c r="V23" s="10">
        <f t="shared" si="3"/>
        <v>0</v>
      </c>
      <c r="W23" s="12">
        <f t="shared" si="4"/>
        <v>0</v>
      </c>
      <c r="X23" s="12">
        <f t="shared" si="5"/>
        <v>0</v>
      </c>
      <c r="Y23" s="12">
        <f t="shared" si="6"/>
        <v>0</v>
      </c>
      <c r="Z23" s="12">
        <f t="shared" si="7"/>
        <v>0</v>
      </c>
      <c r="AD23" s="2" t="s">
        <v>123</v>
      </c>
      <c r="AE23">
        <v>6</v>
      </c>
      <c r="AF23">
        <v>6</v>
      </c>
      <c r="AG23">
        <v>6</v>
      </c>
      <c r="AH23">
        <v>6</v>
      </c>
      <c r="AI23">
        <v>2</v>
      </c>
      <c r="AJ23">
        <v>0</v>
      </c>
      <c r="AK23">
        <v>0</v>
      </c>
      <c r="AL23">
        <v>0</v>
      </c>
      <c r="AM23" s="15">
        <f t="shared" si="9"/>
        <v>33.333333333333329</v>
      </c>
      <c r="AN23" s="15">
        <f t="shared" si="10"/>
        <v>0</v>
      </c>
      <c r="AO23" s="15">
        <f t="shared" si="8"/>
        <v>0</v>
      </c>
      <c r="AP23" s="15">
        <f t="shared" si="8"/>
        <v>0</v>
      </c>
    </row>
    <row r="24" spans="1:42" x14ac:dyDescent="0.2">
      <c r="A24" s="1">
        <v>23</v>
      </c>
      <c r="B24" s="2" t="s">
        <v>29</v>
      </c>
      <c r="C24" s="6" t="s">
        <v>127</v>
      </c>
      <c r="D24" s="6" t="s">
        <v>129</v>
      </c>
      <c r="E24" s="6" t="s">
        <v>131</v>
      </c>
      <c r="F24" s="6" t="s">
        <v>127</v>
      </c>
      <c r="G24" s="6" t="s">
        <v>128</v>
      </c>
      <c r="H24" s="6" t="s">
        <v>128</v>
      </c>
      <c r="I24" s="6" t="s">
        <v>127</v>
      </c>
      <c r="J24" s="6" t="s">
        <v>127</v>
      </c>
      <c r="K24" s="6" t="s">
        <v>127</v>
      </c>
      <c r="L24" s="6" t="s">
        <v>128</v>
      </c>
      <c r="M24" s="6" t="s">
        <v>128</v>
      </c>
      <c r="N24" s="6" t="s">
        <v>128</v>
      </c>
      <c r="O24" s="1" t="s">
        <v>116</v>
      </c>
      <c r="P24" s="1" t="s">
        <v>113</v>
      </c>
      <c r="Q24" s="1" t="s">
        <v>117</v>
      </c>
      <c r="R24" s="1" t="s">
        <v>118</v>
      </c>
      <c r="S24" s="10">
        <f t="shared" si="0"/>
        <v>0.5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2">
        <f t="shared" si="4"/>
        <v>0.5</v>
      </c>
      <c r="X24" s="12">
        <f t="shared" si="5"/>
        <v>0</v>
      </c>
      <c r="Y24" s="12">
        <f t="shared" si="6"/>
        <v>0</v>
      </c>
      <c r="Z24" s="12">
        <f t="shared" si="7"/>
        <v>0</v>
      </c>
      <c r="AD24" s="2" t="s">
        <v>126</v>
      </c>
      <c r="AE24">
        <v>2</v>
      </c>
      <c r="AF24">
        <v>2</v>
      </c>
      <c r="AG24">
        <v>2</v>
      </c>
      <c r="AH24">
        <v>2</v>
      </c>
      <c r="AI24">
        <v>0.5</v>
      </c>
      <c r="AJ24">
        <v>0</v>
      </c>
      <c r="AK24">
        <v>1</v>
      </c>
      <c r="AL24">
        <v>0.5</v>
      </c>
      <c r="AM24" s="15"/>
      <c r="AN24" s="15"/>
      <c r="AO24" s="15"/>
      <c r="AP24" s="15"/>
    </row>
    <row r="25" spans="1:42" x14ac:dyDescent="0.2">
      <c r="A25" s="1">
        <v>24</v>
      </c>
      <c r="B25" s="2" t="s">
        <v>30</v>
      </c>
      <c r="C25" s="5" t="s">
        <v>131</v>
      </c>
      <c r="D25" s="5" t="s">
        <v>131</v>
      </c>
      <c r="E25" s="5" t="s">
        <v>131</v>
      </c>
      <c r="F25" s="6" t="s">
        <v>127</v>
      </c>
      <c r="G25" s="6" t="s">
        <v>127</v>
      </c>
      <c r="H25" s="5" t="s">
        <v>131</v>
      </c>
      <c r="I25" s="6" t="s">
        <v>130</v>
      </c>
      <c r="J25" s="6" t="s">
        <v>130</v>
      </c>
      <c r="K25" s="6" t="s">
        <v>130</v>
      </c>
      <c r="L25" s="5" t="s">
        <v>131</v>
      </c>
      <c r="M25" s="6" t="s">
        <v>7</v>
      </c>
      <c r="N25" s="5" t="s">
        <v>131</v>
      </c>
      <c r="O25" s="1" t="s">
        <v>112</v>
      </c>
      <c r="P25" s="1" t="s">
        <v>113</v>
      </c>
      <c r="Q25" s="1" t="s">
        <v>117</v>
      </c>
      <c r="R25" s="1" t="s">
        <v>115</v>
      </c>
      <c r="S25" s="10">
        <f t="shared" si="0"/>
        <v>0.5</v>
      </c>
      <c r="T25" s="10">
        <f t="shared" si="1"/>
        <v>0.5</v>
      </c>
      <c r="U25" s="10">
        <f t="shared" si="2"/>
        <v>0</v>
      </c>
      <c r="V25" s="10">
        <f t="shared" si="3"/>
        <v>0.5</v>
      </c>
      <c r="W25" s="12">
        <f t="shared" si="4"/>
        <v>0.5</v>
      </c>
      <c r="X25" s="12">
        <f t="shared" si="5"/>
        <v>0.5</v>
      </c>
      <c r="Y25" s="12">
        <f t="shared" si="6"/>
        <v>0</v>
      </c>
      <c r="Z25" s="12">
        <f t="shared" si="7"/>
        <v>1</v>
      </c>
      <c r="AD25" s="2" t="s">
        <v>121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0</v>
      </c>
      <c r="AK25">
        <v>0</v>
      </c>
      <c r="AL25">
        <v>0</v>
      </c>
      <c r="AM25" s="15">
        <f t="shared" ref="AM25" si="11">(AI25/(AE25*3))*100</f>
        <v>33.333333333333329</v>
      </c>
      <c r="AN25" s="15">
        <f t="shared" ref="AN25:AP25" si="12">(AJ25/(AF25*3))*100</f>
        <v>0</v>
      </c>
      <c r="AO25" s="15">
        <f t="shared" si="12"/>
        <v>0</v>
      </c>
      <c r="AP25" s="15">
        <f t="shared" si="12"/>
        <v>0</v>
      </c>
    </row>
    <row r="26" spans="1:42" x14ac:dyDescent="0.2">
      <c r="A26" s="1">
        <v>25</v>
      </c>
      <c r="B26" s="2" t="s">
        <v>31</v>
      </c>
      <c r="C26" s="5" t="s">
        <v>7</v>
      </c>
      <c r="D26" s="5" t="s">
        <v>7</v>
      </c>
      <c r="E26" s="5" t="s">
        <v>7</v>
      </c>
      <c r="F26" s="6" t="s">
        <v>127</v>
      </c>
      <c r="G26" s="6" t="s">
        <v>127</v>
      </c>
      <c r="H26" s="6" t="s">
        <v>130</v>
      </c>
      <c r="I26" s="6" t="s">
        <v>130</v>
      </c>
      <c r="J26" s="6" t="s">
        <v>130</v>
      </c>
      <c r="K26" s="6" t="s">
        <v>130</v>
      </c>
      <c r="L26" s="5" t="s">
        <v>131</v>
      </c>
      <c r="M26" s="5" t="s">
        <v>131</v>
      </c>
      <c r="N26" s="5" t="s">
        <v>131</v>
      </c>
      <c r="O26" s="1" t="s">
        <v>112</v>
      </c>
      <c r="P26" s="1" t="s">
        <v>113</v>
      </c>
      <c r="Q26" s="1" t="s">
        <v>117</v>
      </c>
      <c r="R26" s="1" t="s">
        <v>115</v>
      </c>
      <c r="S26" s="10">
        <f t="shared" si="0"/>
        <v>1</v>
      </c>
      <c r="T26" s="10">
        <f t="shared" si="1"/>
        <v>0</v>
      </c>
      <c r="U26" s="10">
        <f t="shared" si="2"/>
        <v>0</v>
      </c>
      <c r="V26" s="10">
        <f t="shared" si="3"/>
        <v>0.5</v>
      </c>
      <c r="W26" s="12">
        <f t="shared" si="4"/>
        <v>1</v>
      </c>
      <c r="X26" s="12">
        <f t="shared" si="5"/>
        <v>0</v>
      </c>
      <c r="Y26" s="12">
        <f t="shared" si="6"/>
        <v>0</v>
      </c>
      <c r="Z26" s="12">
        <f t="shared" si="7"/>
        <v>0.5</v>
      </c>
      <c r="AD26" s="25" t="s">
        <v>141</v>
      </c>
      <c r="AE26">
        <v>100</v>
      </c>
      <c r="AF26">
        <v>100</v>
      </c>
      <c r="AG26">
        <v>100</v>
      </c>
      <c r="AH26">
        <v>100</v>
      </c>
      <c r="AI26">
        <v>68</v>
      </c>
      <c r="AJ26">
        <v>32</v>
      </c>
      <c r="AK26">
        <v>37</v>
      </c>
      <c r="AL26">
        <v>46</v>
      </c>
    </row>
    <row r="27" spans="1:42" x14ac:dyDescent="0.2">
      <c r="A27" s="1">
        <v>26</v>
      </c>
      <c r="B27" s="2" t="s">
        <v>32</v>
      </c>
      <c r="C27" s="5" t="s">
        <v>131</v>
      </c>
      <c r="D27" s="6" t="s">
        <v>130</v>
      </c>
      <c r="E27" s="5" t="s">
        <v>7</v>
      </c>
      <c r="F27" s="6" t="s">
        <v>127</v>
      </c>
      <c r="G27" s="6" t="s">
        <v>127</v>
      </c>
      <c r="H27" s="6" t="s">
        <v>127</v>
      </c>
      <c r="I27" s="6" t="s">
        <v>127</v>
      </c>
      <c r="J27" s="6" t="s">
        <v>127</v>
      </c>
      <c r="K27" s="6" t="s">
        <v>127</v>
      </c>
      <c r="L27" s="6" t="s">
        <v>130</v>
      </c>
      <c r="M27" s="6" t="s">
        <v>130</v>
      </c>
      <c r="N27" s="6" t="s">
        <v>130</v>
      </c>
      <c r="O27" s="1" t="s">
        <v>112</v>
      </c>
      <c r="P27" s="1" t="s">
        <v>113</v>
      </c>
      <c r="Q27" s="1" t="s">
        <v>117</v>
      </c>
      <c r="R27" s="1" t="s">
        <v>115</v>
      </c>
      <c r="S27" s="10">
        <f t="shared" si="0"/>
        <v>1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2">
        <f t="shared" si="4"/>
        <v>1</v>
      </c>
      <c r="X27" s="12">
        <f t="shared" si="5"/>
        <v>0</v>
      </c>
      <c r="Y27" s="12">
        <f t="shared" si="6"/>
        <v>0</v>
      </c>
      <c r="Z27" s="12">
        <f t="shared" si="7"/>
        <v>0</v>
      </c>
    </row>
    <row r="28" spans="1:42" x14ac:dyDescent="0.2">
      <c r="A28" s="1">
        <v>27</v>
      </c>
      <c r="B28" s="2" t="s">
        <v>33</v>
      </c>
      <c r="C28" s="6" t="s">
        <v>130</v>
      </c>
      <c r="D28" s="6" t="s">
        <v>130</v>
      </c>
      <c r="E28" s="6" t="s">
        <v>130</v>
      </c>
      <c r="F28" s="6" t="s">
        <v>127</v>
      </c>
      <c r="G28" s="6" t="s">
        <v>130</v>
      </c>
      <c r="H28" s="6" t="s">
        <v>130</v>
      </c>
      <c r="I28" s="6" t="s">
        <v>130</v>
      </c>
      <c r="J28" s="6" t="s">
        <v>130</v>
      </c>
      <c r="K28" s="6" t="s">
        <v>130</v>
      </c>
      <c r="L28" s="6" t="s">
        <v>131</v>
      </c>
      <c r="M28" s="6" t="s">
        <v>130</v>
      </c>
      <c r="N28" s="6" t="s">
        <v>130</v>
      </c>
      <c r="O28" s="1" t="s">
        <v>112</v>
      </c>
      <c r="P28" s="1" t="s">
        <v>113</v>
      </c>
      <c r="Q28" s="1" t="s">
        <v>117</v>
      </c>
      <c r="R28" s="1" t="s">
        <v>115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</v>
      </c>
      <c r="W28" s="12">
        <f t="shared" si="4"/>
        <v>0</v>
      </c>
      <c r="X28" s="12">
        <f t="shared" si="5"/>
        <v>0</v>
      </c>
      <c r="Y28" s="12">
        <f t="shared" si="6"/>
        <v>0</v>
      </c>
      <c r="Z28" s="12">
        <f t="shared" si="7"/>
        <v>0.5</v>
      </c>
    </row>
    <row r="29" spans="1:42" x14ac:dyDescent="0.2">
      <c r="A29" s="1">
        <v>28</v>
      </c>
      <c r="B29" s="2" t="s">
        <v>34</v>
      </c>
      <c r="C29" s="6" t="s">
        <v>127</v>
      </c>
      <c r="D29" s="6" t="s">
        <v>127</v>
      </c>
      <c r="E29" s="6" t="s">
        <v>127</v>
      </c>
      <c r="F29" s="6" t="s">
        <v>130</v>
      </c>
      <c r="G29" s="6" t="s">
        <v>127</v>
      </c>
      <c r="H29" s="6" t="s">
        <v>128</v>
      </c>
      <c r="I29" s="6" t="s">
        <v>127</v>
      </c>
      <c r="J29" s="6" t="s">
        <v>127</v>
      </c>
      <c r="K29" s="6" t="s">
        <v>127</v>
      </c>
      <c r="L29" s="6" t="s">
        <v>128</v>
      </c>
      <c r="M29" s="6" t="s">
        <v>128</v>
      </c>
      <c r="N29" s="6" t="s">
        <v>128</v>
      </c>
      <c r="O29" s="1" t="s">
        <v>112</v>
      </c>
      <c r="P29" s="1" t="s">
        <v>113</v>
      </c>
      <c r="Q29" s="1" t="s">
        <v>117</v>
      </c>
      <c r="R29" s="1" t="s">
        <v>119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2">
        <f t="shared" si="4"/>
        <v>0</v>
      </c>
      <c r="X29" s="12">
        <f t="shared" si="5"/>
        <v>0</v>
      </c>
      <c r="Y29" s="12">
        <f t="shared" si="6"/>
        <v>0</v>
      </c>
      <c r="Z29" s="12">
        <f t="shared" si="7"/>
        <v>0</v>
      </c>
      <c r="AI29" t="s">
        <v>140</v>
      </c>
      <c r="AJ29" t="s">
        <v>2</v>
      </c>
      <c r="AK29" t="s">
        <v>3</v>
      </c>
      <c r="AL29" t="s">
        <v>152</v>
      </c>
      <c r="AM29" t="s">
        <v>151</v>
      </c>
    </row>
    <row r="30" spans="1:42" x14ac:dyDescent="0.2">
      <c r="A30" s="1">
        <v>29</v>
      </c>
      <c r="B30" s="2" t="s">
        <v>35</v>
      </c>
      <c r="C30" s="5" t="s">
        <v>131</v>
      </c>
      <c r="D30" s="6" t="s">
        <v>127</v>
      </c>
      <c r="E30" s="5" t="s">
        <v>131</v>
      </c>
      <c r="F30" s="6" t="s">
        <v>127</v>
      </c>
      <c r="G30" s="6" t="s">
        <v>127</v>
      </c>
      <c r="H30" s="6" t="s">
        <v>127</v>
      </c>
      <c r="I30" s="6" t="s">
        <v>127</v>
      </c>
      <c r="J30" s="6" t="s">
        <v>127</v>
      </c>
      <c r="K30" s="6" t="s">
        <v>127</v>
      </c>
      <c r="L30" s="6" t="s">
        <v>129</v>
      </c>
      <c r="M30" s="6" t="s">
        <v>129</v>
      </c>
      <c r="N30" s="6" t="s">
        <v>129</v>
      </c>
      <c r="O30" s="1" t="s">
        <v>112</v>
      </c>
      <c r="P30" s="1" t="s">
        <v>113</v>
      </c>
      <c r="Q30" s="1" t="s">
        <v>117</v>
      </c>
      <c r="R30" s="1" t="s">
        <v>120</v>
      </c>
      <c r="S30" s="10">
        <f t="shared" si="0"/>
        <v>0.5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2">
        <f t="shared" si="4"/>
        <v>0.5</v>
      </c>
      <c r="X30" s="12">
        <f t="shared" si="5"/>
        <v>0</v>
      </c>
      <c r="Y30" s="12">
        <f t="shared" si="6"/>
        <v>0</v>
      </c>
      <c r="Z30" s="12">
        <f t="shared" si="7"/>
        <v>0</v>
      </c>
      <c r="AD30" s="2"/>
      <c r="AE30" s="15"/>
      <c r="AF30" s="15"/>
      <c r="AG30" s="15"/>
      <c r="AH30" s="15"/>
      <c r="AI30" t="s">
        <v>158</v>
      </c>
      <c r="AJ30" s="15">
        <f>((AI20+AI21+AI22+AI23+AI24)/((AE20+AE21+AE22+AE23+AE24)))*100</f>
        <v>77.272727272727266</v>
      </c>
      <c r="AK30" s="15">
        <f>((AJ20+AJ21+AJ22+AJ23+AJ24)/((AF20+AF21+AF22+AF23+AF24)))*100</f>
        <v>46.969696969696969</v>
      </c>
      <c r="AL30" s="15">
        <f>((AK20+AK21+AK22+AK23+AK24)/((AG20+AG21+AG22+AG23+AG24)))*100</f>
        <v>50.757575757575758</v>
      </c>
      <c r="AM30" s="15">
        <f>((AL20+AL21+AL22+AL23+AL24)/((AH20+AH21+AH22+AH23+AH24)))*100</f>
        <v>66.666666666666657</v>
      </c>
    </row>
    <row r="31" spans="1:42" x14ac:dyDescent="0.2">
      <c r="A31" s="1">
        <v>30</v>
      </c>
      <c r="B31" s="2" t="s">
        <v>36</v>
      </c>
      <c r="C31" s="5" t="s">
        <v>131</v>
      </c>
      <c r="D31" s="6" t="s">
        <v>127</v>
      </c>
      <c r="E31" s="5" t="s">
        <v>131</v>
      </c>
      <c r="F31" s="6" t="s">
        <v>127</v>
      </c>
      <c r="G31" s="6" t="s">
        <v>127</v>
      </c>
      <c r="H31" s="6" t="s">
        <v>127</v>
      </c>
      <c r="I31" s="6" t="s">
        <v>127</v>
      </c>
      <c r="J31" s="6" t="s">
        <v>127</v>
      </c>
      <c r="K31" s="6" t="s">
        <v>127</v>
      </c>
      <c r="L31" s="6" t="s">
        <v>129</v>
      </c>
      <c r="M31" s="6" t="s">
        <v>129</v>
      </c>
      <c r="N31" s="6" t="s">
        <v>129</v>
      </c>
      <c r="O31" s="1" t="s">
        <v>112</v>
      </c>
      <c r="P31" s="1" t="s">
        <v>113</v>
      </c>
      <c r="Q31" s="1" t="s">
        <v>117</v>
      </c>
      <c r="R31" s="1" t="s">
        <v>120</v>
      </c>
      <c r="S31" s="10">
        <f t="shared" si="0"/>
        <v>0.5</v>
      </c>
      <c r="T31" s="10">
        <f t="shared" si="1"/>
        <v>0</v>
      </c>
      <c r="U31" s="10">
        <f t="shared" si="2"/>
        <v>0</v>
      </c>
      <c r="V31" s="10">
        <f t="shared" si="3"/>
        <v>0</v>
      </c>
      <c r="W31" s="12">
        <f t="shared" si="4"/>
        <v>0.5</v>
      </c>
      <c r="X31" s="12">
        <f t="shared" si="5"/>
        <v>0</v>
      </c>
      <c r="Y31" s="12">
        <f t="shared" si="6"/>
        <v>0</v>
      </c>
      <c r="Z31" s="12">
        <f t="shared" si="7"/>
        <v>0</v>
      </c>
      <c r="AD31" s="2"/>
      <c r="AE31" s="15"/>
      <c r="AF31" s="15"/>
      <c r="AG31" s="15"/>
      <c r="AH31" s="15"/>
      <c r="AI31" t="s">
        <v>159</v>
      </c>
      <c r="AJ31" s="15">
        <f>((AI17+AI18+AI19+AI21+AI22+AI23+AI24+AI25)/((AE17+AE18+AE19+AE21+AE22+AE23+AE24+AE25)))*100</f>
        <v>45.192307692307693</v>
      </c>
      <c r="AK31" s="15">
        <f>((AJ17+AJ18+AJ19+AJ21+AJ22+AJ23+AJ24+AJ25)/((AF17+AF18+AF19+AF21+AF22+AF23+AF24+AF25)))*100</f>
        <v>1.9230769230769231</v>
      </c>
      <c r="AL31" s="15">
        <f>((AK17+AK18+AK19+AK21+AK22+AK23+AK24+AK25)/((AG17+AG18+AG19+AG21+AG22+AG23+AG24+AG25)))*100</f>
        <v>8.6538461538461533</v>
      </c>
      <c r="AM31" s="15">
        <f>((AL17+AL18+AL19+AL21+AL22+AL23+AL24+AL25)/((AH17+AH18+AH19+AH21+AH22+AH23+AH24+AH25)))*100</f>
        <v>6.7307692307692308</v>
      </c>
    </row>
    <row r="32" spans="1:42" x14ac:dyDescent="0.2">
      <c r="A32" s="1">
        <v>31</v>
      </c>
      <c r="B32" s="2" t="s">
        <v>37</v>
      </c>
      <c r="C32" s="5" t="s">
        <v>131</v>
      </c>
      <c r="D32" s="5" t="s">
        <v>131</v>
      </c>
      <c r="E32" s="5" t="s">
        <v>7</v>
      </c>
      <c r="F32" s="6" t="s">
        <v>127</v>
      </c>
      <c r="G32" s="6" t="s">
        <v>127</v>
      </c>
      <c r="H32" s="6" t="s">
        <v>127</v>
      </c>
      <c r="I32" s="6" t="s">
        <v>127</v>
      </c>
      <c r="J32" s="6" t="s">
        <v>127</v>
      </c>
      <c r="K32" s="6" t="s">
        <v>7</v>
      </c>
      <c r="L32" s="5" t="s">
        <v>131</v>
      </c>
      <c r="M32" s="5" t="s">
        <v>131</v>
      </c>
      <c r="N32" s="5" t="s">
        <v>131</v>
      </c>
      <c r="O32" s="1" t="s">
        <v>112</v>
      </c>
      <c r="P32" s="1" t="s">
        <v>113</v>
      </c>
      <c r="Q32" s="1" t="s">
        <v>117</v>
      </c>
      <c r="R32" s="1" t="s">
        <v>115</v>
      </c>
      <c r="S32" s="10">
        <f t="shared" si="0"/>
        <v>1</v>
      </c>
      <c r="T32" s="10">
        <f t="shared" si="1"/>
        <v>0</v>
      </c>
      <c r="U32" s="10">
        <f t="shared" si="2"/>
        <v>1</v>
      </c>
      <c r="V32" s="10">
        <f t="shared" si="3"/>
        <v>0.5</v>
      </c>
      <c r="W32" s="12">
        <f t="shared" si="4"/>
        <v>1</v>
      </c>
      <c r="X32" s="12">
        <f t="shared" si="5"/>
        <v>0</v>
      </c>
      <c r="Y32" s="12">
        <f t="shared" si="6"/>
        <v>1</v>
      </c>
      <c r="Z32" s="12">
        <f t="shared" si="7"/>
        <v>0.5</v>
      </c>
      <c r="AD32" s="2"/>
      <c r="AE32" s="15"/>
      <c r="AF32" s="15"/>
      <c r="AG32" s="15"/>
      <c r="AH32" s="15"/>
      <c r="AI32" t="s">
        <v>160</v>
      </c>
      <c r="AJ32" s="15">
        <f>((AI20+AI21+AI22+AI23+AI24)/((AE20+AE21+AE22+AE23+AE24)))*100</f>
        <v>77.272727272727266</v>
      </c>
      <c r="AK32" s="15">
        <f>((AJ20+AJ21+AJ22+AJ23+AJ24)/((AF20+AF21+AF22+AF23+AF24)))*100</f>
        <v>46.969696969696969</v>
      </c>
      <c r="AL32" s="15">
        <f>((AK20+AK21+AK22+AK23+AK24)/((AG20+AG21+AG22+AG23+AG24)))*100</f>
        <v>50.757575757575758</v>
      </c>
      <c r="AM32" s="15">
        <f>((AL20+AL21+AL22+AL23+AL24)/((AH20+AH21+AH22+AH23+AH24)))*100</f>
        <v>66.666666666666657</v>
      </c>
    </row>
    <row r="33" spans="1:48" x14ac:dyDescent="0.2">
      <c r="A33" s="1">
        <v>32</v>
      </c>
      <c r="B33" s="2" t="s">
        <v>38</v>
      </c>
      <c r="C33" s="5" t="s">
        <v>7</v>
      </c>
      <c r="D33" s="5" t="s">
        <v>7</v>
      </c>
      <c r="E33" s="5" t="s">
        <v>7</v>
      </c>
      <c r="F33" s="5" t="s">
        <v>7</v>
      </c>
      <c r="G33" s="5" t="s">
        <v>7</v>
      </c>
      <c r="H33" s="5" t="s">
        <v>7</v>
      </c>
      <c r="I33" s="6" t="s">
        <v>129</v>
      </c>
      <c r="J33" s="6" t="s">
        <v>7</v>
      </c>
      <c r="K33" s="6" t="s">
        <v>7</v>
      </c>
      <c r="L33" s="5" t="s">
        <v>7</v>
      </c>
      <c r="M33" s="5" t="s">
        <v>7</v>
      </c>
      <c r="N33" s="5" t="s">
        <v>7</v>
      </c>
      <c r="O33" s="1" t="s">
        <v>112</v>
      </c>
      <c r="P33" s="1" t="s">
        <v>113</v>
      </c>
      <c r="Q33" s="1" t="s">
        <v>114</v>
      </c>
      <c r="R33" s="1" t="s">
        <v>115</v>
      </c>
      <c r="S33" s="10">
        <f t="shared" si="0"/>
        <v>1</v>
      </c>
      <c r="T33" s="10">
        <f t="shared" si="1"/>
        <v>1</v>
      </c>
      <c r="U33" s="10">
        <f t="shared" si="2"/>
        <v>1</v>
      </c>
      <c r="V33" s="10">
        <f t="shared" si="3"/>
        <v>1</v>
      </c>
      <c r="W33" s="12">
        <f t="shared" si="4"/>
        <v>1</v>
      </c>
      <c r="X33" s="12">
        <f t="shared" si="5"/>
        <v>1</v>
      </c>
      <c r="Y33" s="12">
        <f t="shared" si="6"/>
        <v>1</v>
      </c>
      <c r="Z33" s="12">
        <f t="shared" si="7"/>
        <v>1</v>
      </c>
      <c r="AD33" s="2"/>
      <c r="AE33" s="15"/>
      <c r="AF33" s="15"/>
      <c r="AG33" s="15"/>
      <c r="AH33" s="15"/>
      <c r="AI33" t="s">
        <v>161</v>
      </c>
      <c r="AJ33" s="15">
        <f>((AI20+AI21+AI22+AI23+AI24)/((AE20+AE21+AE22+AE23+AE24)))*100</f>
        <v>77.272727272727266</v>
      </c>
      <c r="AK33" s="15">
        <f>((AJ20+AJ21+AJ22+AJ23+AJ24)/((AF20+AF21+AF22+AF23+AF24)))*100</f>
        <v>46.969696969696969</v>
      </c>
      <c r="AL33" s="15">
        <f>((AK20+AK21+AK22+AK23+AK24)/((AG20+AG21+AG22+AG23+AG24)))*100</f>
        <v>50.757575757575758</v>
      </c>
      <c r="AM33" s="15">
        <f>((AL20+AL21+AL22+AL23+AL24)/((AH20+AH21+AH22+AH23+AH24)))*100</f>
        <v>66.666666666666657</v>
      </c>
    </row>
    <row r="34" spans="1:48" x14ac:dyDescent="0.2">
      <c r="A34" s="1">
        <v>33</v>
      </c>
      <c r="B34" s="2" t="s">
        <v>39</v>
      </c>
      <c r="C34" s="5" t="s">
        <v>7</v>
      </c>
      <c r="D34" s="5" t="s">
        <v>7</v>
      </c>
      <c r="E34" s="5" t="s">
        <v>7</v>
      </c>
      <c r="F34" s="6" t="s">
        <v>128</v>
      </c>
      <c r="G34" s="6" t="s">
        <v>128</v>
      </c>
      <c r="H34" s="6" t="s">
        <v>127</v>
      </c>
      <c r="I34" s="6" t="s">
        <v>127</v>
      </c>
      <c r="J34" s="6" t="s">
        <v>127</v>
      </c>
      <c r="K34" s="6" t="s">
        <v>127</v>
      </c>
      <c r="L34" s="5" t="s">
        <v>7</v>
      </c>
      <c r="M34" s="6" t="s">
        <v>128</v>
      </c>
      <c r="N34" s="6" t="s">
        <v>128</v>
      </c>
      <c r="O34" s="1" t="s">
        <v>116</v>
      </c>
      <c r="P34" s="1" t="s">
        <v>113</v>
      </c>
      <c r="Q34" s="1" t="s">
        <v>114</v>
      </c>
      <c r="R34" s="1" t="s">
        <v>119</v>
      </c>
      <c r="S34" s="10">
        <f t="shared" si="0"/>
        <v>1</v>
      </c>
      <c r="T34" s="10">
        <f t="shared" si="1"/>
        <v>0</v>
      </c>
      <c r="U34" s="10">
        <f t="shared" si="2"/>
        <v>0</v>
      </c>
      <c r="V34" s="10">
        <f t="shared" si="3"/>
        <v>0</v>
      </c>
      <c r="W34" s="12">
        <f t="shared" si="4"/>
        <v>1</v>
      </c>
      <c r="X34" s="12">
        <f t="shared" si="5"/>
        <v>0</v>
      </c>
      <c r="Y34" s="12">
        <f t="shared" si="6"/>
        <v>0</v>
      </c>
      <c r="Z34" s="12">
        <f t="shared" si="7"/>
        <v>1</v>
      </c>
      <c r="AD34" s="2"/>
      <c r="AE34" s="15"/>
      <c r="AF34" s="15"/>
      <c r="AG34" s="15"/>
      <c r="AH34" s="15"/>
      <c r="AI34" t="s">
        <v>162</v>
      </c>
      <c r="AJ34" s="15">
        <f>((AI25+AI24)/((AE25+AE24)))*100</f>
        <v>62.5</v>
      </c>
      <c r="AK34" s="15">
        <f>((AJ25+AJ24)/((AF25+AF24)))*100</f>
        <v>0</v>
      </c>
      <c r="AL34" s="15">
        <f>((AK25+AK24)/((AG25+AG24)))*100</f>
        <v>25</v>
      </c>
      <c r="AM34" s="15">
        <f>((AL25+AL24)/((AH25+AH24)))*100</f>
        <v>12.5</v>
      </c>
    </row>
    <row r="35" spans="1:48" x14ac:dyDescent="0.2">
      <c r="A35" s="1">
        <v>34</v>
      </c>
      <c r="B35" s="2" t="s">
        <v>40</v>
      </c>
      <c r="C35" s="6" t="s">
        <v>127</v>
      </c>
      <c r="D35" s="5" t="s">
        <v>7</v>
      </c>
      <c r="E35" s="5" t="s">
        <v>7</v>
      </c>
      <c r="F35" s="6" t="s">
        <v>128</v>
      </c>
      <c r="G35" s="6" t="s">
        <v>128</v>
      </c>
      <c r="H35" s="6" t="s">
        <v>128</v>
      </c>
      <c r="I35" s="6" t="s">
        <v>127</v>
      </c>
      <c r="J35" s="6" t="s">
        <v>127</v>
      </c>
      <c r="K35" s="6" t="s">
        <v>127</v>
      </c>
      <c r="L35" s="6" t="s">
        <v>128</v>
      </c>
      <c r="M35" s="6" t="s">
        <v>128</v>
      </c>
      <c r="N35" s="6" t="s">
        <v>128</v>
      </c>
      <c r="O35" s="1" t="s">
        <v>116</v>
      </c>
      <c r="P35" s="1" t="s">
        <v>113</v>
      </c>
      <c r="Q35" s="1" t="s">
        <v>114</v>
      </c>
      <c r="R35" s="1" t="s">
        <v>119</v>
      </c>
      <c r="S35" s="10">
        <f t="shared" si="0"/>
        <v>1</v>
      </c>
      <c r="T35" s="10">
        <f t="shared" si="1"/>
        <v>0</v>
      </c>
      <c r="U35" s="10">
        <f t="shared" si="2"/>
        <v>0</v>
      </c>
      <c r="V35" s="10">
        <f t="shared" si="3"/>
        <v>0</v>
      </c>
      <c r="W35" s="12">
        <f t="shared" si="4"/>
        <v>1</v>
      </c>
      <c r="X35" s="12">
        <f t="shared" si="5"/>
        <v>0</v>
      </c>
      <c r="Y35" s="12">
        <f t="shared" si="6"/>
        <v>0</v>
      </c>
      <c r="Z35" s="12">
        <f t="shared" si="7"/>
        <v>0</v>
      </c>
      <c r="AD35" s="2"/>
      <c r="AE35" s="15"/>
      <c r="AF35" s="15"/>
      <c r="AG35" s="15"/>
      <c r="AH35" s="15"/>
      <c r="AI35" t="s">
        <v>163</v>
      </c>
      <c r="AJ35" s="15">
        <f>((AI17+AI18+AI19+AI21+AI22+AI23)/((AE17+AE18+AE19+AE21+AE22+AE23)))*100</f>
        <v>43.75</v>
      </c>
      <c r="AK35" s="15">
        <f>((AJ17+AJ18+AJ19+AJ21+AJ22+AJ23)/((AF17+AF18+AF19+AF21+AF22+AF23)))*100</f>
        <v>2.083333333333333</v>
      </c>
      <c r="AL35" s="15">
        <f>((AK17+AK18+AK19+AK21+AK22+AK23)/((AG17+AG18+AG19+AG21+AG22+AG23)))*100</f>
        <v>7.291666666666667</v>
      </c>
      <c r="AM35" s="15">
        <f>((AL17+AL18+AL19+AL21+AL22+AL23)/((AH17+AH18+AH19+AH21+AH22+AH23)))*100</f>
        <v>6.25</v>
      </c>
    </row>
    <row r="36" spans="1:48" x14ac:dyDescent="0.2">
      <c r="A36" s="1">
        <v>35</v>
      </c>
      <c r="B36" s="2" t="s">
        <v>41</v>
      </c>
      <c r="C36" s="5" t="s">
        <v>7</v>
      </c>
      <c r="D36" s="5" t="s">
        <v>7</v>
      </c>
      <c r="E36" s="5" t="s">
        <v>7</v>
      </c>
      <c r="F36" s="6" t="s">
        <v>128</v>
      </c>
      <c r="G36" s="6" t="s">
        <v>128</v>
      </c>
      <c r="H36" s="6" t="s">
        <v>128</v>
      </c>
      <c r="I36" s="6" t="s">
        <v>129</v>
      </c>
      <c r="J36" s="6" t="s">
        <v>129</v>
      </c>
      <c r="K36" s="6" t="s">
        <v>129</v>
      </c>
      <c r="L36" s="6" t="s">
        <v>128</v>
      </c>
      <c r="M36" s="6" t="s">
        <v>128</v>
      </c>
      <c r="N36" s="6" t="s">
        <v>128</v>
      </c>
      <c r="O36" s="1" t="s">
        <v>116</v>
      </c>
      <c r="P36" s="1" t="s">
        <v>113</v>
      </c>
      <c r="Q36" s="1" t="s">
        <v>114</v>
      </c>
      <c r="R36" s="1" t="s">
        <v>121</v>
      </c>
      <c r="S36" s="10">
        <f t="shared" si="0"/>
        <v>1</v>
      </c>
      <c r="T36" s="10">
        <f t="shared" si="1"/>
        <v>0</v>
      </c>
      <c r="U36" s="10">
        <f t="shared" si="2"/>
        <v>0</v>
      </c>
      <c r="V36" s="10">
        <f t="shared" si="3"/>
        <v>0</v>
      </c>
      <c r="W36" s="17">
        <f t="shared" si="4"/>
        <v>1</v>
      </c>
      <c r="X36" s="17">
        <f t="shared" si="5"/>
        <v>0</v>
      </c>
      <c r="Y36" s="17">
        <f t="shared" si="6"/>
        <v>0</v>
      </c>
      <c r="Z36" s="17">
        <f t="shared" si="7"/>
        <v>0</v>
      </c>
      <c r="AD36" s="2"/>
      <c r="AE36" s="15"/>
      <c r="AF36" s="15"/>
      <c r="AG36" s="15"/>
      <c r="AH36" s="15"/>
    </row>
    <row r="37" spans="1:48" x14ac:dyDescent="0.2">
      <c r="A37" s="1">
        <v>36</v>
      </c>
      <c r="B37" s="2" t="s">
        <v>42</v>
      </c>
      <c r="C37" s="5" t="s">
        <v>7</v>
      </c>
      <c r="D37" s="5" t="s">
        <v>7</v>
      </c>
      <c r="E37" s="5" t="s">
        <v>7</v>
      </c>
      <c r="F37" s="6" t="s">
        <v>128</v>
      </c>
      <c r="G37" s="6" t="s">
        <v>128</v>
      </c>
      <c r="H37" s="6" t="s">
        <v>128</v>
      </c>
      <c r="I37" s="6" t="s">
        <v>129</v>
      </c>
      <c r="J37" s="6" t="s">
        <v>129</v>
      </c>
      <c r="K37" s="6" t="s">
        <v>129</v>
      </c>
      <c r="L37" s="6" t="s">
        <v>128</v>
      </c>
      <c r="M37" s="6" t="s">
        <v>128</v>
      </c>
      <c r="N37" s="6" t="s">
        <v>128</v>
      </c>
      <c r="O37" s="1" t="s">
        <v>116</v>
      </c>
      <c r="P37" s="1" t="s">
        <v>113</v>
      </c>
      <c r="Q37" s="1" t="s">
        <v>114</v>
      </c>
      <c r="R37" s="1" t="s">
        <v>121</v>
      </c>
      <c r="S37" s="10">
        <f t="shared" si="0"/>
        <v>1</v>
      </c>
      <c r="T37" s="10">
        <f t="shared" si="1"/>
        <v>0</v>
      </c>
      <c r="U37" s="10">
        <f t="shared" si="2"/>
        <v>0</v>
      </c>
      <c r="V37" s="10">
        <f t="shared" si="3"/>
        <v>0</v>
      </c>
      <c r="W37" s="17">
        <f t="shared" si="4"/>
        <v>1</v>
      </c>
      <c r="X37" s="17">
        <f t="shared" si="5"/>
        <v>0</v>
      </c>
      <c r="Y37" s="17">
        <f t="shared" si="6"/>
        <v>0</v>
      </c>
      <c r="Z37" s="17">
        <f t="shared" si="7"/>
        <v>0</v>
      </c>
    </row>
    <row r="38" spans="1:48" x14ac:dyDescent="0.2">
      <c r="A38" s="1">
        <v>37</v>
      </c>
      <c r="B38" s="2" t="s">
        <v>43</v>
      </c>
      <c r="C38" s="5" t="s">
        <v>7</v>
      </c>
      <c r="D38" s="5" t="s">
        <v>7</v>
      </c>
      <c r="E38" s="5" t="s">
        <v>7</v>
      </c>
      <c r="F38" s="5" t="s">
        <v>7</v>
      </c>
      <c r="G38" s="5" t="s">
        <v>7</v>
      </c>
      <c r="H38" s="5" t="s">
        <v>7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7</v>
      </c>
      <c r="N38" s="6" t="s">
        <v>7</v>
      </c>
      <c r="O38" s="1" t="s">
        <v>112</v>
      </c>
      <c r="P38" s="1" t="s">
        <v>113</v>
      </c>
      <c r="Q38" s="1" t="s">
        <v>114</v>
      </c>
      <c r="R38" s="1" t="s">
        <v>115</v>
      </c>
      <c r="S38" s="10">
        <f t="shared" si="0"/>
        <v>1</v>
      </c>
      <c r="T38" s="10">
        <f t="shared" si="1"/>
        <v>1</v>
      </c>
      <c r="U38" s="10">
        <f t="shared" si="2"/>
        <v>1</v>
      </c>
      <c r="V38" s="10">
        <f t="shared" si="3"/>
        <v>1</v>
      </c>
      <c r="W38" s="12">
        <f t="shared" si="4"/>
        <v>1</v>
      </c>
      <c r="X38" s="12">
        <f t="shared" si="5"/>
        <v>1</v>
      </c>
      <c r="Y38" s="12">
        <f t="shared" si="6"/>
        <v>1</v>
      </c>
      <c r="Z38" s="12">
        <f t="shared" si="7"/>
        <v>1</v>
      </c>
    </row>
    <row r="39" spans="1:48" x14ac:dyDescent="0.2">
      <c r="A39" s="1">
        <v>38</v>
      </c>
      <c r="B39" s="2" t="s">
        <v>44</v>
      </c>
      <c r="C39" s="5" t="s">
        <v>7</v>
      </c>
      <c r="D39" s="5" t="s">
        <v>7</v>
      </c>
      <c r="E39" s="5" t="s">
        <v>7</v>
      </c>
      <c r="F39" s="5" t="s">
        <v>7</v>
      </c>
      <c r="G39" s="5" t="s">
        <v>7</v>
      </c>
      <c r="H39" s="5" t="s">
        <v>7</v>
      </c>
      <c r="I39" s="6" t="s">
        <v>127</v>
      </c>
      <c r="J39" s="6" t="s">
        <v>7</v>
      </c>
      <c r="K39" s="6" t="s">
        <v>7</v>
      </c>
      <c r="L39" s="6" t="s">
        <v>7</v>
      </c>
      <c r="M39" s="6" t="s">
        <v>7</v>
      </c>
      <c r="N39" s="6" t="s">
        <v>7</v>
      </c>
      <c r="O39" s="1" t="s">
        <v>112</v>
      </c>
      <c r="P39" s="1" t="s">
        <v>113</v>
      </c>
      <c r="Q39" s="1" t="s">
        <v>114</v>
      </c>
      <c r="R39" s="1" t="s">
        <v>115</v>
      </c>
      <c r="S39" s="10">
        <f t="shared" si="0"/>
        <v>1</v>
      </c>
      <c r="T39" s="10">
        <f t="shared" si="1"/>
        <v>1</v>
      </c>
      <c r="U39" s="10">
        <f t="shared" si="2"/>
        <v>1</v>
      </c>
      <c r="V39" s="10">
        <f t="shared" si="3"/>
        <v>1</v>
      </c>
      <c r="W39" s="12">
        <f t="shared" si="4"/>
        <v>1</v>
      </c>
      <c r="X39" s="12">
        <f t="shared" si="5"/>
        <v>1</v>
      </c>
      <c r="Y39" s="12">
        <f t="shared" si="6"/>
        <v>1</v>
      </c>
      <c r="Z39" s="12">
        <f t="shared" si="7"/>
        <v>1</v>
      </c>
    </row>
    <row r="40" spans="1:48" x14ac:dyDescent="0.2">
      <c r="A40" s="1">
        <v>39</v>
      </c>
      <c r="B40" s="2" t="s">
        <v>45</v>
      </c>
      <c r="C40" s="5" t="s">
        <v>7</v>
      </c>
      <c r="D40" s="5" t="s">
        <v>7</v>
      </c>
      <c r="E40" s="5" t="s">
        <v>7</v>
      </c>
      <c r="F40" s="5" t="s">
        <v>7</v>
      </c>
      <c r="G40" s="5" t="s">
        <v>7</v>
      </c>
      <c r="H40" s="5" t="s">
        <v>7</v>
      </c>
      <c r="I40" s="6" t="s">
        <v>129</v>
      </c>
      <c r="J40" s="6" t="s">
        <v>7</v>
      </c>
      <c r="K40" s="6" t="s">
        <v>7</v>
      </c>
      <c r="L40" s="6" t="s">
        <v>7</v>
      </c>
      <c r="M40" s="6" t="s">
        <v>7</v>
      </c>
      <c r="N40" s="6" t="s">
        <v>7</v>
      </c>
      <c r="O40" s="1" t="s">
        <v>112</v>
      </c>
      <c r="P40" s="1" t="s">
        <v>113</v>
      </c>
      <c r="Q40" s="1" t="s">
        <v>114</v>
      </c>
      <c r="R40" s="1" t="s">
        <v>115</v>
      </c>
      <c r="S40" s="10">
        <f t="shared" si="0"/>
        <v>1</v>
      </c>
      <c r="T40" s="10">
        <f t="shared" si="1"/>
        <v>1</v>
      </c>
      <c r="U40" s="10">
        <f t="shared" si="2"/>
        <v>1</v>
      </c>
      <c r="V40" s="10">
        <f t="shared" si="3"/>
        <v>1</v>
      </c>
      <c r="W40" s="12">
        <f t="shared" si="4"/>
        <v>1</v>
      </c>
      <c r="X40" s="12">
        <f t="shared" si="5"/>
        <v>1</v>
      </c>
      <c r="Y40" s="12">
        <f t="shared" si="6"/>
        <v>1</v>
      </c>
      <c r="Z40" s="12">
        <f t="shared" si="7"/>
        <v>1</v>
      </c>
    </row>
    <row r="41" spans="1:48" x14ac:dyDescent="0.2">
      <c r="A41" s="1">
        <v>40</v>
      </c>
      <c r="B41" s="2" t="s">
        <v>46</v>
      </c>
      <c r="C41" s="6" t="s">
        <v>127</v>
      </c>
      <c r="D41" s="5" t="s">
        <v>7</v>
      </c>
      <c r="E41" s="5" t="s">
        <v>7</v>
      </c>
      <c r="F41" s="6" t="s">
        <v>128</v>
      </c>
      <c r="G41" s="6" t="s">
        <v>128</v>
      </c>
      <c r="H41" s="6" t="s">
        <v>130</v>
      </c>
      <c r="I41" s="6" t="s">
        <v>127</v>
      </c>
      <c r="J41" s="6" t="s">
        <v>127</v>
      </c>
      <c r="K41" s="6" t="s">
        <v>127</v>
      </c>
      <c r="L41" s="6" t="s">
        <v>128</v>
      </c>
      <c r="M41" s="6" t="s">
        <v>128</v>
      </c>
      <c r="N41" s="6" t="s">
        <v>128</v>
      </c>
      <c r="O41" s="1" t="s">
        <v>116</v>
      </c>
      <c r="P41" s="1" t="s">
        <v>113</v>
      </c>
      <c r="Q41" s="1" t="s">
        <v>114</v>
      </c>
      <c r="R41" s="1" t="s">
        <v>119</v>
      </c>
      <c r="S41" s="10">
        <f t="shared" si="0"/>
        <v>1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2">
        <f t="shared" si="4"/>
        <v>1</v>
      </c>
      <c r="X41" s="12">
        <f t="shared" si="5"/>
        <v>0</v>
      </c>
      <c r="Y41" s="12">
        <f t="shared" si="6"/>
        <v>0</v>
      </c>
      <c r="Z41" s="12">
        <f t="shared" si="7"/>
        <v>0</v>
      </c>
      <c r="AD41" s="23" t="s">
        <v>140</v>
      </c>
      <c r="AE41" t="s">
        <v>146</v>
      </c>
      <c r="AF41" t="s">
        <v>147</v>
      </c>
      <c r="AG41" t="s">
        <v>148</v>
      </c>
      <c r="AH41" t="s">
        <v>149</v>
      </c>
      <c r="AI41" t="s">
        <v>142</v>
      </c>
      <c r="AJ41" t="s">
        <v>143</v>
      </c>
      <c r="AK41" t="s">
        <v>144</v>
      </c>
      <c r="AL41" t="s">
        <v>145</v>
      </c>
    </row>
    <row r="42" spans="1:48" x14ac:dyDescent="0.2">
      <c r="A42" s="1">
        <v>41</v>
      </c>
      <c r="B42" s="2" t="s">
        <v>47</v>
      </c>
      <c r="C42" s="6" t="s">
        <v>130</v>
      </c>
      <c r="D42" s="6" t="s">
        <v>130</v>
      </c>
      <c r="E42" s="6" t="s">
        <v>130</v>
      </c>
      <c r="F42" s="6" t="s">
        <v>127</v>
      </c>
      <c r="G42" s="6" t="s">
        <v>127</v>
      </c>
      <c r="H42" s="6" t="s">
        <v>127</v>
      </c>
      <c r="I42" s="6" t="s">
        <v>127</v>
      </c>
      <c r="J42" s="6" t="s">
        <v>127</v>
      </c>
      <c r="K42" s="6" t="s">
        <v>127</v>
      </c>
      <c r="L42" s="6" t="s">
        <v>127</v>
      </c>
      <c r="M42" s="6" t="s">
        <v>127</v>
      </c>
      <c r="N42" s="6" t="s">
        <v>130</v>
      </c>
      <c r="O42" s="1" t="s">
        <v>112</v>
      </c>
      <c r="P42" s="1" t="s">
        <v>113</v>
      </c>
      <c r="Q42" s="1" t="s">
        <v>117</v>
      </c>
      <c r="R42" s="1" t="s">
        <v>115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2">
        <f t="shared" si="4"/>
        <v>0</v>
      </c>
      <c r="X42" s="12">
        <f t="shared" si="5"/>
        <v>0</v>
      </c>
      <c r="Y42" s="12">
        <f t="shared" si="6"/>
        <v>0</v>
      </c>
      <c r="Z42" s="12">
        <f t="shared" si="7"/>
        <v>0</v>
      </c>
      <c r="AD42" s="2" t="s">
        <v>112</v>
      </c>
      <c r="AE42">
        <v>69</v>
      </c>
      <c r="AF42">
        <v>69</v>
      </c>
      <c r="AG42">
        <v>69</v>
      </c>
      <c r="AH42">
        <v>69</v>
      </c>
      <c r="AI42">
        <v>53</v>
      </c>
      <c r="AJ42">
        <v>31</v>
      </c>
      <c r="AK42">
        <v>33.5</v>
      </c>
      <c r="AL42">
        <v>44</v>
      </c>
      <c r="AS42" s="15"/>
      <c r="AT42" s="15"/>
      <c r="AU42" s="15"/>
      <c r="AV42" s="15"/>
    </row>
    <row r="43" spans="1:48" x14ac:dyDescent="0.2">
      <c r="A43" s="1">
        <v>42</v>
      </c>
      <c r="B43" s="2" t="s">
        <v>48</v>
      </c>
      <c r="C43" s="6" t="s">
        <v>130</v>
      </c>
      <c r="D43" s="5" t="s">
        <v>7</v>
      </c>
      <c r="E43" s="5" t="s">
        <v>7</v>
      </c>
      <c r="F43" s="6" t="s">
        <v>127</v>
      </c>
      <c r="G43" s="5" t="s">
        <v>131</v>
      </c>
      <c r="H43" s="5" t="s">
        <v>131</v>
      </c>
      <c r="I43" s="6" t="s">
        <v>127</v>
      </c>
      <c r="J43" s="6" t="s">
        <v>127</v>
      </c>
      <c r="K43" s="6" t="s">
        <v>127</v>
      </c>
      <c r="L43" s="6" t="s">
        <v>127</v>
      </c>
      <c r="M43" s="6" t="s">
        <v>127</v>
      </c>
      <c r="N43" s="6" t="s">
        <v>127</v>
      </c>
      <c r="O43" s="1" t="s">
        <v>112</v>
      </c>
      <c r="P43" s="1" t="s">
        <v>113</v>
      </c>
      <c r="Q43" s="1" t="s">
        <v>114</v>
      </c>
      <c r="R43" s="1" t="s">
        <v>115</v>
      </c>
      <c r="S43" s="10">
        <f t="shared" si="0"/>
        <v>1</v>
      </c>
      <c r="T43" s="10">
        <f t="shared" si="1"/>
        <v>0.5</v>
      </c>
      <c r="U43" s="10">
        <f t="shared" si="2"/>
        <v>0</v>
      </c>
      <c r="V43" s="10">
        <f t="shared" si="3"/>
        <v>0</v>
      </c>
      <c r="W43" s="12">
        <f t="shared" si="4"/>
        <v>1</v>
      </c>
      <c r="X43" s="12">
        <f t="shared" si="5"/>
        <v>0.5</v>
      </c>
      <c r="Y43" s="12">
        <f t="shared" si="6"/>
        <v>0</v>
      </c>
      <c r="Z43" s="12">
        <f t="shared" si="7"/>
        <v>0</v>
      </c>
      <c r="AD43" s="2" t="s">
        <v>116</v>
      </c>
      <c r="AE43">
        <v>31</v>
      </c>
      <c r="AF43">
        <v>31</v>
      </c>
      <c r="AG43">
        <v>31</v>
      </c>
      <c r="AH43">
        <v>31</v>
      </c>
      <c r="AI43">
        <v>15</v>
      </c>
      <c r="AJ43">
        <v>1</v>
      </c>
      <c r="AK43">
        <v>3.5</v>
      </c>
      <c r="AL43">
        <v>2</v>
      </c>
      <c r="AS43" s="15"/>
      <c r="AT43" s="15"/>
      <c r="AU43" s="15"/>
      <c r="AV43" s="15"/>
    </row>
    <row r="44" spans="1:48" x14ac:dyDescent="0.2">
      <c r="A44" s="1">
        <v>43</v>
      </c>
      <c r="B44" s="2" t="s">
        <v>49</v>
      </c>
      <c r="C44" s="5" t="s">
        <v>7</v>
      </c>
      <c r="D44" s="5" t="s">
        <v>7</v>
      </c>
      <c r="E44" s="5" t="s">
        <v>7</v>
      </c>
      <c r="F44" s="5" t="s">
        <v>7</v>
      </c>
      <c r="G44" s="5" t="s">
        <v>7</v>
      </c>
      <c r="H44" s="5" t="s">
        <v>7</v>
      </c>
      <c r="I44" s="6" t="s">
        <v>130</v>
      </c>
      <c r="J44" s="5" t="s">
        <v>7</v>
      </c>
      <c r="K44" s="6" t="s">
        <v>130</v>
      </c>
      <c r="L44" s="5" t="s">
        <v>7</v>
      </c>
      <c r="M44" s="5" t="s">
        <v>7</v>
      </c>
      <c r="N44" s="5" t="s">
        <v>7</v>
      </c>
      <c r="O44" s="1" t="s">
        <v>112</v>
      </c>
      <c r="P44" s="1" t="s">
        <v>113</v>
      </c>
      <c r="Q44" s="1" t="s">
        <v>114</v>
      </c>
      <c r="R44" s="1" t="s">
        <v>115</v>
      </c>
      <c r="S44" s="10">
        <f t="shared" si="0"/>
        <v>1</v>
      </c>
      <c r="T44" s="10">
        <f t="shared" si="1"/>
        <v>1</v>
      </c>
      <c r="U44" s="10">
        <f t="shared" si="2"/>
        <v>0</v>
      </c>
      <c r="V44" s="10">
        <f t="shared" si="3"/>
        <v>1</v>
      </c>
      <c r="W44" s="12">
        <f t="shared" si="4"/>
        <v>1</v>
      </c>
      <c r="X44" s="12">
        <f t="shared" si="5"/>
        <v>1</v>
      </c>
      <c r="Y44" s="12">
        <f t="shared" si="6"/>
        <v>1</v>
      </c>
      <c r="Z44" s="12">
        <f t="shared" si="7"/>
        <v>1</v>
      </c>
      <c r="AD44" s="2" t="s">
        <v>141</v>
      </c>
      <c r="AE44">
        <v>100</v>
      </c>
      <c r="AF44">
        <v>100</v>
      </c>
      <c r="AG44">
        <v>100</v>
      </c>
      <c r="AH44">
        <v>100</v>
      </c>
      <c r="AI44">
        <v>68</v>
      </c>
      <c r="AJ44">
        <v>32</v>
      </c>
      <c r="AK44">
        <v>37</v>
      </c>
      <c r="AL44">
        <v>46</v>
      </c>
      <c r="AS44" s="15"/>
      <c r="AT44" s="15"/>
      <c r="AU44" s="15"/>
      <c r="AV44" s="15"/>
    </row>
    <row r="45" spans="1:48" x14ac:dyDescent="0.2">
      <c r="A45" s="1">
        <v>44</v>
      </c>
      <c r="B45" s="2" t="s">
        <v>50</v>
      </c>
      <c r="C45" s="5" t="s">
        <v>7</v>
      </c>
      <c r="D45" s="5" t="s">
        <v>7</v>
      </c>
      <c r="E45" s="5" t="s">
        <v>7</v>
      </c>
      <c r="F45" s="5" t="s">
        <v>7</v>
      </c>
      <c r="G45" s="5" t="s">
        <v>7</v>
      </c>
      <c r="H45" s="5" t="s">
        <v>7</v>
      </c>
      <c r="I45" s="5" t="s">
        <v>7</v>
      </c>
      <c r="J45" s="5" t="s">
        <v>7</v>
      </c>
      <c r="K45" s="5" t="s">
        <v>7</v>
      </c>
      <c r="L45" s="5" t="s">
        <v>7</v>
      </c>
      <c r="M45" s="5" t="s">
        <v>7</v>
      </c>
      <c r="N45" s="5" t="s">
        <v>7</v>
      </c>
      <c r="O45" s="1" t="s">
        <v>112</v>
      </c>
      <c r="P45" s="1" t="s">
        <v>113</v>
      </c>
      <c r="Q45" s="1" t="s">
        <v>114</v>
      </c>
      <c r="R45" s="1" t="s">
        <v>115</v>
      </c>
      <c r="S45" s="10">
        <f t="shared" si="0"/>
        <v>1</v>
      </c>
      <c r="T45" s="10">
        <f t="shared" si="1"/>
        <v>1</v>
      </c>
      <c r="U45" s="10">
        <f t="shared" si="2"/>
        <v>1</v>
      </c>
      <c r="V45" s="10">
        <f t="shared" si="3"/>
        <v>1</v>
      </c>
      <c r="W45" s="12">
        <f t="shared" si="4"/>
        <v>1</v>
      </c>
      <c r="X45" s="12">
        <f t="shared" si="5"/>
        <v>1</v>
      </c>
      <c r="Y45" s="12">
        <f t="shared" si="6"/>
        <v>1</v>
      </c>
      <c r="Z45" s="12">
        <f t="shared" si="7"/>
        <v>1</v>
      </c>
      <c r="AS45" s="15"/>
      <c r="AT45" s="15"/>
      <c r="AU45" s="15"/>
      <c r="AV45" s="15"/>
    </row>
    <row r="46" spans="1:48" x14ac:dyDescent="0.2">
      <c r="A46" s="1">
        <v>45</v>
      </c>
      <c r="B46" s="2" t="s">
        <v>51</v>
      </c>
      <c r="C46" s="5" t="s">
        <v>7</v>
      </c>
      <c r="D46" s="5" t="s">
        <v>7</v>
      </c>
      <c r="E46" s="5" t="s">
        <v>7</v>
      </c>
      <c r="F46" s="6" t="s">
        <v>127</v>
      </c>
      <c r="G46" s="5" t="s">
        <v>7</v>
      </c>
      <c r="H46" s="6" t="s">
        <v>127</v>
      </c>
      <c r="I46" s="5" t="s">
        <v>131</v>
      </c>
      <c r="J46" s="5" t="s">
        <v>131</v>
      </c>
      <c r="K46" s="5" t="s">
        <v>131</v>
      </c>
      <c r="L46" s="5" t="s">
        <v>7</v>
      </c>
      <c r="M46" s="5" t="s">
        <v>7</v>
      </c>
      <c r="N46" s="5" t="s">
        <v>7</v>
      </c>
      <c r="O46" s="1" t="s">
        <v>112</v>
      </c>
      <c r="P46" s="1" t="s">
        <v>113</v>
      </c>
      <c r="Q46" s="1" t="s">
        <v>114</v>
      </c>
      <c r="R46" s="1" t="s">
        <v>115</v>
      </c>
      <c r="S46" s="10">
        <f t="shared" si="0"/>
        <v>1</v>
      </c>
      <c r="T46" s="10">
        <f t="shared" si="1"/>
        <v>0</v>
      </c>
      <c r="U46" s="10">
        <f t="shared" si="2"/>
        <v>0.5</v>
      </c>
      <c r="V46" s="10">
        <f t="shared" si="3"/>
        <v>1</v>
      </c>
      <c r="W46" s="12">
        <f t="shared" si="4"/>
        <v>1</v>
      </c>
      <c r="X46" s="12">
        <f t="shared" si="5"/>
        <v>1</v>
      </c>
      <c r="Y46" s="12">
        <f t="shared" si="6"/>
        <v>0.5</v>
      </c>
      <c r="Z46" s="12">
        <f t="shared" si="7"/>
        <v>1</v>
      </c>
      <c r="AS46" s="15"/>
      <c r="AT46" s="15"/>
      <c r="AU46" s="15"/>
      <c r="AV46" s="15"/>
    </row>
    <row r="47" spans="1:48" x14ac:dyDescent="0.2">
      <c r="A47" s="1">
        <v>46</v>
      </c>
      <c r="B47" s="2" t="s">
        <v>52</v>
      </c>
      <c r="C47" s="5" t="s">
        <v>7</v>
      </c>
      <c r="D47" s="5" t="s">
        <v>7</v>
      </c>
      <c r="E47" s="5" t="s">
        <v>7</v>
      </c>
      <c r="F47" s="5" t="s">
        <v>7</v>
      </c>
      <c r="G47" s="5" t="s">
        <v>7</v>
      </c>
      <c r="H47" s="5" t="s">
        <v>7</v>
      </c>
      <c r="I47" s="5" t="s">
        <v>7</v>
      </c>
      <c r="J47" s="5" t="s">
        <v>7</v>
      </c>
      <c r="K47" s="5" t="s">
        <v>7</v>
      </c>
      <c r="L47" s="5" t="s">
        <v>7</v>
      </c>
      <c r="M47" s="5" t="s">
        <v>7</v>
      </c>
      <c r="N47" s="5" t="s">
        <v>7</v>
      </c>
      <c r="O47" s="1" t="s">
        <v>112</v>
      </c>
      <c r="P47" s="1" t="s">
        <v>113</v>
      </c>
      <c r="Q47" s="1" t="s">
        <v>114</v>
      </c>
      <c r="R47" s="1" t="s">
        <v>115</v>
      </c>
      <c r="S47" s="10">
        <f t="shared" si="0"/>
        <v>1</v>
      </c>
      <c r="T47" s="10">
        <f t="shared" si="1"/>
        <v>1</v>
      </c>
      <c r="U47" s="10">
        <f t="shared" si="2"/>
        <v>1</v>
      </c>
      <c r="V47" s="10">
        <f t="shared" si="3"/>
        <v>1</v>
      </c>
      <c r="W47" s="12">
        <f t="shared" si="4"/>
        <v>1</v>
      </c>
      <c r="X47" s="12">
        <f t="shared" si="5"/>
        <v>1</v>
      </c>
      <c r="Y47" s="12">
        <f t="shared" si="6"/>
        <v>1</v>
      </c>
      <c r="Z47" s="12">
        <f t="shared" si="7"/>
        <v>1</v>
      </c>
      <c r="AD47" s="23" t="s">
        <v>140</v>
      </c>
      <c r="AE47" t="s">
        <v>146</v>
      </c>
      <c r="AF47" t="s">
        <v>147</v>
      </c>
      <c r="AG47" t="s">
        <v>148</v>
      </c>
      <c r="AH47" t="s">
        <v>149</v>
      </c>
      <c r="AI47" t="s">
        <v>142</v>
      </c>
      <c r="AJ47" t="s">
        <v>143</v>
      </c>
      <c r="AK47" t="s">
        <v>144</v>
      </c>
      <c r="AL47" t="s">
        <v>145</v>
      </c>
      <c r="AS47" s="15"/>
      <c r="AT47" s="15"/>
      <c r="AU47" s="15"/>
      <c r="AV47" s="15"/>
    </row>
    <row r="48" spans="1:48" x14ac:dyDescent="0.2">
      <c r="A48" s="1">
        <v>47</v>
      </c>
      <c r="B48" s="2" t="s">
        <v>53</v>
      </c>
      <c r="C48" s="5" t="s">
        <v>7</v>
      </c>
      <c r="D48" s="6" t="s">
        <v>127</v>
      </c>
      <c r="E48" s="6" t="s">
        <v>127</v>
      </c>
      <c r="F48" s="6" t="s">
        <v>128</v>
      </c>
      <c r="G48" s="6" t="s">
        <v>128</v>
      </c>
      <c r="H48" s="6" t="s">
        <v>128</v>
      </c>
      <c r="I48" s="5" t="s">
        <v>7</v>
      </c>
      <c r="J48" s="5" t="s">
        <v>7</v>
      </c>
      <c r="K48" s="5" t="s">
        <v>7</v>
      </c>
      <c r="L48" s="6" t="s">
        <v>130</v>
      </c>
      <c r="M48" s="6" t="s">
        <v>130</v>
      </c>
      <c r="N48" s="6" t="s">
        <v>130</v>
      </c>
      <c r="O48" s="1" t="s">
        <v>116</v>
      </c>
      <c r="P48" s="1" t="s">
        <v>113</v>
      </c>
      <c r="Q48" s="1" t="s">
        <v>114</v>
      </c>
      <c r="R48" s="1" t="s">
        <v>119</v>
      </c>
      <c r="S48" s="10">
        <f t="shared" si="0"/>
        <v>0</v>
      </c>
      <c r="T48" s="10">
        <f t="shared" si="1"/>
        <v>0</v>
      </c>
      <c r="U48" s="10">
        <f t="shared" si="2"/>
        <v>1</v>
      </c>
      <c r="V48" s="10">
        <f t="shared" si="3"/>
        <v>0</v>
      </c>
      <c r="W48" s="12">
        <f t="shared" si="4"/>
        <v>1</v>
      </c>
      <c r="X48" s="12">
        <f t="shared" si="5"/>
        <v>0</v>
      </c>
      <c r="Y48" s="12">
        <f t="shared" si="6"/>
        <v>1</v>
      </c>
      <c r="Z48" s="12">
        <f t="shared" si="7"/>
        <v>0</v>
      </c>
      <c r="AD48" s="2" t="s">
        <v>122</v>
      </c>
      <c r="AE48">
        <v>17</v>
      </c>
      <c r="AF48">
        <v>17</v>
      </c>
      <c r="AG48">
        <v>17</v>
      </c>
      <c r="AH48">
        <v>17</v>
      </c>
      <c r="AI48">
        <v>6.5</v>
      </c>
      <c r="AJ48">
        <v>0</v>
      </c>
      <c r="AK48">
        <v>1</v>
      </c>
      <c r="AL48">
        <v>1.5</v>
      </c>
      <c r="AS48" s="15"/>
      <c r="AT48" s="15"/>
      <c r="AU48" s="15"/>
      <c r="AV48" s="15"/>
    </row>
    <row r="49" spans="1:48" x14ac:dyDescent="0.2">
      <c r="A49" s="1">
        <v>48</v>
      </c>
      <c r="B49" s="2" t="s">
        <v>54</v>
      </c>
      <c r="C49" s="5" t="s">
        <v>7</v>
      </c>
      <c r="D49" s="6" t="s">
        <v>127</v>
      </c>
      <c r="E49" s="5" t="s">
        <v>7</v>
      </c>
      <c r="F49" s="6" t="s">
        <v>128</v>
      </c>
      <c r="G49" s="6" t="s">
        <v>128</v>
      </c>
      <c r="H49" s="6" t="s">
        <v>130</v>
      </c>
      <c r="I49" s="6" t="s">
        <v>127</v>
      </c>
      <c r="J49" s="5" t="s">
        <v>7</v>
      </c>
      <c r="K49" s="6" t="s">
        <v>127</v>
      </c>
      <c r="L49" s="6" t="s">
        <v>128</v>
      </c>
      <c r="M49" s="6" t="s">
        <v>128</v>
      </c>
      <c r="N49" s="6" t="s">
        <v>128</v>
      </c>
      <c r="O49" s="1" t="s">
        <v>116</v>
      </c>
      <c r="P49" s="1" t="s">
        <v>113</v>
      </c>
      <c r="Q49" s="1" t="s">
        <v>114</v>
      </c>
      <c r="R49" s="1" t="s">
        <v>119</v>
      </c>
      <c r="S49" s="10">
        <f t="shared" si="0"/>
        <v>1</v>
      </c>
      <c r="T49" s="10">
        <f t="shared" si="1"/>
        <v>0</v>
      </c>
      <c r="U49" s="10">
        <f t="shared" si="2"/>
        <v>0</v>
      </c>
      <c r="V49" s="10">
        <f t="shared" si="3"/>
        <v>0</v>
      </c>
      <c r="W49" s="12">
        <f t="shared" si="4"/>
        <v>1</v>
      </c>
      <c r="X49" s="12">
        <f t="shared" si="5"/>
        <v>0</v>
      </c>
      <c r="Y49" s="12">
        <f t="shared" si="6"/>
        <v>1</v>
      </c>
      <c r="Z49" s="12">
        <f t="shared" si="7"/>
        <v>0</v>
      </c>
      <c r="AD49" s="2" t="s">
        <v>113</v>
      </c>
      <c r="AE49">
        <v>83</v>
      </c>
      <c r="AF49">
        <v>83</v>
      </c>
      <c r="AG49">
        <v>83</v>
      </c>
      <c r="AH49">
        <v>83</v>
      </c>
      <c r="AI49">
        <v>61.5</v>
      </c>
      <c r="AJ49">
        <v>32</v>
      </c>
      <c r="AK49">
        <v>36</v>
      </c>
      <c r="AL49">
        <v>44.5</v>
      </c>
      <c r="AS49" s="15"/>
      <c r="AT49" s="15"/>
      <c r="AU49" s="15"/>
      <c r="AV49" s="15"/>
    </row>
    <row r="50" spans="1:48" x14ac:dyDescent="0.2">
      <c r="A50" s="1">
        <v>49</v>
      </c>
      <c r="B50" s="2" t="s">
        <v>55</v>
      </c>
      <c r="C50" s="6" t="s">
        <v>127</v>
      </c>
      <c r="D50" s="6" t="s">
        <v>127</v>
      </c>
      <c r="E50" s="6" t="s">
        <v>127</v>
      </c>
      <c r="F50" s="6" t="s">
        <v>130</v>
      </c>
      <c r="G50" s="6" t="s">
        <v>130</v>
      </c>
      <c r="H50" s="6" t="s">
        <v>128</v>
      </c>
      <c r="I50" s="6" t="s">
        <v>127</v>
      </c>
      <c r="J50" s="6" t="s">
        <v>127</v>
      </c>
      <c r="K50" s="5" t="s">
        <v>7</v>
      </c>
      <c r="L50" s="6" t="s">
        <v>130</v>
      </c>
      <c r="M50" s="6" t="s">
        <v>128</v>
      </c>
      <c r="N50" s="6" t="s">
        <v>128</v>
      </c>
      <c r="O50" s="1" t="s">
        <v>116</v>
      </c>
      <c r="P50" s="1" t="s">
        <v>113</v>
      </c>
      <c r="Q50" s="1" t="s">
        <v>114</v>
      </c>
      <c r="R50" s="1" t="s">
        <v>119</v>
      </c>
      <c r="S50" s="10">
        <f t="shared" si="0"/>
        <v>0</v>
      </c>
      <c r="T50" s="10">
        <f t="shared" si="1"/>
        <v>0</v>
      </c>
      <c r="U50" s="10">
        <f t="shared" si="2"/>
        <v>1</v>
      </c>
      <c r="V50" s="10">
        <f t="shared" si="3"/>
        <v>0</v>
      </c>
      <c r="W50" s="12">
        <f t="shared" si="4"/>
        <v>0</v>
      </c>
      <c r="X50" s="12">
        <f t="shared" si="5"/>
        <v>0</v>
      </c>
      <c r="Y50" s="12">
        <f t="shared" si="6"/>
        <v>1</v>
      </c>
      <c r="Z50" s="12">
        <f t="shared" si="7"/>
        <v>0</v>
      </c>
      <c r="AD50" s="2" t="s">
        <v>141</v>
      </c>
      <c r="AE50">
        <v>100</v>
      </c>
      <c r="AF50">
        <v>100</v>
      </c>
      <c r="AG50">
        <v>100</v>
      </c>
      <c r="AH50">
        <v>100</v>
      </c>
      <c r="AI50">
        <v>68</v>
      </c>
      <c r="AJ50">
        <v>32</v>
      </c>
      <c r="AK50">
        <v>37</v>
      </c>
      <c r="AL50">
        <v>46</v>
      </c>
      <c r="AS50" s="15"/>
      <c r="AT50" s="15"/>
      <c r="AU50" s="15"/>
      <c r="AV50" s="15"/>
    </row>
    <row r="51" spans="1:48" x14ac:dyDescent="0.2">
      <c r="A51" s="1">
        <v>50</v>
      </c>
      <c r="B51" s="2" t="s">
        <v>56</v>
      </c>
      <c r="C51" s="6" t="s">
        <v>127</v>
      </c>
      <c r="D51" s="6" t="s">
        <v>127</v>
      </c>
      <c r="E51" s="5" t="s">
        <v>7</v>
      </c>
      <c r="F51" s="6" t="s">
        <v>128</v>
      </c>
      <c r="G51" s="6" t="s">
        <v>128</v>
      </c>
      <c r="H51" s="6" t="s">
        <v>130</v>
      </c>
      <c r="I51" s="5" t="s">
        <v>7</v>
      </c>
      <c r="J51" s="5" t="s">
        <v>7</v>
      </c>
      <c r="K51" s="5" t="s">
        <v>7</v>
      </c>
      <c r="L51" s="6" t="s">
        <v>130</v>
      </c>
      <c r="M51" s="6" t="s">
        <v>128</v>
      </c>
      <c r="N51" s="6" t="s">
        <v>128</v>
      </c>
      <c r="O51" s="1" t="s">
        <v>116</v>
      </c>
      <c r="P51" s="1" t="s">
        <v>113</v>
      </c>
      <c r="Q51" s="1" t="s">
        <v>114</v>
      </c>
      <c r="R51" s="1" t="s">
        <v>119</v>
      </c>
      <c r="S51" s="10">
        <f t="shared" si="0"/>
        <v>1</v>
      </c>
      <c r="T51" s="10">
        <f t="shared" si="1"/>
        <v>0</v>
      </c>
      <c r="U51" s="10">
        <f t="shared" si="2"/>
        <v>1</v>
      </c>
      <c r="V51" s="10">
        <f t="shared" si="3"/>
        <v>0</v>
      </c>
      <c r="W51" s="12">
        <f t="shared" si="4"/>
        <v>1</v>
      </c>
      <c r="X51" s="12">
        <f t="shared" si="5"/>
        <v>0</v>
      </c>
      <c r="Y51" s="12">
        <f t="shared" si="6"/>
        <v>1</v>
      </c>
      <c r="Z51" s="12">
        <f t="shared" si="7"/>
        <v>0</v>
      </c>
      <c r="AS51" s="15"/>
      <c r="AT51" s="15"/>
      <c r="AU51" s="15"/>
      <c r="AV51" s="15"/>
    </row>
    <row r="52" spans="1:48" x14ac:dyDescent="0.2">
      <c r="A52" s="1">
        <v>51</v>
      </c>
      <c r="B52" s="2" t="s">
        <v>57</v>
      </c>
      <c r="C52" s="5" t="s">
        <v>131</v>
      </c>
      <c r="D52" s="5" t="s">
        <v>131</v>
      </c>
      <c r="E52" s="5" t="s">
        <v>131</v>
      </c>
      <c r="F52" s="6" t="s">
        <v>130</v>
      </c>
      <c r="G52" s="6" t="s">
        <v>128</v>
      </c>
      <c r="H52" s="6" t="s">
        <v>128</v>
      </c>
      <c r="I52" s="6" t="s">
        <v>127</v>
      </c>
      <c r="J52" s="6" t="s">
        <v>127</v>
      </c>
      <c r="K52" s="6" t="s">
        <v>127</v>
      </c>
      <c r="L52" s="6" t="s">
        <v>128</v>
      </c>
      <c r="M52" s="6" t="s">
        <v>128</v>
      </c>
      <c r="N52" s="6" t="s">
        <v>128</v>
      </c>
      <c r="O52" s="1" t="s">
        <v>116</v>
      </c>
      <c r="P52" s="1" t="s">
        <v>113</v>
      </c>
      <c r="Q52" s="1" t="s">
        <v>117</v>
      </c>
      <c r="R52" s="1" t="s">
        <v>118</v>
      </c>
      <c r="S52" s="10">
        <f t="shared" si="0"/>
        <v>0.5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2">
        <f t="shared" si="4"/>
        <v>0.5</v>
      </c>
      <c r="X52" s="12">
        <f t="shared" si="5"/>
        <v>0</v>
      </c>
      <c r="Y52" s="12">
        <f t="shared" si="6"/>
        <v>0</v>
      </c>
      <c r="Z52" s="12">
        <f t="shared" si="7"/>
        <v>0</v>
      </c>
      <c r="AS52" s="15"/>
      <c r="AT52" s="15"/>
      <c r="AU52" s="15"/>
      <c r="AV52" s="15"/>
    </row>
    <row r="53" spans="1:48" x14ac:dyDescent="0.2">
      <c r="A53" s="1">
        <v>52</v>
      </c>
      <c r="B53" s="2" t="s">
        <v>58</v>
      </c>
      <c r="C53" s="5" t="s">
        <v>7</v>
      </c>
      <c r="D53" s="5" t="s">
        <v>7</v>
      </c>
      <c r="E53" s="5" t="s">
        <v>7</v>
      </c>
      <c r="F53" s="6" t="s">
        <v>130</v>
      </c>
      <c r="G53" s="5" t="s">
        <v>7</v>
      </c>
      <c r="H53" s="5" t="s">
        <v>7</v>
      </c>
      <c r="I53" s="6" t="s">
        <v>129</v>
      </c>
      <c r="J53" s="6" t="s">
        <v>129</v>
      </c>
      <c r="K53" s="6" t="s">
        <v>129</v>
      </c>
      <c r="L53" s="5" t="s">
        <v>7</v>
      </c>
      <c r="M53" s="6" t="s">
        <v>128</v>
      </c>
      <c r="N53" s="5" t="s">
        <v>7</v>
      </c>
      <c r="O53" s="1" t="s">
        <v>116</v>
      </c>
      <c r="P53" s="1" t="s">
        <v>113</v>
      </c>
      <c r="Q53" s="1" t="s">
        <v>117</v>
      </c>
      <c r="R53" s="1" t="s">
        <v>118</v>
      </c>
      <c r="S53" s="10">
        <f t="shared" si="0"/>
        <v>1</v>
      </c>
      <c r="T53" s="10">
        <f t="shared" si="1"/>
        <v>1</v>
      </c>
      <c r="U53" s="10">
        <f t="shared" si="2"/>
        <v>0</v>
      </c>
      <c r="V53" s="10">
        <f t="shared" si="3"/>
        <v>1</v>
      </c>
      <c r="W53" s="12">
        <f t="shared" si="4"/>
        <v>1</v>
      </c>
      <c r="X53" s="12">
        <f t="shared" si="5"/>
        <v>1</v>
      </c>
      <c r="Y53" s="12">
        <f t="shared" si="6"/>
        <v>0</v>
      </c>
      <c r="Z53" s="12">
        <f t="shared" si="7"/>
        <v>1</v>
      </c>
      <c r="AD53" s="23" t="s">
        <v>140</v>
      </c>
      <c r="AE53" t="s">
        <v>146</v>
      </c>
      <c r="AF53" t="s">
        <v>147</v>
      </c>
      <c r="AG53" t="s">
        <v>148</v>
      </c>
      <c r="AH53" t="s">
        <v>149</v>
      </c>
      <c r="AI53" t="s">
        <v>142</v>
      </c>
      <c r="AJ53" t="s">
        <v>143</v>
      </c>
      <c r="AK53" t="s">
        <v>144</v>
      </c>
      <c r="AL53" t="s">
        <v>145</v>
      </c>
      <c r="AS53" s="15"/>
      <c r="AT53" s="15"/>
      <c r="AU53" s="15"/>
      <c r="AV53" s="15"/>
    </row>
    <row r="54" spans="1:48" x14ac:dyDescent="0.2">
      <c r="A54" s="1">
        <v>53</v>
      </c>
      <c r="B54" s="2" t="s">
        <v>59</v>
      </c>
      <c r="C54" s="5" t="s">
        <v>7</v>
      </c>
      <c r="D54" s="5" t="s">
        <v>131</v>
      </c>
      <c r="E54" s="6" t="s">
        <v>127</v>
      </c>
      <c r="F54" s="6" t="s">
        <v>130</v>
      </c>
      <c r="G54" s="6" t="s">
        <v>128</v>
      </c>
      <c r="H54" s="6" t="s">
        <v>128</v>
      </c>
      <c r="I54" s="6" t="s">
        <v>129</v>
      </c>
      <c r="J54" s="6" t="s">
        <v>129</v>
      </c>
      <c r="K54" s="6" t="s">
        <v>129</v>
      </c>
      <c r="L54" s="6" t="s">
        <v>128</v>
      </c>
      <c r="M54" s="6" t="s">
        <v>128</v>
      </c>
      <c r="N54" s="6" t="s">
        <v>128</v>
      </c>
      <c r="O54" s="1" t="s">
        <v>116</v>
      </c>
      <c r="P54" s="1" t="s">
        <v>113</v>
      </c>
      <c r="Q54" s="1" t="s">
        <v>117</v>
      </c>
      <c r="R54" s="1" t="s">
        <v>118</v>
      </c>
      <c r="S54" s="10">
        <f t="shared" si="0"/>
        <v>0</v>
      </c>
      <c r="T54" s="10">
        <f t="shared" si="1"/>
        <v>0</v>
      </c>
      <c r="U54" s="10">
        <f t="shared" si="2"/>
        <v>0</v>
      </c>
      <c r="V54" s="10">
        <f t="shared" si="3"/>
        <v>0</v>
      </c>
      <c r="W54" s="12">
        <f t="shared" si="4"/>
        <v>1</v>
      </c>
      <c r="X54" s="12">
        <f t="shared" si="5"/>
        <v>0</v>
      </c>
      <c r="Y54" s="12">
        <f t="shared" si="6"/>
        <v>0</v>
      </c>
      <c r="Z54" s="12">
        <f t="shared" si="7"/>
        <v>0</v>
      </c>
      <c r="AD54" s="2" t="s">
        <v>117</v>
      </c>
      <c r="AE54">
        <v>44</v>
      </c>
      <c r="AF54">
        <v>44</v>
      </c>
      <c r="AG54">
        <v>44</v>
      </c>
      <c r="AH54">
        <v>44</v>
      </c>
      <c r="AI54">
        <v>16</v>
      </c>
      <c r="AJ54">
        <v>1.5</v>
      </c>
      <c r="AK54">
        <v>2.5</v>
      </c>
      <c r="AL54">
        <v>4</v>
      </c>
      <c r="AS54" s="15"/>
      <c r="AT54" s="15"/>
      <c r="AU54" s="15"/>
      <c r="AV54" s="15"/>
    </row>
    <row r="55" spans="1:48" x14ac:dyDescent="0.2">
      <c r="A55" s="1">
        <v>54</v>
      </c>
      <c r="B55" s="2" t="s">
        <v>60</v>
      </c>
      <c r="C55" s="5" t="s">
        <v>7</v>
      </c>
      <c r="D55" s="5" t="s">
        <v>131</v>
      </c>
      <c r="E55" s="5" t="s">
        <v>7</v>
      </c>
      <c r="F55" s="6" t="s">
        <v>130</v>
      </c>
      <c r="G55" s="6" t="s">
        <v>128</v>
      </c>
      <c r="H55" s="6" t="s">
        <v>128</v>
      </c>
      <c r="I55" s="6" t="s">
        <v>127</v>
      </c>
      <c r="J55" s="6" t="s">
        <v>129</v>
      </c>
      <c r="K55" s="6" t="s">
        <v>129</v>
      </c>
      <c r="L55" s="6" t="s">
        <v>128</v>
      </c>
      <c r="M55" s="6" t="s">
        <v>128</v>
      </c>
      <c r="N55" s="6" t="s">
        <v>128</v>
      </c>
      <c r="O55" s="1" t="s">
        <v>116</v>
      </c>
      <c r="P55" s="1" t="s">
        <v>113</v>
      </c>
      <c r="Q55" s="1" t="s">
        <v>117</v>
      </c>
      <c r="R55" s="1" t="s">
        <v>118</v>
      </c>
      <c r="S55" s="10">
        <f t="shared" si="0"/>
        <v>1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2">
        <f t="shared" si="4"/>
        <v>1</v>
      </c>
      <c r="X55" s="12">
        <f t="shared" si="5"/>
        <v>0</v>
      </c>
      <c r="Y55" s="12">
        <f t="shared" si="6"/>
        <v>0</v>
      </c>
      <c r="Z55" s="12">
        <f t="shared" si="7"/>
        <v>0</v>
      </c>
      <c r="AD55" s="2" t="s">
        <v>114</v>
      </c>
      <c r="AE55">
        <v>56</v>
      </c>
      <c r="AF55">
        <v>56</v>
      </c>
      <c r="AG55">
        <v>56</v>
      </c>
      <c r="AH55">
        <v>56</v>
      </c>
      <c r="AI55">
        <v>52</v>
      </c>
      <c r="AJ55">
        <v>30.5</v>
      </c>
      <c r="AK55">
        <v>34.5</v>
      </c>
      <c r="AL55">
        <v>42</v>
      </c>
      <c r="AS55" s="15"/>
      <c r="AT55" s="15"/>
      <c r="AU55" s="15"/>
      <c r="AV55" s="15"/>
    </row>
    <row r="56" spans="1:48" x14ac:dyDescent="0.2">
      <c r="A56" s="1">
        <v>55</v>
      </c>
      <c r="B56" s="2" t="s">
        <v>61</v>
      </c>
      <c r="C56" s="6" t="s">
        <v>127</v>
      </c>
      <c r="D56" s="5" t="s">
        <v>131</v>
      </c>
      <c r="E56" s="5" t="s">
        <v>7</v>
      </c>
      <c r="F56" s="6" t="s">
        <v>128</v>
      </c>
      <c r="G56" s="6" t="s">
        <v>130</v>
      </c>
      <c r="H56" s="6" t="s">
        <v>128</v>
      </c>
      <c r="I56" s="5" t="s">
        <v>131</v>
      </c>
      <c r="J56" s="5" t="s">
        <v>131</v>
      </c>
      <c r="K56" s="5" t="s">
        <v>131</v>
      </c>
      <c r="L56" s="6" t="s">
        <v>128</v>
      </c>
      <c r="M56" s="6" t="s">
        <v>130</v>
      </c>
      <c r="N56" s="6" t="s">
        <v>130</v>
      </c>
      <c r="O56" s="1" t="s">
        <v>116</v>
      </c>
      <c r="P56" s="1" t="s">
        <v>113</v>
      </c>
      <c r="Q56" s="1" t="s">
        <v>117</v>
      </c>
      <c r="R56" s="1" t="s">
        <v>118</v>
      </c>
      <c r="S56" s="10">
        <f t="shared" si="0"/>
        <v>1</v>
      </c>
      <c r="T56" s="10">
        <f t="shared" si="1"/>
        <v>0</v>
      </c>
      <c r="U56" s="10">
        <f t="shared" si="2"/>
        <v>0.5</v>
      </c>
      <c r="V56" s="10">
        <f t="shared" si="3"/>
        <v>0</v>
      </c>
      <c r="W56" s="12">
        <f t="shared" si="4"/>
        <v>1</v>
      </c>
      <c r="X56" s="12">
        <f t="shared" si="5"/>
        <v>0</v>
      </c>
      <c r="Y56" s="12">
        <f t="shared" si="6"/>
        <v>0.5</v>
      </c>
      <c r="Z56" s="12">
        <f t="shared" si="7"/>
        <v>0</v>
      </c>
      <c r="AD56" s="2" t="s">
        <v>141</v>
      </c>
      <c r="AE56">
        <v>100</v>
      </c>
      <c r="AF56">
        <v>100</v>
      </c>
      <c r="AG56">
        <v>100</v>
      </c>
      <c r="AH56">
        <v>100</v>
      </c>
      <c r="AI56">
        <v>68</v>
      </c>
      <c r="AJ56">
        <v>32</v>
      </c>
      <c r="AK56">
        <v>37</v>
      </c>
      <c r="AL56">
        <v>46</v>
      </c>
    </row>
    <row r="57" spans="1:48" x14ac:dyDescent="0.2">
      <c r="A57" s="1">
        <v>56</v>
      </c>
      <c r="B57" s="2" t="s">
        <v>62</v>
      </c>
      <c r="C57" s="5" t="s">
        <v>131</v>
      </c>
      <c r="D57" s="5" t="s">
        <v>131</v>
      </c>
      <c r="E57" s="6" t="s">
        <v>130</v>
      </c>
      <c r="F57" s="6" t="s">
        <v>127</v>
      </c>
      <c r="G57" s="6" t="s">
        <v>127</v>
      </c>
      <c r="H57" s="6" t="s">
        <v>127</v>
      </c>
      <c r="I57" s="6" t="s">
        <v>127</v>
      </c>
      <c r="J57" s="6" t="s">
        <v>127</v>
      </c>
      <c r="K57" s="6" t="s">
        <v>127</v>
      </c>
      <c r="L57" s="6" t="s">
        <v>130</v>
      </c>
      <c r="M57" s="6" t="s">
        <v>130</v>
      </c>
      <c r="N57" s="6" t="s">
        <v>130</v>
      </c>
      <c r="O57" s="1" t="s">
        <v>112</v>
      </c>
      <c r="P57" s="1" t="s">
        <v>122</v>
      </c>
      <c r="Q57" s="1" t="s">
        <v>117</v>
      </c>
      <c r="R57" s="1" t="s">
        <v>123</v>
      </c>
      <c r="S57" s="10">
        <f t="shared" si="0"/>
        <v>0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2">
        <f t="shared" si="4"/>
        <v>0.5</v>
      </c>
      <c r="X57" s="12">
        <f t="shared" si="5"/>
        <v>0</v>
      </c>
      <c r="Y57" s="12">
        <f t="shared" si="6"/>
        <v>0</v>
      </c>
      <c r="Z57" s="12">
        <f t="shared" si="7"/>
        <v>0</v>
      </c>
    </row>
    <row r="58" spans="1:48" x14ac:dyDescent="0.2">
      <c r="A58" s="1">
        <v>57</v>
      </c>
      <c r="B58" s="2" t="s">
        <v>63</v>
      </c>
      <c r="C58" s="6" t="s">
        <v>127</v>
      </c>
      <c r="D58" s="5" t="s">
        <v>131</v>
      </c>
      <c r="E58" s="5" t="s">
        <v>131</v>
      </c>
      <c r="F58" s="6" t="s">
        <v>127</v>
      </c>
      <c r="G58" s="6" t="s">
        <v>127</v>
      </c>
      <c r="H58" s="6" t="s">
        <v>127</v>
      </c>
      <c r="I58" s="6" t="s">
        <v>127</v>
      </c>
      <c r="J58" s="6" t="s">
        <v>127</v>
      </c>
      <c r="K58" s="6" t="s">
        <v>127</v>
      </c>
      <c r="L58" s="6" t="s">
        <v>130</v>
      </c>
      <c r="M58" s="6" t="s">
        <v>130</v>
      </c>
      <c r="N58" s="6" t="s">
        <v>130</v>
      </c>
      <c r="O58" s="1" t="s">
        <v>112</v>
      </c>
      <c r="P58" s="1" t="s">
        <v>122</v>
      </c>
      <c r="Q58" s="1" t="s">
        <v>117</v>
      </c>
      <c r="R58" s="1" t="s">
        <v>123</v>
      </c>
      <c r="S58" s="10">
        <f t="shared" si="0"/>
        <v>0.5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2">
        <f t="shared" si="4"/>
        <v>0.5</v>
      </c>
      <c r="X58" s="12">
        <f t="shared" si="5"/>
        <v>0</v>
      </c>
      <c r="Y58" s="12">
        <f t="shared" si="6"/>
        <v>0</v>
      </c>
      <c r="Z58" s="12">
        <f t="shared" si="7"/>
        <v>0</v>
      </c>
    </row>
    <row r="59" spans="1:48" x14ac:dyDescent="0.2">
      <c r="A59" s="1">
        <v>58</v>
      </c>
      <c r="B59" s="2" t="s">
        <v>64</v>
      </c>
      <c r="C59" s="6" t="s">
        <v>127</v>
      </c>
      <c r="D59" s="5" t="s">
        <v>7</v>
      </c>
      <c r="E59" s="5" t="s">
        <v>131</v>
      </c>
      <c r="F59" s="6" t="s">
        <v>127</v>
      </c>
      <c r="G59" s="6" t="s">
        <v>127</v>
      </c>
      <c r="H59" s="6" t="s">
        <v>127</v>
      </c>
      <c r="I59" s="6" t="s">
        <v>127</v>
      </c>
      <c r="J59" s="6" t="s">
        <v>127</v>
      </c>
      <c r="K59" s="6" t="s">
        <v>127</v>
      </c>
      <c r="L59" s="6" t="s">
        <v>130</v>
      </c>
      <c r="M59" s="6" t="s">
        <v>130</v>
      </c>
      <c r="N59" s="6" t="s">
        <v>130</v>
      </c>
      <c r="O59" s="1" t="s">
        <v>112</v>
      </c>
      <c r="P59" s="1" t="s">
        <v>122</v>
      </c>
      <c r="Q59" s="1" t="s">
        <v>117</v>
      </c>
      <c r="R59" s="1" t="s">
        <v>123</v>
      </c>
      <c r="S59" s="10">
        <f t="shared" si="0"/>
        <v>0.5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2">
        <f t="shared" si="4"/>
        <v>1</v>
      </c>
      <c r="X59" s="12">
        <f t="shared" si="5"/>
        <v>0</v>
      </c>
      <c r="Y59" s="12">
        <f t="shared" si="6"/>
        <v>0</v>
      </c>
      <c r="Z59" s="12">
        <f t="shared" si="7"/>
        <v>0</v>
      </c>
    </row>
    <row r="60" spans="1:48" x14ac:dyDescent="0.2">
      <c r="A60" s="1">
        <v>59</v>
      </c>
      <c r="B60" s="2" t="s">
        <v>65</v>
      </c>
      <c r="C60" s="5" t="s">
        <v>7</v>
      </c>
      <c r="D60" s="6" t="s">
        <v>130</v>
      </c>
      <c r="E60" s="5" t="s">
        <v>131</v>
      </c>
      <c r="F60" s="6" t="s">
        <v>127</v>
      </c>
      <c r="G60" s="6" t="s">
        <v>127</v>
      </c>
      <c r="H60" s="6" t="s">
        <v>127</v>
      </c>
      <c r="I60" s="6" t="s">
        <v>127</v>
      </c>
      <c r="J60" s="6" t="s">
        <v>130</v>
      </c>
      <c r="K60" s="6" t="s">
        <v>127</v>
      </c>
      <c r="L60" s="6" t="s">
        <v>130</v>
      </c>
      <c r="M60" s="6" t="s">
        <v>130</v>
      </c>
      <c r="N60" s="6" t="s">
        <v>130</v>
      </c>
      <c r="O60" s="1" t="s">
        <v>112</v>
      </c>
      <c r="P60" s="1" t="s">
        <v>122</v>
      </c>
      <c r="Q60" s="1" t="s">
        <v>117</v>
      </c>
      <c r="R60" s="1" t="s">
        <v>123</v>
      </c>
      <c r="S60" s="10">
        <f t="shared" si="0"/>
        <v>0.5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2">
        <f t="shared" si="4"/>
        <v>1</v>
      </c>
      <c r="X60" s="12">
        <f t="shared" si="5"/>
        <v>0</v>
      </c>
      <c r="Y60" s="12">
        <f t="shared" si="6"/>
        <v>0</v>
      </c>
      <c r="Z60" s="12">
        <f t="shared" si="7"/>
        <v>0</v>
      </c>
      <c r="AD60" t="s">
        <v>140</v>
      </c>
      <c r="AE60" t="s">
        <v>146</v>
      </c>
      <c r="AF60" t="s">
        <v>147</v>
      </c>
      <c r="AG60" t="s">
        <v>148</v>
      </c>
      <c r="AH60" t="s">
        <v>149</v>
      </c>
      <c r="AI60" t="s">
        <v>142</v>
      </c>
      <c r="AJ60" t="s">
        <v>143</v>
      </c>
      <c r="AK60" t="s">
        <v>144</v>
      </c>
      <c r="AL60" t="s">
        <v>145</v>
      </c>
      <c r="AM60" t="s">
        <v>2</v>
      </c>
      <c r="AN60" t="s">
        <v>3</v>
      </c>
      <c r="AO60" t="s">
        <v>152</v>
      </c>
      <c r="AP60" t="s">
        <v>151</v>
      </c>
    </row>
    <row r="61" spans="1:48" x14ac:dyDescent="0.2">
      <c r="A61" s="1">
        <v>60</v>
      </c>
      <c r="B61" s="2" t="s">
        <v>66</v>
      </c>
      <c r="C61" s="6" t="s">
        <v>130</v>
      </c>
      <c r="D61" s="5" t="s">
        <v>131</v>
      </c>
      <c r="E61" s="6" t="s">
        <v>130</v>
      </c>
      <c r="F61" s="6" t="s">
        <v>127</v>
      </c>
      <c r="G61" s="6" t="s">
        <v>127</v>
      </c>
      <c r="H61" s="6" t="s">
        <v>127</v>
      </c>
      <c r="I61" s="6" t="s">
        <v>130</v>
      </c>
      <c r="J61" s="6" t="s">
        <v>128</v>
      </c>
      <c r="K61" s="6" t="s">
        <v>128</v>
      </c>
      <c r="L61" s="6" t="s">
        <v>130</v>
      </c>
      <c r="M61" s="6" t="s">
        <v>130</v>
      </c>
      <c r="N61" s="6" t="s">
        <v>130</v>
      </c>
      <c r="O61" s="1" t="s">
        <v>112</v>
      </c>
      <c r="P61" s="1" t="s">
        <v>122</v>
      </c>
      <c r="Q61" s="1" t="s">
        <v>117</v>
      </c>
      <c r="R61" s="1" t="s">
        <v>123</v>
      </c>
      <c r="S61" s="10">
        <f t="shared" si="0"/>
        <v>0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2">
        <f t="shared" si="4"/>
        <v>0.5</v>
      </c>
      <c r="X61" s="12">
        <f t="shared" si="5"/>
        <v>0</v>
      </c>
      <c r="Y61" s="12">
        <f t="shared" si="6"/>
        <v>0</v>
      </c>
      <c r="Z61" s="12">
        <f t="shared" si="7"/>
        <v>0</v>
      </c>
      <c r="AD61" t="s">
        <v>112</v>
      </c>
      <c r="AE61">
        <v>69</v>
      </c>
      <c r="AF61">
        <v>69</v>
      </c>
      <c r="AG61">
        <v>69</v>
      </c>
      <c r="AH61">
        <v>69</v>
      </c>
      <c r="AI61">
        <v>53</v>
      </c>
      <c r="AJ61">
        <v>31</v>
      </c>
      <c r="AK61">
        <v>33.5</v>
      </c>
      <c r="AL61">
        <v>44</v>
      </c>
      <c r="AM61">
        <f>(AI61/AE61)*100</f>
        <v>76.811594202898547</v>
      </c>
      <c r="AN61">
        <f t="shared" ref="AN61:AP75" si="13">(AJ61/AF61)*100</f>
        <v>44.927536231884055</v>
      </c>
      <c r="AO61">
        <f t="shared" si="13"/>
        <v>48.550724637681157</v>
      </c>
      <c r="AP61">
        <f t="shared" si="13"/>
        <v>63.768115942028977</v>
      </c>
    </row>
    <row r="62" spans="1:48" x14ac:dyDescent="0.2">
      <c r="A62" s="1">
        <v>61</v>
      </c>
      <c r="B62" s="2" t="s">
        <v>67</v>
      </c>
      <c r="C62" s="6" t="s">
        <v>127</v>
      </c>
      <c r="D62" s="6" t="s">
        <v>130</v>
      </c>
      <c r="E62" s="5" t="s">
        <v>7</v>
      </c>
      <c r="F62" s="6" t="s">
        <v>130</v>
      </c>
      <c r="G62" s="6" t="s">
        <v>130</v>
      </c>
      <c r="H62" s="6" t="s">
        <v>127</v>
      </c>
      <c r="I62" s="6" t="s">
        <v>127</v>
      </c>
      <c r="J62" s="6" t="s">
        <v>127</v>
      </c>
      <c r="K62" s="6" t="s">
        <v>127</v>
      </c>
      <c r="L62" s="6" t="s">
        <v>130</v>
      </c>
      <c r="M62" s="6" t="s">
        <v>130</v>
      </c>
      <c r="N62" s="6" t="s">
        <v>130</v>
      </c>
      <c r="O62" s="1" t="s">
        <v>112</v>
      </c>
      <c r="P62" s="1" t="s">
        <v>113</v>
      </c>
      <c r="Q62" s="1" t="s">
        <v>117</v>
      </c>
      <c r="R62" s="1" t="s">
        <v>124</v>
      </c>
      <c r="S62" s="10">
        <f t="shared" si="0"/>
        <v>1</v>
      </c>
      <c r="T62" s="10">
        <f t="shared" si="1"/>
        <v>0</v>
      </c>
      <c r="U62" s="10">
        <f t="shared" si="2"/>
        <v>0</v>
      </c>
      <c r="V62" s="10">
        <f t="shared" si="3"/>
        <v>0</v>
      </c>
      <c r="W62" s="12">
        <f t="shared" si="4"/>
        <v>1</v>
      </c>
      <c r="X62" s="12">
        <f t="shared" si="5"/>
        <v>0</v>
      </c>
      <c r="Y62" s="12">
        <f t="shared" si="6"/>
        <v>0</v>
      </c>
      <c r="Z62" s="12">
        <f t="shared" si="7"/>
        <v>0</v>
      </c>
      <c r="AD62" t="s">
        <v>116</v>
      </c>
      <c r="AE62">
        <v>31</v>
      </c>
      <c r="AF62">
        <v>31</v>
      </c>
      <c r="AG62">
        <v>31</v>
      </c>
      <c r="AH62">
        <v>31</v>
      </c>
      <c r="AI62">
        <v>15</v>
      </c>
      <c r="AJ62">
        <v>1</v>
      </c>
      <c r="AK62">
        <v>3.5</v>
      </c>
      <c r="AL62">
        <v>2</v>
      </c>
      <c r="AM62">
        <f t="shared" ref="AM62:AM75" si="14">(AI62/AE62)*100</f>
        <v>48.387096774193552</v>
      </c>
      <c r="AN62">
        <f t="shared" si="13"/>
        <v>3.225806451612903</v>
      </c>
      <c r="AO62">
        <f t="shared" si="13"/>
        <v>11.29032258064516</v>
      </c>
      <c r="AP62">
        <f t="shared" si="13"/>
        <v>6.4516129032258061</v>
      </c>
    </row>
    <row r="63" spans="1:48" x14ac:dyDescent="0.2">
      <c r="A63" s="1">
        <v>62</v>
      </c>
      <c r="B63" s="2" t="s">
        <v>68</v>
      </c>
      <c r="C63" s="6" t="s">
        <v>127</v>
      </c>
      <c r="D63" s="6" t="s">
        <v>130</v>
      </c>
      <c r="E63" s="5" t="s">
        <v>131</v>
      </c>
      <c r="F63" s="6" t="s">
        <v>127</v>
      </c>
      <c r="G63" s="6" t="s">
        <v>127</v>
      </c>
      <c r="H63" s="6" t="s">
        <v>127</v>
      </c>
      <c r="I63" s="6" t="s">
        <v>127</v>
      </c>
      <c r="J63" s="6" t="s">
        <v>127</v>
      </c>
      <c r="K63" s="6" t="s">
        <v>127</v>
      </c>
      <c r="L63" s="5" t="s">
        <v>131</v>
      </c>
      <c r="M63" s="5" t="s">
        <v>131</v>
      </c>
      <c r="N63" s="6" t="s">
        <v>130</v>
      </c>
      <c r="O63" s="1" t="s">
        <v>112</v>
      </c>
      <c r="P63" s="1" t="s">
        <v>122</v>
      </c>
      <c r="Q63" s="1" t="s">
        <v>117</v>
      </c>
      <c r="R63" s="1" t="s">
        <v>123</v>
      </c>
      <c r="S63" s="10">
        <f t="shared" si="0"/>
        <v>0.5</v>
      </c>
      <c r="T63" s="10">
        <f t="shared" si="1"/>
        <v>0</v>
      </c>
      <c r="U63" s="10">
        <f t="shared" si="2"/>
        <v>0</v>
      </c>
      <c r="V63" s="10">
        <f t="shared" si="3"/>
        <v>0</v>
      </c>
      <c r="W63" s="12">
        <f t="shared" si="4"/>
        <v>0.5</v>
      </c>
      <c r="X63" s="12">
        <f t="shared" si="5"/>
        <v>0</v>
      </c>
      <c r="Y63" s="12">
        <f t="shared" si="6"/>
        <v>0</v>
      </c>
      <c r="Z63" s="12">
        <f t="shared" si="7"/>
        <v>0.5</v>
      </c>
      <c r="AD63" t="s">
        <v>141</v>
      </c>
      <c r="AE63">
        <v>100</v>
      </c>
      <c r="AF63">
        <v>100</v>
      </c>
      <c r="AG63">
        <v>100</v>
      </c>
      <c r="AH63">
        <v>100</v>
      </c>
      <c r="AI63">
        <v>68</v>
      </c>
      <c r="AJ63">
        <v>32</v>
      </c>
      <c r="AK63">
        <v>37</v>
      </c>
      <c r="AL63">
        <v>46</v>
      </c>
      <c r="AM63">
        <f t="shared" si="14"/>
        <v>68</v>
      </c>
      <c r="AN63">
        <f t="shared" si="13"/>
        <v>32</v>
      </c>
      <c r="AO63">
        <f t="shared" si="13"/>
        <v>37</v>
      </c>
      <c r="AP63">
        <f t="shared" si="13"/>
        <v>46</v>
      </c>
    </row>
    <row r="64" spans="1:48" x14ac:dyDescent="0.2">
      <c r="A64" s="1">
        <v>63</v>
      </c>
      <c r="B64" s="2" t="s">
        <v>69</v>
      </c>
      <c r="C64" s="6" t="s">
        <v>127</v>
      </c>
      <c r="D64" s="6" t="s">
        <v>127</v>
      </c>
      <c r="E64" s="6" t="s">
        <v>127</v>
      </c>
      <c r="F64" s="6" t="s">
        <v>128</v>
      </c>
      <c r="G64" s="6" t="s">
        <v>128</v>
      </c>
      <c r="H64" s="6" t="s">
        <v>128</v>
      </c>
      <c r="I64" s="6" t="s">
        <v>127</v>
      </c>
      <c r="J64" s="6" t="s">
        <v>127</v>
      </c>
      <c r="K64" s="6" t="s">
        <v>127</v>
      </c>
      <c r="L64" s="6" t="s">
        <v>128</v>
      </c>
      <c r="M64" s="6" t="s">
        <v>130</v>
      </c>
      <c r="N64" s="6" t="s">
        <v>128</v>
      </c>
      <c r="O64" s="1" t="s">
        <v>116</v>
      </c>
      <c r="P64" s="1" t="s">
        <v>113</v>
      </c>
      <c r="Q64" s="1" t="s">
        <v>117</v>
      </c>
      <c r="R64" s="1" t="s">
        <v>125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2">
        <f t="shared" si="4"/>
        <v>0</v>
      </c>
      <c r="X64" s="12">
        <f t="shared" si="5"/>
        <v>0</v>
      </c>
      <c r="Y64" s="12">
        <f t="shared" si="6"/>
        <v>0</v>
      </c>
      <c r="Z64" s="12">
        <f t="shared" si="7"/>
        <v>0</v>
      </c>
    </row>
    <row r="65" spans="1:42" x14ac:dyDescent="0.2">
      <c r="A65" s="1">
        <v>64</v>
      </c>
      <c r="B65" s="2" t="s">
        <v>70</v>
      </c>
      <c r="C65" s="5" t="s">
        <v>7</v>
      </c>
      <c r="D65" s="5" t="s">
        <v>7</v>
      </c>
      <c r="E65" s="5" t="s">
        <v>7</v>
      </c>
      <c r="F65" s="6" t="s">
        <v>130</v>
      </c>
      <c r="G65" s="6" t="s">
        <v>128</v>
      </c>
      <c r="H65" s="6" t="s">
        <v>128</v>
      </c>
      <c r="I65" s="6" t="s">
        <v>129</v>
      </c>
      <c r="J65" s="6" t="s">
        <v>129</v>
      </c>
      <c r="K65" s="6" t="s">
        <v>129</v>
      </c>
      <c r="L65" s="6" t="s">
        <v>128</v>
      </c>
      <c r="M65" s="6" t="s">
        <v>128</v>
      </c>
      <c r="N65" s="6" t="s">
        <v>128</v>
      </c>
      <c r="O65" s="1" t="s">
        <v>116</v>
      </c>
      <c r="P65" s="1" t="s">
        <v>113</v>
      </c>
      <c r="Q65" s="1" t="s">
        <v>114</v>
      </c>
      <c r="R65" s="1" t="s">
        <v>125</v>
      </c>
      <c r="S65" s="10">
        <f t="shared" si="0"/>
        <v>1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2">
        <f t="shared" si="4"/>
        <v>1</v>
      </c>
      <c r="X65" s="12">
        <f t="shared" si="5"/>
        <v>0</v>
      </c>
      <c r="Y65" s="12">
        <f t="shared" si="6"/>
        <v>0</v>
      </c>
      <c r="Z65" s="12">
        <f t="shared" si="7"/>
        <v>0</v>
      </c>
    </row>
    <row r="66" spans="1:42" x14ac:dyDescent="0.2">
      <c r="A66" s="1">
        <v>65</v>
      </c>
      <c r="B66" s="2" t="s">
        <v>71</v>
      </c>
      <c r="C66" s="5" t="s">
        <v>7</v>
      </c>
      <c r="D66" s="5" t="s">
        <v>7</v>
      </c>
      <c r="E66" s="5" t="s">
        <v>7</v>
      </c>
      <c r="F66" s="6" t="s">
        <v>128</v>
      </c>
      <c r="G66" s="6" t="s">
        <v>128</v>
      </c>
      <c r="H66" s="6" t="s">
        <v>128</v>
      </c>
      <c r="I66" s="6" t="s">
        <v>129</v>
      </c>
      <c r="J66" s="6" t="s">
        <v>129</v>
      </c>
      <c r="K66" s="6" t="s">
        <v>129</v>
      </c>
      <c r="L66" s="6" t="s">
        <v>128</v>
      </c>
      <c r="M66" s="5" t="s">
        <v>7</v>
      </c>
      <c r="N66" s="6" t="s">
        <v>128</v>
      </c>
      <c r="O66" s="1" t="s">
        <v>116</v>
      </c>
      <c r="P66" s="1" t="s">
        <v>113</v>
      </c>
      <c r="Q66" s="1" t="s">
        <v>114</v>
      </c>
      <c r="R66" s="1" t="s">
        <v>125</v>
      </c>
      <c r="S66" s="10">
        <f t="shared" si="0"/>
        <v>1</v>
      </c>
      <c r="T66" s="10">
        <f t="shared" si="1"/>
        <v>0</v>
      </c>
      <c r="U66" s="10">
        <f t="shared" si="2"/>
        <v>0</v>
      </c>
      <c r="V66" s="10">
        <f t="shared" si="3"/>
        <v>0</v>
      </c>
      <c r="W66" s="12">
        <f t="shared" si="4"/>
        <v>1</v>
      </c>
      <c r="X66" s="12">
        <f t="shared" si="5"/>
        <v>0</v>
      </c>
      <c r="Y66" s="12">
        <f t="shared" si="6"/>
        <v>0</v>
      </c>
      <c r="Z66" s="12">
        <f t="shared" si="7"/>
        <v>1</v>
      </c>
      <c r="AD66" t="s">
        <v>140</v>
      </c>
      <c r="AE66" t="s">
        <v>146</v>
      </c>
      <c r="AF66" t="s">
        <v>147</v>
      </c>
      <c r="AG66" t="s">
        <v>148</v>
      </c>
      <c r="AH66" t="s">
        <v>149</v>
      </c>
      <c r="AI66" t="s">
        <v>142</v>
      </c>
      <c r="AJ66" t="s">
        <v>143</v>
      </c>
      <c r="AK66" t="s">
        <v>144</v>
      </c>
      <c r="AL66" t="s">
        <v>145</v>
      </c>
    </row>
    <row r="67" spans="1:42" x14ac:dyDescent="0.2">
      <c r="A67" s="1">
        <v>66</v>
      </c>
      <c r="B67" s="2" t="s">
        <v>72</v>
      </c>
      <c r="C67" s="6" t="s">
        <v>127</v>
      </c>
      <c r="D67" s="6" t="s">
        <v>127</v>
      </c>
      <c r="E67" s="6" t="s">
        <v>127</v>
      </c>
      <c r="F67" s="6" t="s">
        <v>128</v>
      </c>
      <c r="G67" s="6" t="s">
        <v>128</v>
      </c>
      <c r="H67" s="6" t="s">
        <v>128</v>
      </c>
      <c r="I67" s="6" t="s">
        <v>127</v>
      </c>
      <c r="J67" s="6" t="s">
        <v>127</v>
      </c>
      <c r="K67" s="6" t="s">
        <v>127</v>
      </c>
      <c r="L67" s="6" t="s">
        <v>128</v>
      </c>
      <c r="M67" s="6" t="s">
        <v>128</v>
      </c>
      <c r="N67" s="6" t="s">
        <v>128</v>
      </c>
      <c r="O67" s="1" t="s">
        <v>116</v>
      </c>
      <c r="P67" s="1" t="s">
        <v>113</v>
      </c>
      <c r="Q67" s="1" t="s">
        <v>114</v>
      </c>
      <c r="R67" s="1" t="s">
        <v>125</v>
      </c>
      <c r="S67" s="10">
        <f t="shared" ref="S67:S101" si="15">IF(E67="YES",1,IF(E67="Y/PARTIAL",0.5,0))</f>
        <v>0</v>
      </c>
      <c r="T67" s="10">
        <f t="shared" ref="T67:T101" si="16">IF(H67="YES",1,IF(H67="Y/PARTIAL",0.5,0))</f>
        <v>0</v>
      </c>
      <c r="U67" s="10">
        <f t="shared" ref="U67:U101" si="17" xml:space="preserve"> IF(K67="YES",1,IF(K67="Y/PARTIAL",0.5,0))</f>
        <v>0</v>
      </c>
      <c r="V67" s="10">
        <f t="shared" ref="V67:V101" si="18">IF(N67="YES",1,IF(N67="Y/PARTIAL",0.5,0))</f>
        <v>0</v>
      </c>
      <c r="W67" s="12">
        <f t="shared" ref="W67:W101" si="19">IF(COUNTIF(C67:E67,"YES")&gt;0,1,IF(COUNTIF(C67:E67,"Y/PARTIAL")&gt;0,0.5,0))</f>
        <v>0</v>
      </c>
      <c r="X67" s="12">
        <f t="shared" ref="X67:X101" si="20">IF(COUNTIF(F67:H67,"YES")&gt;0,1,IF(COUNTIF(F67:H67,"Y/PARTIAL")&gt;0,0.5,0))</f>
        <v>0</v>
      </c>
      <c r="Y67" s="12">
        <f t="shared" ref="Y67:Y101" si="21">IF(COUNTIF(I67:K67,"YES")&gt;0,1,IF(COUNTIF(I67:K67,"Y/PARTIAL")&gt;0,0.5,0))</f>
        <v>0</v>
      </c>
      <c r="Z67" s="12">
        <f t="shared" ref="Z67:Z101" si="22">IF(COUNTIF(L67:N67,"YES")&gt;0,1,IF(COUNTIF(L67:N67,"Y/PARTIAL")&gt;0,0.5,0))</f>
        <v>0</v>
      </c>
      <c r="AD67" t="s">
        <v>122</v>
      </c>
      <c r="AE67">
        <v>17</v>
      </c>
      <c r="AF67">
        <v>17</v>
      </c>
      <c r="AG67">
        <v>17</v>
      </c>
      <c r="AH67">
        <v>17</v>
      </c>
      <c r="AI67">
        <v>6.5</v>
      </c>
      <c r="AJ67">
        <v>0</v>
      </c>
      <c r="AK67">
        <v>1</v>
      </c>
      <c r="AL67">
        <v>1.5</v>
      </c>
      <c r="AM67">
        <f t="shared" si="14"/>
        <v>38.235294117647058</v>
      </c>
      <c r="AN67">
        <f t="shared" si="13"/>
        <v>0</v>
      </c>
      <c r="AO67">
        <f t="shared" si="13"/>
        <v>5.8823529411764701</v>
      </c>
      <c r="AP67">
        <f t="shared" si="13"/>
        <v>8.8235294117647065</v>
      </c>
    </row>
    <row r="68" spans="1:42" x14ac:dyDescent="0.2">
      <c r="A68" s="1">
        <v>67</v>
      </c>
      <c r="B68" s="2" t="s">
        <v>73</v>
      </c>
      <c r="C68" s="5" t="s">
        <v>7</v>
      </c>
      <c r="D68" s="6" t="s">
        <v>127</v>
      </c>
      <c r="E68" s="6" t="s">
        <v>127</v>
      </c>
      <c r="F68" s="6" t="s">
        <v>128</v>
      </c>
      <c r="G68" s="6" t="s">
        <v>128</v>
      </c>
      <c r="H68" s="6" t="s">
        <v>128</v>
      </c>
      <c r="I68" s="6" t="s">
        <v>127</v>
      </c>
      <c r="J68" s="6" t="s">
        <v>127</v>
      </c>
      <c r="K68" s="6" t="s">
        <v>127</v>
      </c>
      <c r="L68" s="6" t="s">
        <v>128</v>
      </c>
      <c r="M68" s="6" t="s">
        <v>128</v>
      </c>
      <c r="N68" s="6" t="s">
        <v>128</v>
      </c>
      <c r="O68" s="1" t="s">
        <v>116</v>
      </c>
      <c r="P68" s="1" t="s">
        <v>113</v>
      </c>
      <c r="Q68" s="1" t="s">
        <v>117</v>
      </c>
      <c r="R68" s="1" t="s">
        <v>125</v>
      </c>
      <c r="S68" s="10">
        <f t="shared" si="15"/>
        <v>0</v>
      </c>
      <c r="T68" s="10">
        <f t="shared" si="16"/>
        <v>0</v>
      </c>
      <c r="U68" s="10">
        <f t="shared" si="17"/>
        <v>0</v>
      </c>
      <c r="V68" s="10">
        <f t="shared" si="18"/>
        <v>0</v>
      </c>
      <c r="W68" s="12">
        <f t="shared" si="19"/>
        <v>1</v>
      </c>
      <c r="X68" s="12">
        <f t="shared" si="20"/>
        <v>0</v>
      </c>
      <c r="Y68" s="12">
        <f t="shared" si="21"/>
        <v>0</v>
      </c>
      <c r="Z68" s="12">
        <f t="shared" si="22"/>
        <v>0</v>
      </c>
      <c r="AD68" t="s">
        <v>113</v>
      </c>
      <c r="AE68">
        <v>83</v>
      </c>
      <c r="AF68">
        <v>83</v>
      </c>
      <c r="AG68">
        <v>83</v>
      </c>
      <c r="AH68">
        <v>83</v>
      </c>
      <c r="AI68">
        <v>61.5</v>
      </c>
      <c r="AJ68">
        <v>32</v>
      </c>
      <c r="AK68">
        <v>36</v>
      </c>
      <c r="AL68">
        <v>44.5</v>
      </c>
      <c r="AM68">
        <f t="shared" si="14"/>
        <v>74.096385542168676</v>
      </c>
      <c r="AN68">
        <f t="shared" si="13"/>
        <v>38.554216867469883</v>
      </c>
      <c r="AO68">
        <f t="shared" si="13"/>
        <v>43.373493975903614</v>
      </c>
      <c r="AP68">
        <f t="shared" si="13"/>
        <v>53.614457831325304</v>
      </c>
    </row>
    <row r="69" spans="1:42" x14ac:dyDescent="0.2">
      <c r="A69" s="1">
        <v>68</v>
      </c>
      <c r="B69" s="2" t="s">
        <v>74</v>
      </c>
      <c r="C69" s="6" t="s">
        <v>127</v>
      </c>
      <c r="D69" s="6" t="s">
        <v>127</v>
      </c>
      <c r="E69" s="6" t="s">
        <v>127</v>
      </c>
      <c r="F69" s="6" t="s">
        <v>128</v>
      </c>
      <c r="G69" s="6" t="s">
        <v>128</v>
      </c>
      <c r="H69" s="6" t="s">
        <v>128</v>
      </c>
      <c r="I69" s="6" t="s">
        <v>129</v>
      </c>
      <c r="J69" s="6" t="s">
        <v>129</v>
      </c>
      <c r="K69" s="6" t="s">
        <v>129</v>
      </c>
      <c r="L69" s="6" t="s">
        <v>128</v>
      </c>
      <c r="M69" s="6" t="s">
        <v>128</v>
      </c>
      <c r="N69" s="6" t="s">
        <v>128</v>
      </c>
      <c r="O69" s="1" t="s">
        <v>116</v>
      </c>
      <c r="P69" s="1" t="s">
        <v>113</v>
      </c>
      <c r="Q69" s="1" t="s">
        <v>117</v>
      </c>
      <c r="R69" s="1" t="s">
        <v>125</v>
      </c>
      <c r="S69" s="10">
        <f t="shared" si="15"/>
        <v>0</v>
      </c>
      <c r="T69" s="10">
        <f t="shared" si="16"/>
        <v>0</v>
      </c>
      <c r="U69" s="10">
        <f t="shared" si="17"/>
        <v>0</v>
      </c>
      <c r="V69" s="10">
        <f t="shared" si="18"/>
        <v>0</v>
      </c>
      <c r="W69" s="12">
        <f t="shared" si="19"/>
        <v>0</v>
      </c>
      <c r="X69" s="12">
        <f t="shared" si="20"/>
        <v>0</v>
      </c>
      <c r="Y69" s="12">
        <f t="shared" si="21"/>
        <v>0</v>
      </c>
      <c r="Z69" s="12">
        <f t="shared" si="22"/>
        <v>0</v>
      </c>
      <c r="AD69" t="s">
        <v>141</v>
      </c>
      <c r="AE69">
        <v>100</v>
      </c>
      <c r="AF69">
        <v>100</v>
      </c>
      <c r="AG69">
        <v>100</v>
      </c>
      <c r="AH69">
        <v>100</v>
      </c>
      <c r="AI69">
        <v>68</v>
      </c>
      <c r="AJ69">
        <v>32</v>
      </c>
      <c r="AK69">
        <v>37</v>
      </c>
      <c r="AL69">
        <v>46</v>
      </c>
      <c r="AM69">
        <f t="shared" si="14"/>
        <v>68</v>
      </c>
      <c r="AN69">
        <f t="shared" si="13"/>
        <v>32</v>
      </c>
      <c r="AO69">
        <f t="shared" si="13"/>
        <v>37</v>
      </c>
      <c r="AP69">
        <f t="shared" si="13"/>
        <v>46</v>
      </c>
    </row>
    <row r="70" spans="1:42" x14ac:dyDescent="0.2">
      <c r="A70" s="1">
        <v>69</v>
      </c>
      <c r="B70" s="2" t="s">
        <v>75</v>
      </c>
      <c r="C70" s="5" t="s">
        <v>7</v>
      </c>
      <c r="D70" s="6" t="s">
        <v>127</v>
      </c>
      <c r="E70" s="6" t="s">
        <v>127</v>
      </c>
      <c r="F70" s="6" t="s">
        <v>128</v>
      </c>
      <c r="G70" s="6" t="s">
        <v>128</v>
      </c>
      <c r="H70" s="6" t="s">
        <v>128</v>
      </c>
      <c r="I70" s="6" t="s">
        <v>130</v>
      </c>
      <c r="J70" s="6" t="s">
        <v>127</v>
      </c>
      <c r="K70" s="6" t="s">
        <v>127</v>
      </c>
      <c r="L70" s="6" t="s">
        <v>128</v>
      </c>
      <c r="M70" s="6" t="s">
        <v>130</v>
      </c>
      <c r="N70" s="6" t="s">
        <v>128</v>
      </c>
      <c r="O70" s="1" t="s">
        <v>116</v>
      </c>
      <c r="P70" s="1" t="s">
        <v>113</v>
      </c>
      <c r="Q70" s="1" t="s">
        <v>117</v>
      </c>
      <c r="R70" s="1" t="s">
        <v>125</v>
      </c>
      <c r="S70" s="10">
        <f t="shared" si="15"/>
        <v>0</v>
      </c>
      <c r="T70" s="10">
        <f t="shared" si="16"/>
        <v>0</v>
      </c>
      <c r="U70" s="10">
        <f t="shared" si="17"/>
        <v>0</v>
      </c>
      <c r="V70" s="10">
        <f t="shared" si="18"/>
        <v>0</v>
      </c>
      <c r="W70" s="12">
        <f t="shared" si="19"/>
        <v>1</v>
      </c>
      <c r="X70" s="12">
        <f t="shared" si="20"/>
        <v>0</v>
      </c>
      <c r="Y70" s="12">
        <f t="shared" si="21"/>
        <v>0</v>
      </c>
      <c r="Z70" s="12">
        <f t="shared" si="22"/>
        <v>0</v>
      </c>
    </row>
    <row r="71" spans="1:42" x14ac:dyDescent="0.2">
      <c r="A71" s="1">
        <v>70</v>
      </c>
      <c r="B71" s="2" t="s">
        <v>76</v>
      </c>
      <c r="C71" s="5" t="s">
        <v>7</v>
      </c>
      <c r="D71" s="5" t="s">
        <v>7</v>
      </c>
      <c r="E71" s="5" t="s">
        <v>7</v>
      </c>
      <c r="F71" s="6" t="s">
        <v>128</v>
      </c>
      <c r="G71" s="6" t="s">
        <v>130</v>
      </c>
      <c r="H71" s="6" t="s">
        <v>128</v>
      </c>
      <c r="I71" s="6" t="s">
        <v>129</v>
      </c>
      <c r="J71" s="6" t="s">
        <v>129</v>
      </c>
      <c r="K71" s="6" t="s">
        <v>129</v>
      </c>
      <c r="L71" s="5" t="s">
        <v>7</v>
      </c>
      <c r="M71" s="6" t="s">
        <v>128</v>
      </c>
      <c r="N71" s="5" t="s">
        <v>7</v>
      </c>
      <c r="O71" s="1" t="s">
        <v>116</v>
      </c>
      <c r="P71" s="1" t="s">
        <v>113</v>
      </c>
      <c r="Q71" s="1" t="s">
        <v>114</v>
      </c>
      <c r="R71" s="1" t="s">
        <v>125</v>
      </c>
      <c r="S71" s="10">
        <f t="shared" si="15"/>
        <v>1</v>
      </c>
      <c r="T71" s="10">
        <f t="shared" si="16"/>
        <v>0</v>
      </c>
      <c r="U71" s="10">
        <f t="shared" si="17"/>
        <v>0</v>
      </c>
      <c r="V71" s="10">
        <f t="shared" si="18"/>
        <v>1</v>
      </c>
      <c r="W71" s="12">
        <f t="shared" si="19"/>
        <v>1</v>
      </c>
      <c r="X71" s="12">
        <f t="shared" si="20"/>
        <v>0</v>
      </c>
      <c r="Y71" s="12">
        <f t="shared" si="21"/>
        <v>0</v>
      </c>
      <c r="Z71" s="12">
        <f t="shared" si="22"/>
        <v>1</v>
      </c>
    </row>
    <row r="72" spans="1:42" x14ac:dyDescent="0.2">
      <c r="A72" s="1">
        <v>71</v>
      </c>
      <c r="B72" s="2" t="s">
        <v>77</v>
      </c>
      <c r="C72" s="5" t="s">
        <v>7</v>
      </c>
      <c r="D72" s="5" t="s">
        <v>7</v>
      </c>
      <c r="E72" s="5" t="s">
        <v>7</v>
      </c>
      <c r="F72" s="6" t="s">
        <v>128</v>
      </c>
      <c r="G72" s="6" t="s">
        <v>128</v>
      </c>
      <c r="H72" s="6" t="s">
        <v>128</v>
      </c>
      <c r="I72" s="6" t="s">
        <v>129</v>
      </c>
      <c r="J72" s="5" t="s">
        <v>7</v>
      </c>
      <c r="K72" s="6" t="s">
        <v>129</v>
      </c>
      <c r="L72" s="6" t="s">
        <v>128</v>
      </c>
      <c r="M72" s="6" t="s">
        <v>128</v>
      </c>
      <c r="N72" s="6" t="s">
        <v>128</v>
      </c>
      <c r="O72" s="1" t="s">
        <v>112</v>
      </c>
      <c r="P72" s="1" t="s">
        <v>122</v>
      </c>
      <c r="Q72" s="1" t="s">
        <v>114</v>
      </c>
      <c r="R72" s="1" t="s">
        <v>125</v>
      </c>
      <c r="S72" s="10">
        <f t="shared" si="15"/>
        <v>1</v>
      </c>
      <c r="T72" s="10">
        <f t="shared" si="16"/>
        <v>0</v>
      </c>
      <c r="U72" s="10">
        <f t="shared" si="17"/>
        <v>0</v>
      </c>
      <c r="V72" s="10">
        <f t="shared" si="18"/>
        <v>0</v>
      </c>
      <c r="W72" s="12">
        <f t="shared" si="19"/>
        <v>1</v>
      </c>
      <c r="X72" s="12">
        <f t="shared" si="20"/>
        <v>0</v>
      </c>
      <c r="Y72" s="12">
        <f t="shared" si="21"/>
        <v>1</v>
      </c>
      <c r="Z72" s="12">
        <f t="shared" si="22"/>
        <v>0</v>
      </c>
      <c r="AD72" t="s">
        <v>140</v>
      </c>
      <c r="AE72" t="s">
        <v>146</v>
      </c>
      <c r="AF72" t="s">
        <v>147</v>
      </c>
      <c r="AG72" t="s">
        <v>148</v>
      </c>
      <c r="AH72" t="s">
        <v>149</v>
      </c>
      <c r="AI72" t="s">
        <v>142</v>
      </c>
      <c r="AJ72" t="s">
        <v>143</v>
      </c>
      <c r="AK72" t="s">
        <v>144</v>
      </c>
      <c r="AL72" t="s">
        <v>145</v>
      </c>
    </row>
    <row r="73" spans="1:42" x14ac:dyDescent="0.2">
      <c r="A73" s="1">
        <v>72</v>
      </c>
      <c r="B73" s="2" t="s">
        <v>78</v>
      </c>
      <c r="C73" s="5" t="s">
        <v>7</v>
      </c>
      <c r="D73" s="5" t="s">
        <v>7</v>
      </c>
      <c r="E73" s="5" t="s">
        <v>7</v>
      </c>
      <c r="F73" s="5" t="s">
        <v>7</v>
      </c>
      <c r="G73" s="6" t="s">
        <v>128</v>
      </c>
      <c r="H73" s="6" t="s">
        <v>128</v>
      </c>
      <c r="I73" s="6" t="s">
        <v>129</v>
      </c>
      <c r="J73" s="5" t="s">
        <v>7</v>
      </c>
      <c r="K73" s="6" t="s">
        <v>129</v>
      </c>
      <c r="L73" s="6" t="s">
        <v>128</v>
      </c>
      <c r="M73" s="6" t="s">
        <v>128</v>
      </c>
      <c r="N73" s="6" t="s">
        <v>128</v>
      </c>
      <c r="O73" s="1" t="s">
        <v>112</v>
      </c>
      <c r="P73" s="1" t="s">
        <v>122</v>
      </c>
      <c r="Q73" s="1" t="s">
        <v>117</v>
      </c>
      <c r="R73" s="1" t="s">
        <v>125</v>
      </c>
      <c r="S73" s="10">
        <f t="shared" si="15"/>
        <v>1</v>
      </c>
      <c r="T73" s="10">
        <f t="shared" si="16"/>
        <v>0</v>
      </c>
      <c r="U73" s="10">
        <f t="shared" si="17"/>
        <v>0</v>
      </c>
      <c r="V73" s="10">
        <f t="shared" si="18"/>
        <v>0</v>
      </c>
      <c r="W73" s="12">
        <f t="shared" si="19"/>
        <v>1</v>
      </c>
      <c r="X73" s="12">
        <f t="shared" si="20"/>
        <v>1</v>
      </c>
      <c r="Y73" s="12">
        <f t="shared" si="21"/>
        <v>1</v>
      </c>
      <c r="Z73" s="12">
        <f t="shared" si="22"/>
        <v>0</v>
      </c>
      <c r="AD73" t="s">
        <v>117</v>
      </c>
      <c r="AE73">
        <v>44</v>
      </c>
      <c r="AF73">
        <v>44</v>
      </c>
      <c r="AG73">
        <v>44</v>
      </c>
      <c r="AH73">
        <v>44</v>
      </c>
      <c r="AI73">
        <v>16</v>
      </c>
      <c r="AJ73">
        <v>1.5</v>
      </c>
      <c r="AK73">
        <v>2.5</v>
      </c>
      <c r="AL73">
        <v>4</v>
      </c>
      <c r="AM73">
        <f t="shared" si="14"/>
        <v>36.363636363636367</v>
      </c>
      <c r="AN73">
        <f t="shared" si="13"/>
        <v>3.4090909090909087</v>
      </c>
      <c r="AO73">
        <f t="shared" si="13"/>
        <v>5.6818181818181817</v>
      </c>
      <c r="AP73">
        <f t="shared" si="13"/>
        <v>9.0909090909090917</v>
      </c>
    </row>
    <row r="74" spans="1:42" x14ac:dyDescent="0.2">
      <c r="A74" s="1">
        <v>73</v>
      </c>
      <c r="B74" s="2" t="s">
        <v>79</v>
      </c>
      <c r="C74" s="5" t="s">
        <v>131</v>
      </c>
      <c r="D74" s="5" t="s">
        <v>131</v>
      </c>
      <c r="E74" s="5" t="s">
        <v>131</v>
      </c>
      <c r="F74" s="6" t="s">
        <v>127</v>
      </c>
      <c r="G74" s="6" t="s">
        <v>127</v>
      </c>
      <c r="H74" s="6" t="s">
        <v>127</v>
      </c>
      <c r="I74" s="6" t="s">
        <v>130</v>
      </c>
      <c r="J74" s="6" t="s">
        <v>128</v>
      </c>
      <c r="K74" s="6" t="s">
        <v>130</v>
      </c>
      <c r="L74" s="6" t="s">
        <v>127</v>
      </c>
      <c r="M74" s="6" t="s">
        <v>127</v>
      </c>
      <c r="N74" s="5" t="s">
        <v>7</v>
      </c>
      <c r="O74" s="1" t="s">
        <v>112</v>
      </c>
      <c r="P74" s="1" t="s">
        <v>122</v>
      </c>
      <c r="Q74" s="1" t="s">
        <v>117</v>
      </c>
      <c r="R74" s="1" t="s">
        <v>124</v>
      </c>
      <c r="S74" s="10">
        <f t="shared" si="15"/>
        <v>0.5</v>
      </c>
      <c r="T74" s="10">
        <f t="shared" si="16"/>
        <v>0</v>
      </c>
      <c r="U74" s="10">
        <f t="shared" si="17"/>
        <v>0</v>
      </c>
      <c r="V74" s="10">
        <f t="shared" si="18"/>
        <v>1</v>
      </c>
      <c r="W74" s="12">
        <f t="shared" si="19"/>
        <v>0.5</v>
      </c>
      <c r="X74" s="12">
        <f t="shared" si="20"/>
        <v>0</v>
      </c>
      <c r="Y74" s="12">
        <f t="shared" si="21"/>
        <v>0</v>
      </c>
      <c r="Z74" s="12">
        <f t="shared" si="22"/>
        <v>1</v>
      </c>
      <c r="AD74" t="s">
        <v>114</v>
      </c>
      <c r="AE74">
        <v>56</v>
      </c>
      <c r="AF74">
        <v>56</v>
      </c>
      <c r="AG74">
        <v>56</v>
      </c>
      <c r="AH74">
        <v>56</v>
      </c>
      <c r="AI74">
        <v>52</v>
      </c>
      <c r="AJ74">
        <v>30.5</v>
      </c>
      <c r="AK74">
        <v>34.5</v>
      </c>
      <c r="AL74">
        <v>42</v>
      </c>
      <c r="AM74">
        <f t="shared" si="14"/>
        <v>92.857142857142861</v>
      </c>
      <c r="AN74">
        <f t="shared" si="13"/>
        <v>54.464285714285708</v>
      </c>
      <c r="AO74">
        <f t="shared" si="13"/>
        <v>61.607142857142861</v>
      </c>
      <c r="AP74">
        <f t="shared" si="13"/>
        <v>75</v>
      </c>
    </row>
    <row r="75" spans="1:42" x14ac:dyDescent="0.2">
      <c r="A75" s="1">
        <v>74</v>
      </c>
      <c r="B75" s="2" t="s">
        <v>80</v>
      </c>
      <c r="C75" s="5" t="s">
        <v>131</v>
      </c>
      <c r="D75" s="6" t="s">
        <v>127</v>
      </c>
      <c r="E75" s="6" t="s">
        <v>127</v>
      </c>
      <c r="F75" s="6" t="s">
        <v>127</v>
      </c>
      <c r="G75" s="6" t="s">
        <v>127</v>
      </c>
      <c r="H75" s="6" t="s">
        <v>127</v>
      </c>
      <c r="I75" s="6" t="s">
        <v>130</v>
      </c>
      <c r="J75" s="6" t="s">
        <v>128</v>
      </c>
      <c r="K75" s="6" t="s">
        <v>128</v>
      </c>
      <c r="L75" s="6" t="s">
        <v>127</v>
      </c>
      <c r="M75" s="6" t="s">
        <v>127</v>
      </c>
      <c r="N75" s="6" t="s">
        <v>127</v>
      </c>
      <c r="O75" s="1" t="s">
        <v>112</v>
      </c>
      <c r="P75" s="1" t="s">
        <v>122</v>
      </c>
      <c r="Q75" s="1" t="s">
        <v>117</v>
      </c>
      <c r="R75" s="1" t="s">
        <v>124</v>
      </c>
      <c r="S75" s="10">
        <f t="shared" si="15"/>
        <v>0</v>
      </c>
      <c r="T75" s="10">
        <f t="shared" si="16"/>
        <v>0</v>
      </c>
      <c r="U75" s="10">
        <f t="shared" si="17"/>
        <v>0</v>
      </c>
      <c r="V75" s="10">
        <f t="shared" si="18"/>
        <v>0</v>
      </c>
      <c r="W75" s="12">
        <f t="shared" si="19"/>
        <v>0.5</v>
      </c>
      <c r="X75" s="12">
        <f t="shared" si="20"/>
        <v>0</v>
      </c>
      <c r="Y75" s="12">
        <f t="shared" si="21"/>
        <v>0</v>
      </c>
      <c r="Z75" s="12">
        <f t="shared" si="22"/>
        <v>0</v>
      </c>
      <c r="AD75" t="s">
        <v>141</v>
      </c>
      <c r="AE75">
        <v>100</v>
      </c>
      <c r="AF75">
        <v>100</v>
      </c>
      <c r="AG75">
        <v>100</v>
      </c>
      <c r="AH75">
        <v>100</v>
      </c>
      <c r="AI75">
        <v>68</v>
      </c>
      <c r="AJ75">
        <v>32</v>
      </c>
      <c r="AK75">
        <v>37</v>
      </c>
      <c r="AL75">
        <v>46</v>
      </c>
      <c r="AM75">
        <f t="shared" si="14"/>
        <v>68</v>
      </c>
      <c r="AN75">
        <f t="shared" si="13"/>
        <v>32</v>
      </c>
      <c r="AO75">
        <f t="shared" si="13"/>
        <v>37</v>
      </c>
      <c r="AP75">
        <f t="shared" si="13"/>
        <v>46</v>
      </c>
    </row>
    <row r="76" spans="1:42" x14ac:dyDescent="0.2">
      <c r="A76" s="1">
        <v>75</v>
      </c>
      <c r="B76" s="2" t="s">
        <v>81</v>
      </c>
      <c r="C76" s="5" t="s">
        <v>131</v>
      </c>
      <c r="D76" s="6" t="s">
        <v>127</v>
      </c>
      <c r="E76" s="6" t="s">
        <v>127</v>
      </c>
      <c r="F76" s="6" t="s">
        <v>127</v>
      </c>
      <c r="G76" s="6" t="s">
        <v>127</v>
      </c>
      <c r="H76" s="6" t="s">
        <v>127</v>
      </c>
      <c r="I76" s="6" t="s">
        <v>128</v>
      </c>
      <c r="J76" s="6" t="s">
        <v>128</v>
      </c>
      <c r="K76" s="6" t="s">
        <v>128</v>
      </c>
      <c r="L76" s="6" t="s">
        <v>127</v>
      </c>
      <c r="M76" s="6" t="s">
        <v>127</v>
      </c>
      <c r="N76" s="6" t="s">
        <v>127</v>
      </c>
      <c r="O76" s="1" t="s">
        <v>112</v>
      </c>
      <c r="P76" s="1" t="s">
        <v>122</v>
      </c>
      <c r="Q76" s="1" t="s">
        <v>117</v>
      </c>
      <c r="R76" s="1" t="s">
        <v>124</v>
      </c>
      <c r="S76" s="10">
        <f t="shared" si="15"/>
        <v>0</v>
      </c>
      <c r="T76" s="10">
        <f t="shared" si="16"/>
        <v>0</v>
      </c>
      <c r="U76" s="10">
        <f t="shared" si="17"/>
        <v>0</v>
      </c>
      <c r="V76" s="10">
        <f t="shared" si="18"/>
        <v>0</v>
      </c>
      <c r="W76" s="12">
        <f t="shared" si="19"/>
        <v>0.5</v>
      </c>
      <c r="X76" s="12">
        <f t="shared" si="20"/>
        <v>0</v>
      </c>
      <c r="Y76" s="12">
        <f t="shared" si="21"/>
        <v>0</v>
      </c>
      <c r="Z76" s="12">
        <f t="shared" si="22"/>
        <v>0</v>
      </c>
      <c r="AM76" s="15"/>
      <c r="AN76" s="15"/>
      <c r="AO76" s="15"/>
      <c r="AP76" s="15"/>
    </row>
    <row r="77" spans="1:42" x14ac:dyDescent="0.2">
      <c r="A77" s="1">
        <v>76</v>
      </c>
      <c r="B77" s="2" t="s">
        <v>82</v>
      </c>
      <c r="C77" s="5" t="s">
        <v>131</v>
      </c>
      <c r="D77" s="6" t="s">
        <v>127</v>
      </c>
      <c r="E77" s="6" t="s">
        <v>127</v>
      </c>
      <c r="F77" s="6" t="s">
        <v>127</v>
      </c>
      <c r="G77" s="6" t="s">
        <v>127</v>
      </c>
      <c r="H77" s="6" t="s">
        <v>127</v>
      </c>
      <c r="I77" s="6" t="s">
        <v>130</v>
      </c>
      <c r="J77" s="6" t="s">
        <v>130</v>
      </c>
      <c r="K77" s="6" t="s">
        <v>130</v>
      </c>
      <c r="L77" s="5" t="s">
        <v>131</v>
      </c>
      <c r="M77" s="5" t="s">
        <v>131</v>
      </c>
      <c r="N77" s="6" t="s">
        <v>127</v>
      </c>
      <c r="O77" s="1" t="s">
        <v>112</v>
      </c>
      <c r="P77" s="1" t="s">
        <v>122</v>
      </c>
      <c r="Q77" s="1" t="s">
        <v>117</v>
      </c>
      <c r="R77" s="1" t="s">
        <v>120</v>
      </c>
      <c r="S77" s="10">
        <f t="shared" si="15"/>
        <v>0</v>
      </c>
      <c r="T77" s="10">
        <f t="shared" si="16"/>
        <v>0</v>
      </c>
      <c r="U77" s="10">
        <f t="shared" si="17"/>
        <v>0</v>
      </c>
      <c r="V77" s="10">
        <f t="shared" si="18"/>
        <v>0</v>
      </c>
      <c r="W77" s="12">
        <f t="shared" si="19"/>
        <v>0.5</v>
      </c>
      <c r="X77" s="12">
        <f t="shared" si="20"/>
        <v>0</v>
      </c>
      <c r="Y77" s="12">
        <f t="shared" si="21"/>
        <v>0</v>
      </c>
      <c r="Z77" s="12">
        <f t="shared" si="22"/>
        <v>0.5</v>
      </c>
      <c r="AM77" s="15"/>
      <c r="AN77" s="15"/>
      <c r="AO77" s="15"/>
      <c r="AP77" s="15"/>
    </row>
    <row r="78" spans="1:42" x14ac:dyDescent="0.2">
      <c r="A78" s="1">
        <v>77</v>
      </c>
      <c r="B78" s="2" t="s">
        <v>83</v>
      </c>
      <c r="C78" s="6" t="s">
        <v>127</v>
      </c>
      <c r="D78" s="5" t="s">
        <v>7</v>
      </c>
      <c r="E78" s="5" t="s">
        <v>7</v>
      </c>
      <c r="F78" s="6" t="s">
        <v>127</v>
      </c>
      <c r="G78" s="6" t="s">
        <v>127</v>
      </c>
      <c r="H78" s="6" t="s">
        <v>127</v>
      </c>
      <c r="I78" s="6" t="s">
        <v>128</v>
      </c>
      <c r="J78" s="6" t="s">
        <v>128</v>
      </c>
      <c r="K78" s="6" t="s">
        <v>130</v>
      </c>
      <c r="L78" s="6" t="s">
        <v>130</v>
      </c>
      <c r="M78" s="6" t="s">
        <v>130</v>
      </c>
      <c r="N78" s="6" t="s">
        <v>130</v>
      </c>
      <c r="O78" s="1" t="s">
        <v>112</v>
      </c>
      <c r="P78" s="1" t="s">
        <v>122</v>
      </c>
      <c r="Q78" s="1" t="s">
        <v>117</v>
      </c>
      <c r="R78" s="1" t="s">
        <v>120</v>
      </c>
      <c r="S78" s="10">
        <f t="shared" si="15"/>
        <v>1</v>
      </c>
      <c r="T78" s="10">
        <f t="shared" si="16"/>
        <v>0</v>
      </c>
      <c r="U78" s="10">
        <f t="shared" si="17"/>
        <v>0</v>
      </c>
      <c r="V78" s="10">
        <f t="shared" si="18"/>
        <v>0</v>
      </c>
      <c r="W78" s="12">
        <f t="shared" si="19"/>
        <v>1</v>
      </c>
      <c r="X78" s="12">
        <f t="shared" si="20"/>
        <v>0</v>
      </c>
      <c r="Y78" s="12">
        <f t="shared" si="21"/>
        <v>0</v>
      </c>
      <c r="Z78" s="12">
        <f t="shared" si="22"/>
        <v>0</v>
      </c>
      <c r="AM78" s="15"/>
      <c r="AN78" s="15"/>
      <c r="AO78" s="15"/>
      <c r="AP78" s="15"/>
    </row>
    <row r="79" spans="1:42" x14ac:dyDescent="0.2">
      <c r="A79" s="1">
        <v>78</v>
      </c>
      <c r="B79" s="2" t="s">
        <v>84</v>
      </c>
      <c r="C79" s="5" t="s">
        <v>131</v>
      </c>
      <c r="D79" s="6" t="s">
        <v>127</v>
      </c>
      <c r="E79" s="5" t="s">
        <v>131</v>
      </c>
      <c r="F79" s="6" t="s">
        <v>127</v>
      </c>
      <c r="G79" s="6" t="s">
        <v>127</v>
      </c>
      <c r="H79" s="6" t="s">
        <v>127</v>
      </c>
      <c r="I79" s="6" t="s">
        <v>127</v>
      </c>
      <c r="J79" s="6" t="s">
        <v>127</v>
      </c>
      <c r="K79" s="6" t="s">
        <v>127</v>
      </c>
      <c r="L79" s="6" t="s">
        <v>127</v>
      </c>
      <c r="M79" s="6" t="s">
        <v>127</v>
      </c>
      <c r="N79" s="6" t="s">
        <v>127</v>
      </c>
      <c r="O79" s="1" t="s">
        <v>112</v>
      </c>
      <c r="P79" s="1" t="s">
        <v>122</v>
      </c>
      <c r="Q79" s="1" t="s">
        <v>117</v>
      </c>
      <c r="R79" s="1" t="s">
        <v>120</v>
      </c>
      <c r="S79" s="10">
        <f t="shared" si="15"/>
        <v>0.5</v>
      </c>
      <c r="T79" s="10">
        <f t="shared" si="16"/>
        <v>0</v>
      </c>
      <c r="U79" s="10">
        <f t="shared" si="17"/>
        <v>0</v>
      </c>
      <c r="V79" s="10">
        <f t="shared" si="18"/>
        <v>0</v>
      </c>
      <c r="W79" s="12">
        <f t="shared" si="19"/>
        <v>0.5</v>
      </c>
      <c r="X79" s="12">
        <f t="shared" si="20"/>
        <v>0</v>
      </c>
      <c r="Y79" s="12">
        <f t="shared" si="21"/>
        <v>0</v>
      </c>
      <c r="Z79" s="12">
        <f t="shared" si="22"/>
        <v>0</v>
      </c>
      <c r="AM79" s="15"/>
      <c r="AN79" s="15"/>
      <c r="AO79" s="15"/>
      <c r="AP79" s="15"/>
    </row>
    <row r="80" spans="1:42" x14ac:dyDescent="0.2">
      <c r="A80" s="1">
        <v>79</v>
      </c>
      <c r="B80" s="2" t="s">
        <v>85</v>
      </c>
      <c r="C80" s="5" t="s">
        <v>127</v>
      </c>
      <c r="D80" s="6" t="s">
        <v>127</v>
      </c>
      <c r="E80" s="6" t="s">
        <v>127</v>
      </c>
      <c r="F80" s="6" t="s">
        <v>127</v>
      </c>
      <c r="G80" s="6" t="s">
        <v>127</v>
      </c>
      <c r="H80" s="6" t="s">
        <v>127</v>
      </c>
      <c r="I80" s="6" t="s">
        <v>128</v>
      </c>
      <c r="J80" s="6" t="s">
        <v>128</v>
      </c>
      <c r="K80" s="6" t="s">
        <v>128</v>
      </c>
      <c r="L80" s="6" t="s">
        <v>129</v>
      </c>
      <c r="M80" s="6" t="s">
        <v>129</v>
      </c>
      <c r="N80" s="6" t="s">
        <v>129</v>
      </c>
      <c r="O80" s="1" t="s">
        <v>112</v>
      </c>
      <c r="P80" s="1" t="s">
        <v>122</v>
      </c>
      <c r="Q80" s="1" t="s">
        <v>117</v>
      </c>
      <c r="R80" s="1" t="s">
        <v>124</v>
      </c>
      <c r="S80" s="10">
        <f t="shared" si="15"/>
        <v>0</v>
      </c>
      <c r="T80" s="10">
        <f t="shared" si="16"/>
        <v>0</v>
      </c>
      <c r="U80" s="10">
        <f t="shared" si="17"/>
        <v>0</v>
      </c>
      <c r="V80" s="10">
        <f t="shared" si="18"/>
        <v>0</v>
      </c>
      <c r="W80" s="12">
        <f t="shared" si="19"/>
        <v>0</v>
      </c>
      <c r="X80" s="12">
        <f t="shared" si="20"/>
        <v>0</v>
      </c>
      <c r="Y80" s="12">
        <f t="shared" si="21"/>
        <v>0</v>
      </c>
      <c r="Z80" s="12">
        <f t="shared" si="22"/>
        <v>0</v>
      </c>
      <c r="AM80" s="15"/>
      <c r="AN80" s="15"/>
      <c r="AO80" s="15"/>
      <c r="AP80" s="15"/>
    </row>
    <row r="81" spans="1:42" x14ac:dyDescent="0.2">
      <c r="A81" s="1">
        <v>80</v>
      </c>
      <c r="B81" s="2" t="s">
        <v>86</v>
      </c>
      <c r="C81" s="5" t="s">
        <v>131</v>
      </c>
      <c r="D81" s="6" t="s">
        <v>128</v>
      </c>
      <c r="E81" s="6" t="s">
        <v>128</v>
      </c>
      <c r="F81" s="6" t="s">
        <v>128</v>
      </c>
      <c r="G81" s="6" t="s">
        <v>128</v>
      </c>
      <c r="H81" s="6" t="s">
        <v>128</v>
      </c>
      <c r="I81" s="5" t="s">
        <v>131</v>
      </c>
      <c r="J81" s="5" t="s">
        <v>131</v>
      </c>
      <c r="K81" s="5" t="s">
        <v>131</v>
      </c>
      <c r="L81" s="5" t="s">
        <v>131</v>
      </c>
      <c r="M81" s="5" t="s">
        <v>131</v>
      </c>
      <c r="N81" s="5" t="s">
        <v>131</v>
      </c>
      <c r="O81" s="1" t="s">
        <v>112</v>
      </c>
      <c r="P81" s="1" t="s">
        <v>122</v>
      </c>
      <c r="Q81" s="1" t="s">
        <v>117</v>
      </c>
      <c r="R81" s="1" t="s">
        <v>126</v>
      </c>
      <c r="S81" s="10">
        <f t="shared" si="15"/>
        <v>0</v>
      </c>
      <c r="T81" s="10">
        <f t="shared" si="16"/>
        <v>0</v>
      </c>
      <c r="U81" s="10">
        <f t="shared" si="17"/>
        <v>0.5</v>
      </c>
      <c r="V81" s="10">
        <f t="shared" si="18"/>
        <v>0.5</v>
      </c>
      <c r="W81" s="17">
        <f t="shared" si="19"/>
        <v>0.5</v>
      </c>
      <c r="X81" s="17">
        <f t="shared" si="20"/>
        <v>0</v>
      </c>
      <c r="Y81" s="17">
        <f t="shared" si="21"/>
        <v>0.5</v>
      </c>
      <c r="Z81" s="17">
        <f t="shared" si="22"/>
        <v>0.5</v>
      </c>
      <c r="AM81" s="15"/>
      <c r="AN81" s="15"/>
      <c r="AO81" s="15"/>
      <c r="AP81" s="15"/>
    </row>
    <row r="82" spans="1:42" x14ac:dyDescent="0.2">
      <c r="A82" s="1">
        <v>81</v>
      </c>
      <c r="B82" s="2" t="s">
        <v>87</v>
      </c>
      <c r="C82" s="6" t="s">
        <v>128</v>
      </c>
      <c r="D82" s="5" t="s">
        <v>131</v>
      </c>
      <c r="E82" s="5" t="s">
        <v>131</v>
      </c>
      <c r="F82" s="6" t="s">
        <v>128</v>
      </c>
      <c r="G82" s="6" t="s">
        <v>128</v>
      </c>
      <c r="H82" s="6" t="s">
        <v>128</v>
      </c>
      <c r="I82" s="5" t="s">
        <v>131</v>
      </c>
      <c r="J82" s="5" t="s">
        <v>131</v>
      </c>
      <c r="K82" s="5" t="s">
        <v>131</v>
      </c>
      <c r="L82" s="6" t="s">
        <v>128</v>
      </c>
      <c r="M82" s="6" t="s">
        <v>128</v>
      </c>
      <c r="N82" s="6" t="s">
        <v>128</v>
      </c>
      <c r="O82" s="1" t="s">
        <v>112</v>
      </c>
      <c r="P82" s="1" t="s">
        <v>122</v>
      </c>
      <c r="Q82" s="1" t="s">
        <v>117</v>
      </c>
      <c r="R82" s="1" t="s">
        <v>126</v>
      </c>
      <c r="S82" s="10">
        <f t="shared" si="15"/>
        <v>0.5</v>
      </c>
      <c r="T82" s="10">
        <f t="shared" si="16"/>
        <v>0</v>
      </c>
      <c r="U82" s="10">
        <f t="shared" si="17"/>
        <v>0.5</v>
      </c>
      <c r="V82" s="10">
        <f t="shared" si="18"/>
        <v>0</v>
      </c>
      <c r="W82" s="17">
        <f t="shared" si="19"/>
        <v>0.5</v>
      </c>
      <c r="X82" s="17">
        <f t="shared" si="20"/>
        <v>0</v>
      </c>
      <c r="Y82" s="17">
        <f t="shared" si="21"/>
        <v>0.5</v>
      </c>
      <c r="Z82" s="17">
        <f t="shared" si="22"/>
        <v>0</v>
      </c>
      <c r="AM82" s="15"/>
      <c r="AN82" s="15"/>
      <c r="AO82" s="15"/>
      <c r="AP82" s="15"/>
    </row>
    <row r="83" spans="1:42" x14ac:dyDescent="0.2">
      <c r="A83" s="1">
        <v>82</v>
      </c>
      <c r="B83" s="2" t="s">
        <v>88</v>
      </c>
      <c r="C83" s="5" t="s">
        <v>7</v>
      </c>
      <c r="D83" s="5" t="s">
        <v>7</v>
      </c>
      <c r="E83" s="5" t="s">
        <v>7</v>
      </c>
      <c r="F83" s="6" t="s">
        <v>128</v>
      </c>
      <c r="G83" s="6" t="s">
        <v>128</v>
      </c>
      <c r="H83" s="6" t="s">
        <v>127</v>
      </c>
      <c r="I83" s="6" t="s">
        <v>127</v>
      </c>
      <c r="J83" s="6" t="s">
        <v>127</v>
      </c>
      <c r="K83" s="6" t="s">
        <v>127</v>
      </c>
      <c r="L83" s="6" t="s">
        <v>128</v>
      </c>
      <c r="M83" s="6" t="s">
        <v>128</v>
      </c>
      <c r="N83" s="6" t="s">
        <v>128</v>
      </c>
      <c r="O83" s="1" t="s">
        <v>116</v>
      </c>
      <c r="P83" s="1" t="s">
        <v>113</v>
      </c>
      <c r="Q83" s="1" t="s">
        <v>117</v>
      </c>
      <c r="R83" s="1" t="s">
        <v>119</v>
      </c>
      <c r="S83" s="10">
        <f t="shared" si="15"/>
        <v>1</v>
      </c>
      <c r="T83" s="10">
        <f t="shared" si="16"/>
        <v>0</v>
      </c>
      <c r="U83" s="10">
        <f t="shared" si="17"/>
        <v>0</v>
      </c>
      <c r="V83" s="10">
        <f t="shared" si="18"/>
        <v>0</v>
      </c>
      <c r="W83" s="12">
        <f t="shared" si="19"/>
        <v>1</v>
      </c>
      <c r="X83" s="12">
        <f t="shared" si="20"/>
        <v>0</v>
      </c>
      <c r="Y83" s="12">
        <f t="shared" si="21"/>
        <v>0</v>
      </c>
      <c r="Z83" s="12">
        <f t="shared" si="22"/>
        <v>0</v>
      </c>
      <c r="AM83" s="15"/>
      <c r="AN83" s="15"/>
      <c r="AO83" s="15"/>
      <c r="AP83" s="15"/>
    </row>
    <row r="84" spans="1:42" x14ac:dyDescent="0.2">
      <c r="A84" s="1">
        <v>83</v>
      </c>
      <c r="B84" s="2" t="s">
        <v>89</v>
      </c>
      <c r="C84" s="6" t="s">
        <v>127</v>
      </c>
      <c r="D84" s="6" t="s">
        <v>127</v>
      </c>
      <c r="E84" s="6" t="s">
        <v>127</v>
      </c>
      <c r="F84" s="6" t="s">
        <v>128</v>
      </c>
      <c r="G84" s="6" t="s">
        <v>130</v>
      </c>
      <c r="H84" s="6" t="s">
        <v>127</v>
      </c>
      <c r="I84" s="5" t="s">
        <v>7</v>
      </c>
      <c r="J84" s="6" t="s">
        <v>127</v>
      </c>
      <c r="K84" s="6" t="s">
        <v>127</v>
      </c>
      <c r="L84" s="6" t="s">
        <v>128</v>
      </c>
      <c r="M84" s="6" t="s">
        <v>128</v>
      </c>
      <c r="N84" s="6" t="s">
        <v>128</v>
      </c>
      <c r="O84" s="1" t="s">
        <v>116</v>
      </c>
      <c r="P84" s="1" t="s">
        <v>113</v>
      </c>
      <c r="Q84" s="1" t="s">
        <v>117</v>
      </c>
      <c r="R84" s="1" t="s">
        <v>119</v>
      </c>
      <c r="S84" s="10">
        <f t="shared" si="15"/>
        <v>0</v>
      </c>
      <c r="T84" s="10">
        <f t="shared" si="16"/>
        <v>0</v>
      </c>
      <c r="U84" s="10">
        <f t="shared" si="17"/>
        <v>0</v>
      </c>
      <c r="V84" s="10">
        <f t="shared" si="18"/>
        <v>0</v>
      </c>
      <c r="W84" s="12">
        <f t="shared" si="19"/>
        <v>0</v>
      </c>
      <c r="X84" s="12">
        <f t="shared" si="20"/>
        <v>0</v>
      </c>
      <c r="Y84" s="12">
        <f t="shared" si="21"/>
        <v>1</v>
      </c>
      <c r="Z84" s="12">
        <f t="shared" si="22"/>
        <v>0</v>
      </c>
      <c r="AM84" s="15"/>
      <c r="AN84" s="15"/>
      <c r="AO84" s="15"/>
      <c r="AP84" s="15"/>
    </row>
    <row r="85" spans="1:42" x14ac:dyDescent="0.2">
      <c r="A85" s="1">
        <v>84</v>
      </c>
      <c r="B85" s="2" t="s">
        <v>90</v>
      </c>
      <c r="C85" s="6" t="s">
        <v>127</v>
      </c>
      <c r="D85" s="6" t="s">
        <v>127</v>
      </c>
      <c r="E85" s="6" t="s">
        <v>127</v>
      </c>
      <c r="F85" s="6" t="s">
        <v>128</v>
      </c>
      <c r="G85" s="6" t="s">
        <v>128</v>
      </c>
      <c r="H85" s="6" t="s">
        <v>128</v>
      </c>
      <c r="I85" s="6" t="s">
        <v>127</v>
      </c>
      <c r="J85" s="6" t="s">
        <v>127</v>
      </c>
      <c r="K85" s="6" t="s">
        <v>127</v>
      </c>
      <c r="L85" s="6" t="s">
        <v>128</v>
      </c>
      <c r="M85" s="6" t="s">
        <v>130</v>
      </c>
      <c r="N85" s="6" t="s">
        <v>128</v>
      </c>
      <c r="O85" s="1" t="s">
        <v>116</v>
      </c>
      <c r="P85" s="1" t="s">
        <v>113</v>
      </c>
      <c r="Q85" s="1" t="s">
        <v>117</v>
      </c>
      <c r="R85" s="1" t="s">
        <v>119</v>
      </c>
      <c r="S85" s="10">
        <f t="shared" si="15"/>
        <v>0</v>
      </c>
      <c r="T85" s="10">
        <f t="shared" si="16"/>
        <v>0</v>
      </c>
      <c r="U85" s="10">
        <f t="shared" si="17"/>
        <v>0</v>
      </c>
      <c r="V85" s="10">
        <f t="shared" si="18"/>
        <v>0</v>
      </c>
      <c r="W85" s="12">
        <f t="shared" si="19"/>
        <v>0</v>
      </c>
      <c r="X85" s="12">
        <f t="shared" si="20"/>
        <v>0</v>
      </c>
      <c r="Y85" s="12">
        <f t="shared" si="21"/>
        <v>0</v>
      </c>
      <c r="Z85" s="12">
        <f t="shared" si="22"/>
        <v>0</v>
      </c>
      <c r="AM85" s="15"/>
      <c r="AN85" s="15"/>
      <c r="AO85" s="15"/>
      <c r="AP85" s="15"/>
    </row>
    <row r="86" spans="1:42" x14ac:dyDescent="0.2">
      <c r="A86" s="1">
        <v>85</v>
      </c>
      <c r="B86" s="2" t="s">
        <v>91</v>
      </c>
      <c r="C86" s="6" t="s">
        <v>127</v>
      </c>
      <c r="D86" s="6" t="s">
        <v>127</v>
      </c>
      <c r="E86" s="6" t="s">
        <v>127</v>
      </c>
      <c r="F86" s="6" t="s">
        <v>128</v>
      </c>
      <c r="G86" s="6" t="s">
        <v>127</v>
      </c>
      <c r="H86" s="6" t="s">
        <v>127</v>
      </c>
      <c r="I86" s="6" t="s">
        <v>127</v>
      </c>
      <c r="J86" s="6" t="s">
        <v>127</v>
      </c>
      <c r="K86" s="6" t="s">
        <v>127</v>
      </c>
      <c r="L86" s="6" t="s">
        <v>130</v>
      </c>
      <c r="M86" s="6" t="s">
        <v>128</v>
      </c>
      <c r="N86" s="6" t="s">
        <v>128</v>
      </c>
      <c r="O86" s="1" t="s">
        <v>116</v>
      </c>
      <c r="P86" s="1" t="s">
        <v>113</v>
      </c>
      <c r="Q86" s="1" t="s">
        <v>117</v>
      </c>
      <c r="R86" s="1" t="s">
        <v>119</v>
      </c>
      <c r="S86" s="10">
        <f t="shared" si="15"/>
        <v>0</v>
      </c>
      <c r="T86" s="10">
        <f t="shared" si="16"/>
        <v>0</v>
      </c>
      <c r="U86" s="10">
        <f t="shared" si="17"/>
        <v>0</v>
      </c>
      <c r="V86" s="10">
        <f t="shared" si="18"/>
        <v>0</v>
      </c>
      <c r="W86" s="12">
        <f t="shared" si="19"/>
        <v>0</v>
      </c>
      <c r="X86" s="12">
        <f t="shared" si="20"/>
        <v>0</v>
      </c>
      <c r="Y86" s="12">
        <f t="shared" si="21"/>
        <v>0</v>
      </c>
      <c r="Z86" s="12">
        <f t="shared" si="22"/>
        <v>0</v>
      </c>
      <c r="AM86" s="15"/>
      <c r="AN86" s="15"/>
      <c r="AO86" s="15"/>
      <c r="AP86" s="15"/>
    </row>
    <row r="87" spans="1:42" x14ac:dyDescent="0.2">
      <c r="A87" s="1">
        <v>86</v>
      </c>
      <c r="B87" s="2" t="s">
        <v>92</v>
      </c>
      <c r="C87" s="6" t="s">
        <v>127</v>
      </c>
      <c r="D87" s="6" t="s">
        <v>127</v>
      </c>
      <c r="E87" s="6" t="s">
        <v>127</v>
      </c>
      <c r="F87" s="6" t="s">
        <v>128</v>
      </c>
      <c r="G87" s="6" t="s">
        <v>128</v>
      </c>
      <c r="H87" s="6" t="s">
        <v>128</v>
      </c>
      <c r="I87" s="6" t="s">
        <v>127</v>
      </c>
      <c r="J87" s="6" t="s">
        <v>127</v>
      </c>
      <c r="K87" s="6" t="s">
        <v>127</v>
      </c>
      <c r="L87" s="6" t="s">
        <v>127</v>
      </c>
      <c r="M87" s="6" t="s">
        <v>127</v>
      </c>
      <c r="N87" s="6" t="s">
        <v>127</v>
      </c>
      <c r="O87" s="1" t="s">
        <v>116</v>
      </c>
      <c r="P87" s="1" t="s">
        <v>113</v>
      </c>
      <c r="Q87" s="1" t="s">
        <v>117</v>
      </c>
      <c r="R87" s="1" t="s">
        <v>118</v>
      </c>
      <c r="S87" s="10">
        <f t="shared" si="15"/>
        <v>0</v>
      </c>
      <c r="T87" s="10">
        <f t="shared" si="16"/>
        <v>0</v>
      </c>
      <c r="U87" s="10">
        <f t="shared" si="17"/>
        <v>0</v>
      </c>
      <c r="V87" s="10">
        <f t="shared" si="18"/>
        <v>0</v>
      </c>
      <c r="W87" s="12">
        <f t="shared" si="19"/>
        <v>0</v>
      </c>
      <c r="X87" s="12">
        <f t="shared" si="20"/>
        <v>0</v>
      </c>
      <c r="Y87" s="12">
        <f t="shared" si="21"/>
        <v>0</v>
      </c>
      <c r="Z87" s="12">
        <f t="shared" si="22"/>
        <v>0</v>
      </c>
    </row>
    <row r="88" spans="1:42" x14ac:dyDescent="0.2">
      <c r="A88" s="1">
        <v>87</v>
      </c>
      <c r="B88" s="2" t="s">
        <v>93</v>
      </c>
      <c r="C88" s="6" t="s">
        <v>127</v>
      </c>
      <c r="D88" s="6" t="s">
        <v>127</v>
      </c>
      <c r="E88" s="6" t="s">
        <v>127</v>
      </c>
      <c r="F88" s="6" t="s">
        <v>128</v>
      </c>
      <c r="G88" s="6" t="s">
        <v>128</v>
      </c>
      <c r="H88" s="6" t="s">
        <v>128</v>
      </c>
      <c r="I88" s="6" t="s">
        <v>127</v>
      </c>
      <c r="J88" s="6" t="s">
        <v>127</v>
      </c>
      <c r="K88" s="6" t="s">
        <v>127</v>
      </c>
      <c r="L88" s="6" t="s">
        <v>128</v>
      </c>
      <c r="M88" s="6" t="s">
        <v>128</v>
      </c>
      <c r="N88" s="6" t="s">
        <v>128</v>
      </c>
      <c r="O88" s="1" t="s">
        <v>116</v>
      </c>
      <c r="P88" s="1" t="s">
        <v>113</v>
      </c>
      <c r="Q88" s="1" t="s">
        <v>117</v>
      </c>
      <c r="R88" s="1" t="s">
        <v>119</v>
      </c>
      <c r="S88" s="10">
        <f t="shared" si="15"/>
        <v>0</v>
      </c>
      <c r="T88" s="10">
        <f t="shared" si="16"/>
        <v>0</v>
      </c>
      <c r="U88" s="10">
        <f t="shared" si="17"/>
        <v>0</v>
      </c>
      <c r="V88" s="10">
        <f t="shared" si="18"/>
        <v>0</v>
      </c>
      <c r="W88" s="12">
        <f t="shared" si="19"/>
        <v>0</v>
      </c>
      <c r="X88" s="12">
        <f t="shared" si="20"/>
        <v>0</v>
      </c>
      <c r="Y88" s="12">
        <f t="shared" si="21"/>
        <v>0</v>
      </c>
      <c r="Z88" s="12">
        <f t="shared" si="22"/>
        <v>0</v>
      </c>
    </row>
    <row r="89" spans="1:42" x14ac:dyDescent="0.2">
      <c r="A89" s="1">
        <v>88</v>
      </c>
      <c r="B89" s="2" t="s">
        <v>94</v>
      </c>
      <c r="C89" s="6" t="s">
        <v>127</v>
      </c>
      <c r="D89" s="6" t="s">
        <v>127</v>
      </c>
      <c r="E89" s="6" t="s">
        <v>127</v>
      </c>
      <c r="F89" s="6" t="s">
        <v>128</v>
      </c>
      <c r="G89" s="6" t="s">
        <v>128</v>
      </c>
      <c r="H89" s="6" t="s">
        <v>128</v>
      </c>
      <c r="I89" s="6" t="s">
        <v>127</v>
      </c>
      <c r="J89" s="6" t="s">
        <v>127</v>
      </c>
      <c r="K89" s="6" t="s">
        <v>127</v>
      </c>
      <c r="L89" s="6" t="s">
        <v>128</v>
      </c>
      <c r="M89" s="6" t="s">
        <v>128</v>
      </c>
      <c r="N89" s="6" t="s">
        <v>128</v>
      </c>
      <c r="O89" s="1" t="s">
        <v>116</v>
      </c>
      <c r="P89" s="1" t="s">
        <v>113</v>
      </c>
      <c r="Q89" s="1" t="s">
        <v>117</v>
      </c>
      <c r="R89" s="1" t="s">
        <v>119</v>
      </c>
      <c r="S89" s="10">
        <f t="shared" si="15"/>
        <v>0</v>
      </c>
      <c r="T89" s="10">
        <f t="shared" si="16"/>
        <v>0</v>
      </c>
      <c r="U89" s="10">
        <f t="shared" si="17"/>
        <v>0</v>
      </c>
      <c r="V89" s="10">
        <f t="shared" si="18"/>
        <v>0</v>
      </c>
      <c r="W89" s="12">
        <f t="shared" si="19"/>
        <v>0</v>
      </c>
      <c r="X89" s="12">
        <f t="shared" si="20"/>
        <v>0</v>
      </c>
      <c r="Y89" s="12">
        <f t="shared" si="21"/>
        <v>0</v>
      </c>
      <c r="Z89" s="12">
        <f t="shared" si="22"/>
        <v>0</v>
      </c>
    </row>
    <row r="90" spans="1:42" x14ac:dyDescent="0.2">
      <c r="A90" s="1">
        <v>89</v>
      </c>
      <c r="B90" s="2" t="s">
        <v>95</v>
      </c>
      <c r="C90" s="5" t="s">
        <v>7</v>
      </c>
      <c r="D90" s="5" t="s">
        <v>7</v>
      </c>
      <c r="E90" s="5" t="s">
        <v>7</v>
      </c>
      <c r="F90" s="5" t="s">
        <v>7</v>
      </c>
      <c r="G90" s="5" t="s">
        <v>7</v>
      </c>
      <c r="H90" s="5" t="s">
        <v>7</v>
      </c>
      <c r="I90" s="5" t="s">
        <v>7</v>
      </c>
      <c r="J90" s="5" t="s">
        <v>7</v>
      </c>
      <c r="K90" s="6" t="s">
        <v>130</v>
      </c>
      <c r="L90" s="5" t="s">
        <v>7</v>
      </c>
      <c r="M90" s="5" t="s">
        <v>7</v>
      </c>
      <c r="N90" s="5" t="s">
        <v>7</v>
      </c>
      <c r="O90" s="1" t="s">
        <v>112</v>
      </c>
      <c r="P90" s="1" t="s">
        <v>113</v>
      </c>
      <c r="Q90" s="1" t="s">
        <v>114</v>
      </c>
      <c r="R90" s="1" t="s">
        <v>115</v>
      </c>
      <c r="S90" s="10">
        <f t="shared" si="15"/>
        <v>1</v>
      </c>
      <c r="T90" s="10">
        <f t="shared" si="16"/>
        <v>1</v>
      </c>
      <c r="U90" s="10">
        <f t="shared" si="17"/>
        <v>0</v>
      </c>
      <c r="V90" s="10">
        <f t="shared" si="18"/>
        <v>1</v>
      </c>
      <c r="W90" s="12">
        <f t="shared" si="19"/>
        <v>1</v>
      </c>
      <c r="X90" s="12">
        <f t="shared" si="20"/>
        <v>1</v>
      </c>
      <c r="Y90" s="12">
        <f t="shared" si="21"/>
        <v>1</v>
      </c>
      <c r="Z90" s="12">
        <f t="shared" si="22"/>
        <v>1</v>
      </c>
    </row>
    <row r="91" spans="1:42" x14ac:dyDescent="0.2">
      <c r="A91" s="1">
        <v>90</v>
      </c>
      <c r="B91" s="2" t="s">
        <v>96</v>
      </c>
      <c r="C91" s="5" t="s">
        <v>7</v>
      </c>
      <c r="D91" s="5" t="s">
        <v>7</v>
      </c>
      <c r="E91" s="5" t="s">
        <v>7</v>
      </c>
      <c r="F91" s="5" t="s">
        <v>7</v>
      </c>
      <c r="G91" s="5" t="s">
        <v>7</v>
      </c>
      <c r="H91" s="5" t="s">
        <v>7</v>
      </c>
      <c r="I91" s="5" t="s">
        <v>7</v>
      </c>
      <c r="J91" s="6" t="s">
        <v>130</v>
      </c>
      <c r="K91" s="5" t="s">
        <v>7</v>
      </c>
      <c r="L91" s="5" t="s">
        <v>7</v>
      </c>
      <c r="M91" s="5" t="s">
        <v>7</v>
      </c>
      <c r="N91" s="5" t="s">
        <v>7</v>
      </c>
      <c r="O91" s="1" t="s">
        <v>112</v>
      </c>
      <c r="P91" s="1" t="s">
        <v>113</v>
      </c>
      <c r="Q91" s="1" t="s">
        <v>114</v>
      </c>
      <c r="R91" s="1" t="s">
        <v>115</v>
      </c>
      <c r="S91" s="10">
        <f t="shared" si="15"/>
        <v>1</v>
      </c>
      <c r="T91" s="10">
        <f t="shared" si="16"/>
        <v>1</v>
      </c>
      <c r="U91" s="10">
        <f t="shared" si="17"/>
        <v>1</v>
      </c>
      <c r="V91" s="10">
        <f t="shared" si="18"/>
        <v>1</v>
      </c>
      <c r="W91" s="12">
        <f t="shared" si="19"/>
        <v>1</v>
      </c>
      <c r="X91" s="12">
        <f t="shared" si="20"/>
        <v>1</v>
      </c>
      <c r="Y91" s="12">
        <f t="shared" si="21"/>
        <v>1</v>
      </c>
      <c r="Z91" s="12">
        <f t="shared" si="22"/>
        <v>1</v>
      </c>
    </row>
    <row r="92" spans="1:42" x14ac:dyDescent="0.2">
      <c r="A92" s="1">
        <v>91</v>
      </c>
      <c r="B92" s="2" t="s">
        <v>97</v>
      </c>
      <c r="C92" s="5" t="s">
        <v>7</v>
      </c>
      <c r="D92" s="5" t="s">
        <v>7</v>
      </c>
      <c r="E92" s="5" t="s">
        <v>7</v>
      </c>
      <c r="F92" s="5" t="s">
        <v>7</v>
      </c>
      <c r="G92" s="5" t="s">
        <v>7</v>
      </c>
      <c r="H92" s="5" t="s">
        <v>7</v>
      </c>
      <c r="I92" s="5" t="s">
        <v>7</v>
      </c>
      <c r="J92" s="5" t="s">
        <v>7</v>
      </c>
      <c r="K92" s="5" t="s">
        <v>7</v>
      </c>
      <c r="L92" s="5" t="s">
        <v>7</v>
      </c>
      <c r="M92" s="5" t="s">
        <v>7</v>
      </c>
      <c r="N92" s="5" t="s">
        <v>7</v>
      </c>
      <c r="O92" s="1" t="s">
        <v>112</v>
      </c>
      <c r="P92" s="1" t="s">
        <v>113</v>
      </c>
      <c r="Q92" s="1" t="s">
        <v>114</v>
      </c>
      <c r="R92" s="1" t="s">
        <v>115</v>
      </c>
      <c r="S92" s="10">
        <f t="shared" si="15"/>
        <v>1</v>
      </c>
      <c r="T92" s="10">
        <f t="shared" si="16"/>
        <v>1</v>
      </c>
      <c r="U92" s="10">
        <f t="shared" si="17"/>
        <v>1</v>
      </c>
      <c r="V92" s="10">
        <f t="shared" si="18"/>
        <v>1</v>
      </c>
      <c r="W92" s="12">
        <f t="shared" si="19"/>
        <v>1</v>
      </c>
      <c r="X92" s="12">
        <f t="shared" si="20"/>
        <v>1</v>
      </c>
      <c r="Y92" s="12">
        <f t="shared" si="21"/>
        <v>1</v>
      </c>
      <c r="Z92" s="12">
        <f t="shared" si="22"/>
        <v>1</v>
      </c>
    </row>
    <row r="93" spans="1:42" x14ac:dyDescent="0.2">
      <c r="A93" s="1">
        <v>92</v>
      </c>
      <c r="B93" s="2" t="s">
        <v>98</v>
      </c>
      <c r="C93" s="5" t="s">
        <v>7</v>
      </c>
      <c r="D93" s="5" t="s">
        <v>7</v>
      </c>
      <c r="E93" s="5" t="s">
        <v>7</v>
      </c>
      <c r="F93" s="5" t="s">
        <v>7</v>
      </c>
      <c r="G93" s="6" t="s">
        <v>129</v>
      </c>
      <c r="H93" s="6" t="s">
        <v>127</v>
      </c>
      <c r="I93" s="5" t="s">
        <v>7</v>
      </c>
      <c r="J93" s="5" t="s">
        <v>7</v>
      </c>
      <c r="K93" s="5" t="s">
        <v>7</v>
      </c>
      <c r="L93" s="5" t="s">
        <v>7</v>
      </c>
      <c r="M93" s="5" t="s">
        <v>7</v>
      </c>
      <c r="N93" s="5" t="s">
        <v>7</v>
      </c>
      <c r="O93" s="1" t="s">
        <v>112</v>
      </c>
      <c r="P93" s="1" t="s">
        <v>113</v>
      </c>
      <c r="Q93" s="1" t="s">
        <v>114</v>
      </c>
      <c r="R93" s="1" t="s">
        <v>115</v>
      </c>
      <c r="S93" s="10">
        <f t="shared" si="15"/>
        <v>1</v>
      </c>
      <c r="T93" s="10">
        <f t="shared" si="16"/>
        <v>0</v>
      </c>
      <c r="U93" s="10">
        <f t="shared" si="17"/>
        <v>1</v>
      </c>
      <c r="V93" s="10">
        <f t="shared" si="18"/>
        <v>1</v>
      </c>
      <c r="W93" s="12">
        <f t="shared" si="19"/>
        <v>1</v>
      </c>
      <c r="X93" s="12">
        <f t="shared" si="20"/>
        <v>1</v>
      </c>
      <c r="Y93" s="12">
        <f t="shared" si="21"/>
        <v>1</v>
      </c>
      <c r="Z93" s="12">
        <f t="shared" si="22"/>
        <v>1</v>
      </c>
    </row>
    <row r="94" spans="1:42" x14ac:dyDescent="0.2">
      <c r="A94" s="1">
        <v>93</v>
      </c>
      <c r="B94" s="2" t="s">
        <v>99</v>
      </c>
      <c r="C94" s="5" t="s">
        <v>7</v>
      </c>
      <c r="D94" s="5" t="s">
        <v>7</v>
      </c>
      <c r="E94" s="5" t="s">
        <v>7</v>
      </c>
      <c r="F94" s="5" t="s">
        <v>7</v>
      </c>
      <c r="G94" s="5" t="s">
        <v>7</v>
      </c>
      <c r="H94" s="5" t="s">
        <v>7</v>
      </c>
      <c r="I94" s="5" t="s">
        <v>7</v>
      </c>
      <c r="J94" s="5" t="s">
        <v>7</v>
      </c>
      <c r="K94" s="5" t="s">
        <v>7</v>
      </c>
      <c r="L94" s="5" t="s">
        <v>7</v>
      </c>
      <c r="M94" s="5" t="s">
        <v>7</v>
      </c>
      <c r="N94" s="5" t="s">
        <v>7</v>
      </c>
      <c r="O94" s="1" t="s">
        <v>112</v>
      </c>
      <c r="P94" s="1" t="s">
        <v>113</v>
      </c>
      <c r="Q94" s="1" t="s">
        <v>114</v>
      </c>
      <c r="R94" s="1" t="s">
        <v>115</v>
      </c>
      <c r="S94" s="10">
        <f t="shared" si="15"/>
        <v>1</v>
      </c>
      <c r="T94" s="10">
        <f t="shared" si="16"/>
        <v>1</v>
      </c>
      <c r="U94" s="10">
        <f t="shared" si="17"/>
        <v>1</v>
      </c>
      <c r="V94" s="10">
        <f t="shared" si="18"/>
        <v>1</v>
      </c>
      <c r="W94" s="12">
        <f t="shared" si="19"/>
        <v>1</v>
      </c>
      <c r="X94" s="12">
        <f t="shared" si="20"/>
        <v>1</v>
      </c>
      <c r="Y94" s="12">
        <f t="shared" si="21"/>
        <v>1</v>
      </c>
      <c r="Z94" s="12">
        <f t="shared" si="22"/>
        <v>1</v>
      </c>
    </row>
    <row r="95" spans="1:42" x14ac:dyDescent="0.2">
      <c r="A95" s="1">
        <v>94</v>
      </c>
      <c r="B95" s="2" t="s">
        <v>100</v>
      </c>
      <c r="C95" s="5" t="s">
        <v>7</v>
      </c>
      <c r="D95" s="5" t="s">
        <v>7</v>
      </c>
      <c r="E95" s="5" t="s">
        <v>7</v>
      </c>
      <c r="F95" s="6" t="s">
        <v>127</v>
      </c>
      <c r="G95" s="5" t="s">
        <v>7</v>
      </c>
      <c r="H95" s="5" t="s">
        <v>7</v>
      </c>
      <c r="I95" s="5" t="s">
        <v>7</v>
      </c>
      <c r="J95" s="5" t="s">
        <v>7</v>
      </c>
      <c r="K95" s="5" t="s">
        <v>7</v>
      </c>
      <c r="L95" s="5" t="s">
        <v>7</v>
      </c>
      <c r="M95" s="5" t="s">
        <v>7</v>
      </c>
      <c r="N95" s="5" t="s">
        <v>7</v>
      </c>
      <c r="O95" s="1" t="s">
        <v>112</v>
      </c>
      <c r="P95" s="1" t="s">
        <v>113</v>
      </c>
      <c r="Q95" s="1" t="s">
        <v>114</v>
      </c>
      <c r="R95" s="1" t="s">
        <v>115</v>
      </c>
      <c r="S95" s="10">
        <f t="shared" si="15"/>
        <v>1</v>
      </c>
      <c r="T95" s="10">
        <f t="shared" si="16"/>
        <v>1</v>
      </c>
      <c r="U95" s="10">
        <f t="shared" si="17"/>
        <v>1</v>
      </c>
      <c r="V95" s="10">
        <f t="shared" si="18"/>
        <v>1</v>
      </c>
      <c r="W95" s="12">
        <f t="shared" si="19"/>
        <v>1</v>
      </c>
      <c r="X95" s="12">
        <f t="shared" si="20"/>
        <v>1</v>
      </c>
      <c r="Y95" s="12">
        <f t="shared" si="21"/>
        <v>1</v>
      </c>
      <c r="Z95" s="12">
        <f t="shared" si="22"/>
        <v>1</v>
      </c>
    </row>
    <row r="96" spans="1:42" x14ac:dyDescent="0.2">
      <c r="A96" s="1">
        <v>95</v>
      </c>
      <c r="B96" s="2" t="s">
        <v>101</v>
      </c>
      <c r="C96" s="5" t="s">
        <v>7</v>
      </c>
      <c r="D96" s="5" t="s">
        <v>7</v>
      </c>
      <c r="E96" s="5" t="s">
        <v>7</v>
      </c>
      <c r="F96" s="5" t="s">
        <v>7</v>
      </c>
      <c r="G96" s="5" t="s">
        <v>7</v>
      </c>
      <c r="H96" s="6" t="s">
        <v>127</v>
      </c>
      <c r="I96" s="5" t="s">
        <v>7</v>
      </c>
      <c r="J96" s="6" t="s">
        <v>130</v>
      </c>
      <c r="K96" s="6" t="s">
        <v>130</v>
      </c>
      <c r="L96" s="5" t="s">
        <v>7</v>
      </c>
      <c r="M96" s="5" t="s">
        <v>7</v>
      </c>
      <c r="N96" s="5" t="s">
        <v>7</v>
      </c>
      <c r="O96" s="1" t="s">
        <v>112</v>
      </c>
      <c r="P96" s="1" t="s">
        <v>113</v>
      </c>
      <c r="Q96" s="1" t="s">
        <v>114</v>
      </c>
      <c r="R96" s="1" t="s">
        <v>115</v>
      </c>
      <c r="S96" s="10">
        <f t="shared" si="15"/>
        <v>1</v>
      </c>
      <c r="T96" s="10">
        <f t="shared" si="16"/>
        <v>0</v>
      </c>
      <c r="U96" s="10">
        <f t="shared" si="17"/>
        <v>0</v>
      </c>
      <c r="V96" s="10">
        <f t="shared" si="18"/>
        <v>1</v>
      </c>
      <c r="W96" s="12">
        <f t="shared" si="19"/>
        <v>1</v>
      </c>
      <c r="X96" s="12">
        <f t="shared" si="20"/>
        <v>1</v>
      </c>
      <c r="Y96" s="12">
        <f t="shared" si="21"/>
        <v>1</v>
      </c>
      <c r="Z96" s="12">
        <f t="shared" si="22"/>
        <v>1</v>
      </c>
    </row>
    <row r="97" spans="1:26" x14ac:dyDescent="0.2">
      <c r="A97" s="1">
        <v>96</v>
      </c>
      <c r="B97" s="2" t="s">
        <v>102</v>
      </c>
      <c r="C97" s="5" t="s">
        <v>7</v>
      </c>
      <c r="D97" s="5" t="s">
        <v>7</v>
      </c>
      <c r="E97" s="5" t="s">
        <v>7</v>
      </c>
      <c r="F97" s="5" t="s">
        <v>7</v>
      </c>
      <c r="G97" s="5" t="s">
        <v>7</v>
      </c>
      <c r="H97" s="5" t="s">
        <v>7</v>
      </c>
      <c r="I97" s="6" t="s">
        <v>130</v>
      </c>
      <c r="J97" s="6" t="s">
        <v>130</v>
      </c>
      <c r="K97" s="6" t="s">
        <v>130</v>
      </c>
      <c r="L97" s="5" t="s">
        <v>7</v>
      </c>
      <c r="M97" s="5" t="s">
        <v>7</v>
      </c>
      <c r="N97" s="5" t="s">
        <v>7</v>
      </c>
      <c r="O97" s="1" t="s">
        <v>112</v>
      </c>
      <c r="P97" s="1" t="s">
        <v>113</v>
      </c>
      <c r="Q97" s="1" t="s">
        <v>114</v>
      </c>
      <c r="R97" s="1" t="s">
        <v>115</v>
      </c>
      <c r="S97" s="10">
        <f t="shared" si="15"/>
        <v>1</v>
      </c>
      <c r="T97" s="10">
        <f t="shared" si="16"/>
        <v>1</v>
      </c>
      <c r="U97" s="10">
        <f t="shared" si="17"/>
        <v>0</v>
      </c>
      <c r="V97" s="10">
        <f t="shared" si="18"/>
        <v>1</v>
      </c>
      <c r="W97" s="12">
        <f t="shared" si="19"/>
        <v>1</v>
      </c>
      <c r="X97" s="12">
        <f t="shared" si="20"/>
        <v>1</v>
      </c>
      <c r="Y97" s="12">
        <f t="shared" si="21"/>
        <v>0</v>
      </c>
      <c r="Z97" s="12">
        <f t="shared" si="22"/>
        <v>1</v>
      </c>
    </row>
    <row r="98" spans="1:26" x14ac:dyDescent="0.2">
      <c r="A98" s="1">
        <v>97</v>
      </c>
      <c r="B98" s="2" t="s">
        <v>103</v>
      </c>
      <c r="C98" s="5" t="s">
        <v>7</v>
      </c>
      <c r="D98" s="5" t="s">
        <v>7</v>
      </c>
      <c r="E98" s="5" t="s">
        <v>7</v>
      </c>
      <c r="F98" s="5" t="s">
        <v>7</v>
      </c>
      <c r="G98" s="5" t="s">
        <v>7</v>
      </c>
      <c r="H98" s="5" t="s">
        <v>7</v>
      </c>
      <c r="I98" s="6" t="s">
        <v>130</v>
      </c>
      <c r="J98" s="6" t="s">
        <v>130</v>
      </c>
      <c r="K98" s="6" t="s">
        <v>130</v>
      </c>
      <c r="L98" s="5" t="s">
        <v>7</v>
      </c>
      <c r="M98" s="5" t="s">
        <v>7</v>
      </c>
      <c r="N98" s="5" t="s">
        <v>7</v>
      </c>
      <c r="O98" s="1" t="s">
        <v>112</v>
      </c>
      <c r="P98" s="1" t="s">
        <v>113</v>
      </c>
      <c r="Q98" s="1" t="s">
        <v>114</v>
      </c>
      <c r="R98" s="1" t="s">
        <v>115</v>
      </c>
      <c r="S98" s="10">
        <f t="shared" si="15"/>
        <v>1</v>
      </c>
      <c r="T98" s="10">
        <f t="shared" si="16"/>
        <v>1</v>
      </c>
      <c r="U98" s="10">
        <f t="shared" si="17"/>
        <v>0</v>
      </c>
      <c r="V98" s="10">
        <f t="shared" si="18"/>
        <v>1</v>
      </c>
      <c r="W98" s="12">
        <f t="shared" si="19"/>
        <v>1</v>
      </c>
      <c r="X98" s="12">
        <f t="shared" si="20"/>
        <v>1</v>
      </c>
      <c r="Y98" s="12">
        <f t="shared" si="21"/>
        <v>0</v>
      </c>
      <c r="Z98" s="12">
        <f t="shared" si="22"/>
        <v>1</v>
      </c>
    </row>
    <row r="99" spans="1:26" x14ac:dyDescent="0.2">
      <c r="A99" s="1">
        <v>98</v>
      </c>
      <c r="B99" s="2" t="s">
        <v>104</v>
      </c>
      <c r="C99" s="5" t="s">
        <v>7</v>
      </c>
      <c r="D99" s="5" t="s">
        <v>7</v>
      </c>
      <c r="E99" s="5" t="s">
        <v>7</v>
      </c>
      <c r="F99" s="5" t="s">
        <v>7</v>
      </c>
      <c r="G99" s="5" t="s">
        <v>7</v>
      </c>
      <c r="H99" s="5" t="s">
        <v>7</v>
      </c>
      <c r="I99" s="5" t="s">
        <v>7</v>
      </c>
      <c r="J99" s="6" t="s">
        <v>130</v>
      </c>
      <c r="K99" s="6" t="s">
        <v>130</v>
      </c>
      <c r="L99" s="5" t="s">
        <v>7</v>
      </c>
      <c r="M99" s="5" t="s">
        <v>7</v>
      </c>
      <c r="N99" s="5" t="s">
        <v>7</v>
      </c>
      <c r="O99" s="1" t="s">
        <v>112</v>
      </c>
      <c r="P99" s="1" t="s">
        <v>113</v>
      </c>
      <c r="Q99" s="1" t="s">
        <v>114</v>
      </c>
      <c r="R99" s="1" t="s">
        <v>115</v>
      </c>
      <c r="S99" s="10">
        <f t="shared" si="15"/>
        <v>1</v>
      </c>
      <c r="T99" s="10">
        <f t="shared" si="16"/>
        <v>1</v>
      </c>
      <c r="U99" s="10">
        <f t="shared" si="17"/>
        <v>0</v>
      </c>
      <c r="V99" s="10">
        <f t="shared" si="18"/>
        <v>1</v>
      </c>
      <c r="W99" s="12">
        <f t="shared" si="19"/>
        <v>1</v>
      </c>
      <c r="X99" s="12">
        <f t="shared" si="20"/>
        <v>1</v>
      </c>
      <c r="Y99" s="12">
        <f t="shared" si="21"/>
        <v>1</v>
      </c>
      <c r="Z99" s="12">
        <f t="shared" si="22"/>
        <v>1</v>
      </c>
    </row>
    <row r="100" spans="1:26" x14ac:dyDescent="0.2">
      <c r="A100" s="1">
        <v>99</v>
      </c>
      <c r="B100" s="2" t="s">
        <v>105</v>
      </c>
      <c r="C100" s="5" t="s">
        <v>7</v>
      </c>
      <c r="D100" s="5" t="s">
        <v>7</v>
      </c>
      <c r="E100" s="5" t="s">
        <v>7</v>
      </c>
      <c r="F100" s="5" t="s">
        <v>7</v>
      </c>
      <c r="G100" s="6" t="s">
        <v>127</v>
      </c>
      <c r="H100" s="6" t="s">
        <v>130</v>
      </c>
      <c r="I100" s="5" t="s">
        <v>7</v>
      </c>
      <c r="J100" s="6" t="s">
        <v>130</v>
      </c>
      <c r="K100" s="5" t="s">
        <v>7</v>
      </c>
      <c r="L100" s="5" t="s">
        <v>7</v>
      </c>
      <c r="M100" s="5" t="s">
        <v>7</v>
      </c>
      <c r="N100" s="5" t="s">
        <v>7</v>
      </c>
      <c r="O100" s="1" t="s">
        <v>112</v>
      </c>
      <c r="P100" s="1" t="s">
        <v>113</v>
      </c>
      <c r="Q100" s="1" t="s">
        <v>114</v>
      </c>
      <c r="R100" s="1" t="s">
        <v>115</v>
      </c>
      <c r="S100" s="10">
        <f t="shared" si="15"/>
        <v>1</v>
      </c>
      <c r="T100" s="10">
        <f t="shared" si="16"/>
        <v>0</v>
      </c>
      <c r="U100" s="10">
        <f t="shared" si="17"/>
        <v>1</v>
      </c>
      <c r="V100" s="10">
        <f t="shared" si="18"/>
        <v>1</v>
      </c>
      <c r="W100" s="12">
        <f t="shared" si="19"/>
        <v>1</v>
      </c>
      <c r="X100" s="12">
        <f t="shared" si="20"/>
        <v>1</v>
      </c>
      <c r="Y100" s="12">
        <f t="shared" si="21"/>
        <v>1</v>
      </c>
      <c r="Z100" s="12">
        <f t="shared" si="22"/>
        <v>1</v>
      </c>
    </row>
    <row r="101" spans="1:26" x14ac:dyDescent="0.2">
      <c r="A101" s="18">
        <v>100</v>
      </c>
      <c r="B101" s="20" t="s">
        <v>139</v>
      </c>
      <c r="C101" s="5" t="s">
        <v>7</v>
      </c>
      <c r="D101" s="5" t="s">
        <v>7</v>
      </c>
      <c r="E101" s="5" t="s">
        <v>7</v>
      </c>
      <c r="F101" s="6" t="s">
        <v>127</v>
      </c>
      <c r="G101" s="6" t="s">
        <v>127</v>
      </c>
      <c r="H101" s="6" t="s">
        <v>130</v>
      </c>
      <c r="I101" s="5" t="s">
        <v>7</v>
      </c>
      <c r="J101" s="5" t="s">
        <v>7</v>
      </c>
      <c r="K101" s="5" t="s">
        <v>7</v>
      </c>
      <c r="L101" s="5" t="s">
        <v>7</v>
      </c>
      <c r="M101" s="5" t="s">
        <v>7</v>
      </c>
      <c r="N101" s="5" t="s">
        <v>7</v>
      </c>
      <c r="O101" s="18" t="s">
        <v>112</v>
      </c>
      <c r="P101" s="18" t="s">
        <v>113</v>
      </c>
      <c r="Q101" s="18" t="s">
        <v>114</v>
      </c>
      <c r="R101" s="18" t="s">
        <v>115</v>
      </c>
      <c r="S101" s="10">
        <f t="shared" si="15"/>
        <v>1</v>
      </c>
      <c r="T101" s="10">
        <f t="shared" si="16"/>
        <v>0</v>
      </c>
      <c r="U101" s="10">
        <f t="shared" si="17"/>
        <v>1</v>
      </c>
      <c r="V101" s="10">
        <f t="shared" si="18"/>
        <v>1</v>
      </c>
      <c r="W101" s="22">
        <f t="shared" si="19"/>
        <v>1</v>
      </c>
      <c r="X101" s="22">
        <f t="shared" si="20"/>
        <v>0</v>
      </c>
      <c r="Y101" s="22">
        <f t="shared" si="21"/>
        <v>1</v>
      </c>
      <c r="Z101" s="22">
        <f t="shared" si="22"/>
        <v>1</v>
      </c>
    </row>
    <row r="102" spans="1:26" x14ac:dyDescent="0.2">
      <c r="B102" s="2"/>
      <c r="S102" s="10">
        <f>SUM(S2:S101)</f>
        <v>68</v>
      </c>
      <c r="T102" s="10">
        <f t="shared" ref="T102:Z102" si="23">SUM(T2:T101)</f>
        <v>32</v>
      </c>
      <c r="U102" s="10">
        <f t="shared" si="23"/>
        <v>37</v>
      </c>
      <c r="V102" s="10">
        <f t="shared" si="23"/>
        <v>46</v>
      </c>
      <c r="W102" s="12">
        <f t="shared" si="23"/>
        <v>77</v>
      </c>
      <c r="X102" s="12">
        <f t="shared" si="23"/>
        <v>42</v>
      </c>
      <c r="Y102" s="12">
        <f t="shared" si="23"/>
        <v>47</v>
      </c>
      <c r="Z102" s="12">
        <f t="shared" si="23"/>
        <v>50</v>
      </c>
    </row>
    <row r="103" spans="1:26" x14ac:dyDescent="0.2">
      <c r="B103" s="2" t="s">
        <v>106</v>
      </c>
      <c r="S103" s="29" t="s">
        <v>133</v>
      </c>
      <c r="T103" s="29"/>
      <c r="U103" s="29"/>
      <c r="V103" s="29"/>
      <c r="W103" s="27" t="s">
        <v>134</v>
      </c>
      <c r="X103" s="27"/>
      <c r="Y103" s="27"/>
      <c r="Z103" s="27"/>
    </row>
    <row r="104" spans="1:26" x14ac:dyDescent="0.2">
      <c r="A104" s="1"/>
      <c r="B104" s="2" t="s">
        <v>107</v>
      </c>
    </row>
    <row r="105" spans="1:26" x14ac:dyDescent="0.2">
      <c r="A105" s="1"/>
      <c r="B105" s="2"/>
      <c r="S105" s="15">
        <f>(S102/300)*100</f>
        <v>22.666666666666664</v>
      </c>
      <c r="T105" s="15">
        <f t="shared" ref="T105:V105" si="24">(T102/300)*100</f>
        <v>10.666666666666668</v>
      </c>
      <c r="U105" s="15">
        <f t="shared" si="24"/>
        <v>12.333333333333334</v>
      </c>
      <c r="V105" s="15">
        <f t="shared" si="24"/>
        <v>15.333333333333332</v>
      </c>
      <c r="W105" s="15">
        <f>W102</f>
        <v>77</v>
      </c>
      <c r="X105" s="15">
        <f t="shared" ref="X105:Z105" si="25">X102</f>
        <v>42</v>
      </c>
      <c r="Y105" s="15">
        <f t="shared" si="25"/>
        <v>47</v>
      </c>
      <c r="Z105" s="15">
        <f t="shared" si="25"/>
        <v>50</v>
      </c>
    </row>
  </sheetData>
  <mergeCells count="6">
    <mergeCell ref="W103:Z103"/>
    <mergeCell ref="C1:E1"/>
    <mergeCell ref="F1:H1"/>
    <mergeCell ref="I1:K1"/>
    <mergeCell ref="L1:N1"/>
    <mergeCell ref="S103:V103"/>
  </mergeCells>
  <conditionalFormatting sqref="A104:A105">
    <cfRule type="colorScale" priority="1">
      <colorScale>
        <cfvo type="formula" val="NO"/>
        <cfvo type="formula" val="YES"/>
        <color rgb="FFFF7128"/>
        <color rgb="FF00B050"/>
      </colorScale>
    </cfRule>
  </conditionalFormatting>
  <dataValidations count="1">
    <dataValidation type="list" allowBlank="1" showInputMessage="1" showErrorMessage="1" sqref="C2:N101" xr:uid="{C1399542-5488-8A4D-BEC2-02004EECB17D}">
      <formula1>"N/CODE, N/AGENT, N/TOOL, N/EXTRA, Y/PARTIAL,YES,N/KNOW"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Multi-Agent-Multi-Tool</vt:lpstr>
      <vt:lpstr>Single-Agent-Multi-Tool</vt:lpstr>
      <vt:lpstr>ALL</vt:lpstr>
      <vt:lpstr>Figure_data_average</vt:lpstr>
      <vt:lpstr>Figure_data_trail_1</vt:lpstr>
      <vt:lpstr>Figure_data_trial_2</vt:lpstr>
      <vt:lpstr>Figure_data_trial_3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Indrajeet Mandal</dc:creator>
  <cp:lastModifiedBy>Indrajeet Mandal</cp:lastModifiedBy>
  <dcterms:created xsi:type="dcterms:W3CDTF">2025-05-20T05:54:41Z</dcterms:created>
  <dcterms:modified xsi:type="dcterms:W3CDTF">2025-08-11T11:51:09Z</dcterms:modified>
</cp:coreProperties>
</file>