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usza\Desktop\"/>
    </mc:Choice>
  </mc:AlternateContent>
  <xr:revisionPtr revIDLastSave="0" documentId="13_ncr:1_{0DBD6D62-7563-4646-8050-C0A04871F351}" xr6:coauthVersionLast="47" xr6:coauthVersionMax="47" xr10:uidLastSave="{00000000-0000-0000-0000-000000000000}"/>
  <bookViews>
    <workbookView xWindow="-120" yWindow="-120" windowWidth="28110" windowHeight="16440" xr2:uid="{DFBD2C43-7307-49DB-8C9A-5A40CFECB4EE}"/>
  </bookViews>
  <sheets>
    <sheet name="Electric_Vehicle_Population_Dat" sheetId="2" r:id="rId1"/>
  </sheets>
  <definedNames>
    <definedName name="ExternalData_1" localSheetId="0" hidden="1">Electric_Vehicle_Population_Dat!$A$1:$K$100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Electric_Vehicle_Population_Dat!$H$1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" i="2" l="1"/>
  <c r="Q21" i="2"/>
  <c r="Q17" i="2" l="1"/>
  <c r="P17" i="2"/>
  <c r="O23" i="2"/>
  <c r="O22" i="2"/>
  <c r="O21" i="2"/>
  <c r="O28" i="2"/>
  <c r="O27" i="2"/>
  <c r="O17" i="2"/>
  <c r="Q16" i="2"/>
  <c r="P16" i="2"/>
  <c r="O16" i="2"/>
  <c r="Q15" i="2"/>
  <c r="P15" i="2"/>
  <c r="O15" i="2"/>
  <c r="P11" i="2"/>
  <c r="Q14" i="2"/>
  <c r="P14" i="2"/>
  <c r="O14" i="2"/>
  <c r="Q13" i="2"/>
  <c r="P13" i="2"/>
  <c r="O13" i="2"/>
  <c r="Q12" i="2"/>
  <c r="P12" i="2"/>
  <c r="O12" i="2"/>
  <c r="Q11" i="2"/>
  <c r="O11" i="2"/>
  <c r="Q10" i="2"/>
  <c r="P10" i="2"/>
  <c r="O10" i="2"/>
  <c r="Q9" i="2"/>
  <c r="P9" i="2"/>
  <c r="O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DDD68F-958A-4508-9B68-29E63D41557C}" keepAlive="1" name="Zapytanie — Electric_Vehicle_Population_Data" description="Połączenie z zapytaniem „Electric_Vehicle_Population_Data” w skoroszycie." type="5" refreshedVersion="8" background="1" saveData="1">
    <dbPr connection="Provider=Microsoft.Mashup.OleDb.1;Data Source=$Workbook$;Location=Electric_Vehicle_Population_Data;Extended Properties=&quot;&quot;" command="SELECT * FROM [Electric_Vehicle_Population_Data]"/>
  </connection>
</connections>
</file>

<file path=xl/sharedStrings.xml><?xml version="1.0" encoding="utf-8"?>
<sst xmlns="http://schemas.openxmlformats.org/spreadsheetml/2006/main" count="828" uniqueCount="175">
  <si>
    <t>VIN (1-10)</t>
  </si>
  <si>
    <t>County</t>
  </si>
  <si>
    <t>City</t>
  </si>
  <si>
    <t>State</t>
  </si>
  <si>
    <t>Postal Code</t>
  </si>
  <si>
    <t>Model Year</t>
  </si>
  <si>
    <t>Make</t>
  </si>
  <si>
    <t>Model</t>
  </si>
  <si>
    <t>Electric Vehicle Type</t>
  </si>
  <si>
    <t>Clean Alternative Fuel Vehicle (CAFV) Eligibility</t>
  </si>
  <si>
    <t>Electric Range</t>
  </si>
  <si>
    <t>Base MSRP</t>
  </si>
  <si>
    <t>King</t>
  </si>
  <si>
    <t>WA</t>
  </si>
  <si>
    <t>PORSCHE</t>
  </si>
  <si>
    <t>Plug-in Hybrid Electric Vehicle (PHEV)</t>
  </si>
  <si>
    <t>Not eligible due to low battery range</t>
  </si>
  <si>
    <t>WP0AH2A73J</t>
  </si>
  <si>
    <t>Clark</t>
  </si>
  <si>
    <t>Vancouver</t>
  </si>
  <si>
    <t>PANAMERA</t>
  </si>
  <si>
    <t>WP0AH2A71J</t>
  </si>
  <si>
    <t>Brush Prairie</t>
  </si>
  <si>
    <t>WP0CH2A75J</t>
  </si>
  <si>
    <t>Sammamish</t>
  </si>
  <si>
    <t>WP0AH2A7XJ</t>
  </si>
  <si>
    <t>Kent</t>
  </si>
  <si>
    <t>WP0AH2A70J</t>
  </si>
  <si>
    <t>Bellevue</t>
  </si>
  <si>
    <t>WP0AH2A77J</t>
  </si>
  <si>
    <t>Newcastle</t>
  </si>
  <si>
    <t>WP0CH2A76J</t>
  </si>
  <si>
    <t>Mercer Island</t>
  </si>
  <si>
    <t>WP0AH2A76J</t>
  </si>
  <si>
    <t>Seatac</t>
  </si>
  <si>
    <t>Snohomish</t>
  </si>
  <si>
    <t>Lake Stevens</t>
  </si>
  <si>
    <t>WP0AH2A74J</t>
  </si>
  <si>
    <t>Analiza cech ilościowych</t>
  </si>
  <si>
    <t>5YJRE1A38A</t>
  </si>
  <si>
    <t>Seattle</t>
  </si>
  <si>
    <t>TESLA</t>
  </si>
  <si>
    <t>ROADSTER</t>
  </si>
  <si>
    <t>Battery Electric Vehicle (BEV)</t>
  </si>
  <si>
    <t>Clean Alternative Fuel Vehicle Eligible</t>
  </si>
  <si>
    <t>5YJRE1A16A</t>
  </si>
  <si>
    <t>5YJRE1A10A</t>
  </si>
  <si>
    <t>5YJRE1A14A</t>
  </si>
  <si>
    <t>Redmond</t>
  </si>
  <si>
    <t>Kirkland</t>
  </si>
  <si>
    <t>5YJRE1A11A</t>
  </si>
  <si>
    <t>Mukilteo</t>
  </si>
  <si>
    <t>Federal Way</t>
  </si>
  <si>
    <t>5YJRE1A32A</t>
  </si>
  <si>
    <t>Pierce</t>
  </si>
  <si>
    <t>Steilacoom</t>
  </si>
  <si>
    <t>5YJRE1A1XA</t>
  </si>
  <si>
    <t>Spokane</t>
  </si>
  <si>
    <t>Newman Lake</t>
  </si>
  <si>
    <t>5YJRE1A12A</t>
  </si>
  <si>
    <t>Issaquah</t>
  </si>
  <si>
    <t>5YJRE1A39A</t>
  </si>
  <si>
    <t>Eligibility unknown as battery range has not been researched</t>
  </si>
  <si>
    <t>Edmonds</t>
  </si>
  <si>
    <t>Island</t>
  </si>
  <si>
    <t>Freeland</t>
  </si>
  <si>
    <t>Cecha 1</t>
  </si>
  <si>
    <t>5YJRE1A35A</t>
  </si>
  <si>
    <t>Kitsap</t>
  </si>
  <si>
    <t>Bainbridge Island</t>
  </si>
  <si>
    <t>5YJRE1A18A</t>
  </si>
  <si>
    <t>North Bend</t>
  </si>
  <si>
    <t>Cecha 2</t>
  </si>
  <si>
    <t>5YJRE1A14B</t>
  </si>
  <si>
    <t>Brier</t>
  </si>
  <si>
    <t>5YJRE1A11B</t>
  </si>
  <si>
    <t>5YJRE1A18B</t>
  </si>
  <si>
    <t>Klickitat</t>
  </si>
  <si>
    <t>Lyle</t>
  </si>
  <si>
    <t>5YJRE1A16B</t>
  </si>
  <si>
    <t>Camano Island</t>
  </si>
  <si>
    <t>5YJRE1A10B</t>
  </si>
  <si>
    <t>5YJRE1A34B</t>
  </si>
  <si>
    <t>YH4K12AA9C</t>
  </si>
  <si>
    <t>FISKER</t>
  </si>
  <si>
    <t>KARMA</t>
  </si>
  <si>
    <t>YH4K14AA9C</t>
  </si>
  <si>
    <t>Stanwood</t>
  </si>
  <si>
    <t>YH4K16AA5C</t>
  </si>
  <si>
    <t>Marysville</t>
  </si>
  <si>
    <t>YH4K14AA0C</t>
  </si>
  <si>
    <t>Pacific</t>
  </si>
  <si>
    <t>Raymond</t>
  </si>
  <si>
    <t>YH4K14AA6C</t>
  </si>
  <si>
    <t>Charles</t>
  </si>
  <si>
    <t>Hughesville</t>
  </si>
  <si>
    <t>MD</t>
  </si>
  <si>
    <t>YH4K14AA5C</t>
  </si>
  <si>
    <t>YH4K16AA1C</t>
  </si>
  <si>
    <t>YH4K10BA2C</t>
  </si>
  <si>
    <t>Mason</t>
  </si>
  <si>
    <t>Belfair</t>
  </si>
  <si>
    <t>YH4K10BA4C</t>
  </si>
  <si>
    <t>Black Diamond</t>
  </si>
  <si>
    <t>Skagit</t>
  </si>
  <si>
    <t>Bow</t>
  </si>
  <si>
    <t>5YJRE11B18</t>
  </si>
  <si>
    <t>5YJRE11BX8</t>
  </si>
  <si>
    <t>5YJRE11B98</t>
  </si>
  <si>
    <t>5YJRE11B68</t>
  </si>
  <si>
    <t>5YJRE11B88</t>
  </si>
  <si>
    <t>5YJRE11B08</t>
  </si>
  <si>
    <t>5YJRE11B58</t>
  </si>
  <si>
    <t>5YJRE11B48</t>
  </si>
  <si>
    <t>Burien</t>
  </si>
  <si>
    <t>5YJRE11B38</t>
  </si>
  <si>
    <t>San Juan</t>
  </si>
  <si>
    <t>Friday Harbor</t>
  </si>
  <si>
    <t>5YJRE11B28</t>
  </si>
  <si>
    <t>5YJRE11B78</t>
  </si>
  <si>
    <t>Kingston</t>
  </si>
  <si>
    <t>Lakewood</t>
  </si>
  <si>
    <t>Gig Harbor</t>
  </si>
  <si>
    <t>Port Orchard</t>
  </si>
  <si>
    <t>Whatcom</t>
  </si>
  <si>
    <t>Ferndale</t>
  </si>
  <si>
    <t>WBA7J2C52K</t>
  </si>
  <si>
    <t>BMW</t>
  </si>
  <si>
    <t>740E</t>
  </si>
  <si>
    <t>WBA7J2C55K</t>
  </si>
  <si>
    <t>WBA7J2C50K</t>
  </si>
  <si>
    <t>Spokane Valley</t>
  </si>
  <si>
    <t>WBA7J2C51J</t>
  </si>
  <si>
    <t>WBA7J2C54J</t>
  </si>
  <si>
    <t>Mill Creek</t>
  </si>
  <si>
    <t>WBA7J2C56J</t>
  </si>
  <si>
    <t>WBA7J2C52J</t>
  </si>
  <si>
    <t>WBA7J2C57J</t>
  </si>
  <si>
    <t>Walla Walla</t>
  </si>
  <si>
    <t>WBA7J2C58J</t>
  </si>
  <si>
    <t>Yakima</t>
  </si>
  <si>
    <t>Selah</t>
  </si>
  <si>
    <t>WBA7J2C50J</t>
  </si>
  <si>
    <t>Union</t>
  </si>
  <si>
    <t>WBA7J2C59J</t>
  </si>
  <si>
    <t>Puyallup</t>
  </si>
  <si>
    <t>Veradale</t>
  </si>
  <si>
    <t>Renton</t>
  </si>
  <si>
    <t>WBA7J2C53J</t>
  </si>
  <si>
    <t>Medina</t>
  </si>
  <si>
    <t>WBA7J2C5XJ</t>
  </si>
  <si>
    <t>Multnomah</t>
  </si>
  <si>
    <t>Portland</t>
  </si>
  <si>
    <t>OR</t>
  </si>
  <si>
    <t>WBA7J2C38H</t>
  </si>
  <si>
    <t>Hansville</t>
  </si>
  <si>
    <t>WBA7J2C36H</t>
  </si>
  <si>
    <t>South Hill</t>
  </si>
  <si>
    <t>WBA7J2C32H</t>
  </si>
  <si>
    <t>WBA7J2C50H</t>
  </si>
  <si>
    <t>WBA7J2C37H</t>
  </si>
  <si>
    <t>Chelan</t>
  </si>
  <si>
    <t>Wenatchee</t>
  </si>
  <si>
    <t>WBA7J2C5XH</t>
  </si>
  <si>
    <t>Korelacja Pearsona między zasięgiem a rocznikiem samochodu</t>
  </si>
  <si>
    <t>Minimum</t>
  </si>
  <si>
    <t>Maksimum</t>
  </si>
  <si>
    <t>Kwartyl I</t>
  </si>
  <si>
    <t>Mediana</t>
  </si>
  <si>
    <t>Kwartyl III</t>
  </si>
  <si>
    <t>Średnia</t>
  </si>
  <si>
    <t>Odchylenie standardowe</t>
  </si>
  <si>
    <t>Skośność</t>
  </si>
  <si>
    <t>Kurtoza</t>
  </si>
  <si>
    <t>Korelacja Persona między ceną podstawową a rocznikiem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</si>
</sst>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Gill Sans MT"/>
      <family val="2"/>
      <charset val="238"/>
      <scheme val="minor"/>
    </font>
    <font>
      <sz val="11"/>
      <name val="Gill Sans MT"/>
      <family val="2"/>
      <charset val="238"/>
      <scheme val="minor"/>
    </font>
    <font>
      <sz val="11"/>
      <color rgb="FF006100"/>
      <name val="Gill Sans MT"/>
      <family val="2"/>
      <charset val="238"/>
      <scheme val="minor"/>
    </font>
    <font>
      <sz val="8"/>
      <name val="Gill Sans MT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1"/>
      <name val="Arial"/>
      <family val="2"/>
      <charset val="238"/>
    </font>
    <font>
      <sz val="11"/>
      <color theme="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20">
    <xf numFmtId="0" fontId="0" fillId="0" borderId="0" xfId="0"/>
    <xf numFmtId="0" fontId="5" fillId="0" borderId="0" xfId="0" applyFont="1"/>
    <xf numFmtId="0" fontId="0" fillId="9" borderId="0" xfId="0" applyFill="1"/>
    <xf numFmtId="0" fontId="1" fillId="9" borderId="0" xfId="0" applyFont="1" applyFill="1"/>
    <xf numFmtId="0" fontId="5" fillId="7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 vertical="center"/>
    </xf>
    <xf numFmtId="0" fontId="5" fillId="11" borderId="1" xfId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6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</cellXfs>
  <cellStyles count="2">
    <cellStyle name="Dobry" xfId="1" builtinId="26"/>
    <cellStyle name="Normalny" xfId="0" builtinId="0"/>
  </cellStyles>
  <dxfs count="14">
    <dxf>
      <font>
        <b val="0"/>
        <i val="0"/>
        <strike val="0"/>
        <outline val="0"/>
        <shadow val="0"/>
        <u val="none"/>
        <vertAlign val="baseline"/>
        <name val="Arial"/>
        <family val="2"/>
        <charset val="238"/>
      </font>
      <numFmt numFmtId="0" formatCode="General"/>
      <fill>
        <patternFill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name val="Arial"/>
        <family val="2"/>
        <charset val="238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name val="Arial"/>
        <family val="2"/>
        <charset val="238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name val="Arial"/>
        <family val="2"/>
        <charset val="238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name val="Arial"/>
        <family val="2"/>
        <charset val="238"/>
      </font>
      <numFmt numFmtId="0" formatCode="General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name val="Arial"/>
        <family val="2"/>
        <charset val="238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name val="Arial"/>
        <family val="2"/>
        <charset val="238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name val="Arial"/>
        <family val="2"/>
        <charset val="238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name val="Arial"/>
        <family val="2"/>
        <charset val="238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name val="Arial"/>
        <family val="2"/>
        <charset val="238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name val="Arial"/>
        <family val="2"/>
        <charset val="238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Electric_Vehicle_Population_Dat!$O$26</c:f>
              <c:strCache>
                <c:ptCount val="1"/>
                <c:pt idx="0">
                  <c:v>Electric Vehicle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946-4963-8F3B-7DA354218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946-4963-8F3B-7DA354218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FD9-42FA-9106-B821EA6496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FD9-42FA-9106-B821EA6496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FD9-42FA-9106-B821EA6496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FD9-42FA-9106-B821EA6496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46-4963-8F3B-7DA35421823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946-4963-8F3B-7DA35421823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946-4963-8F3B-7DA354218233}"/>
              </c:ext>
            </c:extLst>
          </c:dPt>
          <c:cat>
            <c:strRef>
              <c:f>Electric_Vehicle_Population_Dat!$N$27:$N$28</c:f>
              <c:strCache>
                <c:ptCount val="2"/>
                <c:pt idx="0">
                  <c:v>Plug-in Hybrid Electric Vehicle (PHEV)</c:v>
                </c:pt>
                <c:pt idx="1">
                  <c:v>Battery Electric Vehicle (BEV)</c:v>
                </c:pt>
              </c:strCache>
            </c:strRef>
          </c:cat>
          <c:val>
            <c:numRef>
              <c:f>Electric_Vehicle_Population_Dat!$O$27:$O$28</c:f>
              <c:numCache>
                <c:formatCode>General</c:formatCode>
                <c:ptCount val="2"/>
                <c:pt idx="0">
                  <c:v>51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E-4493-BC99-9F08E60D4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33333333333333E-2"/>
          <c:y val="0.17171296296296298"/>
          <c:w val="0.93888888888888888"/>
          <c:h val="0.52215113735783025"/>
        </c:manualLayout>
      </c:layout>
      <c:pie3DChart>
        <c:varyColors val="1"/>
        <c:ser>
          <c:idx val="0"/>
          <c:order val="0"/>
          <c:tx>
            <c:strRef>
              <c:f>Electric_Vehicle_Population_Dat!$O$20</c:f>
              <c:strCache>
                <c:ptCount val="1"/>
                <c:pt idx="0">
                  <c:v>Clean Alternative Fuel Vehicle (CAFV) Eligibility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77-443E-9A60-384C60B357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977-443E-9A60-384C60B357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977-443E-9A60-384C60B357A2}"/>
              </c:ext>
            </c:extLst>
          </c:dPt>
          <c:cat>
            <c:strRef>
              <c:f>Electric_Vehicle_Population_Dat!$N$21:$N$23</c:f>
              <c:strCache>
                <c:ptCount val="3"/>
                <c:pt idx="0">
                  <c:v>Not eligible due to low battery range</c:v>
                </c:pt>
                <c:pt idx="1">
                  <c:v>Clean Alternative Fuel Vehicle Eligible</c:v>
                </c:pt>
                <c:pt idx="2">
                  <c:v>Eligibility unknown as battery range has not been researched</c:v>
                </c:pt>
              </c:strCache>
            </c:strRef>
          </c:cat>
          <c:val>
            <c:numRef>
              <c:f>Electric_Vehicle_Population_Dat!$O$21:$O$23</c:f>
              <c:numCache>
                <c:formatCode>General</c:formatCode>
                <c:ptCount val="3"/>
                <c:pt idx="0">
                  <c:v>38</c:v>
                </c:pt>
                <c:pt idx="1">
                  <c:v>48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1-440B-B77A-7F9528D9B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1697933</xdr:colOff>
      <xdr:row>34</xdr:row>
      <xdr:rowOff>57150</xdr:rowOff>
    </xdr:from>
    <xdr:to>
      <xdr:col>16</xdr:col>
      <xdr:colOff>272143</xdr:colOff>
      <xdr:row>48</xdr:row>
      <xdr:rowOff>19049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7EFA346-C141-F2F9-CEC2-4721AAD2D6C4}"/>
            </a:ext>
            <a:ext uri="{147F2762-F138-4A5C-976F-8EAC2B608ADB}">
              <a16:predDERef xmlns:a16="http://schemas.microsoft.com/office/drawing/2014/main" pred="{71291E91-1A72-EF8F-9636-694E16166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53341</xdr:colOff>
      <xdr:row>34</xdr:row>
      <xdr:rowOff>30480</xdr:rowOff>
    </xdr:from>
    <xdr:to>
      <xdr:col>14</xdr:col>
      <xdr:colOff>1251858</xdr:colOff>
      <xdr:row>48</xdr:row>
      <xdr:rowOff>3810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322F685-A942-EA63-7C7D-ED8444DCD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B1AF34-10F4-4C45-8A9D-20136BF6A5FF}" name="Tabela2" displayName="Tabela2" ref="N8:Q17" totalsRowShown="0" headerRowDxfId="13" dataDxfId="12">
  <autoFilter ref="N8:Q17" xr:uid="{7DB1AF34-10F4-4C45-8A9D-20136BF6A5FF}"/>
  <tableColumns count="4">
    <tableColumn id="1" xr3:uid="{A755DA16-D376-4CB0-B2DB-EA364FED6EBC}" name="Analiza cech ilościowych" dataDxfId="11"/>
    <tableColumn id="2" xr3:uid="{23134EF7-C18B-4C2E-AC09-24306521F6A6}" name="Model Year" dataDxfId="10"/>
    <tableColumn id="3" xr3:uid="{AEDC52F7-F101-4125-A47C-82A228916988}" name="Electric Range" dataDxfId="9"/>
    <tableColumn id="4" xr3:uid="{F8095CE1-7E9E-4C9A-A27F-776CB764707F}" name="Base MSRP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A84721-1433-4C22-BDDF-F7CA4C291469}" name="Tabela4" displayName="Tabela4" ref="N26:O28" totalsRowShown="0" headerRowDxfId="7" dataDxfId="6">
  <autoFilter ref="N26:O28" xr:uid="{5BA84721-1433-4C22-BDDF-F7CA4C291469}"/>
  <tableColumns count="2">
    <tableColumn id="1" xr3:uid="{CA8596E2-F605-453B-9A25-6F65434E51CC}" name="Cecha 1" dataDxfId="5"/>
    <tableColumn id="2" xr3:uid="{7BD9501B-7028-481F-B5D9-46F58C000045}" name="Electric Vehicle Type" dataDxfId="4">
      <calculatedColumnFormula>COUNTIF(H2:H100, H11)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67DB3E-A9C4-4507-96D1-042E21205A2A}" name="Tabela5" displayName="Tabela5" ref="N20:O23" totalsRowShown="0" headerRowDxfId="3" dataDxfId="2">
  <autoFilter ref="N20:O23" xr:uid="{7667DB3E-A9C4-4507-96D1-042E21205A2A}"/>
  <tableColumns count="2">
    <tableColumn id="1" xr3:uid="{8FEBAEBE-A1BF-4781-9584-2736D29A46D7}" name="Cecha 2" dataDxfId="1"/>
    <tableColumn id="2" xr3:uid="{6818444F-AFA8-4C56-B666-63340EE154F8}" name="Clean Alternative Fuel Vehicle (CAFV) Eligibil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ywidenda">
  <a:themeElements>
    <a:clrScheme name="Dywidenda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ywidenda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ywidenda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B5A13-CA73-4FC9-8CD7-CDA71F8F70AD}">
  <dimension ref="A1:Q100"/>
  <sheetViews>
    <sheetView tabSelected="1" topLeftCell="G1" zoomScale="40" zoomScaleNormal="40" workbookViewId="0">
      <selection activeCell="Q36" sqref="Q36"/>
    </sheetView>
  </sheetViews>
  <sheetFormatPr defaultRowHeight="17.25" x14ac:dyDescent="0.35"/>
  <cols>
    <col min="1" max="1" width="39" customWidth="1"/>
    <col min="2" max="2" width="26.5" customWidth="1"/>
    <col min="3" max="3" width="21.625" customWidth="1"/>
    <col min="4" max="4" width="23.5" customWidth="1"/>
    <col min="5" max="5" width="27.25" customWidth="1"/>
    <col min="6" max="6" width="26.5" customWidth="1"/>
    <col min="7" max="7" width="26.625" customWidth="1"/>
    <col min="8" max="8" width="48.125" style="2" customWidth="1"/>
    <col min="9" max="9" width="65.375" style="3" customWidth="1"/>
    <col min="10" max="10" width="37.875" style="2" customWidth="1"/>
    <col min="11" max="11" width="38.25" style="2" customWidth="1"/>
    <col min="12" max="12" width="32.75" style="2" customWidth="1"/>
    <col min="13" max="13" width="33" customWidth="1"/>
    <col min="14" max="14" width="62.75" customWidth="1"/>
    <col min="15" max="15" width="46.75" customWidth="1"/>
    <col min="16" max="16" width="25.75" customWidth="1"/>
    <col min="17" max="17" width="58.75" customWidth="1"/>
  </cols>
  <sheetData>
    <row r="1" spans="1:17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</v>
      </c>
      <c r="G1" s="4" t="s">
        <v>7</v>
      </c>
      <c r="H1" s="5" t="s">
        <v>8</v>
      </c>
      <c r="I1" s="5" t="s">
        <v>9</v>
      </c>
      <c r="J1" s="6" t="s">
        <v>10</v>
      </c>
      <c r="K1" s="6" t="s">
        <v>11</v>
      </c>
      <c r="L1" s="6" t="s">
        <v>5</v>
      </c>
      <c r="M1" s="1"/>
      <c r="N1" s="1"/>
      <c r="O1" s="1"/>
      <c r="P1" s="1"/>
      <c r="Q1" s="1"/>
    </row>
    <row r="2" spans="1:17" x14ac:dyDescent="0.35">
      <c r="A2" s="4" t="s">
        <v>17</v>
      </c>
      <c r="B2" s="4" t="s">
        <v>18</v>
      </c>
      <c r="C2" s="4" t="s">
        <v>19</v>
      </c>
      <c r="D2" s="4" t="s">
        <v>13</v>
      </c>
      <c r="E2" s="4">
        <v>98662</v>
      </c>
      <c r="F2" s="4" t="s">
        <v>14</v>
      </c>
      <c r="G2" s="4" t="s">
        <v>20</v>
      </c>
      <c r="H2" s="7" t="s">
        <v>15</v>
      </c>
      <c r="I2" s="5" t="s">
        <v>16</v>
      </c>
      <c r="J2" s="8">
        <v>14</v>
      </c>
      <c r="K2" s="8">
        <v>184400</v>
      </c>
      <c r="L2" s="8">
        <v>2018</v>
      </c>
      <c r="M2" s="1"/>
      <c r="N2" s="1"/>
      <c r="O2" s="1"/>
      <c r="P2" s="1"/>
      <c r="Q2" s="1"/>
    </row>
    <row r="3" spans="1:17" x14ac:dyDescent="0.35">
      <c r="A3" s="4" t="s">
        <v>21</v>
      </c>
      <c r="B3" s="4" t="s">
        <v>18</v>
      </c>
      <c r="C3" s="4" t="s">
        <v>22</v>
      </c>
      <c r="D3" s="4" t="s">
        <v>13</v>
      </c>
      <c r="E3" s="4">
        <v>98606</v>
      </c>
      <c r="F3" s="4" t="s">
        <v>14</v>
      </c>
      <c r="G3" s="4" t="s">
        <v>20</v>
      </c>
      <c r="H3" s="7" t="s">
        <v>15</v>
      </c>
      <c r="I3" s="5" t="s">
        <v>16</v>
      </c>
      <c r="J3" s="8">
        <v>14</v>
      </c>
      <c r="K3" s="8">
        <v>184400</v>
      </c>
      <c r="L3" s="8">
        <v>2018</v>
      </c>
      <c r="M3" s="1"/>
      <c r="N3" s="1"/>
      <c r="O3" s="1"/>
      <c r="P3" s="1"/>
      <c r="Q3" s="1"/>
    </row>
    <row r="4" spans="1:17" x14ac:dyDescent="0.35">
      <c r="A4" s="4" t="s">
        <v>23</v>
      </c>
      <c r="B4" s="4" t="s">
        <v>12</v>
      </c>
      <c r="C4" s="4" t="s">
        <v>24</v>
      </c>
      <c r="D4" s="4" t="s">
        <v>13</v>
      </c>
      <c r="E4" s="4">
        <v>98074</v>
      </c>
      <c r="F4" s="4" t="s">
        <v>14</v>
      </c>
      <c r="G4" s="4" t="s">
        <v>20</v>
      </c>
      <c r="H4" s="7" t="s">
        <v>15</v>
      </c>
      <c r="I4" s="5" t="s">
        <v>16</v>
      </c>
      <c r="J4" s="8">
        <v>14</v>
      </c>
      <c r="K4" s="8">
        <v>184400</v>
      </c>
      <c r="L4" s="8">
        <v>2018</v>
      </c>
      <c r="M4" s="1"/>
      <c r="N4" s="1"/>
      <c r="O4" s="1"/>
      <c r="P4" s="1"/>
      <c r="Q4" s="1"/>
    </row>
    <row r="5" spans="1:17" x14ac:dyDescent="0.35">
      <c r="A5" s="4" t="s">
        <v>25</v>
      </c>
      <c r="B5" s="4" t="s">
        <v>12</v>
      </c>
      <c r="C5" s="4" t="s">
        <v>26</v>
      </c>
      <c r="D5" s="4" t="s">
        <v>13</v>
      </c>
      <c r="E5" s="4">
        <v>98042</v>
      </c>
      <c r="F5" s="4" t="s">
        <v>14</v>
      </c>
      <c r="G5" s="4" t="s">
        <v>20</v>
      </c>
      <c r="H5" s="7" t="s">
        <v>15</v>
      </c>
      <c r="I5" s="5" t="s">
        <v>16</v>
      </c>
      <c r="J5" s="8">
        <v>14</v>
      </c>
      <c r="K5" s="8">
        <v>184400</v>
      </c>
      <c r="L5" s="8">
        <v>2018</v>
      </c>
      <c r="M5" s="1"/>
      <c r="N5" s="1"/>
      <c r="O5" s="1"/>
      <c r="P5" s="1"/>
      <c r="Q5" s="1"/>
    </row>
    <row r="6" spans="1:17" x14ac:dyDescent="0.35">
      <c r="A6" s="4" t="s">
        <v>27</v>
      </c>
      <c r="B6" s="4" t="s">
        <v>12</v>
      </c>
      <c r="C6" s="4" t="s">
        <v>28</v>
      </c>
      <c r="D6" s="4" t="s">
        <v>13</v>
      </c>
      <c r="E6" s="4">
        <v>98006</v>
      </c>
      <c r="F6" s="4" t="s">
        <v>14</v>
      </c>
      <c r="G6" s="4" t="s">
        <v>20</v>
      </c>
      <c r="H6" s="7" t="s">
        <v>15</v>
      </c>
      <c r="I6" s="5" t="s">
        <v>16</v>
      </c>
      <c r="J6" s="8">
        <v>14</v>
      </c>
      <c r="K6" s="8">
        <v>184400</v>
      </c>
      <c r="L6" s="8">
        <v>2018</v>
      </c>
      <c r="M6" s="1"/>
      <c r="N6" s="1"/>
      <c r="O6" s="1"/>
      <c r="P6" s="1"/>
      <c r="Q6" s="1"/>
    </row>
    <row r="7" spans="1:17" x14ac:dyDescent="0.35">
      <c r="A7" s="4" t="s">
        <v>29</v>
      </c>
      <c r="B7" s="4" t="s">
        <v>12</v>
      </c>
      <c r="C7" s="4" t="s">
        <v>30</v>
      </c>
      <c r="D7" s="4" t="s">
        <v>13</v>
      </c>
      <c r="E7" s="4">
        <v>98056</v>
      </c>
      <c r="F7" s="4" t="s">
        <v>14</v>
      </c>
      <c r="G7" s="4" t="s">
        <v>20</v>
      </c>
      <c r="H7" s="7" t="s">
        <v>15</v>
      </c>
      <c r="I7" s="5" t="s">
        <v>16</v>
      </c>
      <c r="J7" s="8">
        <v>14</v>
      </c>
      <c r="K7" s="8">
        <v>184400</v>
      </c>
      <c r="L7" s="8">
        <v>2018</v>
      </c>
      <c r="M7" s="1"/>
      <c r="N7" s="1"/>
      <c r="O7" s="1"/>
      <c r="P7" s="1"/>
      <c r="Q7" s="1"/>
    </row>
    <row r="8" spans="1:17" x14ac:dyDescent="0.35">
      <c r="A8" s="4" t="s">
        <v>31</v>
      </c>
      <c r="B8" s="4" t="s">
        <v>12</v>
      </c>
      <c r="C8" s="4" t="s">
        <v>32</v>
      </c>
      <c r="D8" s="4" t="s">
        <v>13</v>
      </c>
      <c r="E8" s="4">
        <v>98040</v>
      </c>
      <c r="F8" s="4" t="s">
        <v>14</v>
      </c>
      <c r="G8" s="4" t="s">
        <v>20</v>
      </c>
      <c r="H8" s="7" t="s">
        <v>15</v>
      </c>
      <c r="I8" s="5" t="s">
        <v>16</v>
      </c>
      <c r="J8" s="8">
        <v>14</v>
      </c>
      <c r="K8" s="8">
        <v>184400</v>
      </c>
      <c r="L8" s="8">
        <v>2018</v>
      </c>
      <c r="M8" s="1"/>
      <c r="N8" s="16" t="s">
        <v>38</v>
      </c>
      <c r="O8" s="18" t="s">
        <v>5</v>
      </c>
      <c r="P8" s="18" t="s">
        <v>10</v>
      </c>
      <c r="Q8" s="18" t="s">
        <v>11</v>
      </c>
    </row>
    <row r="9" spans="1:17" x14ac:dyDescent="0.35">
      <c r="A9" s="4" t="s">
        <v>33</v>
      </c>
      <c r="B9" s="4" t="s">
        <v>12</v>
      </c>
      <c r="C9" s="4" t="s">
        <v>34</v>
      </c>
      <c r="D9" s="4" t="s">
        <v>13</v>
      </c>
      <c r="E9" s="4">
        <v>98188</v>
      </c>
      <c r="F9" s="4" t="s">
        <v>14</v>
      </c>
      <c r="G9" s="4" t="s">
        <v>20</v>
      </c>
      <c r="H9" s="7" t="s">
        <v>15</v>
      </c>
      <c r="I9" s="5" t="s">
        <v>16</v>
      </c>
      <c r="J9" s="8">
        <v>14</v>
      </c>
      <c r="K9" s="8">
        <v>184400</v>
      </c>
      <c r="L9" s="8">
        <v>2018</v>
      </c>
      <c r="M9" s="1"/>
      <c r="N9" s="12" t="s">
        <v>165</v>
      </c>
      <c r="O9" s="13">
        <f>MIN(L2:L100)</f>
        <v>2008</v>
      </c>
      <c r="P9" s="13">
        <f>MIN(J2:J100)</f>
        <v>0</v>
      </c>
      <c r="Q9" s="13">
        <f>MIN(K2:K100)</f>
        <v>89100</v>
      </c>
    </row>
    <row r="10" spans="1:17" x14ac:dyDescent="0.35">
      <c r="A10" s="4" t="s">
        <v>25</v>
      </c>
      <c r="B10" s="4" t="s">
        <v>35</v>
      </c>
      <c r="C10" s="4" t="s">
        <v>36</v>
      </c>
      <c r="D10" s="4" t="s">
        <v>13</v>
      </c>
      <c r="E10" s="4">
        <v>98258</v>
      </c>
      <c r="F10" s="4" t="s">
        <v>14</v>
      </c>
      <c r="G10" s="4" t="s">
        <v>20</v>
      </c>
      <c r="H10" s="7" t="s">
        <v>15</v>
      </c>
      <c r="I10" s="5" t="s">
        <v>16</v>
      </c>
      <c r="J10" s="8">
        <v>14</v>
      </c>
      <c r="K10" s="8">
        <v>184400</v>
      </c>
      <c r="L10" s="8">
        <v>2018</v>
      </c>
      <c r="M10" s="1"/>
      <c r="N10" s="14" t="s">
        <v>166</v>
      </c>
      <c r="O10" s="15">
        <f>MAX(L2:L100)</f>
        <v>2019</v>
      </c>
      <c r="P10" s="15">
        <f>MAX(J2:J100)</f>
        <v>245</v>
      </c>
      <c r="Q10" s="15">
        <f>MAX(K2:K100)</f>
        <v>184400</v>
      </c>
    </row>
    <row r="11" spans="1:17" x14ac:dyDescent="0.35">
      <c r="A11" s="4" t="s">
        <v>37</v>
      </c>
      <c r="B11" s="4" t="s">
        <v>18</v>
      </c>
      <c r="C11" s="4" t="s">
        <v>19</v>
      </c>
      <c r="D11" s="4" t="s">
        <v>13</v>
      </c>
      <c r="E11" s="4">
        <v>98662</v>
      </c>
      <c r="F11" s="4" t="s">
        <v>14</v>
      </c>
      <c r="G11" s="4" t="s">
        <v>20</v>
      </c>
      <c r="H11" s="7" t="s">
        <v>15</v>
      </c>
      <c r="I11" s="5" t="s">
        <v>16</v>
      </c>
      <c r="J11" s="8">
        <v>14</v>
      </c>
      <c r="K11" s="8">
        <v>184400</v>
      </c>
      <c r="L11" s="8">
        <v>2018</v>
      </c>
      <c r="M11" s="1"/>
      <c r="N11" s="12" t="s">
        <v>167</v>
      </c>
      <c r="O11" s="13">
        <f>QUARTILE(L2:L100, 1)</f>
        <v>2010</v>
      </c>
      <c r="P11" s="13">
        <f>QUARTILE(J2:J100, 1)</f>
        <v>14</v>
      </c>
      <c r="Q11" s="13">
        <f>QUARTILE(K2:K100, 1)</f>
        <v>91250</v>
      </c>
    </row>
    <row r="12" spans="1:17" x14ac:dyDescent="0.35">
      <c r="A12" s="4" t="s">
        <v>39</v>
      </c>
      <c r="B12" s="4" t="s">
        <v>12</v>
      </c>
      <c r="C12" s="4" t="s">
        <v>40</v>
      </c>
      <c r="D12" s="4" t="s">
        <v>13</v>
      </c>
      <c r="E12" s="4">
        <v>98119</v>
      </c>
      <c r="F12" s="4" t="s">
        <v>41</v>
      </c>
      <c r="G12" s="4" t="s">
        <v>42</v>
      </c>
      <c r="H12" s="7" t="s">
        <v>43</v>
      </c>
      <c r="I12" s="5" t="s">
        <v>44</v>
      </c>
      <c r="J12" s="8">
        <v>245</v>
      </c>
      <c r="K12" s="8">
        <v>110950</v>
      </c>
      <c r="L12" s="8">
        <v>2010</v>
      </c>
      <c r="M12" s="1"/>
      <c r="N12" s="14" t="s">
        <v>168</v>
      </c>
      <c r="O12" s="15">
        <f>QUARTILE(L2:L100, 2)</f>
        <v>2012</v>
      </c>
      <c r="P12" s="15">
        <f>QUARTILE(J2:J100, 2)</f>
        <v>14</v>
      </c>
      <c r="Q12" s="15">
        <f>QUARTILE(K2:K100, 2)</f>
        <v>102000</v>
      </c>
    </row>
    <row r="13" spans="1:17" x14ac:dyDescent="0.35">
      <c r="A13" s="4" t="s">
        <v>45</v>
      </c>
      <c r="B13" s="4" t="s">
        <v>12</v>
      </c>
      <c r="C13" s="4" t="s">
        <v>40</v>
      </c>
      <c r="D13" s="4" t="s">
        <v>13</v>
      </c>
      <c r="E13" s="4">
        <v>98101</v>
      </c>
      <c r="F13" s="4" t="s">
        <v>41</v>
      </c>
      <c r="G13" s="4" t="s">
        <v>42</v>
      </c>
      <c r="H13" s="7" t="s">
        <v>43</v>
      </c>
      <c r="I13" s="5" t="s">
        <v>44</v>
      </c>
      <c r="J13" s="8">
        <v>245</v>
      </c>
      <c r="K13" s="8">
        <v>110950</v>
      </c>
      <c r="L13" s="8">
        <v>2010</v>
      </c>
      <c r="M13" s="1"/>
      <c r="N13" s="12" t="s">
        <v>169</v>
      </c>
      <c r="O13" s="13">
        <f>QUARTILE(L2:L100, 3)</f>
        <v>2018</v>
      </c>
      <c r="P13" s="13">
        <f>QUARTILE(J2:J100, 3)</f>
        <v>245</v>
      </c>
      <c r="Q13" s="13">
        <f>QUARTILE(K2:K100, 3)</f>
        <v>110950</v>
      </c>
    </row>
    <row r="14" spans="1:17" x14ac:dyDescent="0.35">
      <c r="A14" s="4" t="s">
        <v>46</v>
      </c>
      <c r="B14" s="4" t="s">
        <v>12</v>
      </c>
      <c r="C14" s="4" t="s">
        <v>40</v>
      </c>
      <c r="D14" s="4" t="s">
        <v>13</v>
      </c>
      <c r="E14" s="4">
        <v>98102</v>
      </c>
      <c r="F14" s="4" t="s">
        <v>41</v>
      </c>
      <c r="G14" s="4" t="s">
        <v>42</v>
      </c>
      <c r="H14" s="7" t="s">
        <v>43</v>
      </c>
      <c r="I14" s="5" t="s">
        <v>44</v>
      </c>
      <c r="J14" s="8">
        <v>245</v>
      </c>
      <c r="K14" s="8">
        <v>110950</v>
      </c>
      <c r="L14" s="8">
        <v>2010</v>
      </c>
      <c r="M14" s="1"/>
      <c r="N14" s="14" t="s">
        <v>170</v>
      </c>
      <c r="O14" s="15">
        <f>AVERAGE(L2:L100)</f>
        <v>2012.9494949494949</v>
      </c>
      <c r="P14" s="15">
        <f>AVERAGE(J2:J100)</f>
        <v>118.85858585858585</v>
      </c>
      <c r="Q14" s="15">
        <f>AVERAGE(K2:K100)</f>
        <v>108728.28282828283</v>
      </c>
    </row>
    <row r="15" spans="1:17" x14ac:dyDescent="0.35">
      <c r="A15" s="4" t="s">
        <v>47</v>
      </c>
      <c r="B15" s="4" t="s">
        <v>12</v>
      </c>
      <c r="C15" s="4" t="s">
        <v>48</v>
      </c>
      <c r="D15" s="4" t="s">
        <v>13</v>
      </c>
      <c r="E15" s="4">
        <v>98052</v>
      </c>
      <c r="F15" s="4" t="s">
        <v>41</v>
      </c>
      <c r="G15" s="4" t="s">
        <v>42</v>
      </c>
      <c r="H15" s="7" t="s">
        <v>43</v>
      </c>
      <c r="I15" s="5" t="s">
        <v>44</v>
      </c>
      <c r="J15" s="8">
        <v>245</v>
      </c>
      <c r="K15" s="8">
        <v>110950</v>
      </c>
      <c r="L15" s="8">
        <v>2010</v>
      </c>
      <c r="M15" s="1"/>
      <c r="N15" s="12" t="s">
        <v>171</v>
      </c>
      <c r="O15" s="13">
        <f>_xlfn.STDEV.P(L2:L100)</f>
        <v>4.1325848231683695</v>
      </c>
      <c r="P15" s="13">
        <f>_xlfn.STDEV.P(J2:J100)</f>
        <v>112.18284228459676</v>
      </c>
      <c r="Q15" s="13">
        <f>_xlfn.STDEV.P(K2:K100)</f>
        <v>26466.392985395305</v>
      </c>
    </row>
    <row r="16" spans="1:17" x14ac:dyDescent="0.35">
      <c r="A16" s="4" t="s">
        <v>45</v>
      </c>
      <c r="B16" s="4" t="s">
        <v>12</v>
      </c>
      <c r="C16" s="4" t="s">
        <v>49</v>
      </c>
      <c r="D16" s="4" t="s">
        <v>13</v>
      </c>
      <c r="E16" s="4">
        <v>98034</v>
      </c>
      <c r="F16" s="4" t="s">
        <v>41</v>
      </c>
      <c r="G16" s="4" t="s">
        <v>42</v>
      </c>
      <c r="H16" s="7" t="s">
        <v>43</v>
      </c>
      <c r="I16" s="5" t="s">
        <v>44</v>
      </c>
      <c r="J16" s="8">
        <v>245</v>
      </c>
      <c r="K16" s="8">
        <v>110950</v>
      </c>
      <c r="L16" s="8">
        <v>2010</v>
      </c>
      <c r="M16" s="1"/>
      <c r="N16" s="14" t="s">
        <v>172</v>
      </c>
      <c r="O16" s="15">
        <f>SKEW(L2:L100)</f>
        <v>0.25450176921056555</v>
      </c>
      <c r="P16" s="15">
        <f>SKEW(J2:J100)</f>
        <v>7.4672818827905815E-2</v>
      </c>
      <c r="Q16" s="15">
        <f>SKEW(K2:K100)</f>
        <v>2.2891971893092431</v>
      </c>
    </row>
    <row r="17" spans="1:17" x14ac:dyDescent="0.35">
      <c r="A17" s="4" t="s">
        <v>50</v>
      </c>
      <c r="B17" s="4" t="s">
        <v>35</v>
      </c>
      <c r="C17" s="4" t="s">
        <v>51</v>
      </c>
      <c r="D17" s="4" t="s">
        <v>13</v>
      </c>
      <c r="E17" s="4">
        <v>98275</v>
      </c>
      <c r="F17" s="4" t="s">
        <v>41</v>
      </c>
      <c r="G17" s="4" t="s">
        <v>42</v>
      </c>
      <c r="H17" s="7" t="s">
        <v>43</v>
      </c>
      <c r="I17" s="5" t="s">
        <v>44</v>
      </c>
      <c r="J17" s="8">
        <v>245</v>
      </c>
      <c r="K17" s="8">
        <v>110950</v>
      </c>
      <c r="L17" s="8">
        <v>2010</v>
      </c>
      <c r="M17" s="1"/>
      <c r="N17" s="12" t="s">
        <v>173</v>
      </c>
      <c r="O17" s="13">
        <f>KURT(L2:L100)</f>
        <v>-1.6550422141604559</v>
      </c>
      <c r="P17" s="13">
        <f>KURT(J2:J100)</f>
        <v>-2.0052709198687668</v>
      </c>
      <c r="Q17" s="13">
        <f>KURT(K2:K100)</f>
        <v>4.0832595993571381</v>
      </c>
    </row>
    <row r="18" spans="1:17" x14ac:dyDescent="0.35">
      <c r="A18" s="4" t="s">
        <v>47</v>
      </c>
      <c r="B18" s="4" t="s">
        <v>12</v>
      </c>
      <c r="C18" s="4" t="s">
        <v>52</v>
      </c>
      <c r="D18" s="4" t="s">
        <v>13</v>
      </c>
      <c r="E18" s="4">
        <v>98003</v>
      </c>
      <c r="F18" s="4" t="s">
        <v>41</v>
      </c>
      <c r="G18" s="4" t="s">
        <v>42</v>
      </c>
      <c r="H18" s="7" t="s">
        <v>43</v>
      </c>
      <c r="I18" s="5" t="s">
        <v>44</v>
      </c>
      <c r="J18" s="8">
        <v>245</v>
      </c>
      <c r="K18" s="8">
        <v>110950</v>
      </c>
      <c r="L18" s="8">
        <v>2010</v>
      </c>
      <c r="M18" s="1"/>
      <c r="N18" s="1"/>
      <c r="O18" s="1"/>
      <c r="P18" s="1"/>
      <c r="Q18" s="1"/>
    </row>
    <row r="19" spans="1:17" x14ac:dyDescent="0.35">
      <c r="A19" s="4" t="s">
        <v>53</v>
      </c>
      <c r="B19" s="4" t="s">
        <v>54</v>
      </c>
      <c r="C19" s="4" t="s">
        <v>55</v>
      </c>
      <c r="D19" s="4" t="s">
        <v>13</v>
      </c>
      <c r="E19" s="4">
        <v>98388</v>
      </c>
      <c r="F19" s="4" t="s">
        <v>41</v>
      </c>
      <c r="G19" s="4" t="s">
        <v>42</v>
      </c>
      <c r="H19" s="7" t="s">
        <v>43</v>
      </c>
      <c r="I19" s="5" t="s">
        <v>44</v>
      </c>
      <c r="J19" s="8">
        <v>245</v>
      </c>
      <c r="K19" s="8">
        <v>110950</v>
      </c>
      <c r="L19" s="8">
        <v>2010</v>
      </c>
      <c r="M19" s="1"/>
      <c r="N19" s="1"/>
      <c r="O19" s="1"/>
      <c r="P19" s="1"/>
      <c r="Q19" s="1"/>
    </row>
    <row r="20" spans="1:17" x14ac:dyDescent="0.35">
      <c r="A20" s="4" t="s">
        <v>53</v>
      </c>
      <c r="B20" s="4" t="s">
        <v>12</v>
      </c>
      <c r="C20" s="4" t="s">
        <v>28</v>
      </c>
      <c r="D20" s="4" t="s">
        <v>13</v>
      </c>
      <c r="E20" s="4">
        <v>98006</v>
      </c>
      <c r="F20" s="4" t="s">
        <v>41</v>
      </c>
      <c r="G20" s="4" t="s">
        <v>42</v>
      </c>
      <c r="H20" s="7" t="s">
        <v>43</v>
      </c>
      <c r="I20" s="5" t="s">
        <v>44</v>
      </c>
      <c r="J20" s="8">
        <v>245</v>
      </c>
      <c r="K20" s="8">
        <v>110950</v>
      </c>
      <c r="L20" s="8">
        <v>2010</v>
      </c>
      <c r="M20" s="1"/>
      <c r="N20" s="16" t="s">
        <v>72</v>
      </c>
      <c r="O20" s="19" t="s">
        <v>9</v>
      </c>
      <c r="P20" s="1"/>
      <c r="Q20" s="10" t="s">
        <v>164</v>
      </c>
    </row>
    <row r="21" spans="1:17" x14ac:dyDescent="0.35">
      <c r="A21" s="4" t="s">
        <v>56</v>
      </c>
      <c r="B21" s="4" t="s">
        <v>57</v>
      </c>
      <c r="C21" s="4" t="s">
        <v>58</v>
      </c>
      <c r="D21" s="4" t="s">
        <v>13</v>
      </c>
      <c r="E21" s="4">
        <v>99025</v>
      </c>
      <c r="F21" s="4" t="s">
        <v>41</v>
      </c>
      <c r="G21" s="4" t="s">
        <v>42</v>
      </c>
      <c r="H21" s="7" t="s">
        <v>43</v>
      </c>
      <c r="I21" s="5" t="s">
        <v>44</v>
      </c>
      <c r="J21" s="8">
        <v>245</v>
      </c>
      <c r="K21" s="8">
        <v>110950</v>
      </c>
      <c r="L21" s="8">
        <v>2010</v>
      </c>
      <c r="M21" s="1"/>
      <c r="N21" s="16" t="s">
        <v>16</v>
      </c>
      <c r="O21" s="17">
        <f>COUNTIF(I2:I100,Tabela5[[#This Row],[Cecha 2]])</f>
        <v>38</v>
      </c>
      <c r="P21" s="1"/>
      <c r="Q21" s="10">
        <f>PEARSON(J2:J100,L2:L100)</f>
        <v>-0.83336133906591581</v>
      </c>
    </row>
    <row r="22" spans="1:17" x14ac:dyDescent="0.35">
      <c r="A22" s="4" t="s">
        <v>59</v>
      </c>
      <c r="B22" s="4" t="s">
        <v>12</v>
      </c>
      <c r="C22" s="4" t="s">
        <v>60</v>
      </c>
      <c r="D22" s="4" t="s">
        <v>13</v>
      </c>
      <c r="E22" s="4">
        <v>98027</v>
      </c>
      <c r="F22" s="4" t="s">
        <v>41</v>
      </c>
      <c r="G22" s="4" t="s">
        <v>42</v>
      </c>
      <c r="H22" s="7" t="s">
        <v>43</v>
      </c>
      <c r="I22" s="5" t="s">
        <v>44</v>
      </c>
      <c r="J22" s="8">
        <v>245</v>
      </c>
      <c r="K22" s="8">
        <v>110950</v>
      </c>
      <c r="L22" s="8">
        <v>2010</v>
      </c>
      <c r="M22" s="1"/>
      <c r="N22" s="16" t="s">
        <v>44</v>
      </c>
      <c r="O22" s="17">
        <f>COUNTIF(I2:I100,Tabela5[[#This Row],[Cecha 2]])</f>
        <v>48</v>
      </c>
      <c r="P22" s="1"/>
    </row>
    <row r="23" spans="1:17" x14ac:dyDescent="0.35">
      <c r="A23" s="4" t="s">
        <v>61</v>
      </c>
      <c r="B23" s="4" t="s">
        <v>18</v>
      </c>
      <c r="C23" s="4" t="s">
        <v>22</v>
      </c>
      <c r="D23" s="4" t="s">
        <v>13</v>
      </c>
      <c r="E23" s="4">
        <v>98606</v>
      </c>
      <c r="F23" s="4" t="s">
        <v>41</v>
      </c>
      <c r="G23" s="4" t="s">
        <v>42</v>
      </c>
      <c r="H23" s="7" t="s">
        <v>43</v>
      </c>
      <c r="I23" s="5" t="s">
        <v>44</v>
      </c>
      <c r="J23" s="8">
        <v>245</v>
      </c>
      <c r="K23" s="8">
        <v>110950</v>
      </c>
      <c r="L23" s="8">
        <v>2010</v>
      </c>
      <c r="M23" s="1"/>
      <c r="N23" s="16" t="s">
        <v>62</v>
      </c>
      <c r="O23" s="17">
        <f>COUNTIF(I2:I100,Tabela5[[#This Row],[Cecha 2]])</f>
        <v>13</v>
      </c>
      <c r="P23" s="1"/>
      <c r="Q23" s="2"/>
    </row>
    <row r="24" spans="1:17" x14ac:dyDescent="0.35">
      <c r="A24" s="4" t="s">
        <v>56</v>
      </c>
      <c r="B24" s="4" t="s">
        <v>12</v>
      </c>
      <c r="C24" s="4" t="s">
        <v>28</v>
      </c>
      <c r="D24" s="4" t="s">
        <v>13</v>
      </c>
      <c r="E24" s="4">
        <v>98006</v>
      </c>
      <c r="F24" s="4" t="s">
        <v>41</v>
      </c>
      <c r="G24" s="4" t="s">
        <v>42</v>
      </c>
      <c r="H24" s="7" t="s">
        <v>43</v>
      </c>
      <c r="I24" s="5" t="s">
        <v>44</v>
      </c>
      <c r="J24" s="8">
        <v>245</v>
      </c>
      <c r="K24" s="8">
        <v>110950</v>
      </c>
      <c r="L24" s="8">
        <v>2010</v>
      </c>
      <c r="M24" s="1"/>
      <c r="N24" s="16"/>
      <c r="O24" s="16"/>
      <c r="P24" s="1"/>
    </row>
    <row r="25" spans="1:17" x14ac:dyDescent="0.35">
      <c r="A25" s="4" t="s">
        <v>61</v>
      </c>
      <c r="B25" s="4" t="s">
        <v>35</v>
      </c>
      <c r="C25" s="4" t="s">
        <v>63</v>
      </c>
      <c r="D25" s="4" t="s">
        <v>13</v>
      </c>
      <c r="E25" s="4">
        <v>98026</v>
      </c>
      <c r="F25" s="4" t="s">
        <v>41</v>
      </c>
      <c r="G25" s="4" t="s">
        <v>42</v>
      </c>
      <c r="H25" s="7" t="s">
        <v>43</v>
      </c>
      <c r="I25" s="5" t="s">
        <v>44</v>
      </c>
      <c r="J25" s="8">
        <v>245</v>
      </c>
      <c r="K25" s="8">
        <v>110950</v>
      </c>
      <c r="L25" s="8">
        <v>2010</v>
      </c>
      <c r="M25" s="1"/>
      <c r="N25" s="16"/>
      <c r="O25" s="16"/>
    </row>
    <row r="26" spans="1:17" x14ac:dyDescent="0.35">
      <c r="A26" s="4" t="s">
        <v>53</v>
      </c>
      <c r="B26" s="4" t="s">
        <v>64</v>
      </c>
      <c r="C26" s="4" t="s">
        <v>65</v>
      </c>
      <c r="D26" s="4" t="s">
        <v>13</v>
      </c>
      <c r="E26" s="4">
        <v>98249</v>
      </c>
      <c r="F26" s="4" t="s">
        <v>41</v>
      </c>
      <c r="G26" s="4" t="s">
        <v>42</v>
      </c>
      <c r="H26" s="7" t="s">
        <v>43</v>
      </c>
      <c r="I26" s="5" t="s">
        <v>44</v>
      </c>
      <c r="J26" s="8">
        <v>245</v>
      </c>
      <c r="K26" s="8">
        <v>110950</v>
      </c>
      <c r="L26" s="8">
        <v>2010</v>
      </c>
      <c r="M26" s="1"/>
      <c r="N26" s="16" t="s">
        <v>66</v>
      </c>
      <c r="O26" s="19" t="s">
        <v>8</v>
      </c>
      <c r="P26" s="1"/>
      <c r="Q26" s="11" t="s">
        <v>174</v>
      </c>
    </row>
    <row r="27" spans="1:17" x14ac:dyDescent="0.35">
      <c r="A27" s="4" t="s">
        <v>53</v>
      </c>
      <c r="B27" s="4" t="s">
        <v>12</v>
      </c>
      <c r="C27" s="4" t="s">
        <v>49</v>
      </c>
      <c r="D27" s="4" t="s">
        <v>13</v>
      </c>
      <c r="E27" s="4">
        <v>98034</v>
      </c>
      <c r="F27" s="4" t="s">
        <v>41</v>
      </c>
      <c r="G27" s="4" t="s">
        <v>42</v>
      </c>
      <c r="H27" s="7" t="s">
        <v>43</v>
      </c>
      <c r="I27" s="5" t="s">
        <v>44</v>
      </c>
      <c r="J27" s="8">
        <v>245</v>
      </c>
      <c r="K27" s="8">
        <v>110950</v>
      </c>
      <c r="L27" s="8">
        <v>2010</v>
      </c>
      <c r="M27" s="1"/>
      <c r="N27" s="16" t="s">
        <v>15</v>
      </c>
      <c r="O27" s="17">
        <f>COUNTIF(H2:H100,H2)</f>
        <v>51</v>
      </c>
      <c r="P27" s="1"/>
      <c r="Q27" s="11">
        <f>PEARSON(K2:K101,L2:L101)</f>
        <v>0.20700253506856506</v>
      </c>
    </row>
    <row r="28" spans="1:17" x14ac:dyDescent="0.35">
      <c r="A28" s="4" t="s">
        <v>47</v>
      </c>
      <c r="B28" s="4" t="s">
        <v>12</v>
      </c>
      <c r="C28" s="4" t="s">
        <v>40</v>
      </c>
      <c r="D28" s="4" t="s">
        <v>13</v>
      </c>
      <c r="E28" s="4">
        <v>98112</v>
      </c>
      <c r="F28" s="4" t="s">
        <v>41</v>
      </c>
      <c r="G28" s="4" t="s">
        <v>42</v>
      </c>
      <c r="H28" s="7" t="s">
        <v>43</v>
      </c>
      <c r="I28" s="5" t="s">
        <v>44</v>
      </c>
      <c r="J28" s="8">
        <v>245</v>
      </c>
      <c r="K28" s="8">
        <v>110950</v>
      </c>
      <c r="L28" s="8">
        <v>2010</v>
      </c>
      <c r="M28" s="1"/>
      <c r="N28" s="16" t="s">
        <v>43</v>
      </c>
      <c r="O28" s="17">
        <f>COUNTIF(H2:H100, H12)</f>
        <v>48</v>
      </c>
      <c r="P28" s="1"/>
    </row>
    <row r="29" spans="1:17" x14ac:dyDescent="0.35">
      <c r="A29" s="4" t="s">
        <v>67</v>
      </c>
      <c r="B29" s="4" t="s">
        <v>68</v>
      </c>
      <c r="C29" s="4" t="s">
        <v>69</v>
      </c>
      <c r="D29" s="4" t="s">
        <v>13</v>
      </c>
      <c r="E29" s="4">
        <v>98110</v>
      </c>
      <c r="F29" s="4" t="s">
        <v>41</v>
      </c>
      <c r="G29" s="4" t="s">
        <v>42</v>
      </c>
      <c r="H29" s="7" t="s">
        <v>43</v>
      </c>
      <c r="I29" s="5" t="s">
        <v>44</v>
      </c>
      <c r="J29" s="8">
        <v>245</v>
      </c>
      <c r="K29" s="8">
        <v>110950</v>
      </c>
      <c r="L29" s="8">
        <v>2010</v>
      </c>
      <c r="M29" s="1"/>
      <c r="N29" s="1"/>
      <c r="O29" s="1"/>
      <c r="P29" s="1"/>
      <c r="Q29" s="1"/>
    </row>
    <row r="30" spans="1:17" x14ac:dyDescent="0.35">
      <c r="A30" s="4" t="s">
        <v>50</v>
      </c>
      <c r="B30" s="4" t="s">
        <v>12</v>
      </c>
      <c r="C30" s="4" t="s">
        <v>28</v>
      </c>
      <c r="D30" s="4" t="s">
        <v>13</v>
      </c>
      <c r="E30" s="4">
        <v>98004</v>
      </c>
      <c r="F30" s="4" t="s">
        <v>41</v>
      </c>
      <c r="G30" s="4" t="s">
        <v>42</v>
      </c>
      <c r="H30" s="7" t="s">
        <v>43</v>
      </c>
      <c r="I30" s="5" t="s">
        <v>44</v>
      </c>
      <c r="J30" s="8">
        <v>245</v>
      </c>
      <c r="K30" s="8">
        <v>110950</v>
      </c>
      <c r="L30" s="8">
        <v>2010</v>
      </c>
      <c r="M30" s="1"/>
      <c r="N30" s="1"/>
      <c r="O30" s="1"/>
      <c r="P30" s="1"/>
      <c r="Q30" s="1"/>
    </row>
    <row r="31" spans="1:17" x14ac:dyDescent="0.35">
      <c r="A31" s="4" t="s">
        <v>70</v>
      </c>
      <c r="B31" s="4" t="s">
        <v>12</v>
      </c>
      <c r="C31" s="4" t="s">
        <v>71</v>
      </c>
      <c r="D31" s="4" t="s">
        <v>13</v>
      </c>
      <c r="E31" s="4">
        <v>98045</v>
      </c>
      <c r="F31" s="4" t="s">
        <v>41</v>
      </c>
      <c r="G31" s="4" t="s">
        <v>42</v>
      </c>
      <c r="H31" s="7" t="s">
        <v>43</v>
      </c>
      <c r="I31" s="5" t="s">
        <v>44</v>
      </c>
      <c r="J31" s="8">
        <v>245</v>
      </c>
      <c r="K31" s="8">
        <v>110950</v>
      </c>
      <c r="L31" s="8">
        <v>2010</v>
      </c>
      <c r="M31" s="1"/>
      <c r="O31" s="1"/>
      <c r="P31" s="1"/>
      <c r="Q31" s="1"/>
    </row>
    <row r="32" spans="1:17" x14ac:dyDescent="0.35">
      <c r="A32" s="4" t="s">
        <v>50</v>
      </c>
      <c r="B32" s="4" t="s">
        <v>12</v>
      </c>
      <c r="C32" s="4" t="s">
        <v>40</v>
      </c>
      <c r="D32" s="4" t="s">
        <v>13</v>
      </c>
      <c r="E32" s="4">
        <v>98144</v>
      </c>
      <c r="F32" s="4" t="s">
        <v>41</v>
      </c>
      <c r="G32" s="4" t="s">
        <v>42</v>
      </c>
      <c r="H32" s="7" t="s">
        <v>43</v>
      </c>
      <c r="I32" s="5" t="s">
        <v>44</v>
      </c>
      <c r="J32" s="8">
        <v>245</v>
      </c>
      <c r="K32" s="8">
        <v>110950</v>
      </c>
      <c r="L32" s="8">
        <v>2010</v>
      </c>
      <c r="M32" s="1"/>
      <c r="O32" s="1"/>
      <c r="P32" s="1"/>
      <c r="Q32" s="1"/>
    </row>
    <row r="33" spans="1:12" x14ac:dyDescent="0.35">
      <c r="A33" s="4" t="s">
        <v>73</v>
      </c>
      <c r="B33" s="4" t="s">
        <v>35</v>
      </c>
      <c r="C33" s="4" t="s">
        <v>74</v>
      </c>
      <c r="D33" s="4" t="s">
        <v>13</v>
      </c>
      <c r="E33" s="4">
        <v>98036</v>
      </c>
      <c r="F33" s="4" t="s">
        <v>41</v>
      </c>
      <c r="G33" s="4" t="s">
        <v>42</v>
      </c>
      <c r="H33" s="7" t="s">
        <v>43</v>
      </c>
      <c r="I33" s="5" t="s">
        <v>44</v>
      </c>
      <c r="J33" s="8">
        <v>245</v>
      </c>
      <c r="K33" s="8">
        <v>109000</v>
      </c>
      <c r="L33" s="8">
        <v>2011</v>
      </c>
    </row>
    <row r="34" spans="1:12" x14ac:dyDescent="0.35">
      <c r="A34" s="4" t="s">
        <v>75</v>
      </c>
      <c r="B34" s="4" t="s">
        <v>12</v>
      </c>
      <c r="C34" s="4" t="s">
        <v>24</v>
      </c>
      <c r="D34" s="4" t="s">
        <v>13</v>
      </c>
      <c r="E34" s="4">
        <v>98074</v>
      </c>
      <c r="F34" s="4" t="s">
        <v>41</v>
      </c>
      <c r="G34" s="4" t="s">
        <v>42</v>
      </c>
      <c r="H34" s="7" t="s">
        <v>43</v>
      </c>
      <c r="I34" s="5" t="s">
        <v>44</v>
      </c>
      <c r="J34" s="8">
        <v>245</v>
      </c>
      <c r="K34" s="8">
        <v>109000</v>
      </c>
      <c r="L34" s="8">
        <v>2011</v>
      </c>
    </row>
    <row r="35" spans="1:12" x14ac:dyDescent="0.35">
      <c r="A35" s="4" t="s">
        <v>76</v>
      </c>
      <c r="B35" s="4" t="s">
        <v>77</v>
      </c>
      <c r="C35" s="4" t="s">
        <v>78</v>
      </c>
      <c r="D35" s="4" t="s">
        <v>13</v>
      </c>
      <c r="E35" s="4">
        <v>98635</v>
      </c>
      <c r="F35" s="4" t="s">
        <v>41</v>
      </c>
      <c r="G35" s="4" t="s">
        <v>42</v>
      </c>
      <c r="H35" s="7" t="s">
        <v>43</v>
      </c>
      <c r="I35" s="5" t="s">
        <v>44</v>
      </c>
      <c r="J35" s="8">
        <v>245</v>
      </c>
      <c r="K35" s="8">
        <v>109000</v>
      </c>
      <c r="L35" s="8">
        <v>2011</v>
      </c>
    </row>
    <row r="36" spans="1:12" x14ac:dyDescent="0.35">
      <c r="A36" s="4" t="s">
        <v>79</v>
      </c>
      <c r="B36" s="4" t="s">
        <v>64</v>
      </c>
      <c r="C36" s="4" t="s">
        <v>80</v>
      </c>
      <c r="D36" s="4" t="s">
        <v>13</v>
      </c>
      <c r="E36" s="4">
        <v>98282</v>
      </c>
      <c r="F36" s="4" t="s">
        <v>41</v>
      </c>
      <c r="G36" s="4" t="s">
        <v>42</v>
      </c>
      <c r="H36" s="7" t="s">
        <v>43</v>
      </c>
      <c r="I36" s="5" t="s">
        <v>44</v>
      </c>
      <c r="J36" s="8">
        <v>245</v>
      </c>
      <c r="K36" s="8">
        <v>109000</v>
      </c>
      <c r="L36" s="8">
        <v>2011</v>
      </c>
    </row>
    <row r="37" spans="1:12" x14ac:dyDescent="0.35">
      <c r="A37" s="4" t="s">
        <v>81</v>
      </c>
      <c r="B37" s="4" t="s">
        <v>12</v>
      </c>
      <c r="C37" s="4" t="s">
        <v>26</v>
      </c>
      <c r="D37" s="4" t="s">
        <v>13</v>
      </c>
      <c r="E37" s="4">
        <v>98042</v>
      </c>
      <c r="F37" s="4" t="s">
        <v>41</v>
      </c>
      <c r="G37" s="4" t="s">
        <v>42</v>
      </c>
      <c r="H37" s="7" t="s">
        <v>43</v>
      </c>
      <c r="I37" s="5" t="s">
        <v>44</v>
      </c>
      <c r="J37" s="8">
        <v>245</v>
      </c>
      <c r="K37" s="8">
        <v>109000</v>
      </c>
      <c r="L37" s="8">
        <v>2011</v>
      </c>
    </row>
    <row r="38" spans="1:12" x14ac:dyDescent="0.35">
      <c r="A38" s="4" t="s">
        <v>82</v>
      </c>
      <c r="B38" s="4" t="s">
        <v>12</v>
      </c>
      <c r="C38" s="4" t="s">
        <v>32</v>
      </c>
      <c r="D38" s="4" t="s">
        <v>13</v>
      </c>
      <c r="E38" s="4">
        <v>98040</v>
      </c>
      <c r="F38" s="4" t="s">
        <v>41</v>
      </c>
      <c r="G38" s="4" t="s">
        <v>42</v>
      </c>
      <c r="H38" s="7" t="s">
        <v>43</v>
      </c>
      <c r="I38" s="5" t="s">
        <v>44</v>
      </c>
      <c r="J38" s="8">
        <v>245</v>
      </c>
      <c r="K38" s="8">
        <v>109000</v>
      </c>
      <c r="L38" s="8">
        <v>2011</v>
      </c>
    </row>
    <row r="39" spans="1:12" x14ac:dyDescent="0.35">
      <c r="A39" s="4" t="s">
        <v>83</v>
      </c>
      <c r="B39" s="4" t="s">
        <v>18</v>
      </c>
      <c r="C39" s="4" t="s">
        <v>19</v>
      </c>
      <c r="D39" s="4" t="s">
        <v>13</v>
      </c>
      <c r="E39" s="4">
        <v>98683</v>
      </c>
      <c r="F39" s="4" t="s">
        <v>84</v>
      </c>
      <c r="G39" s="4" t="s">
        <v>85</v>
      </c>
      <c r="H39" s="7" t="s">
        <v>15</v>
      </c>
      <c r="I39" s="9" t="s">
        <v>62</v>
      </c>
      <c r="J39" s="8">
        <v>0</v>
      </c>
      <c r="K39" s="8">
        <v>102000</v>
      </c>
      <c r="L39" s="8">
        <v>2012</v>
      </c>
    </row>
    <row r="40" spans="1:12" x14ac:dyDescent="0.35">
      <c r="A40" s="4" t="s">
        <v>86</v>
      </c>
      <c r="B40" s="4" t="s">
        <v>35</v>
      </c>
      <c r="C40" s="4" t="s">
        <v>87</v>
      </c>
      <c r="D40" s="4" t="s">
        <v>13</v>
      </c>
      <c r="E40" s="4">
        <v>98292</v>
      </c>
      <c r="F40" s="4" t="s">
        <v>84</v>
      </c>
      <c r="G40" s="4" t="s">
        <v>85</v>
      </c>
      <c r="H40" s="7" t="s">
        <v>15</v>
      </c>
      <c r="I40" s="9" t="s">
        <v>62</v>
      </c>
      <c r="J40" s="8">
        <v>0</v>
      </c>
      <c r="K40" s="8">
        <v>102000</v>
      </c>
      <c r="L40" s="8">
        <v>2012</v>
      </c>
    </row>
    <row r="41" spans="1:12" x14ac:dyDescent="0.35">
      <c r="A41" s="4" t="s">
        <v>88</v>
      </c>
      <c r="B41" s="4" t="s">
        <v>35</v>
      </c>
      <c r="C41" s="4" t="s">
        <v>89</v>
      </c>
      <c r="D41" s="4" t="s">
        <v>13</v>
      </c>
      <c r="E41" s="4">
        <v>98270</v>
      </c>
      <c r="F41" s="4" t="s">
        <v>84</v>
      </c>
      <c r="G41" s="4" t="s">
        <v>85</v>
      </c>
      <c r="H41" s="7" t="s">
        <v>15</v>
      </c>
      <c r="I41" s="9" t="s">
        <v>62</v>
      </c>
      <c r="J41" s="8">
        <v>0</v>
      </c>
      <c r="K41" s="8">
        <v>102000</v>
      </c>
      <c r="L41" s="8">
        <v>2012</v>
      </c>
    </row>
    <row r="42" spans="1:12" x14ac:dyDescent="0.35">
      <c r="A42" s="4" t="s">
        <v>90</v>
      </c>
      <c r="B42" s="4" t="s">
        <v>91</v>
      </c>
      <c r="C42" s="4" t="s">
        <v>92</v>
      </c>
      <c r="D42" s="4" t="s">
        <v>13</v>
      </c>
      <c r="E42" s="4">
        <v>98577</v>
      </c>
      <c r="F42" s="4" t="s">
        <v>84</v>
      </c>
      <c r="G42" s="4" t="s">
        <v>85</v>
      </c>
      <c r="H42" s="7" t="s">
        <v>15</v>
      </c>
      <c r="I42" s="9" t="s">
        <v>62</v>
      </c>
      <c r="J42" s="8">
        <v>0</v>
      </c>
      <c r="K42" s="8">
        <v>102000</v>
      </c>
      <c r="L42" s="8">
        <v>2012</v>
      </c>
    </row>
    <row r="43" spans="1:12" x14ac:dyDescent="0.35">
      <c r="A43" s="4" t="s">
        <v>93</v>
      </c>
      <c r="B43" s="4" t="s">
        <v>94</v>
      </c>
      <c r="C43" s="4" t="s">
        <v>95</v>
      </c>
      <c r="D43" s="4" t="s">
        <v>96</v>
      </c>
      <c r="E43" s="4">
        <v>20637</v>
      </c>
      <c r="F43" s="4" t="s">
        <v>84</v>
      </c>
      <c r="G43" s="4" t="s">
        <v>85</v>
      </c>
      <c r="H43" s="7" t="s">
        <v>15</v>
      </c>
      <c r="I43" s="9" t="s">
        <v>62</v>
      </c>
      <c r="J43" s="8">
        <v>0</v>
      </c>
      <c r="K43" s="8">
        <v>102000</v>
      </c>
      <c r="L43" s="8">
        <v>2012</v>
      </c>
    </row>
    <row r="44" spans="1:12" x14ac:dyDescent="0.35">
      <c r="A44" s="4" t="s">
        <v>90</v>
      </c>
      <c r="B44" s="4" t="s">
        <v>35</v>
      </c>
      <c r="C44" s="4" t="s">
        <v>36</v>
      </c>
      <c r="D44" s="4" t="s">
        <v>13</v>
      </c>
      <c r="E44" s="4">
        <v>98258</v>
      </c>
      <c r="F44" s="4" t="s">
        <v>84</v>
      </c>
      <c r="G44" s="4" t="s">
        <v>85</v>
      </c>
      <c r="H44" s="7" t="s">
        <v>15</v>
      </c>
      <c r="I44" s="9" t="s">
        <v>62</v>
      </c>
      <c r="J44" s="8">
        <v>0</v>
      </c>
      <c r="K44" s="8">
        <v>102000</v>
      </c>
      <c r="L44" s="8">
        <v>2012</v>
      </c>
    </row>
    <row r="45" spans="1:12" x14ac:dyDescent="0.35">
      <c r="A45" s="4" t="s">
        <v>97</v>
      </c>
      <c r="B45" s="4" t="s">
        <v>12</v>
      </c>
      <c r="C45" s="4" t="s">
        <v>32</v>
      </c>
      <c r="D45" s="4" t="s">
        <v>13</v>
      </c>
      <c r="E45" s="4">
        <v>98040</v>
      </c>
      <c r="F45" s="4" t="s">
        <v>84</v>
      </c>
      <c r="G45" s="4" t="s">
        <v>85</v>
      </c>
      <c r="H45" s="7" t="s">
        <v>15</v>
      </c>
      <c r="I45" s="9" t="s">
        <v>62</v>
      </c>
      <c r="J45" s="8">
        <v>0</v>
      </c>
      <c r="K45" s="8">
        <v>102000</v>
      </c>
      <c r="L45" s="8">
        <v>2012</v>
      </c>
    </row>
    <row r="46" spans="1:12" x14ac:dyDescent="0.35">
      <c r="A46" s="4" t="s">
        <v>97</v>
      </c>
      <c r="B46" s="4" t="s">
        <v>18</v>
      </c>
      <c r="C46" s="4" t="s">
        <v>19</v>
      </c>
      <c r="D46" s="4" t="s">
        <v>13</v>
      </c>
      <c r="E46" s="4">
        <v>98661</v>
      </c>
      <c r="F46" s="4" t="s">
        <v>84</v>
      </c>
      <c r="G46" s="4" t="s">
        <v>85</v>
      </c>
      <c r="H46" s="7" t="s">
        <v>15</v>
      </c>
      <c r="I46" s="9" t="s">
        <v>62</v>
      </c>
      <c r="J46" s="8">
        <v>0</v>
      </c>
      <c r="K46" s="8">
        <v>102000</v>
      </c>
      <c r="L46" s="8">
        <v>2012</v>
      </c>
    </row>
    <row r="47" spans="1:12" x14ac:dyDescent="0.35">
      <c r="A47" s="4" t="s">
        <v>98</v>
      </c>
      <c r="B47" s="4" t="s">
        <v>12</v>
      </c>
      <c r="C47" s="4" t="s">
        <v>40</v>
      </c>
      <c r="D47" s="4" t="s">
        <v>13</v>
      </c>
      <c r="E47" s="4">
        <v>98136</v>
      </c>
      <c r="F47" s="4" t="s">
        <v>84</v>
      </c>
      <c r="G47" s="4" t="s">
        <v>85</v>
      </c>
      <c r="H47" s="7" t="s">
        <v>15</v>
      </c>
      <c r="I47" s="9" t="s">
        <v>62</v>
      </c>
      <c r="J47" s="8">
        <v>0</v>
      </c>
      <c r="K47" s="8">
        <v>102000</v>
      </c>
      <c r="L47" s="8">
        <v>2012</v>
      </c>
    </row>
    <row r="48" spans="1:12" x14ac:dyDescent="0.35">
      <c r="A48" s="4" t="s">
        <v>90</v>
      </c>
      <c r="B48" s="4" t="s">
        <v>68</v>
      </c>
      <c r="C48" s="4" t="s">
        <v>69</v>
      </c>
      <c r="D48" s="4" t="s">
        <v>13</v>
      </c>
      <c r="E48" s="4">
        <v>98110</v>
      </c>
      <c r="F48" s="4" t="s">
        <v>84</v>
      </c>
      <c r="G48" s="4" t="s">
        <v>85</v>
      </c>
      <c r="H48" s="7" t="s">
        <v>15</v>
      </c>
      <c r="I48" s="9" t="s">
        <v>62</v>
      </c>
      <c r="J48" s="8">
        <v>0</v>
      </c>
      <c r="K48" s="8">
        <v>102000</v>
      </c>
      <c r="L48" s="8">
        <v>2012</v>
      </c>
    </row>
    <row r="49" spans="1:12" x14ac:dyDescent="0.35">
      <c r="A49" s="4" t="s">
        <v>99</v>
      </c>
      <c r="B49" s="4" t="s">
        <v>100</v>
      </c>
      <c r="C49" s="4" t="s">
        <v>101</v>
      </c>
      <c r="D49" s="4" t="s">
        <v>13</v>
      </c>
      <c r="E49" s="4">
        <v>98528</v>
      </c>
      <c r="F49" s="4" t="s">
        <v>84</v>
      </c>
      <c r="G49" s="4" t="s">
        <v>85</v>
      </c>
      <c r="H49" s="7" t="s">
        <v>15</v>
      </c>
      <c r="I49" s="9" t="s">
        <v>62</v>
      </c>
      <c r="J49" s="8">
        <v>0</v>
      </c>
      <c r="K49" s="8">
        <v>102000</v>
      </c>
      <c r="L49" s="8">
        <v>2012</v>
      </c>
    </row>
    <row r="50" spans="1:12" x14ac:dyDescent="0.35">
      <c r="A50" s="4" t="s">
        <v>102</v>
      </c>
      <c r="B50" s="4" t="s">
        <v>12</v>
      </c>
      <c r="C50" s="4" t="s">
        <v>103</v>
      </c>
      <c r="D50" s="4" t="s">
        <v>13</v>
      </c>
      <c r="E50" s="4">
        <v>98010</v>
      </c>
      <c r="F50" s="4" t="s">
        <v>84</v>
      </c>
      <c r="G50" s="4" t="s">
        <v>85</v>
      </c>
      <c r="H50" s="7" t="s">
        <v>15</v>
      </c>
      <c r="I50" s="9" t="s">
        <v>62</v>
      </c>
      <c r="J50" s="8">
        <v>0</v>
      </c>
      <c r="K50" s="8">
        <v>102000</v>
      </c>
      <c r="L50" s="8">
        <v>2012</v>
      </c>
    </row>
    <row r="51" spans="1:12" x14ac:dyDescent="0.35">
      <c r="A51" s="4" t="s">
        <v>93</v>
      </c>
      <c r="B51" s="4" t="s">
        <v>104</v>
      </c>
      <c r="C51" s="4" t="s">
        <v>105</v>
      </c>
      <c r="D51" s="4" t="s">
        <v>13</v>
      </c>
      <c r="E51" s="4">
        <v>98232</v>
      </c>
      <c r="F51" s="4" t="s">
        <v>84</v>
      </c>
      <c r="G51" s="4" t="s">
        <v>85</v>
      </c>
      <c r="H51" s="7" t="s">
        <v>15</v>
      </c>
      <c r="I51" s="9" t="s">
        <v>62</v>
      </c>
      <c r="J51" s="8">
        <v>0</v>
      </c>
      <c r="K51" s="8">
        <v>102000</v>
      </c>
      <c r="L51" s="8">
        <v>2012</v>
      </c>
    </row>
    <row r="52" spans="1:12" x14ac:dyDescent="0.35">
      <c r="A52" s="4" t="s">
        <v>106</v>
      </c>
      <c r="B52" s="4" t="s">
        <v>12</v>
      </c>
      <c r="C52" s="4" t="s">
        <v>40</v>
      </c>
      <c r="D52" s="4" t="s">
        <v>13</v>
      </c>
      <c r="E52" s="4">
        <v>98115</v>
      </c>
      <c r="F52" s="4" t="s">
        <v>41</v>
      </c>
      <c r="G52" s="4" t="s">
        <v>42</v>
      </c>
      <c r="H52" s="7" t="s">
        <v>43</v>
      </c>
      <c r="I52" s="9" t="s">
        <v>44</v>
      </c>
      <c r="J52" s="8">
        <v>220</v>
      </c>
      <c r="K52" s="8">
        <v>98950</v>
      </c>
      <c r="L52" s="8">
        <v>2008</v>
      </c>
    </row>
    <row r="53" spans="1:12" x14ac:dyDescent="0.35">
      <c r="A53" s="4" t="s">
        <v>107</v>
      </c>
      <c r="B53" s="4" t="s">
        <v>12</v>
      </c>
      <c r="C53" s="4" t="s">
        <v>40</v>
      </c>
      <c r="D53" s="4" t="s">
        <v>13</v>
      </c>
      <c r="E53" s="4">
        <v>98109</v>
      </c>
      <c r="F53" s="4" t="s">
        <v>41</v>
      </c>
      <c r="G53" s="4" t="s">
        <v>42</v>
      </c>
      <c r="H53" s="7" t="s">
        <v>43</v>
      </c>
      <c r="I53" s="9" t="s">
        <v>44</v>
      </c>
      <c r="J53" s="8">
        <v>220</v>
      </c>
      <c r="K53" s="8">
        <v>98950</v>
      </c>
      <c r="L53" s="8">
        <v>2008</v>
      </c>
    </row>
    <row r="54" spans="1:12" x14ac:dyDescent="0.35">
      <c r="A54" s="4" t="s">
        <v>108</v>
      </c>
      <c r="B54" s="4" t="s">
        <v>12</v>
      </c>
      <c r="C54" s="4" t="s">
        <v>60</v>
      </c>
      <c r="D54" s="4" t="s">
        <v>13</v>
      </c>
      <c r="E54" s="4">
        <v>98029</v>
      </c>
      <c r="F54" s="4" t="s">
        <v>41</v>
      </c>
      <c r="G54" s="4" t="s">
        <v>42</v>
      </c>
      <c r="H54" s="7" t="s">
        <v>43</v>
      </c>
      <c r="I54" s="9" t="s">
        <v>44</v>
      </c>
      <c r="J54" s="8">
        <v>220</v>
      </c>
      <c r="K54" s="8">
        <v>98950</v>
      </c>
      <c r="L54" s="8">
        <v>2008</v>
      </c>
    </row>
    <row r="55" spans="1:12" x14ac:dyDescent="0.35">
      <c r="A55" s="4" t="s">
        <v>106</v>
      </c>
      <c r="B55" s="4" t="s">
        <v>35</v>
      </c>
      <c r="C55" s="4" t="s">
        <v>35</v>
      </c>
      <c r="D55" s="4" t="s">
        <v>13</v>
      </c>
      <c r="E55" s="4">
        <v>98296</v>
      </c>
      <c r="F55" s="4" t="s">
        <v>41</v>
      </c>
      <c r="G55" s="4" t="s">
        <v>42</v>
      </c>
      <c r="H55" s="7" t="s">
        <v>43</v>
      </c>
      <c r="I55" s="5" t="s">
        <v>44</v>
      </c>
      <c r="J55" s="8">
        <v>220</v>
      </c>
      <c r="K55" s="8">
        <v>98950</v>
      </c>
      <c r="L55" s="8">
        <v>2008</v>
      </c>
    </row>
    <row r="56" spans="1:12" x14ac:dyDescent="0.35">
      <c r="A56" s="4" t="s">
        <v>109</v>
      </c>
      <c r="B56" s="4" t="s">
        <v>12</v>
      </c>
      <c r="C56" s="4" t="s">
        <v>40</v>
      </c>
      <c r="D56" s="4" t="s">
        <v>13</v>
      </c>
      <c r="E56" s="4">
        <v>98112</v>
      </c>
      <c r="F56" s="4" t="s">
        <v>41</v>
      </c>
      <c r="G56" s="4" t="s">
        <v>42</v>
      </c>
      <c r="H56" s="7" t="s">
        <v>43</v>
      </c>
      <c r="I56" s="5" t="s">
        <v>44</v>
      </c>
      <c r="J56" s="8">
        <v>220</v>
      </c>
      <c r="K56" s="8">
        <v>98950</v>
      </c>
      <c r="L56" s="8">
        <v>2008</v>
      </c>
    </row>
    <row r="57" spans="1:12" x14ac:dyDescent="0.35">
      <c r="A57" s="4" t="s">
        <v>110</v>
      </c>
      <c r="B57" s="4" t="s">
        <v>12</v>
      </c>
      <c r="C57" s="4" t="s">
        <v>49</v>
      </c>
      <c r="D57" s="4" t="s">
        <v>13</v>
      </c>
      <c r="E57" s="4">
        <v>98033</v>
      </c>
      <c r="F57" s="4" t="s">
        <v>41</v>
      </c>
      <c r="G57" s="4" t="s">
        <v>42</v>
      </c>
      <c r="H57" s="7" t="s">
        <v>43</v>
      </c>
      <c r="I57" s="5" t="s">
        <v>44</v>
      </c>
      <c r="J57" s="8">
        <v>220</v>
      </c>
      <c r="K57" s="8">
        <v>98950</v>
      </c>
      <c r="L57" s="8">
        <v>2008</v>
      </c>
    </row>
    <row r="58" spans="1:12" x14ac:dyDescent="0.35">
      <c r="A58" s="4" t="s">
        <v>111</v>
      </c>
      <c r="B58" s="4" t="s">
        <v>12</v>
      </c>
      <c r="C58" s="4" t="s">
        <v>28</v>
      </c>
      <c r="D58" s="4" t="s">
        <v>13</v>
      </c>
      <c r="E58" s="4">
        <v>98004</v>
      </c>
      <c r="F58" s="4" t="s">
        <v>41</v>
      </c>
      <c r="G58" s="4" t="s">
        <v>42</v>
      </c>
      <c r="H58" s="7" t="s">
        <v>43</v>
      </c>
      <c r="I58" s="5" t="s">
        <v>44</v>
      </c>
      <c r="J58" s="8">
        <v>220</v>
      </c>
      <c r="K58" s="8">
        <v>98950</v>
      </c>
      <c r="L58" s="8">
        <v>2008</v>
      </c>
    </row>
    <row r="59" spans="1:12" x14ac:dyDescent="0.35">
      <c r="A59" s="4" t="s">
        <v>112</v>
      </c>
      <c r="B59" s="4" t="s">
        <v>12</v>
      </c>
      <c r="C59" s="4" t="s">
        <v>48</v>
      </c>
      <c r="D59" s="4" t="s">
        <v>13</v>
      </c>
      <c r="E59" s="4">
        <v>98053</v>
      </c>
      <c r="F59" s="4" t="s">
        <v>41</v>
      </c>
      <c r="G59" s="4" t="s">
        <v>42</v>
      </c>
      <c r="H59" s="7" t="s">
        <v>43</v>
      </c>
      <c r="I59" s="5" t="s">
        <v>44</v>
      </c>
      <c r="J59" s="8">
        <v>220</v>
      </c>
      <c r="K59" s="8">
        <v>98950</v>
      </c>
      <c r="L59" s="8">
        <v>2008</v>
      </c>
    </row>
    <row r="60" spans="1:12" x14ac:dyDescent="0.35">
      <c r="A60" s="4" t="s">
        <v>113</v>
      </c>
      <c r="B60" s="4" t="s">
        <v>12</v>
      </c>
      <c r="C60" s="4" t="s">
        <v>114</v>
      </c>
      <c r="D60" s="4" t="s">
        <v>13</v>
      </c>
      <c r="E60" s="4">
        <v>98166</v>
      </c>
      <c r="F60" s="4" t="s">
        <v>41</v>
      </c>
      <c r="G60" s="4" t="s">
        <v>42</v>
      </c>
      <c r="H60" s="7" t="s">
        <v>43</v>
      </c>
      <c r="I60" s="5" t="s">
        <v>44</v>
      </c>
      <c r="J60" s="8">
        <v>220</v>
      </c>
      <c r="K60" s="8">
        <v>98950</v>
      </c>
      <c r="L60" s="8">
        <v>2008</v>
      </c>
    </row>
    <row r="61" spans="1:12" x14ac:dyDescent="0.35">
      <c r="A61" s="4" t="s">
        <v>115</v>
      </c>
      <c r="B61" s="4" t="s">
        <v>116</v>
      </c>
      <c r="C61" s="4" t="s">
        <v>117</v>
      </c>
      <c r="D61" s="4" t="s">
        <v>13</v>
      </c>
      <c r="E61" s="4">
        <v>98250</v>
      </c>
      <c r="F61" s="4" t="s">
        <v>41</v>
      </c>
      <c r="G61" s="4" t="s">
        <v>42</v>
      </c>
      <c r="H61" s="7" t="s">
        <v>43</v>
      </c>
      <c r="I61" s="5" t="s">
        <v>44</v>
      </c>
      <c r="J61" s="8">
        <v>220</v>
      </c>
      <c r="K61" s="8">
        <v>98950</v>
      </c>
      <c r="L61" s="8">
        <v>2008</v>
      </c>
    </row>
    <row r="62" spans="1:12" x14ac:dyDescent="0.35">
      <c r="A62" s="4" t="s">
        <v>118</v>
      </c>
      <c r="B62" s="4" t="s">
        <v>57</v>
      </c>
      <c r="C62" s="4" t="s">
        <v>57</v>
      </c>
      <c r="D62" s="4" t="s">
        <v>13</v>
      </c>
      <c r="E62" s="4">
        <v>99217</v>
      </c>
      <c r="F62" s="4" t="s">
        <v>41</v>
      </c>
      <c r="G62" s="4" t="s">
        <v>42</v>
      </c>
      <c r="H62" s="7" t="s">
        <v>43</v>
      </c>
      <c r="I62" s="5" t="s">
        <v>44</v>
      </c>
      <c r="J62" s="8">
        <v>220</v>
      </c>
      <c r="K62" s="8">
        <v>98950</v>
      </c>
      <c r="L62" s="8">
        <v>2008</v>
      </c>
    </row>
    <row r="63" spans="1:12" x14ac:dyDescent="0.35">
      <c r="A63" s="4" t="s">
        <v>119</v>
      </c>
      <c r="B63" s="4" t="s">
        <v>68</v>
      </c>
      <c r="C63" s="4" t="s">
        <v>120</v>
      </c>
      <c r="D63" s="4" t="s">
        <v>13</v>
      </c>
      <c r="E63" s="4">
        <v>98346</v>
      </c>
      <c r="F63" s="4" t="s">
        <v>41</v>
      </c>
      <c r="G63" s="4" t="s">
        <v>42</v>
      </c>
      <c r="H63" s="7" t="s">
        <v>43</v>
      </c>
      <c r="I63" s="5" t="s">
        <v>44</v>
      </c>
      <c r="J63" s="8">
        <v>220</v>
      </c>
      <c r="K63" s="8">
        <v>98950</v>
      </c>
      <c r="L63" s="8">
        <v>2008</v>
      </c>
    </row>
    <row r="64" spans="1:12" x14ac:dyDescent="0.35">
      <c r="A64" s="4" t="s">
        <v>115</v>
      </c>
      <c r="B64" s="4" t="s">
        <v>12</v>
      </c>
      <c r="C64" s="4" t="s">
        <v>40</v>
      </c>
      <c r="D64" s="4" t="s">
        <v>13</v>
      </c>
      <c r="E64" s="4">
        <v>98119</v>
      </c>
      <c r="F64" s="4" t="s">
        <v>41</v>
      </c>
      <c r="G64" s="4" t="s">
        <v>42</v>
      </c>
      <c r="H64" s="7" t="s">
        <v>43</v>
      </c>
      <c r="I64" s="5" t="s">
        <v>44</v>
      </c>
      <c r="J64" s="8">
        <v>220</v>
      </c>
      <c r="K64" s="8">
        <v>98950</v>
      </c>
      <c r="L64" s="8">
        <v>2008</v>
      </c>
    </row>
    <row r="65" spans="1:12" x14ac:dyDescent="0.35">
      <c r="A65" s="4" t="s">
        <v>115</v>
      </c>
      <c r="B65" s="4" t="s">
        <v>12</v>
      </c>
      <c r="C65" s="4" t="s">
        <v>40</v>
      </c>
      <c r="D65" s="4" t="s">
        <v>13</v>
      </c>
      <c r="E65" s="4">
        <v>98112</v>
      </c>
      <c r="F65" s="4" t="s">
        <v>41</v>
      </c>
      <c r="G65" s="4" t="s">
        <v>42</v>
      </c>
      <c r="H65" s="7" t="s">
        <v>43</v>
      </c>
      <c r="I65" s="5" t="s">
        <v>44</v>
      </c>
      <c r="J65" s="8">
        <v>220</v>
      </c>
      <c r="K65" s="8">
        <v>98950</v>
      </c>
      <c r="L65" s="8">
        <v>2008</v>
      </c>
    </row>
    <row r="66" spans="1:12" x14ac:dyDescent="0.35">
      <c r="A66" s="4" t="s">
        <v>107</v>
      </c>
      <c r="B66" s="4" t="s">
        <v>12</v>
      </c>
      <c r="C66" s="4" t="s">
        <v>48</v>
      </c>
      <c r="D66" s="4" t="s">
        <v>13</v>
      </c>
      <c r="E66" s="4">
        <v>98052</v>
      </c>
      <c r="F66" s="4" t="s">
        <v>41</v>
      </c>
      <c r="G66" s="4" t="s">
        <v>42</v>
      </c>
      <c r="H66" s="7" t="s">
        <v>43</v>
      </c>
      <c r="I66" s="5" t="s">
        <v>44</v>
      </c>
      <c r="J66" s="8">
        <v>220</v>
      </c>
      <c r="K66" s="8">
        <v>98950</v>
      </c>
      <c r="L66" s="8">
        <v>2008</v>
      </c>
    </row>
    <row r="67" spans="1:12" x14ac:dyDescent="0.35">
      <c r="A67" s="4" t="s">
        <v>110</v>
      </c>
      <c r="B67" s="4" t="s">
        <v>54</v>
      </c>
      <c r="C67" s="4" t="s">
        <v>121</v>
      </c>
      <c r="D67" s="4" t="s">
        <v>13</v>
      </c>
      <c r="E67" s="4">
        <v>98499</v>
      </c>
      <c r="F67" s="4" t="s">
        <v>41</v>
      </c>
      <c r="G67" s="4" t="s">
        <v>42</v>
      </c>
      <c r="H67" s="7" t="s">
        <v>43</v>
      </c>
      <c r="I67" s="5" t="s">
        <v>44</v>
      </c>
      <c r="J67" s="8">
        <v>220</v>
      </c>
      <c r="K67" s="8">
        <v>98950</v>
      </c>
      <c r="L67" s="8">
        <v>2008</v>
      </c>
    </row>
    <row r="68" spans="1:12" x14ac:dyDescent="0.35">
      <c r="A68" s="4" t="s">
        <v>119</v>
      </c>
      <c r="B68" s="4" t="s">
        <v>12</v>
      </c>
      <c r="C68" s="4" t="s">
        <v>114</v>
      </c>
      <c r="D68" s="4" t="s">
        <v>13</v>
      </c>
      <c r="E68" s="4">
        <v>98166</v>
      </c>
      <c r="F68" s="4" t="s">
        <v>41</v>
      </c>
      <c r="G68" s="4" t="s">
        <v>42</v>
      </c>
      <c r="H68" s="7" t="s">
        <v>43</v>
      </c>
      <c r="I68" s="5" t="s">
        <v>44</v>
      </c>
      <c r="J68" s="8">
        <v>220</v>
      </c>
      <c r="K68" s="8">
        <v>98950</v>
      </c>
      <c r="L68" s="8">
        <v>2008</v>
      </c>
    </row>
    <row r="69" spans="1:12" x14ac:dyDescent="0.35">
      <c r="A69" s="4" t="s">
        <v>111</v>
      </c>
      <c r="B69" s="4" t="s">
        <v>12</v>
      </c>
      <c r="C69" s="4" t="s">
        <v>40</v>
      </c>
      <c r="D69" s="4" t="s">
        <v>13</v>
      </c>
      <c r="E69" s="4">
        <v>98103</v>
      </c>
      <c r="F69" s="4" t="s">
        <v>41</v>
      </c>
      <c r="G69" s="4" t="s">
        <v>42</v>
      </c>
      <c r="H69" s="7" t="s">
        <v>43</v>
      </c>
      <c r="I69" s="5" t="s">
        <v>44</v>
      </c>
      <c r="J69" s="8">
        <v>220</v>
      </c>
      <c r="K69" s="8">
        <v>98950</v>
      </c>
      <c r="L69" s="8">
        <v>2008</v>
      </c>
    </row>
    <row r="70" spans="1:12" x14ac:dyDescent="0.35">
      <c r="A70" s="4" t="s">
        <v>109</v>
      </c>
      <c r="B70" s="4" t="s">
        <v>54</v>
      </c>
      <c r="C70" s="4" t="s">
        <v>122</v>
      </c>
      <c r="D70" s="4" t="s">
        <v>13</v>
      </c>
      <c r="E70" s="4">
        <v>98329</v>
      </c>
      <c r="F70" s="4" t="s">
        <v>41</v>
      </c>
      <c r="G70" s="4" t="s">
        <v>42</v>
      </c>
      <c r="H70" s="7" t="s">
        <v>43</v>
      </c>
      <c r="I70" s="5" t="s">
        <v>44</v>
      </c>
      <c r="J70" s="8">
        <v>220</v>
      </c>
      <c r="K70" s="8">
        <v>98950</v>
      </c>
      <c r="L70" s="8">
        <v>2008</v>
      </c>
    </row>
    <row r="71" spans="1:12" x14ac:dyDescent="0.35">
      <c r="A71" s="4" t="s">
        <v>111</v>
      </c>
      <c r="B71" s="4" t="s">
        <v>68</v>
      </c>
      <c r="C71" s="4" t="s">
        <v>123</v>
      </c>
      <c r="D71" s="4" t="s">
        <v>13</v>
      </c>
      <c r="E71" s="4">
        <v>98367</v>
      </c>
      <c r="F71" s="4" t="s">
        <v>41</v>
      </c>
      <c r="G71" s="4" t="s">
        <v>42</v>
      </c>
      <c r="H71" s="7" t="s">
        <v>43</v>
      </c>
      <c r="I71" s="5" t="s">
        <v>44</v>
      </c>
      <c r="J71" s="8">
        <v>220</v>
      </c>
      <c r="K71" s="8">
        <v>98950</v>
      </c>
      <c r="L71" s="8">
        <v>2008</v>
      </c>
    </row>
    <row r="72" spans="1:12" x14ac:dyDescent="0.35">
      <c r="A72" s="4" t="s">
        <v>119</v>
      </c>
      <c r="B72" s="4" t="s">
        <v>124</v>
      </c>
      <c r="C72" s="4" t="s">
        <v>125</v>
      </c>
      <c r="D72" s="4" t="s">
        <v>13</v>
      </c>
      <c r="E72" s="4">
        <v>98248</v>
      </c>
      <c r="F72" s="4" t="s">
        <v>41</v>
      </c>
      <c r="G72" s="4" t="s">
        <v>42</v>
      </c>
      <c r="H72" s="7" t="s">
        <v>43</v>
      </c>
      <c r="I72" s="5" t="s">
        <v>44</v>
      </c>
      <c r="J72" s="8">
        <v>220</v>
      </c>
      <c r="K72" s="8">
        <v>98950</v>
      </c>
      <c r="L72" s="8">
        <v>2008</v>
      </c>
    </row>
    <row r="73" spans="1:12" x14ac:dyDescent="0.35">
      <c r="A73" s="4" t="s">
        <v>126</v>
      </c>
      <c r="B73" s="4" t="s">
        <v>12</v>
      </c>
      <c r="C73" s="4" t="s">
        <v>60</v>
      </c>
      <c r="D73" s="4" t="s">
        <v>13</v>
      </c>
      <c r="E73" s="4">
        <v>98027</v>
      </c>
      <c r="F73" s="4" t="s">
        <v>127</v>
      </c>
      <c r="G73" s="4" t="s">
        <v>128</v>
      </c>
      <c r="H73" s="7" t="s">
        <v>15</v>
      </c>
      <c r="I73" s="5" t="s">
        <v>16</v>
      </c>
      <c r="J73" s="8">
        <v>14</v>
      </c>
      <c r="K73" s="8">
        <v>91250</v>
      </c>
      <c r="L73" s="8">
        <v>2019</v>
      </c>
    </row>
    <row r="74" spans="1:12" x14ac:dyDescent="0.35">
      <c r="A74" s="4" t="s">
        <v>129</v>
      </c>
      <c r="B74" s="4" t="s">
        <v>12</v>
      </c>
      <c r="C74" s="4" t="s">
        <v>40</v>
      </c>
      <c r="D74" s="4" t="s">
        <v>13</v>
      </c>
      <c r="E74" s="4">
        <v>98117</v>
      </c>
      <c r="F74" s="4" t="s">
        <v>127</v>
      </c>
      <c r="G74" s="4" t="s">
        <v>128</v>
      </c>
      <c r="H74" s="7" t="s">
        <v>15</v>
      </c>
      <c r="I74" s="5" t="s">
        <v>16</v>
      </c>
      <c r="J74" s="8">
        <v>14</v>
      </c>
      <c r="K74" s="8">
        <v>91250</v>
      </c>
      <c r="L74" s="8">
        <v>2019</v>
      </c>
    </row>
    <row r="75" spans="1:12" x14ac:dyDescent="0.35">
      <c r="A75" s="4" t="s">
        <v>130</v>
      </c>
      <c r="B75" s="4" t="s">
        <v>57</v>
      </c>
      <c r="C75" s="4" t="s">
        <v>131</v>
      </c>
      <c r="D75" s="4" t="s">
        <v>13</v>
      </c>
      <c r="E75" s="4">
        <v>99206</v>
      </c>
      <c r="F75" s="4" t="s">
        <v>127</v>
      </c>
      <c r="G75" s="4" t="s">
        <v>128</v>
      </c>
      <c r="H75" s="7" t="s">
        <v>15</v>
      </c>
      <c r="I75" s="5" t="s">
        <v>16</v>
      </c>
      <c r="J75" s="8">
        <v>14</v>
      </c>
      <c r="K75" s="8">
        <v>91250</v>
      </c>
      <c r="L75" s="8">
        <v>2019</v>
      </c>
    </row>
    <row r="76" spans="1:12" x14ac:dyDescent="0.35">
      <c r="A76" s="4" t="s">
        <v>126</v>
      </c>
      <c r="B76" s="4" t="s">
        <v>12</v>
      </c>
      <c r="C76" s="4" t="s">
        <v>40</v>
      </c>
      <c r="D76" s="4" t="s">
        <v>13</v>
      </c>
      <c r="E76" s="4">
        <v>98102</v>
      </c>
      <c r="F76" s="4" t="s">
        <v>127</v>
      </c>
      <c r="G76" s="4" t="s">
        <v>128</v>
      </c>
      <c r="H76" s="7" t="s">
        <v>15</v>
      </c>
      <c r="I76" s="5" t="s">
        <v>16</v>
      </c>
      <c r="J76" s="8">
        <v>14</v>
      </c>
      <c r="K76" s="8">
        <v>91250</v>
      </c>
      <c r="L76" s="8">
        <v>2019</v>
      </c>
    </row>
    <row r="77" spans="1:12" x14ac:dyDescent="0.35">
      <c r="A77" s="4" t="s">
        <v>132</v>
      </c>
      <c r="B77" s="4" t="s">
        <v>12</v>
      </c>
      <c r="C77" s="4" t="s">
        <v>49</v>
      </c>
      <c r="D77" s="4" t="s">
        <v>13</v>
      </c>
      <c r="E77" s="4">
        <v>98033</v>
      </c>
      <c r="F77" s="4" t="s">
        <v>127</v>
      </c>
      <c r="G77" s="4" t="s">
        <v>128</v>
      </c>
      <c r="H77" s="7" t="s">
        <v>15</v>
      </c>
      <c r="I77" s="5" t="s">
        <v>16</v>
      </c>
      <c r="J77" s="8">
        <v>14</v>
      </c>
      <c r="K77" s="8">
        <v>90700</v>
      </c>
      <c r="L77" s="8">
        <v>2018</v>
      </c>
    </row>
    <row r="78" spans="1:12" x14ac:dyDescent="0.35">
      <c r="A78" s="4" t="s">
        <v>133</v>
      </c>
      <c r="B78" s="4" t="s">
        <v>35</v>
      </c>
      <c r="C78" s="4" t="s">
        <v>134</v>
      </c>
      <c r="D78" s="4" t="s">
        <v>13</v>
      </c>
      <c r="E78" s="4">
        <v>98012</v>
      </c>
      <c r="F78" s="4" t="s">
        <v>127</v>
      </c>
      <c r="G78" s="4" t="s">
        <v>128</v>
      </c>
      <c r="H78" s="7" t="s">
        <v>15</v>
      </c>
      <c r="I78" s="5" t="s">
        <v>16</v>
      </c>
      <c r="J78" s="8">
        <v>14</v>
      </c>
      <c r="K78" s="8">
        <v>90700</v>
      </c>
      <c r="L78" s="8">
        <v>2018</v>
      </c>
    </row>
    <row r="79" spans="1:12" x14ac:dyDescent="0.35">
      <c r="A79" s="4" t="s">
        <v>135</v>
      </c>
      <c r="B79" s="4" t="s">
        <v>12</v>
      </c>
      <c r="C79" s="4" t="s">
        <v>49</v>
      </c>
      <c r="D79" s="4" t="s">
        <v>13</v>
      </c>
      <c r="E79" s="4">
        <v>98033</v>
      </c>
      <c r="F79" s="4" t="s">
        <v>127</v>
      </c>
      <c r="G79" s="4" t="s">
        <v>128</v>
      </c>
      <c r="H79" s="7" t="s">
        <v>15</v>
      </c>
      <c r="I79" s="5" t="s">
        <v>16</v>
      </c>
      <c r="J79" s="8">
        <v>14</v>
      </c>
      <c r="K79" s="8">
        <v>90700</v>
      </c>
      <c r="L79" s="8">
        <v>2018</v>
      </c>
    </row>
    <row r="80" spans="1:12" x14ac:dyDescent="0.35">
      <c r="A80" s="4" t="s">
        <v>136</v>
      </c>
      <c r="B80" s="4" t="s">
        <v>12</v>
      </c>
      <c r="C80" s="4" t="s">
        <v>28</v>
      </c>
      <c r="D80" s="4" t="s">
        <v>13</v>
      </c>
      <c r="E80" s="4">
        <v>98006</v>
      </c>
      <c r="F80" s="4" t="s">
        <v>127</v>
      </c>
      <c r="G80" s="4" t="s">
        <v>128</v>
      </c>
      <c r="H80" s="7" t="s">
        <v>15</v>
      </c>
      <c r="I80" s="5" t="s">
        <v>16</v>
      </c>
      <c r="J80" s="8">
        <v>14</v>
      </c>
      <c r="K80" s="8">
        <v>90700</v>
      </c>
      <c r="L80" s="8">
        <v>2018</v>
      </c>
    </row>
    <row r="81" spans="1:12" x14ac:dyDescent="0.35">
      <c r="A81" s="4" t="s">
        <v>136</v>
      </c>
      <c r="B81" s="4" t="s">
        <v>35</v>
      </c>
      <c r="C81" s="4" t="s">
        <v>63</v>
      </c>
      <c r="D81" s="4" t="s">
        <v>13</v>
      </c>
      <c r="E81" s="4">
        <v>98026</v>
      </c>
      <c r="F81" s="4" t="s">
        <v>127</v>
      </c>
      <c r="G81" s="4" t="s">
        <v>128</v>
      </c>
      <c r="H81" s="7" t="s">
        <v>15</v>
      </c>
      <c r="I81" s="5" t="s">
        <v>16</v>
      </c>
      <c r="J81" s="8">
        <v>14</v>
      </c>
      <c r="K81" s="8">
        <v>90700</v>
      </c>
      <c r="L81" s="8">
        <v>2018</v>
      </c>
    </row>
    <row r="82" spans="1:12" x14ac:dyDescent="0.35">
      <c r="A82" s="4" t="s">
        <v>137</v>
      </c>
      <c r="B82" s="4" t="s">
        <v>138</v>
      </c>
      <c r="C82" s="4" t="s">
        <v>138</v>
      </c>
      <c r="D82" s="4" t="s">
        <v>13</v>
      </c>
      <c r="E82" s="4">
        <v>99362</v>
      </c>
      <c r="F82" s="4" t="s">
        <v>127</v>
      </c>
      <c r="G82" s="4" t="s">
        <v>128</v>
      </c>
      <c r="H82" s="7" t="s">
        <v>15</v>
      </c>
      <c r="I82" s="5" t="s">
        <v>16</v>
      </c>
      <c r="J82" s="8">
        <v>14</v>
      </c>
      <c r="K82" s="8">
        <v>90700</v>
      </c>
      <c r="L82" s="8">
        <v>2018</v>
      </c>
    </row>
    <row r="83" spans="1:12" x14ac:dyDescent="0.35">
      <c r="A83" s="4" t="s">
        <v>139</v>
      </c>
      <c r="B83" s="4" t="s">
        <v>140</v>
      </c>
      <c r="C83" s="4" t="s">
        <v>141</v>
      </c>
      <c r="D83" s="4" t="s">
        <v>13</v>
      </c>
      <c r="E83" s="4">
        <v>98942</v>
      </c>
      <c r="F83" s="4" t="s">
        <v>127</v>
      </c>
      <c r="G83" s="4" t="s">
        <v>128</v>
      </c>
      <c r="H83" s="7" t="s">
        <v>15</v>
      </c>
      <c r="I83" s="5" t="s">
        <v>16</v>
      </c>
      <c r="J83" s="8">
        <v>14</v>
      </c>
      <c r="K83" s="8">
        <v>90700</v>
      </c>
      <c r="L83" s="8">
        <v>2018</v>
      </c>
    </row>
    <row r="84" spans="1:12" x14ac:dyDescent="0.35">
      <c r="A84" s="4" t="s">
        <v>133</v>
      </c>
      <c r="B84" s="4" t="s">
        <v>12</v>
      </c>
      <c r="C84" s="4" t="s">
        <v>26</v>
      </c>
      <c r="D84" s="4" t="s">
        <v>13</v>
      </c>
      <c r="E84" s="4">
        <v>98031</v>
      </c>
      <c r="F84" s="4" t="s">
        <v>127</v>
      </c>
      <c r="G84" s="4" t="s">
        <v>128</v>
      </c>
      <c r="H84" s="7" t="s">
        <v>15</v>
      </c>
      <c r="I84" s="5" t="s">
        <v>16</v>
      </c>
      <c r="J84" s="8">
        <v>14</v>
      </c>
      <c r="K84" s="8">
        <v>90700</v>
      </c>
      <c r="L84" s="8">
        <v>2018</v>
      </c>
    </row>
    <row r="85" spans="1:12" x14ac:dyDescent="0.35">
      <c r="A85" s="4" t="s">
        <v>142</v>
      </c>
      <c r="B85" s="4" t="s">
        <v>100</v>
      </c>
      <c r="C85" s="4" t="s">
        <v>143</v>
      </c>
      <c r="D85" s="4" t="s">
        <v>13</v>
      </c>
      <c r="E85" s="4">
        <v>98592</v>
      </c>
      <c r="F85" s="4" t="s">
        <v>127</v>
      </c>
      <c r="G85" s="4" t="s">
        <v>128</v>
      </c>
      <c r="H85" s="7" t="s">
        <v>15</v>
      </c>
      <c r="I85" s="5" t="s">
        <v>16</v>
      </c>
      <c r="J85" s="8">
        <v>14</v>
      </c>
      <c r="K85" s="8">
        <v>90700</v>
      </c>
      <c r="L85" s="8">
        <v>2018</v>
      </c>
    </row>
    <row r="86" spans="1:12" x14ac:dyDescent="0.35">
      <c r="A86" s="4" t="s">
        <v>142</v>
      </c>
      <c r="B86" s="4" t="s">
        <v>57</v>
      </c>
      <c r="C86" s="4" t="s">
        <v>131</v>
      </c>
      <c r="D86" s="4" t="s">
        <v>13</v>
      </c>
      <c r="E86" s="4">
        <v>99037</v>
      </c>
      <c r="F86" s="4" t="s">
        <v>127</v>
      </c>
      <c r="G86" s="4" t="s">
        <v>128</v>
      </c>
      <c r="H86" s="7" t="s">
        <v>15</v>
      </c>
      <c r="I86" s="5" t="s">
        <v>16</v>
      </c>
      <c r="J86" s="8">
        <v>14</v>
      </c>
      <c r="K86" s="8">
        <v>90700</v>
      </c>
      <c r="L86" s="8">
        <v>2018</v>
      </c>
    </row>
    <row r="87" spans="1:12" x14ac:dyDescent="0.35">
      <c r="A87" s="4" t="s">
        <v>144</v>
      </c>
      <c r="B87" s="4" t="s">
        <v>54</v>
      </c>
      <c r="C87" s="4" t="s">
        <v>145</v>
      </c>
      <c r="D87" s="4" t="s">
        <v>13</v>
      </c>
      <c r="E87" s="4">
        <v>98375</v>
      </c>
      <c r="F87" s="4" t="s">
        <v>127</v>
      </c>
      <c r="G87" s="4" t="s">
        <v>128</v>
      </c>
      <c r="H87" s="7" t="s">
        <v>15</v>
      </c>
      <c r="I87" s="5" t="s">
        <v>16</v>
      </c>
      <c r="J87" s="8">
        <v>14</v>
      </c>
      <c r="K87" s="8">
        <v>90700</v>
      </c>
      <c r="L87" s="8">
        <v>2018</v>
      </c>
    </row>
    <row r="88" spans="1:12" x14ac:dyDescent="0.35">
      <c r="A88" s="4" t="s">
        <v>135</v>
      </c>
      <c r="B88" s="4" t="s">
        <v>57</v>
      </c>
      <c r="C88" s="4" t="s">
        <v>146</v>
      </c>
      <c r="D88" s="4" t="s">
        <v>13</v>
      </c>
      <c r="E88" s="4">
        <v>99016</v>
      </c>
      <c r="F88" s="4" t="s">
        <v>127</v>
      </c>
      <c r="G88" s="4" t="s">
        <v>128</v>
      </c>
      <c r="H88" s="7" t="s">
        <v>15</v>
      </c>
      <c r="I88" s="5" t="s">
        <v>16</v>
      </c>
      <c r="J88" s="8">
        <v>14</v>
      </c>
      <c r="K88" s="8">
        <v>90700</v>
      </c>
      <c r="L88" s="8">
        <v>2018</v>
      </c>
    </row>
    <row r="89" spans="1:12" x14ac:dyDescent="0.35">
      <c r="A89" s="4" t="s">
        <v>133</v>
      </c>
      <c r="B89" s="4" t="s">
        <v>35</v>
      </c>
      <c r="C89" s="4" t="s">
        <v>63</v>
      </c>
      <c r="D89" s="4" t="s">
        <v>13</v>
      </c>
      <c r="E89" s="4">
        <v>98026</v>
      </c>
      <c r="F89" s="4" t="s">
        <v>127</v>
      </c>
      <c r="G89" s="4" t="s">
        <v>128</v>
      </c>
      <c r="H89" s="7" t="s">
        <v>15</v>
      </c>
      <c r="I89" s="5" t="s">
        <v>16</v>
      </c>
      <c r="J89" s="8">
        <v>14</v>
      </c>
      <c r="K89" s="8">
        <v>90700</v>
      </c>
      <c r="L89" s="8">
        <v>2018</v>
      </c>
    </row>
    <row r="90" spans="1:12" x14ac:dyDescent="0.35">
      <c r="A90" s="4" t="s">
        <v>137</v>
      </c>
      <c r="B90" s="4" t="s">
        <v>12</v>
      </c>
      <c r="C90" s="4" t="s">
        <v>32</v>
      </c>
      <c r="D90" s="4" t="s">
        <v>13</v>
      </c>
      <c r="E90" s="4">
        <v>98040</v>
      </c>
      <c r="F90" s="4" t="s">
        <v>127</v>
      </c>
      <c r="G90" s="4" t="s">
        <v>128</v>
      </c>
      <c r="H90" s="7" t="s">
        <v>15</v>
      </c>
      <c r="I90" s="5" t="s">
        <v>16</v>
      </c>
      <c r="J90" s="8">
        <v>14</v>
      </c>
      <c r="K90" s="8">
        <v>90700</v>
      </c>
      <c r="L90" s="8">
        <v>2018</v>
      </c>
    </row>
    <row r="91" spans="1:12" x14ac:dyDescent="0.35">
      <c r="A91" s="4" t="s">
        <v>137</v>
      </c>
      <c r="B91" s="4" t="s">
        <v>12</v>
      </c>
      <c r="C91" s="4" t="s">
        <v>147</v>
      </c>
      <c r="D91" s="4" t="s">
        <v>13</v>
      </c>
      <c r="E91" s="4">
        <v>98059</v>
      </c>
      <c r="F91" s="4" t="s">
        <v>127</v>
      </c>
      <c r="G91" s="4" t="s">
        <v>128</v>
      </c>
      <c r="H91" s="7" t="s">
        <v>15</v>
      </c>
      <c r="I91" s="5" t="s">
        <v>16</v>
      </c>
      <c r="J91" s="8">
        <v>14</v>
      </c>
      <c r="K91" s="8">
        <v>90700</v>
      </c>
      <c r="L91" s="8">
        <v>2018</v>
      </c>
    </row>
    <row r="92" spans="1:12" x14ac:dyDescent="0.35">
      <c r="A92" s="4" t="s">
        <v>148</v>
      </c>
      <c r="B92" s="4" t="s">
        <v>12</v>
      </c>
      <c r="C92" s="4" t="s">
        <v>149</v>
      </c>
      <c r="D92" s="4" t="s">
        <v>13</v>
      </c>
      <c r="E92" s="4">
        <v>98039</v>
      </c>
      <c r="F92" s="4" t="s">
        <v>127</v>
      </c>
      <c r="G92" s="4" t="s">
        <v>128</v>
      </c>
      <c r="H92" s="7" t="s">
        <v>15</v>
      </c>
      <c r="I92" s="5" t="s">
        <v>16</v>
      </c>
      <c r="J92" s="8">
        <v>14</v>
      </c>
      <c r="K92" s="8">
        <v>90700</v>
      </c>
      <c r="L92" s="8">
        <v>2018</v>
      </c>
    </row>
    <row r="93" spans="1:12" x14ac:dyDescent="0.35">
      <c r="A93" s="4" t="s">
        <v>150</v>
      </c>
      <c r="B93" s="4" t="s">
        <v>57</v>
      </c>
      <c r="C93" s="4" t="s">
        <v>57</v>
      </c>
      <c r="D93" s="4" t="s">
        <v>13</v>
      </c>
      <c r="E93" s="4">
        <v>99208</v>
      </c>
      <c r="F93" s="4" t="s">
        <v>127</v>
      </c>
      <c r="G93" s="4" t="s">
        <v>128</v>
      </c>
      <c r="H93" s="7" t="s">
        <v>15</v>
      </c>
      <c r="I93" s="5" t="s">
        <v>16</v>
      </c>
      <c r="J93" s="8">
        <v>14</v>
      </c>
      <c r="K93" s="8">
        <v>90700</v>
      </c>
      <c r="L93" s="8">
        <v>2018</v>
      </c>
    </row>
    <row r="94" spans="1:12" x14ac:dyDescent="0.35">
      <c r="A94" s="4" t="s">
        <v>136</v>
      </c>
      <c r="B94" s="4" t="s">
        <v>151</v>
      </c>
      <c r="C94" s="4" t="s">
        <v>152</v>
      </c>
      <c r="D94" s="4" t="s">
        <v>153</v>
      </c>
      <c r="E94" s="4">
        <v>97214</v>
      </c>
      <c r="F94" s="4" t="s">
        <v>127</v>
      </c>
      <c r="G94" s="4" t="s">
        <v>128</v>
      </c>
      <c r="H94" s="7" t="s">
        <v>15</v>
      </c>
      <c r="I94" s="5" t="s">
        <v>16</v>
      </c>
      <c r="J94" s="8">
        <v>14</v>
      </c>
      <c r="K94" s="8">
        <v>90700</v>
      </c>
      <c r="L94" s="8">
        <v>2018</v>
      </c>
    </row>
    <row r="95" spans="1:12" x14ac:dyDescent="0.35">
      <c r="A95" s="4" t="s">
        <v>154</v>
      </c>
      <c r="B95" s="4" t="s">
        <v>68</v>
      </c>
      <c r="C95" s="4" t="s">
        <v>155</v>
      </c>
      <c r="D95" s="4" t="s">
        <v>13</v>
      </c>
      <c r="E95" s="4">
        <v>98340</v>
      </c>
      <c r="F95" s="4" t="s">
        <v>127</v>
      </c>
      <c r="G95" s="4" t="s">
        <v>128</v>
      </c>
      <c r="H95" s="7" t="s">
        <v>15</v>
      </c>
      <c r="I95" s="5" t="s">
        <v>16</v>
      </c>
      <c r="J95" s="8">
        <v>14</v>
      </c>
      <c r="K95" s="8">
        <v>89100</v>
      </c>
      <c r="L95" s="8">
        <v>2017</v>
      </c>
    </row>
    <row r="96" spans="1:12" x14ac:dyDescent="0.35">
      <c r="A96" s="4" t="s">
        <v>156</v>
      </c>
      <c r="B96" s="4" t="s">
        <v>54</v>
      </c>
      <c r="C96" s="4" t="s">
        <v>157</v>
      </c>
      <c r="D96" s="4" t="s">
        <v>13</v>
      </c>
      <c r="E96" s="4">
        <v>98375</v>
      </c>
      <c r="F96" s="4" t="s">
        <v>127</v>
      </c>
      <c r="G96" s="4" t="s">
        <v>128</v>
      </c>
      <c r="H96" s="7" t="s">
        <v>15</v>
      </c>
      <c r="I96" s="5" t="s">
        <v>16</v>
      </c>
      <c r="J96" s="8">
        <v>14</v>
      </c>
      <c r="K96" s="8">
        <v>89100</v>
      </c>
      <c r="L96" s="8">
        <v>2017</v>
      </c>
    </row>
    <row r="97" spans="1:12" x14ac:dyDescent="0.35">
      <c r="A97" s="4" t="s">
        <v>158</v>
      </c>
      <c r="B97" s="4" t="s">
        <v>57</v>
      </c>
      <c r="C97" s="4" t="s">
        <v>57</v>
      </c>
      <c r="D97" s="4" t="s">
        <v>13</v>
      </c>
      <c r="E97" s="4">
        <v>99208</v>
      </c>
      <c r="F97" s="4" t="s">
        <v>127</v>
      </c>
      <c r="G97" s="4" t="s">
        <v>128</v>
      </c>
      <c r="H97" s="7" t="s">
        <v>15</v>
      </c>
      <c r="I97" s="5" t="s">
        <v>16</v>
      </c>
      <c r="J97" s="8">
        <v>14</v>
      </c>
      <c r="K97" s="8">
        <v>89100</v>
      </c>
      <c r="L97" s="8">
        <v>2017</v>
      </c>
    </row>
    <row r="98" spans="1:12" x14ac:dyDescent="0.35">
      <c r="A98" s="4" t="s">
        <v>159</v>
      </c>
      <c r="B98" s="4" t="s">
        <v>12</v>
      </c>
      <c r="C98" s="4" t="s">
        <v>147</v>
      </c>
      <c r="D98" s="4" t="s">
        <v>13</v>
      </c>
      <c r="E98" s="4">
        <v>98056</v>
      </c>
      <c r="F98" s="4" t="s">
        <v>127</v>
      </c>
      <c r="G98" s="4" t="s">
        <v>128</v>
      </c>
      <c r="H98" s="7" t="s">
        <v>15</v>
      </c>
      <c r="I98" s="5" t="s">
        <v>16</v>
      </c>
      <c r="J98" s="8">
        <v>14</v>
      </c>
      <c r="K98" s="8">
        <v>89100</v>
      </c>
      <c r="L98" s="8">
        <v>2017</v>
      </c>
    </row>
    <row r="99" spans="1:12" x14ac:dyDescent="0.35">
      <c r="A99" s="4" t="s">
        <v>160</v>
      </c>
      <c r="B99" s="4" t="s">
        <v>161</v>
      </c>
      <c r="C99" s="4" t="s">
        <v>162</v>
      </c>
      <c r="D99" s="4" t="s">
        <v>13</v>
      </c>
      <c r="E99" s="4">
        <v>98801</v>
      </c>
      <c r="F99" s="4" t="s">
        <v>127</v>
      </c>
      <c r="G99" s="4" t="s">
        <v>128</v>
      </c>
      <c r="H99" s="7" t="s">
        <v>15</v>
      </c>
      <c r="I99" s="5" t="s">
        <v>16</v>
      </c>
      <c r="J99" s="8">
        <v>14</v>
      </c>
      <c r="K99" s="8">
        <v>89100</v>
      </c>
      <c r="L99" s="8">
        <v>2017</v>
      </c>
    </row>
    <row r="100" spans="1:12" x14ac:dyDescent="0.35">
      <c r="A100" s="4" t="s">
        <v>163</v>
      </c>
      <c r="B100" s="4" t="s">
        <v>18</v>
      </c>
      <c r="C100" s="4" t="s">
        <v>19</v>
      </c>
      <c r="D100" s="4" t="s">
        <v>13</v>
      </c>
      <c r="E100" s="4">
        <v>98663</v>
      </c>
      <c r="F100" s="4" t="s">
        <v>127</v>
      </c>
      <c r="G100" s="4" t="s">
        <v>128</v>
      </c>
      <c r="H100" s="7" t="s">
        <v>15</v>
      </c>
      <c r="I100" s="5" t="s">
        <v>16</v>
      </c>
      <c r="J100" s="8">
        <v>14</v>
      </c>
      <c r="K100" s="8">
        <v>89100</v>
      </c>
      <c r="L100" s="8">
        <v>2017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F A A B Q S w M E F A A C A A g A s 5 x y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s 5 x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c c l m o q I k g K g I A A K k E A A A T A B w A R m 9 y b X V s Y X M v U 2 V j d G l v b j E u b S C i G A A o o B Q A A A A A A A A A A A A A A A A A A A A A A A A A A A C N U 1 1 v 2 j A U f U f i P 1 j Z S 5 C y C N D a S a v y w J K i V a K U E U D a y o T c 5 I 5 a d W x k O 7 C A + t J / s d / R p 0 l 7 6 / h f u 4 H y o S b T m p f E 9 9 j n n u N 7 o i E y T A o S b t + N s 2 q l W t G 3 V E F M z j k W F Y s m I 7 h l E Y d J T 8 5 S T v N 9 k 4 A a S j z C w V Q r B J / 1 L / X 0 G K 8 f J B Z 9 P X c D G a U J C G O 3 G Q f X l 8 L g Q t u W / 2 E 8 1 K D 0 O E 7 1 k o 5 3 2 / T 4 f 8 3 c S M + t m n M d A G c J M 6 A 8 y 7 E c 4 k u e J k J 7 j f c O O R e R j J m Y e o 3 m S d 0 h n 1 N p I D Q Z B + / w 6 X a l g G 8 1 Z 6 v 6 j d W l 0 / X D 0 + P i j h F J Z j J e Z O v f e i l F l u B q y W T C w E J L A 3 q D Z 3 t K J k j 0 C W i M F u y 9 Z 4 d c P 0 M t z s O I c q q 0 Z 1 R 6 3 O g r M g k 0 I 4 n J Z g f K g a J C f 5 c q 2 R o Z Z D P Q 9 u t k O a u V N b r o E r v x t l G v 4 V 0 g M R A D P 8 y 9 Q 1 a W L 1 N h s m K Z l R R D Q w 0 U q j 2 p D e V 4 x X G O X Q h z + s 7 N B W 7 A S 6 x y 8 g W o K s H o X Z F t c 6 B Q 3 Y 2 d P I + d 5 C R F 0 R y o I C 2 O Y x c Y i T m Q d o r d d 2 d s v 9 U e 1 T C v b M p u G C 9 z u O / T p 2 J a Y u c j 1 U A u w 3 6 v C H V g y j T f t g 2 Y z l l M c V d w 1 d n r u Q i K + A 7 r y G g T 6 n 8 r H J p y C 8 1 6 s 0 5 8 E D r V B G P z U s T 9 I W s 4 O K m M X F B M 2 4 J h V J d H I Q 4 R s l / m M c / S 8 R V c K U y 4 G 4 C O Q O S / 1 D H 7 U K e C / f l p J M n z Y Q S D Y p M + J H I O H a p N 1 y 7 X 4 z Q b 9 f r p S a 1 a Y e I V z G d / A V B L A Q I t A B Q A A g A I A L O c c l k Q D 8 r g p A A A A P Y A A A A S A A A A A A A A A A A A A A A A A A A A A A B D b 2 5 m a W c v U G F j a 2 F n Z S 5 4 b W x Q S w E C L Q A U A A I A C A C z n H J Z D 8 r p q 6 Q A A A D p A A A A E w A A A A A A A A A A A A A A A A D w A A A A W 0 N v b n R l b n R f V H l w Z X N d L n h t b F B L A Q I t A B Q A A g A I A L O c c l m o q I k g K g I A A K k E A A A T A A A A A A A A A A A A A A A A A O E B A A B G b 3 J t d W x h c y 9 T Z W N 0 a W 9 u M S 5 t U E s F B g A A A A A D A A M A w g A A A F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Y A A A A A A A A l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s Z W N 0 c m l j X 1 Z l a G l j b G V f U G 9 w d W x h d G l v b l 9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E 0 M j R j Z W U t M j E x M i 0 0 Y j Q 4 L T l i N G U t Z T F l Z G M x M m I z Y z l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0 V s Z W N 0 c m l j X 1 Z l a G l j b G V f U G 9 w d W x h d G l v b l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O D o z N z o z O S 4 0 M j I 3 M z U w W i I g L z 4 8 R W 5 0 c n k g V H l w Z T 0 i R m l s b E N v b H V t b l R 5 c G V z I i B W Y W x 1 Z T 0 i c 0 J n W U d C Z 0 1 E Q m d Z R 0 J n T U R B d 0 1 H Q m d N P S I g L z 4 8 R W 5 0 c n k g V H l w Z T 0 i R m l s b E N v b H V t b k 5 h b W V z I i B W Y W x 1 Z T 0 i c 1 s m c X V v d D t W S U 4 g K D E t M T A p J n F 1 b 3 Q 7 L C Z x d W 9 0 O 0 N v d W 5 0 e S Z x d W 9 0 O y w m c X V v d D t D a X R 5 J n F 1 b 3 Q 7 L C Z x d W 9 0 O 1 N 0 Y X R l J n F 1 b 3 Q 7 L C Z x d W 9 0 O 1 B v c 3 R h b C B D b 2 R l J n F 1 b 3 Q 7 L C Z x d W 9 0 O 0 1 v Z G V s I F l l Y X I m c X V v d D s s J n F 1 b 3 Q 7 T W F r Z S Z x d W 9 0 O y w m c X V v d D t N b 2 R l b C Z x d W 9 0 O y w m c X V v d D t F b G V j d H J p Y y B W Z W h p Y 2 x l I F R 5 c G U m c X V v d D s s J n F 1 b 3 Q 7 Q 2 x l Y W 4 g Q W x 0 Z X J u Y X R p d m U g R n V l b C B W Z W h p Y 2 x l I C h D Q U Z W K S B F b G l n a W J p b G l 0 e S Z x d W 9 0 O y w m c X V v d D t F b G V j d H J p Y y B S Y W 5 n Z S Z x d W 9 0 O y w m c X V v d D t C Y X N l I E 1 T U l A m c X V v d D s s J n F 1 b 3 Q 7 T G V n a X N s Y X R p d m U g R G l z d H J p Y 3 Q m c X V v d D s s J n F 1 b 3 Q 7 R E 9 M I F Z l a G l j b G U g S U Q m c X V v d D s s J n F 1 b 3 Q 7 V m V o a W N s Z S B M b 2 N h d G l v b i Z x d W 9 0 O y w m c X V v d D t F b G V j d H J p Y y B V d G l s a X R 5 J n F 1 b 3 Q 7 L C Z x d W 9 0 O z I w M j A g Q 2 V u c 3 V z I F R y Y W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s Z W N 0 c m l j X 1 Z l a G l j b G V f U G 9 w d W x h d G l v b l 9 E Y X R h L 0 F 1 d G 9 S Z W 1 v d m V k Q 2 9 s d W 1 u c z E u e 1 Z J T i A o M S 0 x M C k s M H 0 m c X V v d D s s J n F 1 b 3 Q 7 U 2 V j d G l v b j E v R W x l Y 3 R y a W N f V m V o a W N s Z V 9 Q b 3 B 1 b G F 0 a W 9 u X 0 R h d G E v Q X V 0 b 1 J l b W 9 2 Z W R D b 2 x 1 b W 5 z M S 5 7 Q 2 9 1 b n R 5 L D F 9 J n F 1 b 3 Q 7 L C Z x d W 9 0 O 1 N l Y 3 R p b 2 4 x L 0 V s Z W N 0 c m l j X 1 Z l a G l j b G V f U G 9 w d W x h d G l v b l 9 E Y X R h L 0 F 1 d G 9 S Z W 1 v d m V k Q 2 9 s d W 1 u c z E u e 0 N p d H k s M n 0 m c X V v d D s s J n F 1 b 3 Q 7 U 2 V j d G l v b j E v R W x l Y 3 R y a W N f V m V o a W N s Z V 9 Q b 3 B 1 b G F 0 a W 9 u X 0 R h d G E v Q X V 0 b 1 J l b W 9 2 Z W R D b 2 x 1 b W 5 z M S 5 7 U 3 R h d G U s M 3 0 m c X V v d D s s J n F 1 b 3 Q 7 U 2 V j d G l v b j E v R W x l Y 3 R y a W N f V m V o a W N s Z V 9 Q b 3 B 1 b G F 0 a W 9 u X 0 R h d G E v Q X V 0 b 1 J l b W 9 2 Z W R D b 2 x 1 b W 5 z M S 5 7 U G 9 z d G F s I E N v Z G U s N H 0 m c X V v d D s s J n F 1 b 3 Q 7 U 2 V j d G l v b j E v R W x l Y 3 R y a W N f V m V o a W N s Z V 9 Q b 3 B 1 b G F 0 a W 9 u X 0 R h d G E v Q X V 0 b 1 J l b W 9 2 Z W R D b 2 x 1 b W 5 z M S 5 7 T W 9 k Z W w g W W V h c i w 1 f S Z x d W 9 0 O y w m c X V v d D t T Z W N 0 a W 9 u M S 9 F b G V j d H J p Y 1 9 W Z W h p Y 2 x l X 1 B v c H V s Y X R p b 2 5 f R G F 0 Y S 9 B d X R v U m V t b 3 Z l Z E N v b H V t b n M x L n t N Y W t l L D Z 9 J n F 1 b 3 Q 7 L C Z x d W 9 0 O 1 N l Y 3 R p b 2 4 x L 0 V s Z W N 0 c m l j X 1 Z l a G l j b G V f U G 9 w d W x h d G l v b l 9 E Y X R h L 0 F 1 d G 9 S Z W 1 v d m V k Q 2 9 s d W 1 u c z E u e 0 1 v Z G V s L D d 9 J n F 1 b 3 Q 7 L C Z x d W 9 0 O 1 N l Y 3 R p b 2 4 x L 0 V s Z W N 0 c m l j X 1 Z l a G l j b G V f U G 9 w d W x h d G l v b l 9 E Y X R h L 0 F 1 d G 9 S Z W 1 v d m V k Q 2 9 s d W 1 u c z E u e 0 V s Z W N 0 c m l j I F Z l a G l j b G U g V H l w Z S w 4 f S Z x d W 9 0 O y w m c X V v d D t T Z W N 0 a W 9 u M S 9 F b G V j d H J p Y 1 9 W Z W h p Y 2 x l X 1 B v c H V s Y X R p b 2 5 f R G F 0 Y S 9 B d X R v U m V t b 3 Z l Z E N v b H V t b n M x L n t D b G V h b i B B b H R l c m 5 h d G l 2 Z S B G d W V s I F Z l a G l j b G U g K E N B R l Y p I E V s a W d p Y m l s a X R 5 L D l 9 J n F 1 b 3 Q 7 L C Z x d W 9 0 O 1 N l Y 3 R p b 2 4 x L 0 V s Z W N 0 c m l j X 1 Z l a G l j b G V f U G 9 w d W x h d G l v b l 9 E Y X R h L 0 F 1 d G 9 S Z W 1 v d m V k Q 2 9 s d W 1 u c z E u e 0 V s Z W N 0 c m l j I F J h b m d l L D E w f S Z x d W 9 0 O y w m c X V v d D t T Z W N 0 a W 9 u M S 9 F b G V j d H J p Y 1 9 W Z W h p Y 2 x l X 1 B v c H V s Y X R p b 2 5 f R G F 0 Y S 9 B d X R v U m V t b 3 Z l Z E N v b H V t b n M x L n t C Y X N l I E 1 T U l A s M T F 9 J n F 1 b 3 Q 7 L C Z x d W 9 0 O 1 N l Y 3 R p b 2 4 x L 0 V s Z W N 0 c m l j X 1 Z l a G l j b G V f U G 9 w d W x h d G l v b l 9 E Y X R h L 0 F 1 d G 9 S Z W 1 v d m V k Q 2 9 s d W 1 u c z E u e 0 x l Z 2 l z b G F 0 a X Z l I E R p c 3 R y a W N 0 L D E y f S Z x d W 9 0 O y w m c X V v d D t T Z W N 0 a W 9 u M S 9 F b G V j d H J p Y 1 9 W Z W h p Y 2 x l X 1 B v c H V s Y X R p b 2 5 f R G F 0 Y S 9 B d X R v U m V t b 3 Z l Z E N v b H V t b n M x L n t E T 0 w g V m V o a W N s Z S B J R C w x M 3 0 m c X V v d D s s J n F 1 b 3 Q 7 U 2 V j d G l v b j E v R W x l Y 3 R y a W N f V m V o a W N s Z V 9 Q b 3 B 1 b G F 0 a W 9 u X 0 R h d G E v Q X V 0 b 1 J l b W 9 2 Z W R D b 2 x 1 b W 5 z M S 5 7 V m V o a W N s Z S B M b 2 N h d G l v b i w x N H 0 m c X V v d D s s J n F 1 b 3 Q 7 U 2 V j d G l v b j E v R W x l Y 3 R y a W N f V m V o a W N s Z V 9 Q b 3 B 1 b G F 0 a W 9 u X 0 R h d G E v Q X V 0 b 1 J l b W 9 2 Z W R D b 2 x 1 b W 5 z M S 5 7 R W x l Y 3 R y a W M g V X R p b G l 0 e S w x N X 0 m c X V v d D s s J n F 1 b 3 Q 7 U 2 V j d G l v b j E v R W x l Y 3 R y a W N f V m V o a W N s Z V 9 Q b 3 B 1 b G F 0 a W 9 u X 0 R h d G E v Q X V 0 b 1 J l b W 9 2 Z W R D b 2 x 1 b W 5 z M S 5 7 M j A y M C B D Z W 5 z d X M g V H J h Y 3 Q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F b G V j d H J p Y 1 9 W Z W h p Y 2 x l X 1 B v c H V s Y X R p b 2 5 f R G F 0 Y S 9 B d X R v U m V t b 3 Z l Z E N v b H V t b n M x L n t W S U 4 g K D E t M T A p L D B 9 J n F 1 b 3 Q 7 L C Z x d W 9 0 O 1 N l Y 3 R p b 2 4 x L 0 V s Z W N 0 c m l j X 1 Z l a G l j b G V f U G 9 w d W x h d G l v b l 9 E Y X R h L 0 F 1 d G 9 S Z W 1 v d m V k Q 2 9 s d W 1 u c z E u e 0 N v d W 5 0 e S w x f S Z x d W 9 0 O y w m c X V v d D t T Z W N 0 a W 9 u M S 9 F b G V j d H J p Y 1 9 W Z W h p Y 2 x l X 1 B v c H V s Y X R p b 2 5 f R G F 0 Y S 9 B d X R v U m V t b 3 Z l Z E N v b H V t b n M x L n t D a X R 5 L D J 9 J n F 1 b 3 Q 7 L C Z x d W 9 0 O 1 N l Y 3 R p b 2 4 x L 0 V s Z W N 0 c m l j X 1 Z l a G l j b G V f U G 9 w d W x h d G l v b l 9 E Y X R h L 0 F 1 d G 9 S Z W 1 v d m V k Q 2 9 s d W 1 u c z E u e 1 N 0 Y X R l L D N 9 J n F 1 b 3 Q 7 L C Z x d W 9 0 O 1 N l Y 3 R p b 2 4 x L 0 V s Z W N 0 c m l j X 1 Z l a G l j b G V f U G 9 w d W x h d G l v b l 9 E Y X R h L 0 F 1 d G 9 S Z W 1 v d m V k Q 2 9 s d W 1 u c z E u e 1 B v c 3 R h b C B D b 2 R l L D R 9 J n F 1 b 3 Q 7 L C Z x d W 9 0 O 1 N l Y 3 R p b 2 4 x L 0 V s Z W N 0 c m l j X 1 Z l a G l j b G V f U G 9 w d W x h d G l v b l 9 E Y X R h L 0 F 1 d G 9 S Z W 1 v d m V k Q 2 9 s d W 1 u c z E u e 0 1 v Z G V s I F l l Y X I s N X 0 m c X V v d D s s J n F 1 b 3 Q 7 U 2 V j d G l v b j E v R W x l Y 3 R y a W N f V m V o a W N s Z V 9 Q b 3 B 1 b G F 0 a W 9 u X 0 R h d G E v Q X V 0 b 1 J l b W 9 2 Z W R D b 2 x 1 b W 5 z M S 5 7 T W F r Z S w 2 f S Z x d W 9 0 O y w m c X V v d D t T Z W N 0 a W 9 u M S 9 F b G V j d H J p Y 1 9 W Z W h p Y 2 x l X 1 B v c H V s Y X R p b 2 5 f R G F 0 Y S 9 B d X R v U m V t b 3 Z l Z E N v b H V t b n M x L n t N b 2 R l b C w 3 f S Z x d W 9 0 O y w m c X V v d D t T Z W N 0 a W 9 u M S 9 F b G V j d H J p Y 1 9 W Z W h p Y 2 x l X 1 B v c H V s Y X R p b 2 5 f R G F 0 Y S 9 B d X R v U m V t b 3 Z l Z E N v b H V t b n M x L n t F b G V j d H J p Y y B W Z W h p Y 2 x l I F R 5 c G U s O H 0 m c X V v d D s s J n F 1 b 3 Q 7 U 2 V j d G l v b j E v R W x l Y 3 R y a W N f V m V o a W N s Z V 9 Q b 3 B 1 b G F 0 a W 9 u X 0 R h d G E v Q X V 0 b 1 J l b W 9 2 Z W R D b 2 x 1 b W 5 z M S 5 7 Q 2 x l Y W 4 g Q W x 0 Z X J u Y X R p d m U g R n V l b C B W Z W h p Y 2 x l I C h D Q U Z W K S B F b G l n a W J p b G l 0 e S w 5 f S Z x d W 9 0 O y w m c X V v d D t T Z W N 0 a W 9 u M S 9 F b G V j d H J p Y 1 9 W Z W h p Y 2 x l X 1 B v c H V s Y X R p b 2 5 f R G F 0 Y S 9 B d X R v U m V t b 3 Z l Z E N v b H V t b n M x L n t F b G V j d H J p Y y B S Y W 5 n Z S w x M H 0 m c X V v d D s s J n F 1 b 3 Q 7 U 2 V j d G l v b j E v R W x l Y 3 R y a W N f V m V o a W N s Z V 9 Q b 3 B 1 b G F 0 a W 9 u X 0 R h d G E v Q X V 0 b 1 J l b W 9 2 Z W R D b 2 x 1 b W 5 z M S 5 7 Q m F z Z S B N U 1 J Q L D E x f S Z x d W 9 0 O y w m c X V v d D t T Z W N 0 a W 9 u M S 9 F b G V j d H J p Y 1 9 W Z W h p Y 2 x l X 1 B v c H V s Y X R p b 2 5 f R G F 0 Y S 9 B d X R v U m V t b 3 Z l Z E N v b H V t b n M x L n t M Z W d p c 2 x h d G l 2 Z S B E a X N 0 c m l j d C w x M n 0 m c X V v d D s s J n F 1 b 3 Q 7 U 2 V j d G l v b j E v R W x l Y 3 R y a W N f V m V o a W N s Z V 9 Q b 3 B 1 b G F 0 a W 9 u X 0 R h d G E v Q X V 0 b 1 J l b W 9 2 Z W R D b 2 x 1 b W 5 z M S 5 7 R E 9 M I F Z l a G l j b G U g S U Q s M T N 9 J n F 1 b 3 Q 7 L C Z x d W 9 0 O 1 N l Y 3 R p b 2 4 x L 0 V s Z W N 0 c m l j X 1 Z l a G l j b G V f U G 9 w d W x h d G l v b l 9 E Y X R h L 0 F 1 d G 9 S Z W 1 v d m V k Q 2 9 s d W 1 u c z E u e 1 Z l a G l j b G U g T G 9 j Y X R p b 2 4 s M T R 9 J n F 1 b 3 Q 7 L C Z x d W 9 0 O 1 N l Y 3 R p b 2 4 x L 0 V s Z W N 0 c m l j X 1 Z l a G l j b G V f U G 9 w d W x h d G l v b l 9 E Y X R h L 0 F 1 d G 9 S Z W 1 v d m V k Q 2 9 s d W 1 u c z E u e 0 V s Z W N 0 c m l j I F V 0 a W x p d H k s M T V 9 J n F 1 b 3 Q 7 L C Z x d W 9 0 O 1 N l Y 3 R p b 2 4 x L 0 V s Z W N 0 c m l j X 1 Z l a G l j b G V f U G 9 w d W x h d G l v b l 9 E Y X R h L 0 F 1 d G 9 S Z W 1 v d m V k Q 2 9 s d W 1 u c z E u e z I w M j A g Q 2 V u c 3 V z I F R y Y W N 0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x l Y 3 R y a W N f V m V o a W N s Z V 9 Q b 3 B 1 b G F 0 a W 9 u X 0 R h d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N f V m V o a W N s Z V 9 Q b 3 B 1 b G F 0 a W 9 u X 0 R h d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1 9 W Z W h p Y 2 x l X 1 B v c H V s Y X R p b 2 5 f R G F 0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1 9 W Z W h p Y 2 x l X 1 B v c H V s Y X R p b 2 5 f R G F 0 Y S 9 Q b 3 N v c n R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1 9 W Z W h p Y 2 x l X 1 B v c H V s Y X R p b 2 5 f R G F 0 Y S 9 V c 3 V u a S V D N C U 5 O X R v J T I w b 3 N 0 Y X R u a W U l M j B 3 a W V y c 3 p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+ n l h 6 g y J E m H 3 L c a y x R t E A A A A A A g A A A A A A E G Y A A A A B A A A g A A A A 1 L 9 Y 4 Z a g J 9 8 I G D 0 y g W o q J + w 8 P L p / / U 8 6 + B m I S m r D 4 S E A A A A A D o A A A A A C A A A g A A A A I N c g I d P s X Y C E P x D e L Y E t R l s p I G 0 0 0 N G x X f w p Q V u d q P 1 Q A A A A C O g o e v Y C T 2 2 u X t 6 2 Y O g j h y W A e 4 n h q a i I F J J j L C Y 7 H N g c g P 4 i z N 8 X b x F + z 0 c T H 3 7 J P I M p M m 4 5 J 5 C e J 6 1 W 2 g i N o n o B r p L p 9 h y I / c p l j o K z X 0 5 A A A A A 7 V n U g l m D A r X q A v B w r M C 2 P W o u w 0 S w R d m P l / 3 C 7 k R q W F K h 1 y G p D L i B S N G F g U Z v V X h A s K m x l 1 i e U V a f m j 4 n m m K H I Q = = < / D a t a M a s h u p > 
</file>

<file path=customXml/itemProps1.xml><?xml version="1.0" encoding="utf-8"?>
<ds:datastoreItem xmlns:ds="http://schemas.openxmlformats.org/officeDocument/2006/customXml" ds:itemID="{8A2A18D9-FADD-416F-8BC2-849A20BC1E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Electric_Vehicle_Population_Dat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Kacper Dusza</dc:creator>
  <cp:keywords/>
  <dc:description/>
  <cp:lastModifiedBy>Kacper Dusza</cp:lastModifiedBy>
  <cp:revision/>
  <dcterms:created xsi:type="dcterms:W3CDTF">2024-11-18T18:29:14Z</dcterms:created>
  <dcterms:modified xsi:type="dcterms:W3CDTF">2024-11-23T19:03:41Z</dcterms:modified>
  <cp:category/>
  <cp:contentStatus/>
</cp:coreProperties>
</file>