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Usuario\Desktop\Nanoesctructuras Candidatas\"/>
    </mc:Choice>
  </mc:AlternateContent>
  <xr:revisionPtr revIDLastSave="0" documentId="8_{80E2C529-B7A7-4B83-823C-87116F7C2288}" xr6:coauthVersionLast="47" xr6:coauthVersionMax="47" xr10:uidLastSave="{00000000-0000-0000-0000-000000000000}"/>
  <bookViews>
    <workbookView xWindow="-108" yWindow="-108" windowWidth="23256" windowHeight="12456" xr2:uid="{CC0D2EF0-A40A-4379-8EF7-4E51C2F38BD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1" l="1"/>
  <c r="N35" i="1" s="1"/>
  <c r="K35" i="1"/>
  <c r="M34" i="1"/>
  <c r="N34" i="1" s="1"/>
  <c r="K34" i="1"/>
  <c r="M33" i="1"/>
  <c r="N33" i="1"/>
  <c r="K33" i="1"/>
  <c r="M32" i="1"/>
  <c r="N32" i="1" s="1"/>
  <c r="K32" i="1"/>
  <c r="M31" i="1"/>
  <c r="N31" i="1" s="1"/>
  <c r="K31" i="1"/>
  <c r="M30" i="1"/>
  <c r="N30" i="1" s="1"/>
  <c r="K30" i="1"/>
  <c r="M29" i="1"/>
  <c r="N29" i="1"/>
  <c r="K29" i="1"/>
  <c r="M28" i="1"/>
  <c r="N28" i="1" s="1"/>
  <c r="K28" i="1"/>
  <c r="M27" i="1"/>
  <c r="N27" i="1" s="1"/>
  <c r="K27" i="1"/>
  <c r="M26" i="1"/>
  <c r="N26" i="1"/>
  <c r="K26" i="1"/>
  <c r="M25" i="1"/>
  <c r="N25" i="1" s="1"/>
  <c r="K25" i="1"/>
  <c r="M24" i="1"/>
  <c r="K24" i="1"/>
  <c r="N24" i="1" s="1"/>
  <c r="M23" i="1"/>
  <c r="N23" i="1" s="1"/>
  <c r="K23" i="1"/>
  <c r="M22" i="1"/>
  <c r="K22" i="1"/>
  <c r="M21" i="1"/>
  <c r="N21" i="1" s="1"/>
  <c r="K21" i="1"/>
  <c r="M20" i="1"/>
  <c r="N20" i="1" s="1"/>
  <c r="K20" i="1"/>
  <c r="N22" i="1" l="1"/>
  <c r="K3" i="1"/>
  <c r="K4" i="1"/>
  <c r="K5" i="1"/>
  <c r="K6" i="1"/>
  <c r="K7" i="1"/>
  <c r="K8" i="1"/>
  <c r="N9" i="1"/>
  <c r="M9" i="1"/>
  <c r="K9" i="1"/>
  <c r="M14" i="1" l="1"/>
  <c r="K14" i="1"/>
  <c r="N14" i="1" s="1"/>
  <c r="K13" i="1"/>
  <c r="N13" i="1" s="1"/>
  <c r="M15" i="1"/>
  <c r="M16" i="1"/>
  <c r="M17" i="1"/>
  <c r="M18" i="1"/>
  <c r="M19" i="1"/>
  <c r="K15" i="1"/>
  <c r="K16" i="1"/>
  <c r="K17" i="1"/>
  <c r="K18" i="1"/>
  <c r="K19" i="1"/>
  <c r="M13" i="1"/>
  <c r="M12" i="1"/>
  <c r="K12" i="1"/>
  <c r="M11" i="1"/>
  <c r="K11" i="1"/>
  <c r="M10" i="1"/>
  <c r="N10" i="1"/>
  <c r="N6" i="1"/>
  <c r="N7" i="1"/>
  <c r="N8" i="1"/>
  <c r="K10" i="1"/>
  <c r="M8" i="1"/>
  <c r="M7" i="1"/>
  <c r="M6" i="1"/>
  <c r="N11" i="1" l="1"/>
  <c r="N15" i="1"/>
  <c r="N12" i="1"/>
  <c r="N18" i="1"/>
  <c r="N19" i="1"/>
  <c r="N17" i="1"/>
  <c r="N16" i="1"/>
  <c r="M5" i="1"/>
  <c r="N5" i="1" s="1"/>
  <c r="M4" i="1"/>
  <c r="N4" i="1" s="1"/>
  <c r="M3" i="1"/>
  <c r="N3" i="1" s="1"/>
</calcChain>
</file>

<file path=xl/sharedStrings.xml><?xml version="1.0" encoding="utf-8"?>
<sst xmlns="http://schemas.openxmlformats.org/spreadsheetml/2006/main" count="273" uniqueCount="177">
  <si>
    <t>Tabla1. Péptidos representativos administración de ARN</t>
  </si>
  <si>
    <t>Nombre</t>
  </si>
  <si>
    <t>Secuencia</t>
  </si>
  <si>
    <t>Principal función</t>
  </si>
  <si>
    <t xml:space="preserve">Formulación </t>
  </si>
  <si>
    <t>Carga</t>
  </si>
  <si>
    <t>Número de aminoácidos</t>
  </si>
  <si>
    <t>Tipo de péptido</t>
  </si>
  <si>
    <t>RALA</t>
  </si>
  <si>
    <t>WEARLARALARALARHLARALARALRACEA</t>
  </si>
  <si>
    <t>Captación celular mejorada y alteración de la membrana endosómica</t>
  </si>
  <si>
    <t>Anfipático</t>
  </si>
  <si>
    <t>CPP/ARNm (no covalente)</t>
  </si>
  <si>
    <t>moles</t>
  </si>
  <si>
    <t>ug péptido</t>
  </si>
  <si>
    <t>ug  PM</t>
  </si>
  <si>
    <t>starPep</t>
  </si>
  <si>
    <t>Peso molecular (g/mol)</t>
  </si>
  <si>
    <t>NCBI</t>
  </si>
  <si>
    <t>Foldseek Search (Estructura de péptido a utilizar)</t>
  </si>
  <si>
    <t>Número</t>
  </si>
  <si>
    <t>---</t>
  </si>
  <si>
    <t>Hidrofóbico</t>
  </si>
  <si>
    <t>RGSG</t>
  </si>
  <si>
    <t>WEGRSGRGSGRGSGRHSGRGSGRGSRGCE</t>
  </si>
  <si>
    <t>Control (-)</t>
  </si>
  <si>
    <t>WEGRRRRRRRCEA</t>
  </si>
  <si>
    <t>RRRR</t>
  </si>
  <si>
    <t>PF14</t>
  </si>
  <si>
    <t>Stearyl-AGYLLGKLLOOLAAAALOOLL (a)</t>
  </si>
  <si>
    <t>PFVYLI</t>
  </si>
  <si>
    <t>WSYGLRPG</t>
  </si>
  <si>
    <t>KALA</t>
  </si>
  <si>
    <t>R8</t>
  </si>
  <si>
    <t>GALA</t>
  </si>
  <si>
    <t>LEDE</t>
  </si>
  <si>
    <t xml:space="preserve">LAH4-L1	</t>
  </si>
  <si>
    <t>LAH4</t>
  </si>
  <si>
    <t xml:space="preserve">RALA	</t>
  </si>
  <si>
    <t>KL4</t>
  </si>
  <si>
    <t xml:space="preserve">OligoArg-Aib	</t>
  </si>
  <si>
    <t xml:space="preserve">OligoArg	</t>
  </si>
  <si>
    <t>Policatiónico</t>
  </si>
  <si>
    <t>WEAKLAKALAKALAKHLAKALAKALKA</t>
  </si>
  <si>
    <t>RRRRRRRR</t>
  </si>
  <si>
    <t>WEAALAEALAEALAEHLAEALAEALEALAA</t>
  </si>
  <si>
    <t>GIGAVLKVLTTGLPALISWIKRKRQQ</t>
  </si>
  <si>
    <t>IGKEFKRIVERIKRFLRELVRPLR</t>
  </si>
  <si>
    <t>KKALLAHALHLLALLALHLAHALKKA</t>
  </si>
  <si>
    <t>KKALLALALHHLAHLALHLALALKKA</t>
  </si>
  <si>
    <t>KLLLLKLLLLKLLLLKLLLLK</t>
  </si>
  <si>
    <t xml:space="preserve">RRXRRXRRXRRXRRX </t>
  </si>
  <si>
    <t>RRRRRRRRR</t>
  </si>
  <si>
    <t>Rotura de la membrana endosómica</t>
  </si>
  <si>
    <t>Captación celular mejorada</t>
  </si>
  <si>
    <t>Modulación de vías endocitoticas en CD</t>
  </si>
  <si>
    <t>Melitina</t>
  </si>
  <si>
    <t>Imitador de surfactante pulmonar para administración pulmonar</t>
  </si>
  <si>
    <t>Estabilización de ARNm intracelular</t>
  </si>
  <si>
    <t>CPP-ARNm (covalente)</t>
  </si>
  <si>
    <t>Penetración celular, entrega fármaco, link a PubMed:224406118</t>
  </si>
  <si>
    <t>Comunicaión célula-célula, neuropéptido, entrega fármaco</t>
  </si>
  <si>
    <t>starPep/número total de coincidencias</t>
  </si>
  <si>
    <t>Control (+)</t>
  </si>
  <si>
    <t>Lipoplex CPP-LNP/ARNm</t>
  </si>
  <si>
    <t>Modelos (i-vi)</t>
  </si>
  <si>
    <t>i</t>
  </si>
  <si>
    <t>ii</t>
  </si>
  <si>
    <t>iii</t>
  </si>
  <si>
    <t>Longitud aa</t>
  </si>
  <si>
    <t>(9-12)</t>
  </si>
  <si>
    <t>Longitud aa (starPep no colocados)</t>
  </si>
  <si>
    <t>(61-69)</t>
  </si>
  <si>
    <t>6 y 16</t>
  </si>
  <si>
    <t>Principales función</t>
  </si>
  <si>
    <t>starPep_07948</t>
  </si>
  <si>
    <t xml:space="preserve">Citotóxico, entrega fármaco,hemolítico, tóxico, penetración celular </t>
  </si>
  <si>
    <t>(13-18)</t>
  </si>
  <si>
    <t>(7-28)</t>
  </si>
  <si>
    <t>starPep_07178 y starPep_16994</t>
  </si>
  <si>
    <t>Polyplex recubierto con CPP-PEG</t>
  </si>
  <si>
    <t>iv</t>
  </si>
  <si>
    <t>starPep_42943</t>
  </si>
  <si>
    <t xml:space="preserve">Entrega de fármaco, penetración celular, construcción sintética, antiviral, </t>
  </si>
  <si>
    <t xml:space="preserve">Penetración celular, entrega de fármaco </t>
  </si>
  <si>
    <t>starPep_00000, starPep_04481, starPep_05567, starPep_11743, starPep_11744</t>
  </si>
  <si>
    <t>starPep_38058, starPep_38057, starPep_38059, starPep_38056, starPep_12737</t>
  </si>
  <si>
    <t>starPep_07237, starPep_16507, starPep_18726, starPep_24866, starPep_35287</t>
  </si>
  <si>
    <t>26, 70, 27, 70, 77</t>
  </si>
  <si>
    <t>starPep_03278</t>
  </si>
  <si>
    <t>Hemolítico, neuropéptido, tóxico para mamíferos, citotóxico, entrega de fármaco, penetraión celular, tóxico, construcción sintética</t>
  </si>
  <si>
    <t>Construcción sintética, acetilación, amidación</t>
  </si>
  <si>
    <t>Nanopartícula recubierta con CPP/ARNm</t>
  </si>
  <si>
    <t>v</t>
  </si>
  <si>
    <t>starPep_06215</t>
  </si>
  <si>
    <t>Tóxico para mamíferos, antiparasitario, antiplasmodial, construcción sintética, amidación</t>
  </si>
  <si>
    <t>starPep_04263</t>
  </si>
  <si>
    <t>Antimicrobiano, construcción sintética, producido por Homo sapiens</t>
  </si>
  <si>
    <t>PEG-CPP/ARNm</t>
  </si>
  <si>
    <t>vi</t>
  </si>
  <si>
    <t>starPep_27198, starPep_28848</t>
  </si>
  <si>
    <t>21 y 10</t>
  </si>
  <si>
    <t>Construcción sintética</t>
  </si>
  <si>
    <t>Protein-&gt;RGSG-&gt;Plants(2)</t>
  </si>
  <si>
    <t>Protein-&gt;RALA-&gt;Animals-&gt;PDB(60)-&gt;cerca a 30 aa-&gt;Chain B, RalA-binding protein 1</t>
  </si>
  <si>
    <t>725 y 745</t>
  </si>
  <si>
    <t>Protein-&gt;RRRR-&gt;Animals(11)-&gt;PDB(1)</t>
  </si>
  <si>
    <t>Posible</t>
  </si>
  <si>
    <t>Entrega de fármaco, penetración celular, construcción sintética, antiviral.</t>
  </si>
  <si>
    <t>Protein-&gt;PF14-&gt;Animals(147)-&gt;cerca a 17 aa-&gt;beta-fibrinogen, partial [Phrygilus fruticeti]</t>
  </si>
  <si>
    <t>Protein-&gt;hexapeptide PFVYLI -&gt;Animals(610)-&gt; PDB(103)-&gt;cerca a 6 aa-&gt;Chain D, Angiotensin IV</t>
  </si>
  <si>
    <t>HGLASTLTRWAHYNALIRAF</t>
  </si>
  <si>
    <t>gH625</t>
  </si>
  <si>
    <t>Promueve la internalización/absorción del nanovector en células cancerosas</t>
  </si>
  <si>
    <t>siRNA-SPION-PEG- CPP</t>
  </si>
  <si>
    <t>starPep_10199, starPep_09879</t>
  </si>
  <si>
    <t>20 y 19</t>
  </si>
  <si>
    <t>Herpes simplex, Antiviral</t>
  </si>
  <si>
    <t> Reconoce dianas de ácidos nucleicos, cruze membranas celulares. Solubilidad aceptable, hibridación eficiente de ARN y PNA, suficiente bioestabilidad y baja citotoxicidad</t>
  </si>
  <si>
    <t>Título--&gt;PubMed(1)-&gt;Related information-&gt;Pubchem compound (MeSH Keyword)</t>
  </si>
  <si>
    <t>Épsilon polilisina</t>
  </si>
  <si>
    <t>"Timina"</t>
  </si>
  <si>
    <t>RWQNBRDOKXIBIV-UHFFFAOYSA-N</t>
  </si>
  <si>
    <t>NSFPJVJQYCOMBV-UHFFFAOYSA-N</t>
  </si>
  <si>
    <t>Bibliografía</t>
  </si>
  <si>
    <t>Yokoo, H., Oba, M., &amp; Uchida, S. (2022). Cell-Penetrating Peptides: Emerging Tools for mRNA Delivery. Pharmaceutics, 14(1), 1–13. https://doi.org/10.3390/pharmaceutics14010078</t>
  </si>
  <si>
    <t>Ben Djemaa, S., David, S., Hervé-Aubert, K., Falanga, A., Galdiero, S., Allard-Vannier, E., Chourpa, I., &amp; Munnier, E. (2018). Formulation and in vitro evaluation of a siRNA delivery nanosystem decorated with gH625 peptide for triple negative breast cancer theranosis. European Journal of Pharmaceutics and Biopharmaceutics, 131, 99–108. https://doi.org/10.1016/j.ejpb.2018.07.024</t>
  </si>
  <si>
    <t>Tomassi, S., Ieranò, C., Mercurio, M. E., Nigro, E., Daniele, A., Russo, R., Chambery, A., Baglivo, I., Pedone, P. V., Rea, G., Napolitano, M., Scala, S., Cosconati, S., Marinelli, L., Novellino, E., Messere, A., &amp; Di Maro, S. (2018). Cationic nucleopeptides as novel non-covalent carriers for the delivery of peptide nucleic acid (PNA) and RNA oligomers. Bioorganic and Medicinal Chemistry, 26(9), 2539–2550. https://doi.org/10.1016/j.bmc.2018.04.017</t>
  </si>
  <si>
    <t>CPP/ ARN  (no covalente)</t>
  </si>
  <si>
    <t>PEG-CPP/siRNA</t>
  </si>
  <si>
    <t>Polilisina</t>
  </si>
  <si>
    <t>DPAVTYYRLEEVAKRNTAEETWMVIHGRVYDITRFLSEHPGGEEILLEQAGADATESFEDIGHSPDAREM
LKQYYIGDVHPNDLKP</t>
  </si>
  <si>
    <t>Título--&gt;PubMed Central(4)-&gt;Syntheses of Polypeptides and Their Biomedical Application for Anti-Tumor Drug Delivery-&gt;tabla 2-&gt;Polylysine-&gt;Animals(20)-&gt;PDB(6)</t>
  </si>
  <si>
    <t>TSSYTIQDAA</t>
  </si>
  <si>
    <t>Título--&gt;PubMed Central(4)-&gt;Syntheses of Polypeptides and Their Biomedical Application for Anti-Tumor Drug Delivery-&gt;tabla 2-&gt;Polylysine-&gt;Animals(20)-&gt;Cerca a 15 aa</t>
  </si>
  <si>
    <r>
      <rPr>
        <b/>
        <sz val="11"/>
        <color theme="1"/>
        <rFont val="Aptos Narrow"/>
        <family val="2"/>
        <scheme val="minor"/>
      </rPr>
      <t>1)</t>
    </r>
    <r>
      <rPr>
        <sz val="11"/>
        <color theme="1"/>
        <rFont val="Aptos Narrow"/>
        <family val="2"/>
        <scheme val="minor"/>
      </rPr>
      <t xml:space="preserve">Wu, Y., Zhong, D., Li, Y., Wu, H., Zhang, H., Mao, H., Yang, J., Luo, K., Gong, Q., &amp; Gu, Z. (2021). A tumor-activatable peptide supramolecular nanoplatform for the delivery of dual-gene targeted siRNAs for drug-resistant cancer treatment. Nanoscale, 13(9), 4887–4898. https://doi.org/10.1039/d0nr08487e,         </t>
    </r>
    <r>
      <rPr>
        <b/>
        <sz val="11"/>
        <color theme="1"/>
        <rFont val="Aptos Narrow"/>
        <family val="2"/>
        <scheme val="minor"/>
      </rPr>
      <t>2)</t>
    </r>
    <r>
      <rPr>
        <sz val="11"/>
        <color theme="1"/>
        <rFont val="Aptos Narrow"/>
        <family val="2"/>
        <scheme val="minor"/>
      </rPr>
      <t xml:space="preserve"> Feng, H., Fabrizi, J., Li, J., &amp; Mayer, C. (2022). Syntheses of Polypeptides and Their Biomedical Application for Anti-Tumor Drug Delivery. International Journal of Molecular Sciences, 23(9). https://doi.org/10.3390/ijms23095042
 </t>
    </r>
  </si>
  <si>
    <t>Transición de estabilidad durante la circulación sanguínea, transición de superficie  permanencieno sigiloso durante la circulación sanguínea, transición de tamaño tamaño de portador de alrededor de 100 nm durante la circulación sanguínea</t>
  </si>
  <si>
    <t>Transición de estabilidad durante la circulación sanguínea, agente de contraste dendrímero polilisina, transición de superficie  permanencieno sigiloso durante la circulación sanguínea, transición de tamaño tamaño de portador de alrededor de 100 nm durante la circulación sanguínea</t>
  </si>
  <si>
    <t>5(6)-carboxifluoresceína</t>
  </si>
  <si>
    <t>BPVHBBXCESDRKW-UHFFFAOYSA-N</t>
  </si>
  <si>
    <t xml:space="preserve">Conjugados CPP-PNA de diferentes tipos pueden inhibir la transactivación dependiente de Tat en células HeLa y tienen potencial para desarrollarse como agentes antivirales.  Liberación endosómica o de membrana </t>
  </si>
  <si>
    <t>Administración dirigida de inhibidores de miR-33 con el sistema pHLIP previene eficazmente el desarrollo de fibrosis renal</t>
  </si>
  <si>
    <t>CPP/ARNm (no covalente), CPP-ARNm (covalente)</t>
  </si>
  <si>
    <t>i, ii</t>
  </si>
  <si>
    <t>Título--&gt;PubMed(1)-&gt;Cell-penetrating peptide conjugates of peptide nucleic acids (PNA) as inhibitors of HIV-1 Tat-dependent trans-activation in cells-&gt;Related information-&gt;Pubchem compound (MeSH Keyword)</t>
  </si>
  <si>
    <t>Nivaquine</t>
  </si>
  <si>
    <t>OJPWHUOVKVKBQB-UHFFFAOYSA-N</t>
  </si>
  <si>
    <t>WVQVHXOMNQCKPA-UHFFFAOYSA-N</t>
  </si>
  <si>
    <t>Carboxifluoresceína</t>
  </si>
  <si>
    <t>sulfato de cloroquina</t>
  </si>
  <si>
    <t>6-carboxifluoresceína</t>
  </si>
  <si>
    <t>BZTDTCNHAFUJOG-UHFFFAOYSA-N</t>
  </si>
  <si>
    <t>Cloroquina</t>
  </si>
  <si>
    <t>WHTVZRBIWZFKQO-UHFFFAOYSA-N</t>
  </si>
  <si>
    <t>1) Miguel, V., Rey, C., Aceña, J. L., Maqueda, F., Fernández-Hernando, C., Rodríguez-Puyol, D., Vaquero, J. J., &amp; Lamas, S. (2020). The pHLIP system as a vehicle for microRNAs in the kidney. Nefrologia, 40(5), 491–498. https://doi.org/10.1016/j.nefroe.2020.05.003 , 2) Turner, J. J., Ivanova, G. D., Verbeure, B., Williams, D., Arzumanov, A. A., Abes, S., Lebleu, B., &amp; Gait, M. J. (2005). Cell-penetrating peptide conjugates of peptide nucleic acids (PNA) as inhibitors of HIV-1 Tat-dependent trans-activation in cells. Nucleic Acids Research, 33(21), 6837–6849. https://doi.org/10.1093/nar/gki991</t>
  </si>
  <si>
    <r>
      <t>C(LLKK)</t>
    </r>
    <r>
      <rPr>
        <vertAlign val="subscript"/>
        <sz val="11"/>
        <color theme="1"/>
        <rFont val="Aptos Narrow"/>
        <family val="2"/>
        <scheme val="minor"/>
      </rPr>
      <t>3</t>
    </r>
    <r>
      <rPr>
        <sz val="11"/>
        <color theme="1"/>
        <rFont val="Aptos Narrow"/>
        <family val="2"/>
        <scheme val="minor"/>
      </rPr>
      <t>C-TAT</t>
    </r>
  </si>
  <si>
    <r>
      <t>G(LLKK)</t>
    </r>
    <r>
      <rPr>
        <vertAlign val="subscript"/>
        <sz val="11"/>
        <color theme="1"/>
        <rFont val="Aptos Narrow"/>
        <family val="2"/>
        <scheme val="minor"/>
      </rPr>
      <t>3</t>
    </r>
    <r>
      <rPr>
        <sz val="11"/>
        <color theme="1"/>
        <rFont val="Aptos Narrow"/>
        <family val="2"/>
        <scheme val="minor"/>
      </rPr>
      <t>G-TAT</t>
    </r>
  </si>
  <si>
    <r>
      <t>C</t>
    </r>
    <r>
      <rPr>
        <vertAlign val="subscript"/>
        <sz val="11"/>
        <color theme="1"/>
        <rFont val="Aptos Narrow"/>
        <family val="2"/>
        <scheme val="minor"/>
      </rPr>
      <t>18</t>
    </r>
    <r>
      <rPr>
        <sz val="11"/>
        <color theme="1"/>
        <rFont val="Aptos Narrow"/>
        <family val="2"/>
        <scheme val="minor"/>
      </rPr>
      <t>.G(LLKK)</t>
    </r>
    <r>
      <rPr>
        <vertAlign val="subscript"/>
        <sz val="11"/>
        <color theme="1"/>
        <rFont val="Aptos Narrow"/>
        <family val="2"/>
        <scheme val="minor"/>
      </rPr>
      <t>3</t>
    </r>
    <r>
      <rPr>
        <sz val="11"/>
        <color theme="1"/>
        <rFont val="Aptos Narrow"/>
        <family val="2"/>
        <scheme val="minor"/>
      </rPr>
      <t>G-TAT</t>
    </r>
  </si>
  <si>
    <r>
      <t>C</t>
    </r>
    <r>
      <rPr>
        <vertAlign val="subscript"/>
        <sz val="11"/>
        <color theme="1"/>
        <rFont val="Aptos Narrow"/>
        <family val="2"/>
        <scheme val="minor"/>
      </rPr>
      <t>18</t>
    </r>
    <r>
      <rPr>
        <sz val="11"/>
        <color theme="1"/>
        <rFont val="Aptos Narrow"/>
        <family val="2"/>
        <scheme val="minor"/>
      </rPr>
      <t>.C(LLKK)</t>
    </r>
    <r>
      <rPr>
        <vertAlign val="subscript"/>
        <sz val="11"/>
        <color theme="1"/>
        <rFont val="Aptos Narrow"/>
        <family val="2"/>
        <scheme val="minor"/>
      </rPr>
      <t>3</t>
    </r>
    <r>
      <rPr>
        <sz val="11"/>
        <color theme="1"/>
        <rFont val="Aptos Narrow"/>
        <family val="2"/>
        <scheme val="minor"/>
      </rPr>
      <t>C-TAT</t>
    </r>
  </si>
  <si>
    <t>CCCCCCCCCCCCCCCCCCCLLKKLLKKLLKKCTAT</t>
  </si>
  <si>
    <t>CCCCCCCCCCCCCCCCCCGLLKKLLKKLLKKGTAT</t>
  </si>
  <si>
    <t>GLLKKLLKKLLKKGTAT</t>
  </si>
  <si>
    <t>CLLKKLLKKLLKKCTAT</t>
  </si>
  <si>
    <t>StarPep_16752 , starPep_28999</t>
  </si>
  <si>
    <t>14 y 13</t>
  </si>
  <si>
    <t>Tóxico para mamíferos, construcción sintética, amidación, PubMed: 21906803, PubMed: 28081296</t>
  </si>
  <si>
    <t>Condensación de ADN y entrega de genes mediada por cada uno de los vectores genéticos basados en péptidos TAT.</t>
  </si>
  <si>
    <t>Péptido/ADN</t>
  </si>
  <si>
    <t xml:space="preserve">Luan, L., Meng, Q., Xu, L., Meng, Z., Yan, H., &amp; Liu, K. (2015). Peptide amphiphiles with multifunctional fragments promoting cellular uptake and endosomal escape as efficient gene vectors. Journal of Materials Chemistry B, 3(6), 1068–1078. https://doi.org/10.1039/c4tb01353k
</t>
  </si>
  <si>
    <t>Policationico</t>
  </si>
  <si>
    <t>TYRSRKYTSWYVALKRKLLKLLLKLLLKLLKRRRRRRRR</t>
  </si>
  <si>
    <t>StarPep_06291 , starPep_06298</t>
  </si>
  <si>
    <t>15 Y 12</t>
  </si>
  <si>
    <t>Tóxico, hemolítico, construcción sintética, tóxico para mamíferos, antimicrobiano</t>
  </si>
  <si>
    <t>Las partículas pegiladas fueron capaces de mantener la estabilidad coloidal en fluidos biológicos y navegar eficientemente a través de muestras de esputo humano con FQ.Péptidos GET demuestran un potencial significativo para la transferencia de genes in vitro e in vivo.</t>
  </si>
  <si>
    <t>1) Dixon, J. E., Osman, G., Morris, G. E., Markides, H., Rotherham, M., Bayoussef, Z., El Haj, A. J., Denning, C., &amp; Shakesheff, K. M. (2016). Highly efficient delivery of functional cargoes by the synergistic effect of GAG binding motifs and cell-penetrating peptides. Proceedings of the National Academy of Sciences of the United States of America, 113(3), E291–E299. https://doi.org/10.1073/pnas.1518634113, 2) Osman, G., Rodriguez, J., Chan, S. Y., Chisholm, J., Duncan, G., Kim, N., Tatler, A. L., Shakesheff, K. M., Hanes, J., Suk, J. S., &amp; Dixon, J. E. (2018). PEGylated enhanced cell penetrating peptide nanoparticles for lung gene therapy. Journal of Controlled Release, 285(July), 35–45. https://doi.org/10.1016/j.jconrel.2018.07.001, 3) Dixon, J. E., Osman, G., Morris, G. E., Markides, H., Rotherham, M., Bayoussef, Z., El Haj, A. J., Denning, C., &amp; Shakesheff, K. M. (2016). Highly efficient delivery of functional cargoes by the synergistic effect of GAG binding motifs and cell-penetrating peptides. Proceedings of the National Academy of Sciences of the United States of America, 113(3), E291–E299. https://doi.org/10.1073/pnas.1518634113
2) Osman, G., Rodriguez, J., Chan, S. Y., Chisholm, J., Duncan, G., Kim, N., Tatler, A. L., Shakesheff, K. M., Hanes, J., Suk, J. S., &amp; Dixon, J. E. (2018). PEGylated enhanced cell penetrating peptide nanoparticles for lung gene therapy. Journal of Controlled Release, 285(July), 35–45. https://doi.org/10.1016/j.jconrel.2018.07.001
3) Raftery, R. M., Walsh, D. P., Blokpoel Ferreras, L., Mencía Castaño, I., Chen, G., LeMoine, M., Osman, G., Shakesheff, K. M., Dixon, J. E., &amp; O’Brien, F. J. (2019). Highly versatile cell-penetrating peptide loaded scaffold for efficient and localised gene delivery to multiple cell types: From development to application in tissue engineering. Biomaterials, 216(May). https://doi.org/10.1016/j.biomaterials.2019.119277</t>
  </si>
  <si>
    <t>FLR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</si>
</sst>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Aptos Narrow"/>
      <family val="2"/>
      <scheme val="minor"/>
    </font>
    <font>
      <sz val="12"/>
      <color theme="1"/>
      <name val="Aptos Narrow"/>
      <family val="2"/>
      <scheme val="minor"/>
    </font>
    <font>
      <sz val="18"/>
      <color theme="1"/>
      <name val="Aptos Narrow"/>
      <family val="2"/>
      <scheme val="minor"/>
    </font>
    <font>
      <sz val="11"/>
      <color rgb="FF222222"/>
      <name val="Aptos Display"/>
      <family val="2"/>
      <scheme val="major"/>
    </font>
    <font>
      <sz val="11"/>
      <color rgb="FF000000"/>
      <name val="Aptos Narrow"/>
      <family val="2"/>
    </font>
    <font>
      <b/>
      <sz val="11"/>
      <color theme="1"/>
      <name val="Aptos Narrow"/>
      <family val="2"/>
      <scheme val="minor"/>
    </font>
    <font>
      <vertAlign val="subscript"/>
      <sz val="11"/>
      <color theme="1"/>
      <name val="Aptos Narrow"/>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96">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3" xfId="0" applyBorder="1"/>
    <xf numFmtId="0" fontId="0" fillId="0" borderId="2" xfId="0"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xf>
    <xf numFmtId="0" fontId="0" fillId="0" borderId="2" xfId="0" applyBorder="1" applyAlignment="1">
      <alignment horizontal="center"/>
    </xf>
    <xf numFmtId="0" fontId="0" fillId="0" borderId="2" xfId="0" applyBorder="1"/>
    <xf numFmtId="0" fontId="0" fillId="0" borderId="2" xfId="0"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0" fillId="0" borderId="3" xfId="0" quotePrefix="1" applyBorder="1" applyAlignment="1">
      <alignment horizontal="center" vertical="center"/>
    </xf>
    <xf numFmtId="0" fontId="0" fillId="0" borderId="0" xfId="0" quotePrefix="1" applyAlignment="1">
      <alignment horizontal="center" vertical="center"/>
    </xf>
    <xf numFmtId="0" fontId="0" fillId="0" borderId="1" xfId="0" quotePrefix="1" applyBorder="1" applyAlignment="1">
      <alignment horizontal="center" vertical="center"/>
    </xf>
    <xf numFmtId="0" fontId="0" fillId="0" borderId="2" xfId="0" quotePrefix="1" applyBorder="1" applyAlignment="1">
      <alignment horizontal="center" vertical="center"/>
    </xf>
    <xf numFmtId="0" fontId="0" fillId="0" borderId="2" xfId="0" applyBorder="1" applyAlignment="1">
      <alignment horizontal="center" vertical="center" wrapText="1"/>
    </xf>
    <xf numFmtId="0" fontId="0" fillId="0" borderId="0" xfId="0" quotePrefix="1" applyAlignment="1">
      <alignment horizontal="center" vertical="center" wrapText="1"/>
    </xf>
    <xf numFmtId="164" fontId="0" fillId="0" borderId="3" xfId="0" applyNumberFormat="1" applyBorder="1"/>
    <xf numFmtId="164" fontId="0" fillId="0" borderId="0" xfId="0" applyNumberFormat="1"/>
    <xf numFmtId="0" fontId="1" fillId="0" borderId="3" xfId="0" applyFont="1" applyBorder="1" applyAlignment="1">
      <alignment horizontal="center" vertical="center" wrapText="1"/>
    </xf>
    <xf numFmtId="164" fontId="0" fillId="0" borderId="2" xfId="0" applyNumberFormat="1" applyBorder="1"/>
    <xf numFmtId="0" fontId="0" fillId="0" borderId="0" xfId="0" applyAlignment="1">
      <alignment horizontal="left" vertical="center" wrapText="1"/>
    </xf>
    <xf numFmtId="0" fontId="0" fillId="0" borderId="3" xfId="0" applyBorder="1" applyAlignment="1">
      <alignment vertical="center"/>
    </xf>
    <xf numFmtId="0" fontId="0" fillId="0" borderId="3" xfId="0" quotePrefix="1" applyBorder="1" applyAlignment="1">
      <alignment horizontal="center" vertical="center" wrapText="1"/>
    </xf>
    <xf numFmtId="164" fontId="0" fillId="0" borderId="1" xfId="0" applyNumberFormat="1" applyBorder="1"/>
    <xf numFmtId="0" fontId="0" fillId="0" borderId="1" xfId="0" applyBorder="1" applyAlignment="1">
      <alignment horizontal="left" vertical="center" wrapText="1"/>
    </xf>
    <xf numFmtId="0" fontId="0" fillId="0" borderId="0" xfId="0" applyAlignment="1">
      <alignment horizontal="left" wrapText="1"/>
    </xf>
    <xf numFmtId="164" fontId="0" fillId="0" borderId="3" xfId="0" quotePrefix="1" applyNumberFormat="1" applyBorder="1"/>
    <xf numFmtId="0" fontId="0" fillId="0" borderId="1" xfId="0" quotePrefix="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left" wrapText="1"/>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0" fillId="0" borderId="3" xfId="0" applyBorder="1" applyAlignment="1">
      <alignment horizontal="left" vertical="center" wrapText="1"/>
    </xf>
    <xf numFmtId="0" fontId="3"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3" xfId="0" quotePrefix="1" applyBorder="1" applyAlignment="1">
      <alignment horizontal="left" vertical="center"/>
    </xf>
    <xf numFmtId="0" fontId="0" fillId="0" borderId="0" xfId="0" quotePrefix="1" applyAlignment="1">
      <alignment horizontal="left" vertical="center"/>
    </xf>
    <xf numFmtId="0" fontId="0" fillId="0" borderId="1" xfId="0" quotePrefix="1" applyBorder="1" applyAlignment="1">
      <alignment horizontal="left" vertical="center"/>
    </xf>
    <xf numFmtId="0" fontId="0" fillId="0" borderId="2" xfId="0" quotePrefix="1" applyBorder="1" applyAlignment="1">
      <alignment horizontal="left" vertical="center"/>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3" xfId="0" applyBorder="1" applyAlignment="1">
      <alignment horizontal="center" vertical="center" wrapText="1"/>
    </xf>
    <xf numFmtId="0" fontId="0" fillId="0" borderId="2" xfId="0" quotePrefix="1" applyBorder="1" applyAlignment="1">
      <alignment horizontal="center" vertical="center" wrapText="1"/>
    </xf>
    <xf numFmtId="0" fontId="0" fillId="0" borderId="2" xfId="0" applyBorder="1" applyAlignment="1">
      <alignment horizontal="left" vertical="center"/>
    </xf>
    <xf numFmtId="0" fontId="0" fillId="0" borderId="1" xfId="0" applyBorder="1" applyAlignment="1">
      <alignment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0" borderId="2" xfId="0" applyFont="1" applyBorder="1" applyAlignment="1">
      <alignment horizontal="center"/>
    </xf>
    <xf numFmtId="0" fontId="0" fillId="0" borderId="0" xfId="0" applyFill="1" applyBorder="1" applyAlignment="1">
      <alignment horizontal="center" vertical="center"/>
    </xf>
    <xf numFmtId="0" fontId="0" fillId="0" borderId="0" xfId="0" applyFill="1" applyBorder="1"/>
    <xf numFmtId="0" fontId="0" fillId="0" borderId="0" xfId="0" applyFill="1" applyBorder="1" applyAlignment="1">
      <alignment horizont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0" fillId="0" borderId="3" xfId="0" applyFill="1" applyBorder="1"/>
    <xf numFmtId="0" fontId="0" fillId="0" borderId="3" xfId="0" applyFill="1" applyBorder="1" applyAlignment="1">
      <alignment horizontal="center"/>
    </xf>
    <xf numFmtId="0" fontId="0" fillId="0" borderId="0" xfId="0" applyBorder="1" applyAlignment="1">
      <alignment horizontal="center"/>
    </xf>
    <xf numFmtId="0" fontId="0" fillId="0" borderId="0" xfId="0" applyBorder="1"/>
    <xf numFmtId="0" fontId="0" fillId="0" borderId="0" xfId="0" applyBorder="1" applyAlignment="1">
      <alignment horizontal="center" vertical="center" wrapText="1"/>
    </xf>
    <xf numFmtId="0" fontId="0" fillId="0" borderId="0" xfId="0" applyBorder="1" applyAlignment="1">
      <alignment horizontal="center" vertical="center"/>
    </xf>
    <xf numFmtId="164" fontId="0" fillId="0" borderId="0" xfId="0" applyNumberFormat="1" applyBorder="1"/>
    <xf numFmtId="0" fontId="0" fillId="0" borderId="0" xfId="0" quotePrefix="1" applyBorder="1" applyAlignment="1">
      <alignment horizontal="center" vertical="center" wrapText="1"/>
    </xf>
    <xf numFmtId="0" fontId="0" fillId="0" borderId="0" xfId="0" quotePrefix="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xf numFmtId="0" fontId="0" fillId="0" borderId="1" xfId="0" applyFill="1" applyBorder="1" applyAlignment="1">
      <alignment horizontal="center"/>
    </xf>
    <xf numFmtId="0" fontId="0" fillId="0" borderId="1" xfId="0" quotePrefix="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top" wrapText="1"/>
    </xf>
    <xf numFmtId="0" fontId="0" fillId="0" borderId="1" xfId="0" applyBorder="1" applyAlignment="1">
      <alignment horizontal="center" vertical="top" wrapText="1"/>
    </xf>
    <xf numFmtId="0" fontId="0" fillId="0" borderId="2" xfId="0" applyFill="1" applyBorder="1" applyAlignment="1">
      <alignment horizontal="center"/>
    </xf>
    <xf numFmtId="0" fontId="0" fillId="0" borderId="2" xfId="0" applyFill="1" applyBorder="1" applyAlignment="1">
      <alignment horizontal="center" vertical="center"/>
    </xf>
    <xf numFmtId="0" fontId="0" fillId="0" borderId="2" xfId="0" applyFill="1" applyBorder="1" applyAlignment="1">
      <alignment horizontal="left" vertical="center" wrapText="1"/>
    </xf>
    <xf numFmtId="0" fontId="0" fillId="0" borderId="2" xfId="0" applyFill="1" applyBorder="1" applyAlignment="1">
      <alignment vertical="center"/>
    </xf>
    <xf numFmtId="0" fontId="0" fillId="0" borderId="2" xfId="0" applyFill="1" applyBorder="1" applyAlignment="1">
      <alignment vertical="center" wrapText="1"/>
    </xf>
    <xf numFmtId="164" fontId="0" fillId="0" borderId="2" xfId="0" applyNumberForma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CF2CF-18E7-4925-A664-3D7A89A9B8CB}">
  <dimension ref="B1:W35"/>
  <sheetViews>
    <sheetView tabSelected="1" topLeftCell="A2" zoomScale="87" zoomScaleNormal="70" workbookViewId="0">
      <pane ySplit="1" topLeftCell="A35" activePane="bottomLeft" state="frozen"/>
      <selection activeCell="A2" sqref="A2"/>
      <selection pane="bottomLeft" activeCell="D34" sqref="D34"/>
    </sheetView>
  </sheetViews>
  <sheetFormatPr baseColWidth="10" defaultRowHeight="14.4" x14ac:dyDescent="0.3"/>
  <cols>
    <col min="3" max="3" width="27.88671875" customWidth="1"/>
    <col min="4" max="4" width="19.109375" customWidth="1"/>
    <col min="5" max="5" width="25.109375" customWidth="1"/>
    <col min="6" max="6" width="20.33203125" customWidth="1"/>
    <col min="7" max="7" width="27.6640625" customWidth="1"/>
    <col min="8" max="8" width="17.6640625" customWidth="1"/>
    <col min="9" max="9" width="13.77734375" customWidth="1"/>
    <col min="10" max="10" width="12.77734375" customWidth="1"/>
    <col min="11" max="11" width="13.109375" customWidth="1"/>
    <col min="12" max="12" width="19.88671875" customWidth="1"/>
    <col min="15" max="17" width="21.5546875" customWidth="1"/>
    <col min="18" max="18" width="17.21875" customWidth="1"/>
    <col min="19" max="19" width="22.109375" customWidth="1"/>
    <col min="20" max="20" width="26.5546875" customWidth="1"/>
    <col min="21" max="21" width="22.109375" customWidth="1"/>
    <col min="22" max="22" width="17.88671875" customWidth="1"/>
    <col min="23" max="23" width="44.77734375" customWidth="1"/>
  </cols>
  <sheetData>
    <row r="1" spans="2:23" ht="23.4" hidden="1" x14ac:dyDescent="0.45">
      <c r="B1" s="68" t="s">
        <v>0</v>
      </c>
      <c r="C1" s="68"/>
      <c r="D1" s="68"/>
      <c r="E1" s="68"/>
      <c r="F1" s="68"/>
      <c r="G1" s="68"/>
      <c r="H1" s="68"/>
      <c r="I1" s="68"/>
      <c r="J1" s="68"/>
      <c r="K1" s="68"/>
      <c r="L1" s="68"/>
      <c r="M1" s="68"/>
      <c r="N1" s="68"/>
      <c r="O1" s="68"/>
      <c r="P1" s="68"/>
      <c r="Q1" s="68"/>
      <c r="R1" s="68"/>
      <c r="S1" s="68"/>
      <c r="T1" s="68"/>
      <c r="U1" s="68"/>
      <c r="V1" s="68"/>
      <c r="W1" s="2"/>
    </row>
    <row r="2" spans="2:23" ht="46.8" x14ac:dyDescent="0.3">
      <c r="B2" s="7" t="s">
        <v>20</v>
      </c>
      <c r="C2" s="8" t="s">
        <v>7</v>
      </c>
      <c r="D2" s="8" t="s">
        <v>1</v>
      </c>
      <c r="E2" s="8" t="s">
        <v>2</v>
      </c>
      <c r="F2" s="8" t="s">
        <v>6</v>
      </c>
      <c r="G2" s="8" t="s">
        <v>3</v>
      </c>
      <c r="H2" s="8" t="s">
        <v>4</v>
      </c>
      <c r="I2" s="8" t="s">
        <v>65</v>
      </c>
      <c r="J2" s="8" t="s">
        <v>5</v>
      </c>
      <c r="K2" s="28" t="s">
        <v>13</v>
      </c>
      <c r="L2" s="8" t="s">
        <v>17</v>
      </c>
      <c r="M2" s="8" t="s">
        <v>15</v>
      </c>
      <c r="N2" s="28" t="s">
        <v>14</v>
      </c>
      <c r="O2" s="8" t="s">
        <v>16</v>
      </c>
      <c r="P2" s="8" t="s">
        <v>69</v>
      </c>
      <c r="Q2" s="8" t="s">
        <v>71</v>
      </c>
      <c r="R2" s="8" t="s">
        <v>62</v>
      </c>
      <c r="S2" s="8" t="s">
        <v>74</v>
      </c>
      <c r="T2" s="8" t="s">
        <v>18</v>
      </c>
      <c r="U2" s="8" t="s">
        <v>6</v>
      </c>
      <c r="V2" s="9" t="s">
        <v>19</v>
      </c>
      <c r="W2" s="59" t="s">
        <v>124</v>
      </c>
    </row>
    <row r="3" spans="2:23" ht="78.599999999999994" customHeight="1" x14ac:dyDescent="0.3">
      <c r="B3" s="4">
        <v>1</v>
      </c>
      <c r="C3" s="4" t="s">
        <v>11</v>
      </c>
      <c r="D3" s="4" t="s">
        <v>8</v>
      </c>
      <c r="E3" s="44" t="s">
        <v>9</v>
      </c>
      <c r="F3" s="4">
        <v>30</v>
      </c>
      <c r="G3" s="5" t="s">
        <v>10</v>
      </c>
      <c r="H3" s="62" t="s">
        <v>12</v>
      </c>
      <c r="I3" s="62" t="s">
        <v>66</v>
      </c>
      <c r="J3" s="6">
        <v>6.05</v>
      </c>
      <c r="K3" s="6">
        <f t="shared" ref="K3:K4" si="0">(0.0000000273249*1)/J3</f>
        <v>4.516512396694215E-9</v>
      </c>
      <c r="L3" s="6">
        <v>3326.95</v>
      </c>
      <c r="M3" s="6">
        <f t="shared" ref="M3:M14" si="1">L3*10^6</f>
        <v>3326950000</v>
      </c>
      <c r="N3" s="26">
        <f t="shared" ref="N3:N14" si="2">(K3*M3)/1</f>
        <v>15.026210918181819</v>
      </c>
      <c r="O3" s="20" t="s">
        <v>21</v>
      </c>
      <c r="P3" s="20"/>
      <c r="Q3" s="20"/>
      <c r="R3" s="20"/>
      <c r="S3" s="48"/>
      <c r="T3" s="5" t="s">
        <v>104</v>
      </c>
      <c r="U3" s="4">
        <v>56</v>
      </c>
      <c r="V3" s="4" t="s">
        <v>107</v>
      </c>
      <c r="W3" s="63" t="s">
        <v>125</v>
      </c>
    </row>
    <row r="4" spans="2:23" ht="28.8" x14ac:dyDescent="0.3">
      <c r="B4" s="1">
        <v>2</v>
      </c>
      <c r="C4" s="1" t="s">
        <v>22</v>
      </c>
      <c r="D4" s="12" t="s">
        <v>23</v>
      </c>
      <c r="E4" s="35" t="s">
        <v>24</v>
      </c>
      <c r="F4" s="1">
        <v>29</v>
      </c>
      <c r="G4" t="s">
        <v>25</v>
      </c>
      <c r="H4" s="60"/>
      <c r="I4" s="60"/>
      <c r="J4">
        <v>6.05</v>
      </c>
      <c r="K4">
        <f t="shared" si="0"/>
        <v>4.516512396694215E-9</v>
      </c>
      <c r="L4">
        <v>2945.12</v>
      </c>
      <c r="M4">
        <f t="shared" si="1"/>
        <v>2945120000</v>
      </c>
      <c r="N4" s="27">
        <f t="shared" si="2"/>
        <v>13.301670989752067</v>
      </c>
      <c r="O4" s="21" t="s">
        <v>21</v>
      </c>
      <c r="P4" s="21"/>
      <c r="Q4" s="21"/>
      <c r="R4" s="21"/>
      <c r="S4" s="49"/>
      <c r="T4" s="19" t="s">
        <v>103</v>
      </c>
      <c r="U4" s="12" t="s">
        <v>105</v>
      </c>
      <c r="V4" s="12"/>
      <c r="W4" s="64"/>
    </row>
    <row r="5" spans="2:23" ht="28.8" customHeight="1" x14ac:dyDescent="0.3">
      <c r="B5" s="3">
        <v>3</v>
      </c>
      <c r="C5" s="3" t="s">
        <v>22</v>
      </c>
      <c r="D5" s="13" t="s">
        <v>27</v>
      </c>
      <c r="E5" s="45" t="s">
        <v>26</v>
      </c>
      <c r="F5" s="3">
        <v>13</v>
      </c>
      <c r="G5" s="2" t="s">
        <v>25</v>
      </c>
      <c r="H5" s="61"/>
      <c r="I5" s="61"/>
      <c r="J5" s="2">
        <v>5.96</v>
      </c>
      <c r="K5" s="2">
        <f>(0.0000000273249*1)/J5</f>
        <v>4.5847147651006712E-9</v>
      </c>
      <c r="L5" s="2">
        <v>1786.06</v>
      </c>
      <c r="M5" s="2">
        <f t="shared" si="1"/>
        <v>1786060000</v>
      </c>
      <c r="N5" s="27">
        <f t="shared" si="2"/>
        <v>8.1885756533557039</v>
      </c>
      <c r="O5" s="22" t="s">
        <v>21</v>
      </c>
      <c r="P5" s="22"/>
      <c r="Q5" s="22"/>
      <c r="R5" s="22"/>
      <c r="S5" s="50"/>
      <c r="T5" s="18" t="s">
        <v>106</v>
      </c>
      <c r="U5" s="13">
        <v>118</v>
      </c>
      <c r="V5" s="13" t="s">
        <v>107</v>
      </c>
      <c r="W5" s="64"/>
    </row>
    <row r="6" spans="2:23" ht="57.6" x14ac:dyDescent="0.3">
      <c r="B6" s="15">
        <v>4</v>
      </c>
      <c r="C6" s="7" t="s">
        <v>11</v>
      </c>
      <c r="D6" s="7" t="s">
        <v>28</v>
      </c>
      <c r="E6" s="46" t="s">
        <v>29</v>
      </c>
      <c r="F6" s="15">
        <v>17</v>
      </c>
      <c r="G6" s="54" t="s">
        <v>53</v>
      </c>
      <c r="H6" s="17" t="s">
        <v>12</v>
      </c>
      <c r="I6" s="24" t="s">
        <v>66</v>
      </c>
      <c r="J6" s="16">
        <v>2</v>
      </c>
      <c r="K6">
        <f>(0.0000000273249*1)/J6</f>
        <v>1.366245E-8</v>
      </c>
      <c r="L6" s="16">
        <v>1683.15</v>
      </c>
      <c r="M6" s="16">
        <f t="shared" si="1"/>
        <v>1683150000</v>
      </c>
      <c r="N6" s="29">
        <f t="shared" si="2"/>
        <v>22.9959527175</v>
      </c>
      <c r="O6" s="23" t="s">
        <v>21</v>
      </c>
      <c r="P6" s="23"/>
      <c r="Q6" s="23"/>
      <c r="R6" s="23"/>
      <c r="S6" s="51"/>
      <c r="T6" s="17" t="s">
        <v>109</v>
      </c>
      <c r="U6" s="7">
        <v>9</v>
      </c>
      <c r="V6" s="7" t="s">
        <v>107</v>
      </c>
      <c r="W6" s="64"/>
    </row>
    <row r="7" spans="2:23" ht="57.6" x14ac:dyDescent="0.3">
      <c r="B7" s="1">
        <v>5</v>
      </c>
      <c r="C7" s="1" t="s">
        <v>22</v>
      </c>
      <c r="D7" s="12" t="s">
        <v>30</v>
      </c>
      <c r="E7" s="35" t="s">
        <v>30</v>
      </c>
      <c r="F7" s="1">
        <v>6</v>
      </c>
      <c r="G7" t="s">
        <v>54</v>
      </c>
      <c r="H7" s="62" t="s">
        <v>59</v>
      </c>
      <c r="I7" s="62" t="s">
        <v>67</v>
      </c>
      <c r="J7">
        <v>1</v>
      </c>
      <c r="K7" s="6">
        <f>(0.0000000273249*1)/J7</f>
        <v>2.7324899999999999E-8</v>
      </c>
      <c r="L7">
        <v>749.95</v>
      </c>
      <c r="M7">
        <f t="shared" si="1"/>
        <v>749950000</v>
      </c>
      <c r="N7" s="27">
        <f t="shared" si="2"/>
        <v>20.492308755</v>
      </c>
      <c r="O7" s="19" t="s">
        <v>79</v>
      </c>
      <c r="P7" s="10" t="s">
        <v>73</v>
      </c>
      <c r="Q7" s="25" t="s">
        <v>21</v>
      </c>
      <c r="R7" s="10">
        <v>2</v>
      </c>
      <c r="S7" s="30" t="s">
        <v>60</v>
      </c>
      <c r="T7" s="19" t="s">
        <v>110</v>
      </c>
      <c r="U7" s="12">
        <v>6</v>
      </c>
      <c r="V7" s="12" t="s">
        <v>107</v>
      </c>
      <c r="W7" s="64"/>
    </row>
    <row r="8" spans="2:23" ht="72" x14ac:dyDescent="0.3">
      <c r="B8" s="13">
        <v>6</v>
      </c>
      <c r="C8" s="3" t="s">
        <v>22</v>
      </c>
      <c r="D8" s="13" t="s">
        <v>31</v>
      </c>
      <c r="E8" s="40" t="s">
        <v>31</v>
      </c>
      <c r="F8" s="3">
        <v>8</v>
      </c>
      <c r="G8" s="2" t="s">
        <v>63</v>
      </c>
      <c r="H8" s="61"/>
      <c r="I8" s="61"/>
      <c r="J8" s="2">
        <v>2</v>
      </c>
      <c r="K8" s="2">
        <f>(0.0000000273249*1)/J8</f>
        <v>1.366245E-8</v>
      </c>
      <c r="L8" s="2">
        <v>934.07</v>
      </c>
      <c r="M8" s="2">
        <f t="shared" si="1"/>
        <v>934070000</v>
      </c>
      <c r="N8" s="27">
        <f t="shared" si="2"/>
        <v>12.761684671499999</v>
      </c>
      <c r="O8" s="18" t="s">
        <v>87</v>
      </c>
      <c r="P8" s="11" t="s">
        <v>70</v>
      </c>
      <c r="Q8" s="11" t="s">
        <v>72</v>
      </c>
      <c r="R8" s="11">
        <v>13</v>
      </c>
      <c r="S8" s="34" t="s">
        <v>61</v>
      </c>
      <c r="T8" s="2"/>
      <c r="U8" s="2"/>
      <c r="V8" s="13"/>
      <c r="W8" s="64"/>
    </row>
    <row r="9" spans="2:23" ht="57.6" x14ac:dyDescent="0.3">
      <c r="B9" s="14">
        <v>7</v>
      </c>
      <c r="C9" s="41" t="s">
        <v>42</v>
      </c>
      <c r="D9" s="4" t="s">
        <v>32</v>
      </c>
      <c r="E9" s="47" t="s">
        <v>43</v>
      </c>
      <c r="F9" s="14">
        <v>27</v>
      </c>
      <c r="G9" s="53" t="s">
        <v>53</v>
      </c>
      <c r="H9" s="62" t="s">
        <v>64</v>
      </c>
      <c r="I9" s="62" t="s">
        <v>68</v>
      </c>
      <c r="J9" s="6">
        <v>7.09</v>
      </c>
      <c r="K9" s="6">
        <f>(0.0000000273249*1)/J9</f>
        <v>3.8540056417489423E-9</v>
      </c>
      <c r="L9" s="6">
        <v>2827.54</v>
      </c>
      <c r="M9" s="6">
        <f>L9*10^6</f>
        <v>2827540000</v>
      </c>
      <c r="N9" s="26">
        <f>(K9*M9)/1</f>
        <v>10.897355112270805</v>
      </c>
      <c r="O9" s="31" t="s">
        <v>75</v>
      </c>
      <c r="P9" s="4">
        <v>30</v>
      </c>
      <c r="Q9" s="32" t="s">
        <v>21</v>
      </c>
      <c r="R9" s="4">
        <v>1</v>
      </c>
      <c r="S9" s="44" t="s">
        <v>76</v>
      </c>
      <c r="T9" s="6"/>
      <c r="U9" s="6"/>
      <c r="V9" s="4"/>
      <c r="W9" s="64"/>
    </row>
    <row r="10" spans="2:23" ht="72" x14ac:dyDescent="0.3">
      <c r="B10" s="3">
        <v>8</v>
      </c>
      <c r="C10" s="42" t="s">
        <v>42</v>
      </c>
      <c r="D10" s="13" t="s">
        <v>33</v>
      </c>
      <c r="E10" s="40" t="s">
        <v>44</v>
      </c>
      <c r="F10" s="3">
        <v>8</v>
      </c>
      <c r="G10" s="2" t="s">
        <v>63</v>
      </c>
      <c r="H10" s="61"/>
      <c r="I10" s="61"/>
      <c r="J10" s="2">
        <v>9</v>
      </c>
      <c r="K10" s="2">
        <f t="shared" ref="K10:K14" si="3">(0.0000000273249*1)/J10</f>
        <v>3.0360999999999999E-9</v>
      </c>
      <c r="L10" s="2">
        <v>1266.53</v>
      </c>
      <c r="M10" s="2">
        <f t="shared" si="1"/>
        <v>1266530000</v>
      </c>
      <c r="N10" s="33">
        <f t="shared" si="2"/>
        <v>3.845311733</v>
      </c>
      <c r="O10" s="34" t="s">
        <v>86</v>
      </c>
      <c r="P10" s="13" t="s">
        <v>77</v>
      </c>
      <c r="Q10" s="12" t="s">
        <v>78</v>
      </c>
      <c r="R10" s="13">
        <v>67</v>
      </c>
      <c r="S10" s="34" t="s">
        <v>108</v>
      </c>
      <c r="T10" s="2"/>
      <c r="U10" s="2"/>
      <c r="V10" s="13"/>
      <c r="W10" s="64"/>
    </row>
    <row r="11" spans="2:23" ht="28.8" x14ac:dyDescent="0.3">
      <c r="B11" s="14">
        <v>9</v>
      </c>
      <c r="C11" s="41" t="s">
        <v>42</v>
      </c>
      <c r="D11" s="4" t="s">
        <v>34</v>
      </c>
      <c r="E11" s="47" t="s">
        <v>45</v>
      </c>
      <c r="F11" s="14">
        <v>30</v>
      </c>
      <c r="G11" s="53" t="s">
        <v>55</v>
      </c>
      <c r="H11" s="62" t="s">
        <v>80</v>
      </c>
      <c r="I11" s="62" t="s">
        <v>81</v>
      </c>
      <c r="J11" s="6">
        <v>-5.9</v>
      </c>
      <c r="K11" s="6">
        <f t="shared" si="3"/>
        <v>-4.6313389830508467E-9</v>
      </c>
      <c r="L11" s="6">
        <v>3031.41</v>
      </c>
      <c r="M11" s="6">
        <f t="shared" si="1"/>
        <v>3031410000</v>
      </c>
      <c r="N11" s="36">
        <f t="shared" si="2"/>
        <v>-14.039487306610168</v>
      </c>
      <c r="O11" s="6" t="s">
        <v>82</v>
      </c>
      <c r="P11" s="4">
        <v>30</v>
      </c>
      <c r="Q11" s="32" t="s">
        <v>21</v>
      </c>
      <c r="R11" s="4">
        <v>1</v>
      </c>
      <c r="S11" s="44" t="s">
        <v>84</v>
      </c>
      <c r="T11" s="6"/>
      <c r="U11" s="6"/>
      <c r="V11" s="4"/>
      <c r="W11" s="64"/>
    </row>
    <row r="12" spans="2:23" ht="86.4" x14ac:dyDescent="0.3">
      <c r="B12" s="1">
        <v>10</v>
      </c>
      <c r="C12" s="43" t="s">
        <v>42</v>
      </c>
      <c r="D12" s="12" t="s">
        <v>56</v>
      </c>
      <c r="E12" s="35" t="s">
        <v>46</v>
      </c>
      <c r="F12" s="1">
        <v>26</v>
      </c>
      <c r="G12" t="s">
        <v>25</v>
      </c>
      <c r="H12" s="60"/>
      <c r="I12" s="60"/>
      <c r="J12">
        <v>6</v>
      </c>
      <c r="K12">
        <f t="shared" si="3"/>
        <v>4.5541499999999996E-9</v>
      </c>
      <c r="L12">
        <v>2846.5</v>
      </c>
      <c r="M12">
        <f t="shared" si="1"/>
        <v>2846500000</v>
      </c>
      <c r="N12" s="27">
        <f t="shared" si="2"/>
        <v>12.963387974999998</v>
      </c>
      <c r="O12" s="35" t="s">
        <v>85</v>
      </c>
      <c r="P12" s="10" t="s">
        <v>88</v>
      </c>
      <c r="Q12" s="25" t="s">
        <v>21</v>
      </c>
      <c r="R12" s="12">
        <v>5</v>
      </c>
      <c r="S12" s="30" t="s">
        <v>90</v>
      </c>
      <c r="V12" s="12"/>
      <c r="W12" s="64"/>
    </row>
    <row r="13" spans="2:23" ht="28.8" x14ac:dyDescent="0.3">
      <c r="B13" s="13">
        <v>11</v>
      </c>
      <c r="C13" s="42" t="s">
        <v>42</v>
      </c>
      <c r="D13" s="13" t="s">
        <v>35</v>
      </c>
      <c r="E13" s="40" t="s">
        <v>47</v>
      </c>
      <c r="F13" s="3">
        <v>24</v>
      </c>
      <c r="G13" s="2" t="s">
        <v>25</v>
      </c>
      <c r="H13" s="61"/>
      <c r="I13" s="61"/>
      <c r="J13" s="2">
        <v>7</v>
      </c>
      <c r="K13" s="2">
        <f t="shared" si="3"/>
        <v>3.9035571428571424E-9</v>
      </c>
      <c r="L13" s="2">
        <v>3051.77</v>
      </c>
      <c r="M13">
        <f t="shared" si="1"/>
        <v>3051770000</v>
      </c>
      <c r="N13" s="27">
        <f t="shared" si="2"/>
        <v>11.912758581857142</v>
      </c>
      <c r="O13" t="s">
        <v>89</v>
      </c>
      <c r="P13" s="13">
        <v>24</v>
      </c>
      <c r="Q13" s="37" t="s">
        <v>21</v>
      </c>
      <c r="R13" s="13">
        <v>1</v>
      </c>
      <c r="S13" s="34" t="s">
        <v>91</v>
      </c>
      <c r="T13" s="2"/>
      <c r="U13" s="2"/>
      <c r="V13" s="13"/>
      <c r="W13" s="64"/>
    </row>
    <row r="14" spans="2:23" ht="72" x14ac:dyDescent="0.3">
      <c r="B14" s="14">
        <v>12</v>
      </c>
      <c r="C14" s="4" t="s">
        <v>11</v>
      </c>
      <c r="D14" s="4" t="s">
        <v>36</v>
      </c>
      <c r="E14" s="47" t="s">
        <v>48</v>
      </c>
      <c r="F14" s="14">
        <v>26</v>
      </c>
      <c r="G14" s="53" t="s">
        <v>55</v>
      </c>
      <c r="H14" s="62" t="s">
        <v>92</v>
      </c>
      <c r="I14" s="62" t="s">
        <v>93</v>
      </c>
      <c r="J14" s="6">
        <v>5.36</v>
      </c>
      <c r="K14" s="6">
        <f t="shared" si="3"/>
        <v>5.0979291044776115E-9</v>
      </c>
      <c r="L14" s="6">
        <v>2778.51</v>
      </c>
      <c r="M14" s="6">
        <f t="shared" si="1"/>
        <v>2778510000</v>
      </c>
      <c r="N14" s="26">
        <f t="shared" si="2"/>
        <v>14.164646996082089</v>
      </c>
      <c r="O14" s="6" t="s">
        <v>94</v>
      </c>
      <c r="P14" s="4">
        <v>26</v>
      </c>
      <c r="Q14" s="32" t="s">
        <v>21</v>
      </c>
      <c r="R14" s="4">
        <v>1</v>
      </c>
      <c r="S14" s="44" t="s">
        <v>95</v>
      </c>
      <c r="T14" s="6"/>
      <c r="U14" s="6"/>
      <c r="V14" s="4"/>
      <c r="W14" s="64"/>
    </row>
    <row r="15" spans="2:23" ht="57.6" x14ac:dyDescent="0.3">
      <c r="B15" s="1">
        <v>13</v>
      </c>
      <c r="C15" s="12" t="s">
        <v>11</v>
      </c>
      <c r="D15" s="12" t="s">
        <v>37</v>
      </c>
      <c r="E15" s="35" t="s">
        <v>49</v>
      </c>
      <c r="F15" s="1">
        <v>26</v>
      </c>
      <c r="G15" t="s">
        <v>63</v>
      </c>
      <c r="H15" s="60"/>
      <c r="I15" s="60"/>
      <c r="J15">
        <v>5.36</v>
      </c>
      <c r="K15">
        <f t="shared" ref="K15:K21" si="4">(0.0000000273249*1)/J15</f>
        <v>5.0979291044776115E-9</v>
      </c>
      <c r="L15">
        <v>2778.51</v>
      </c>
      <c r="M15">
        <f t="shared" ref="M15:M21" si="5">L15*10^6</f>
        <v>2778510000</v>
      </c>
      <c r="N15" s="27">
        <f t="shared" ref="N15:N21" si="6">(K15*M15)/1</f>
        <v>14.164646996082089</v>
      </c>
      <c r="O15" t="s">
        <v>96</v>
      </c>
      <c r="P15" s="12">
        <v>26</v>
      </c>
      <c r="Q15" s="25" t="s">
        <v>21</v>
      </c>
      <c r="R15" s="12">
        <v>1</v>
      </c>
      <c r="S15" s="30" t="s">
        <v>97</v>
      </c>
      <c r="V15" s="12"/>
      <c r="W15" s="64"/>
    </row>
    <row r="16" spans="2:23" ht="28.8" x14ac:dyDescent="0.3">
      <c r="B16" s="3">
        <v>14</v>
      </c>
      <c r="C16" s="13" t="s">
        <v>11</v>
      </c>
      <c r="D16" s="13" t="s">
        <v>38</v>
      </c>
      <c r="E16" s="40" t="s">
        <v>9</v>
      </c>
      <c r="F16" s="3">
        <v>30</v>
      </c>
      <c r="G16" s="2" t="s">
        <v>63</v>
      </c>
      <c r="H16" s="61"/>
      <c r="I16" s="61"/>
      <c r="J16" s="2">
        <v>6.05</v>
      </c>
      <c r="K16" s="2">
        <f t="shared" si="4"/>
        <v>4.516512396694215E-9</v>
      </c>
      <c r="L16" s="2">
        <v>3326.97</v>
      </c>
      <c r="M16" s="2">
        <f t="shared" si="5"/>
        <v>3326970000</v>
      </c>
      <c r="N16" s="33">
        <f t="shared" si="6"/>
        <v>15.026301248429752</v>
      </c>
      <c r="O16" s="37" t="s">
        <v>21</v>
      </c>
      <c r="P16" s="13"/>
      <c r="Q16" s="2"/>
      <c r="R16" s="13"/>
      <c r="S16" s="39"/>
      <c r="T16" s="2"/>
      <c r="U16" s="2"/>
      <c r="V16" s="13"/>
      <c r="W16" s="64"/>
    </row>
    <row r="17" spans="2:23" ht="43.2" x14ac:dyDescent="0.3">
      <c r="B17" s="1">
        <v>15</v>
      </c>
      <c r="C17" s="12" t="s">
        <v>11</v>
      </c>
      <c r="D17" s="12" t="s">
        <v>39</v>
      </c>
      <c r="E17" s="35" t="s">
        <v>50</v>
      </c>
      <c r="F17" s="1">
        <v>21</v>
      </c>
      <c r="G17" s="52" t="s">
        <v>57</v>
      </c>
      <c r="H17" t="s">
        <v>98</v>
      </c>
      <c r="I17" s="1" t="s">
        <v>99</v>
      </c>
      <c r="J17">
        <v>6</v>
      </c>
      <c r="K17">
        <f t="shared" si="4"/>
        <v>4.5541499999999996E-9</v>
      </c>
      <c r="L17">
        <v>2468.4499999999998</v>
      </c>
      <c r="M17">
        <f t="shared" si="5"/>
        <v>2468450000</v>
      </c>
      <c r="N17" s="27">
        <f t="shared" si="6"/>
        <v>11.241691567499998</v>
      </c>
      <c r="O17" s="35" t="s">
        <v>100</v>
      </c>
      <c r="P17" s="12" t="s">
        <v>101</v>
      </c>
      <c r="Q17" s="32" t="s">
        <v>21</v>
      </c>
      <c r="R17" s="12">
        <v>2</v>
      </c>
      <c r="S17" s="30" t="s">
        <v>102</v>
      </c>
      <c r="V17" s="12"/>
      <c r="W17" s="64"/>
    </row>
    <row r="18" spans="2:23" ht="28.8" x14ac:dyDescent="0.3">
      <c r="B18" s="12">
        <v>16</v>
      </c>
      <c r="C18" s="43" t="s">
        <v>42</v>
      </c>
      <c r="D18" s="12" t="s">
        <v>40</v>
      </c>
      <c r="E18" s="35" t="s">
        <v>51</v>
      </c>
      <c r="F18" s="1">
        <v>10</v>
      </c>
      <c r="G18" s="52" t="s">
        <v>58</v>
      </c>
      <c r="H18" s="60" t="s">
        <v>12</v>
      </c>
      <c r="I18" s="66" t="s">
        <v>66</v>
      </c>
      <c r="J18">
        <v>11</v>
      </c>
      <c r="K18">
        <f t="shared" si="4"/>
        <v>2.4840818181818179E-9</v>
      </c>
      <c r="L18">
        <v>1578.91</v>
      </c>
      <c r="M18">
        <f t="shared" si="5"/>
        <v>1578910000</v>
      </c>
      <c r="N18" s="27">
        <f t="shared" si="6"/>
        <v>3.9221416235454543</v>
      </c>
      <c r="O18" s="25" t="s">
        <v>21</v>
      </c>
      <c r="P18" s="12"/>
      <c r="R18" s="12"/>
      <c r="S18" s="38"/>
      <c r="V18" s="12"/>
      <c r="W18" s="64"/>
    </row>
    <row r="19" spans="2:23" ht="72" x14ac:dyDescent="0.3">
      <c r="B19" s="3">
        <v>17</v>
      </c>
      <c r="C19" s="42" t="s">
        <v>42</v>
      </c>
      <c r="D19" s="13" t="s">
        <v>41</v>
      </c>
      <c r="E19" s="40" t="s">
        <v>52</v>
      </c>
      <c r="F19" s="3">
        <v>9</v>
      </c>
      <c r="G19" s="2" t="s">
        <v>25</v>
      </c>
      <c r="H19" s="61"/>
      <c r="I19" s="67"/>
      <c r="J19" s="2">
        <v>10</v>
      </c>
      <c r="K19" s="2">
        <f t="shared" si="4"/>
        <v>2.7324899999999999E-9</v>
      </c>
      <c r="L19" s="2">
        <v>1422.72</v>
      </c>
      <c r="M19" s="2">
        <f t="shared" si="5"/>
        <v>1422720000</v>
      </c>
      <c r="N19" s="33">
        <f t="shared" si="6"/>
        <v>3.8875681728</v>
      </c>
      <c r="O19" s="40" t="s">
        <v>86</v>
      </c>
      <c r="P19" s="13" t="s">
        <v>77</v>
      </c>
      <c r="Q19" s="13" t="s">
        <v>78</v>
      </c>
      <c r="R19" s="13">
        <v>67</v>
      </c>
      <c r="S19" s="34" t="s">
        <v>83</v>
      </c>
      <c r="T19" s="2"/>
      <c r="U19" s="2"/>
      <c r="V19" s="13"/>
      <c r="W19" s="65"/>
    </row>
    <row r="20" spans="2:23" ht="115.2" x14ac:dyDescent="0.3">
      <c r="B20" s="15">
        <v>18</v>
      </c>
      <c r="C20" s="7" t="s">
        <v>42</v>
      </c>
      <c r="D20" s="7" t="s">
        <v>112</v>
      </c>
      <c r="E20" s="7" t="s">
        <v>111</v>
      </c>
      <c r="F20" s="7">
        <v>20</v>
      </c>
      <c r="G20" s="46" t="s">
        <v>113</v>
      </c>
      <c r="H20" s="24" t="s">
        <v>114</v>
      </c>
      <c r="I20" s="7" t="s">
        <v>99</v>
      </c>
      <c r="J20" s="16">
        <v>2.1800000000000002</v>
      </c>
      <c r="K20" s="16">
        <f t="shared" si="4"/>
        <v>1.2534357798165136E-8</v>
      </c>
      <c r="L20" s="16">
        <v>2339.69</v>
      </c>
      <c r="M20" s="16">
        <f t="shared" si="5"/>
        <v>2339690000</v>
      </c>
      <c r="N20" s="29">
        <f t="shared" si="6"/>
        <v>29.326511596788986</v>
      </c>
      <c r="O20" s="54" t="s">
        <v>115</v>
      </c>
      <c r="P20" s="7" t="s">
        <v>116</v>
      </c>
      <c r="Q20" s="56" t="s">
        <v>21</v>
      </c>
      <c r="R20" s="56">
        <v>2</v>
      </c>
      <c r="S20" s="57" t="s">
        <v>117</v>
      </c>
      <c r="T20" s="16"/>
      <c r="U20" s="16"/>
      <c r="V20" s="16"/>
      <c r="W20" s="34" t="s">
        <v>126</v>
      </c>
    </row>
    <row r="21" spans="2:23" ht="86.4" x14ac:dyDescent="0.3">
      <c r="B21" s="1">
        <v>19</v>
      </c>
      <c r="C21" s="12" t="s">
        <v>42</v>
      </c>
      <c r="D21" s="12" t="s">
        <v>120</v>
      </c>
      <c r="E21" s="10" t="s">
        <v>123</v>
      </c>
      <c r="F21" s="1">
        <v>18</v>
      </c>
      <c r="G21" s="52" t="s">
        <v>118</v>
      </c>
      <c r="H21" s="10" t="s">
        <v>128</v>
      </c>
      <c r="I21" s="10" t="s">
        <v>66</v>
      </c>
      <c r="J21">
        <v>1.04</v>
      </c>
      <c r="K21">
        <f t="shared" si="4"/>
        <v>2.6273942307692307E-8</v>
      </c>
      <c r="L21">
        <v>2157.5</v>
      </c>
      <c r="M21">
        <f t="shared" si="5"/>
        <v>2157500000</v>
      </c>
      <c r="N21" s="27">
        <f t="shared" si="6"/>
        <v>56.686030528846153</v>
      </c>
      <c r="O21" s="25" t="s">
        <v>21</v>
      </c>
      <c r="T21" s="52" t="s">
        <v>119</v>
      </c>
      <c r="U21" s="12">
        <v>18</v>
      </c>
      <c r="W21" s="63" t="s">
        <v>127</v>
      </c>
    </row>
    <row r="22" spans="2:23" ht="86.4" x14ac:dyDescent="0.3">
      <c r="B22" s="3">
        <v>20</v>
      </c>
      <c r="C22" s="12" t="s">
        <v>42</v>
      </c>
      <c r="D22" s="13" t="s">
        <v>121</v>
      </c>
      <c r="E22" s="11" t="s">
        <v>122</v>
      </c>
      <c r="F22" s="3">
        <v>19</v>
      </c>
      <c r="G22" s="58" t="s">
        <v>118</v>
      </c>
      <c r="H22" s="11" t="s">
        <v>128</v>
      </c>
      <c r="I22" s="11" t="s">
        <v>66</v>
      </c>
      <c r="J22" s="2">
        <v>3.09</v>
      </c>
      <c r="K22" s="2">
        <f t="shared" ref="K22:K35" si="7">(0.0000000273249*1)/J22</f>
        <v>8.8430097087378645E-9</v>
      </c>
      <c r="L22" s="2">
        <v>2411.75</v>
      </c>
      <c r="M22" s="2">
        <f t="shared" ref="M22:M35" si="8">L22*10^6</f>
        <v>2411750000</v>
      </c>
      <c r="N22" s="33">
        <f t="shared" ref="N22:N35" si="9">(K22*M22)/1</f>
        <v>21.327128665048544</v>
      </c>
      <c r="O22" s="37" t="s">
        <v>21</v>
      </c>
      <c r="P22" s="2"/>
      <c r="Q22" s="2"/>
      <c r="R22" s="2"/>
      <c r="S22" s="2"/>
      <c r="T22" s="52" t="s">
        <v>119</v>
      </c>
      <c r="U22" s="13">
        <v>19</v>
      </c>
      <c r="V22" s="2"/>
      <c r="W22" s="65"/>
    </row>
    <row r="23" spans="2:23" ht="172.8" customHeight="1" x14ac:dyDescent="0.3">
      <c r="B23" s="14">
        <v>21</v>
      </c>
      <c r="C23" s="4" t="s">
        <v>42</v>
      </c>
      <c r="D23" s="4" t="s">
        <v>130</v>
      </c>
      <c r="E23" s="5" t="s">
        <v>131</v>
      </c>
      <c r="F23" s="4">
        <v>86</v>
      </c>
      <c r="G23" s="44" t="s">
        <v>136</v>
      </c>
      <c r="H23" s="55" t="s">
        <v>12</v>
      </c>
      <c r="I23" s="55" t="s">
        <v>66</v>
      </c>
      <c r="J23" s="6">
        <v>-8.6199999999999992</v>
      </c>
      <c r="K23" s="6">
        <f t="shared" si="7"/>
        <v>-3.169941995359629E-9</v>
      </c>
      <c r="L23" s="6">
        <v>9832.8799999999992</v>
      </c>
      <c r="M23" s="6">
        <f t="shared" si="8"/>
        <v>9832880000</v>
      </c>
      <c r="N23" s="26">
        <f t="shared" si="9"/>
        <v>-31.16965924733179</v>
      </c>
      <c r="O23" s="32" t="s">
        <v>21</v>
      </c>
      <c r="P23" s="6"/>
      <c r="Q23" s="6"/>
      <c r="R23" s="6"/>
      <c r="S23" s="6"/>
      <c r="T23" s="53" t="s">
        <v>132</v>
      </c>
      <c r="U23" s="4">
        <v>86</v>
      </c>
      <c r="V23" s="4" t="s">
        <v>107</v>
      </c>
      <c r="W23" s="62" t="s">
        <v>135</v>
      </c>
    </row>
    <row r="24" spans="2:23" ht="144" x14ac:dyDescent="0.3">
      <c r="B24" s="3">
        <v>22</v>
      </c>
      <c r="C24" s="13" t="s">
        <v>42</v>
      </c>
      <c r="D24" s="13" t="s">
        <v>130</v>
      </c>
      <c r="E24" s="39" t="s">
        <v>133</v>
      </c>
      <c r="F24" s="3">
        <v>10</v>
      </c>
      <c r="G24" s="58" t="s">
        <v>137</v>
      </c>
      <c r="H24" s="11" t="s">
        <v>129</v>
      </c>
      <c r="I24" s="13" t="s">
        <v>99</v>
      </c>
      <c r="J24" s="2">
        <v>-1</v>
      </c>
      <c r="K24" s="2">
        <f t="shared" si="7"/>
        <v>-2.7324899999999999E-8</v>
      </c>
      <c r="L24" s="2">
        <v>1051.1099999999999</v>
      </c>
      <c r="M24" s="2">
        <f t="shared" si="8"/>
        <v>1051109999.9999999</v>
      </c>
      <c r="N24" s="33">
        <f t="shared" si="9"/>
        <v>-28.721475638999998</v>
      </c>
      <c r="O24" s="37" t="s">
        <v>21</v>
      </c>
      <c r="P24" s="2"/>
      <c r="Q24" s="2"/>
      <c r="R24" s="2"/>
      <c r="S24" s="2"/>
      <c r="T24" s="58" t="s">
        <v>134</v>
      </c>
      <c r="U24" s="13">
        <v>10</v>
      </c>
      <c r="V24" s="13" t="s">
        <v>107</v>
      </c>
      <c r="W24" s="61"/>
    </row>
    <row r="25" spans="2:23" ht="115.2" customHeight="1" x14ac:dyDescent="0.3">
      <c r="B25" s="1">
        <v>23</v>
      </c>
      <c r="C25" s="12" t="s">
        <v>42</v>
      </c>
      <c r="D25" s="10" t="s">
        <v>138</v>
      </c>
      <c r="E25" s="19" t="s">
        <v>139</v>
      </c>
      <c r="F25" s="1">
        <v>19</v>
      </c>
      <c r="G25" s="52" t="s">
        <v>141</v>
      </c>
      <c r="H25" s="62" t="s">
        <v>142</v>
      </c>
      <c r="I25" s="62" t="s">
        <v>143</v>
      </c>
      <c r="J25">
        <v>1.1399999999999999</v>
      </c>
      <c r="K25">
        <f t="shared" si="7"/>
        <v>2.3969210526315792E-8</v>
      </c>
      <c r="L25">
        <v>2340.1</v>
      </c>
      <c r="M25">
        <f t="shared" si="8"/>
        <v>2340100000</v>
      </c>
      <c r="N25" s="27">
        <f t="shared" si="9"/>
        <v>56.090349552631587</v>
      </c>
      <c r="O25" s="32" t="s">
        <v>21</v>
      </c>
      <c r="T25" s="62" t="s">
        <v>144</v>
      </c>
      <c r="W25" s="63" t="s">
        <v>154</v>
      </c>
    </row>
    <row r="26" spans="2:23" ht="115.2" customHeight="1" x14ac:dyDescent="0.3">
      <c r="B26" s="1">
        <v>24</v>
      </c>
      <c r="C26" s="12" t="s">
        <v>42</v>
      </c>
      <c r="D26" t="s">
        <v>145</v>
      </c>
      <c r="E26" t="s">
        <v>146</v>
      </c>
      <c r="F26" s="1">
        <v>17</v>
      </c>
      <c r="G26" s="60" t="s">
        <v>140</v>
      </c>
      <c r="H26" s="60"/>
      <c r="I26" s="60"/>
      <c r="J26">
        <v>3.18</v>
      </c>
      <c r="K26">
        <f t="shared" si="7"/>
        <v>8.5927358490566027E-9</v>
      </c>
      <c r="L26">
        <v>2105.4299999999998</v>
      </c>
      <c r="M26">
        <f t="shared" si="8"/>
        <v>2105429999.9999998</v>
      </c>
      <c r="N26" s="27">
        <f t="shared" si="9"/>
        <v>18.091403838679241</v>
      </c>
      <c r="O26" s="25" t="s">
        <v>21</v>
      </c>
      <c r="T26" s="60"/>
      <c r="W26" s="64"/>
    </row>
    <row r="27" spans="2:23" x14ac:dyDescent="0.3">
      <c r="B27" s="1">
        <v>25</v>
      </c>
      <c r="C27" s="12" t="s">
        <v>42</v>
      </c>
      <c r="D27" t="s">
        <v>148</v>
      </c>
      <c r="E27" t="s">
        <v>147</v>
      </c>
      <c r="F27" s="1">
        <v>21</v>
      </c>
      <c r="G27" s="60"/>
      <c r="H27" s="60"/>
      <c r="I27" s="60"/>
      <c r="J27">
        <v>2.13</v>
      </c>
      <c r="K27">
        <f t="shared" si="7"/>
        <v>1.2828591549295775E-8</v>
      </c>
      <c r="L27">
        <v>2524.92</v>
      </c>
      <c r="M27">
        <f t="shared" si="8"/>
        <v>2524920000</v>
      </c>
      <c r="N27" s="27">
        <f t="shared" si="9"/>
        <v>32.391167374647885</v>
      </c>
      <c r="O27" s="25" t="s">
        <v>21</v>
      </c>
      <c r="T27" s="60"/>
      <c r="W27" s="64"/>
    </row>
    <row r="28" spans="2:23" x14ac:dyDescent="0.3">
      <c r="B28" s="1">
        <v>26</v>
      </c>
      <c r="C28" s="12" t="s">
        <v>42</v>
      </c>
      <c r="D28" t="s">
        <v>149</v>
      </c>
      <c r="E28" t="s">
        <v>146</v>
      </c>
      <c r="F28" s="1">
        <v>17</v>
      </c>
      <c r="G28" s="60"/>
      <c r="H28" s="60"/>
      <c r="I28" s="60"/>
      <c r="J28">
        <v>3.18</v>
      </c>
      <c r="K28">
        <f t="shared" si="7"/>
        <v>8.5927358490566027E-9</v>
      </c>
      <c r="L28">
        <v>2105.4299999999998</v>
      </c>
      <c r="M28">
        <f t="shared" si="8"/>
        <v>2105429999.9999998</v>
      </c>
      <c r="N28" s="27">
        <f t="shared" si="9"/>
        <v>18.091403838679241</v>
      </c>
      <c r="O28" s="25" t="s">
        <v>21</v>
      </c>
      <c r="T28" s="60"/>
      <c r="W28" s="64"/>
    </row>
    <row r="29" spans="2:23" x14ac:dyDescent="0.3">
      <c r="B29" s="1">
        <v>27</v>
      </c>
      <c r="C29" s="12" t="s">
        <v>42</v>
      </c>
      <c r="D29" t="s">
        <v>150</v>
      </c>
      <c r="E29" t="s">
        <v>151</v>
      </c>
      <c r="F29" s="1">
        <v>18</v>
      </c>
      <c r="G29" s="60"/>
      <c r="H29" s="60"/>
      <c r="I29" s="60"/>
      <c r="J29">
        <v>0.13</v>
      </c>
      <c r="K29">
        <f t="shared" si="7"/>
        <v>2.1019153846153846E-7</v>
      </c>
      <c r="L29">
        <v>2049.21</v>
      </c>
      <c r="M29">
        <f t="shared" si="8"/>
        <v>2049210000</v>
      </c>
      <c r="N29" s="27">
        <f t="shared" si="9"/>
        <v>430.72660253076924</v>
      </c>
      <c r="O29" s="25" t="s">
        <v>21</v>
      </c>
      <c r="T29" s="60"/>
      <c r="W29" s="64"/>
    </row>
    <row r="30" spans="2:23" x14ac:dyDescent="0.3">
      <c r="B30" s="3">
        <v>28</v>
      </c>
      <c r="C30" s="13" t="s">
        <v>42</v>
      </c>
      <c r="D30" s="2" t="s">
        <v>152</v>
      </c>
      <c r="E30" s="2" t="s">
        <v>153</v>
      </c>
      <c r="F30" s="3">
        <v>19</v>
      </c>
      <c r="G30" s="61"/>
      <c r="H30" s="61"/>
      <c r="I30" s="61"/>
      <c r="J30" s="2">
        <v>3.18</v>
      </c>
      <c r="K30" s="2">
        <f t="shared" si="7"/>
        <v>8.5927358490566027E-9</v>
      </c>
      <c r="L30" s="2">
        <v>2484.85</v>
      </c>
      <c r="M30" s="2">
        <f t="shared" si="8"/>
        <v>2484850000</v>
      </c>
      <c r="N30" s="2">
        <f t="shared" si="9"/>
        <v>21.3516596745283</v>
      </c>
      <c r="O30" s="37" t="s">
        <v>21</v>
      </c>
      <c r="P30" s="2"/>
      <c r="Q30" s="2"/>
      <c r="R30" s="2"/>
      <c r="S30" s="2"/>
      <c r="T30" s="61"/>
      <c r="U30" s="2"/>
      <c r="V30" s="2"/>
      <c r="W30" s="65"/>
    </row>
    <row r="31" spans="2:23" ht="101.4" customHeight="1" x14ac:dyDescent="0.35">
      <c r="B31" s="14">
        <v>29</v>
      </c>
      <c r="C31" s="73" t="s">
        <v>169</v>
      </c>
      <c r="D31" s="74" t="s">
        <v>156</v>
      </c>
      <c r="E31" s="74" t="s">
        <v>161</v>
      </c>
      <c r="F31" s="75">
        <v>17</v>
      </c>
      <c r="G31" s="62" t="s">
        <v>166</v>
      </c>
      <c r="H31" s="62" t="s">
        <v>167</v>
      </c>
      <c r="I31" s="72" t="s">
        <v>143</v>
      </c>
      <c r="J31" s="74">
        <v>7</v>
      </c>
      <c r="K31" s="74">
        <f t="shared" si="7"/>
        <v>3.9035571428571424E-9</v>
      </c>
      <c r="L31" s="74">
        <v>1852.42</v>
      </c>
      <c r="M31" s="74">
        <f t="shared" si="8"/>
        <v>1852420000</v>
      </c>
      <c r="N31" s="26">
        <f t="shared" si="9"/>
        <v>7.2310273225714274</v>
      </c>
      <c r="O31" s="32" t="s">
        <v>21</v>
      </c>
      <c r="P31" s="6"/>
      <c r="Q31" s="6"/>
      <c r="R31" s="6"/>
      <c r="S31" s="6"/>
      <c r="T31" s="6"/>
      <c r="U31" s="6"/>
      <c r="V31" s="6"/>
      <c r="W31" s="62" t="s">
        <v>168</v>
      </c>
    </row>
    <row r="32" spans="2:23" ht="15.6" x14ac:dyDescent="0.35">
      <c r="B32" s="76">
        <v>30</v>
      </c>
      <c r="C32" s="69" t="s">
        <v>169</v>
      </c>
      <c r="D32" s="70" t="s">
        <v>157</v>
      </c>
      <c r="E32" s="77" t="s">
        <v>160</v>
      </c>
      <c r="F32" s="71">
        <v>35</v>
      </c>
      <c r="G32" s="78"/>
      <c r="H32" s="78"/>
      <c r="I32" s="79"/>
      <c r="J32" s="70">
        <v>6.19</v>
      </c>
      <c r="K32" s="70">
        <f t="shared" si="7"/>
        <v>4.4143618739903068E-9</v>
      </c>
      <c r="L32" s="70">
        <v>3709.03</v>
      </c>
      <c r="M32" s="70">
        <f t="shared" si="8"/>
        <v>3709030000</v>
      </c>
      <c r="N32" s="80">
        <f t="shared" si="9"/>
        <v>16.373000621486266</v>
      </c>
      <c r="O32" s="81" t="s">
        <v>21</v>
      </c>
      <c r="P32" s="77"/>
      <c r="Q32" s="77"/>
      <c r="R32" s="77"/>
      <c r="S32" s="77"/>
      <c r="T32" s="77"/>
      <c r="U32" s="77"/>
      <c r="V32" s="77"/>
      <c r="W32" s="78"/>
    </row>
    <row r="33" spans="2:23" ht="72.599999999999994" customHeight="1" x14ac:dyDescent="0.35">
      <c r="B33" s="76">
        <v>31</v>
      </c>
      <c r="C33" s="69" t="s">
        <v>169</v>
      </c>
      <c r="D33" s="70" t="s">
        <v>155</v>
      </c>
      <c r="E33" s="70" t="s">
        <v>162</v>
      </c>
      <c r="F33" s="71">
        <v>17</v>
      </c>
      <c r="G33" s="78"/>
      <c r="H33" s="78"/>
      <c r="I33" s="79"/>
      <c r="J33" s="70">
        <v>6.91</v>
      </c>
      <c r="K33" s="70">
        <f t="shared" si="7"/>
        <v>3.9543994211287986E-9</v>
      </c>
      <c r="L33" s="70">
        <v>1944.61</v>
      </c>
      <c r="M33" s="70">
        <f t="shared" si="8"/>
        <v>1944610000</v>
      </c>
      <c r="N33" s="80">
        <f t="shared" si="9"/>
        <v>7.6897646583212733</v>
      </c>
      <c r="O33" s="87" t="s">
        <v>163</v>
      </c>
      <c r="P33" s="79" t="s">
        <v>164</v>
      </c>
      <c r="Q33" s="82" t="s">
        <v>21</v>
      </c>
      <c r="R33" s="82">
        <v>2</v>
      </c>
      <c r="S33" s="88" t="s">
        <v>165</v>
      </c>
      <c r="T33" s="77"/>
      <c r="U33" s="77"/>
      <c r="V33" s="77"/>
      <c r="W33" s="78"/>
    </row>
    <row r="34" spans="2:23" ht="15.6" x14ac:dyDescent="0.35">
      <c r="B34" s="3">
        <v>32</v>
      </c>
      <c r="C34" s="83" t="s">
        <v>169</v>
      </c>
      <c r="D34" s="84" t="s">
        <v>158</v>
      </c>
      <c r="E34" s="2" t="s">
        <v>159</v>
      </c>
      <c r="F34" s="85">
        <v>35</v>
      </c>
      <c r="G34" s="61"/>
      <c r="H34" s="61"/>
      <c r="I34" s="67"/>
      <c r="J34" s="84">
        <v>6.1</v>
      </c>
      <c r="K34" s="84">
        <f t="shared" si="7"/>
        <v>4.4794918032786887E-9</v>
      </c>
      <c r="L34" s="84">
        <v>3801.22</v>
      </c>
      <c r="M34" s="84">
        <f t="shared" si="8"/>
        <v>3801220000</v>
      </c>
      <c r="N34" s="33">
        <f t="shared" si="9"/>
        <v>17.027533832459017</v>
      </c>
      <c r="O34" s="65"/>
      <c r="P34" s="67"/>
      <c r="Q34" s="86"/>
      <c r="R34" s="86"/>
      <c r="S34" s="89"/>
      <c r="T34" s="2"/>
      <c r="U34" s="2"/>
      <c r="V34" s="2"/>
      <c r="W34" s="61"/>
    </row>
    <row r="35" spans="2:23" ht="409.2" customHeight="1" x14ac:dyDescent="0.3">
      <c r="B35" s="90">
        <v>33</v>
      </c>
      <c r="C35" s="91" t="s">
        <v>11</v>
      </c>
      <c r="D35" s="7" t="s">
        <v>176</v>
      </c>
      <c r="E35" s="93" t="s">
        <v>170</v>
      </c>
      <c r="F35" s="91">
        <v>39</v>
      </c>
      <c r="G35" s="17" t="s">
        <v>174</v>
      </c>
      <c r="H35" s="17" t="s">
        <v>12</v>
      </c>
      <c r="I35" s="7" t="s">
        <v>66</v>
      </c>
      <c r="J35" s="94">
        <v>18.989999999999998</v>
      </c>
      <c r="K35" s="94">
        <f t="shared" si="7"/>
        <v>1.4389099526066353E-9</v>
      </c>
      <c r="L35" s="94">
        <v>5099.38</v>
      </c>
      <c r="M35" s="94">
        <f t="shared" si="8"/>
        <v>5099380000</v>
      </c>
      <c r="N35" s="95">
        <f t="shared" si="9"/>
        <v>7.3375486341232241</v>
      </c>
      <c r="O35" s="92" t="s">
        <v>171</v>
      </c>
      <c r="P35" s="7" t="s">
        <v>172</v>
      </c>
      <c r="Q35" s="7" t="s">
        <v>21</v>
      </c>
      <c r="R35" s="7">
        <v>2</v>
      </c>
      <c r="S35" s="24" t="s">
        <v>173</v>
      </c>
      <c r="T35" s="16"/>
      <c r="U35" s="16"/>
      <c r="V35" s="16"/>
      <c r="W35" s="54" t="s">
        <v>175</v>
      </c>
    </row>
  </sheetData>
  <mergeCells count="30">
    <mergeCell ref="G31:G34"/>
    <mergeCell ref="H31:H34"/>
    <mergeCell ref="I31:I34"/>
    <mergeCell ref="W31:W34"/>
    <mergeCell ref="O33:O34"/>
    <mergeCell ref="P33:P34"/>
    <mergeCell ref="Q33:Q34"/>
    <mergeCell ref="R33:R34"/>
    <mergeCell ref="S33:S34"/>
    <mergeCell ref="B1:V1"/>
    <mergeCell ref="H3:H5"/>
    <mergeCell ref="H7:H8"/>
    <mergeCell ref="I3:I5"/>
    <mergeCell ref="I7:I8"/>
    <mergeCell ref="W3:W19"/>
    <mergeCell ref="W21:W22"/>
    <mergeCell ref="W23:W24"/>
    <mergeCell ref="H18:H19"/>
    <mergeCell ref="I18:I19"/>
    <mergeCell ref="H9:H10"/>
    <mergeCell ref="I9:I10"/>
    <mergeCell ref="H11:H13"/>
    <mergeCell ref="I11:I13"/>
    <mergeCell ref="H14:H16"/>
    <mergeCell ref="I14:I16"/>
    <mergeCell ref="G26:G30"/>
    <mergeCell ref="H25:H30"/>
    <mergeCell ref="I25:I30"/>
    <mergeCell ref="T25:T30"/>
    <mergeCell ref="W25:W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RECALDE POSSO MARLON XAVIER</dc:creator>
  <cp:lastModifiedBy>RECALDE POSSO MARLON XAVIER</cp:lastModifiedBy>
  <dcterms:created xsi:type="dcterms:W3CDTF">2024-03-07T15:44:55Z</dcterms:created>
  <dcterms:modified xsi:type="dcterms:W3CDTF">2024-03-28T00:16:59Z</dcterms:modified>
</cp:coreProperties>
</file>