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Usuario\Desktop\Proyecto VhP\"/>
    </mc:Choice>
  </mc:AlternateContent>
  <xr:revisionPtr revIDLastSave="0" documentId="8_{B9CDB0AB-E500-4CA4-AF54-89675044B618}" xr6:coauthVersionLast="47" xr6:coauthVersionMax="47" xr10:uidLastSave="{00000000-0000-0000-0000-000000000000}"/>
  <bookViews>
    <workbookView xWindow="-108" yWindow="-108" windowWidth="23256" windowHeight="12456" xr2:uid="{CC0D2EF0-A40A-4379-8EF7-4E51C2F38BDF}"/>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 i="1" l="1"/>
  <c r="N30" i="1" s="1"/>
  <c r="K30" i="1"/>
  <c r="M29" i="1"/>
  <c r="N29" i="1"/>
  <c r="K29" i="1"/>
  <c r="M28" i="1"/>
  <c r="N28" i="1" s="1"/>
  <c r="K28" i="1"/>
  <c r="M27" i="1"/>
  <c r="N27" i="1" s="1"/>
  <c r="K27" i="1"/>
  <c r="M26" i="1"/>
  <c r="N26" i="1"/>
  <c r="K26" i="1"/>
  <c r="M25" i="1"/>
  <c r="N25" i="1" s="1"/>
  <c r="K25" i="1"/>
  <c r="M24" i="1"/>
  <c r="K24" i="1"/>
  <c r="N24" i="1" s="1"/>
  <c r="M23" i="1"/>
  <c r="N23" i="1" s="1"/>
  <c r="K23" i="1"/>
  <c r="M22" i="1"/>
  <c r="K22" i="1"/>
  <c r="M21" i="1"/>
  <c r="N21" i="1" s="1"/>
  <c r="K21" i="1"/>
  <c r="M20" i="1"/>
  <c r="N20" i="1" s="1"/>
  <c r="K20" i="1"/>
  <c r="N22" i="1" l="1"/>
  <c r="K3" i="1"/>
  <c r="K4" i="1"/>
  <c r="K5" i="1"/>
  <c r="K6" i="1"/>
  <c r="K7" i="1"/>
  <c r="K8" i="1"/>
  <c r="N9" i="1"/>
  <c r="M9" i="1"/>
  <c r="K9" i="1"/>
  <c r="M14" i="1" l="1"/>
  <c r="K14" i="1"/>
  <c r="N14" i="1" s="1"/>
  <c r="K13" i="1"/>
  <c r="N13" i="1" s="1"/>
  <c r="M15" i="1"/>
  <c r="M16" i="1"/>
  <c r="M17" i="1"/>
  <c r="M18" i="1"/>
  <c r="M19" i="1"/>
  <c r="K15" i="1"/>
  <c r="K16" i="1"/>
  <c r="K17" i="1"/>
  <c r="K18" i="1"/>
  <c r="K19" i="1"/>
  <c r="M13" i="1"/>
  <c r="M12" i="1"/>
  <c r="K12" i="1"/>
  <c r="M11" i="1"/>
  <c r="K11" i="1"/>
  <c r="M10" i="1"/>
  <c r="N10" i="1"/>
  <c r="N6" i="1"/>
  <c r="N7" i="1"/>
  <c r="N8" i="1"/>
  <c r="K10" i="1"/>
  <c r="M8" i="1"/>
  <c r="M7" i="1"/>
  <c r="M6" i="1"/>
  <c r="N11" i="1" l="1"/>
  <c r="N15" i="1"/>
  <c r="N12" i="1"/>
  <c r="N18" i="1"/>
  <c r="N19" i="1"/>
  <c r="N17" i="1"/>
  <c r="N16" i="1"/>
  <c r="M5" i="1"/>
  <c r="N5" i="1" s="1"/>
  <c r="M4" i="1"/>
  <c r="N4" i="1" s="1"/>
  <c r="M3" i="1"/>
  <c r="N3" i="1" s="1"/>
</calcChain>
</file>

<file path=xl/sharedStrings.xml><?xml version="1.0" encoding="utf-8"?>
<sst xmlns="http://schemas.openxmlformats.org/spreadsheetml/2006/main" count="240" uniqueCount="155">
  <si>
    <t>Tabla1. Péptidos representativos administración de ARN</t>
  </si>
  <si>
    <t>Nombre</t>
  </si>
  <si>
    <t>Secuencia</t>
  </si>
  <si>
    <t>Principal función</t>
  </si>
  <si>
    <t xml:space="preserve">Formulación </t>
  </si>
  <si>
    <t>Carga</t>
  </si>
  <si>
    <t>Número de aminoácidos</t>
  </si>
  <si>
    <t>Tipo de péptido</t>
  </si>
  <si>
    <t>RALA</t>
  </si>
  <si>
    <t>WEARLARALARALARHLARALARALRACEA</t>
  </si>
  <si>
    <t>Captación celular mejorada y alteración de la membrana endosómica</t>
  </si>
  <si>
    <t>Anfipático</t>
  </si>
  <si>
    <t>CPP/ARNm (no covalente)</t>
  </si>
  <si>
    <t>moles</t>
  </si>
  <si>
    <t>ug péptido</t>
  </si>
  <si>
    <t>ug  PM</t>
  </si>
  <si>
    <t>starPep</t>
  </si>
  <si>
    <t>Peso molecular (g/mol)</t>
  </si>
  <si>
    <t>NCBI</t>
  </si>
  <si>
    <t>Foldseek Search (Estructura de péptido a utilizar)</t>
  </si>
  <si>
    <t>Número</t>
  </si>
  <si>
    <t>---</t>
  </si>
  <si>
    <t>Hidrofóbico</t>
  </si>
  <si>
    <t>RGSG</t>
  </si>
  <si>
    <t>WEGRSGRGSGRGSGRHSGRGSGRGSRGCE</t>
  </si>
  <si>
    <t>Control (-)</t>
  </si>
  <si>
    <t>WEGRRRRRRRCEA</t>
  </si>
  <si>
    <t>RRRR</t>
  </si>
  <si>
    <t>PF14</t>
  </si>
  <si>
    <t>Stearyl-AGYLLGKLLOOLAAAALOOLL (a)</t>
  </si>
  <si>
    <t>PFVYLI</t>
  </si>
  <si>
    <t>WSYGLRPG</t>
  </si>
  <si>
    <t>KALA</t>
  </si>
  <si>
    <t>R8</t>
  </si>
  <si>
    <t>GALA</t>
  </si>
  <si>
    <t>LEDE</t>
  </si>
  <si>
    <t xml:space="preserve">LAH4-L1	</t>
  </si>
  <si>
    <t>LAH4</t>
  </si>
  <si>
    <t xml:space="preserve">RALA	</t>
  </si>
  <si>
    <t>KL4</t>
  </si>
  <si>
    <t xml:space="preserve">OligoArg-Aib	</t>
  </si>
  <si>
    <t xml:space="preserve">OligoArg	</t>
  </si>
  <si>
    <t>Policatiónico</t>
  </si>
  <si>
    <t>WEAKLAKALAKALAKHLAKALAKALKA</t>
  </si>
  <si>
    <t>RRRRRRRR</t>
  </si>
  <si>
    <t>WEAALAEALAEALAEHLAEALAEALEALAA</t>
  </si>
  <si>
    <t>GIGAVLKVLTTGLPALISWIKRKRQQ</t>
  </si>
  <si>
    <t>IGKEFKRIVERIKRFLRELVRPLR</t>
  </si>
  <si>
    <t>KKALLAHALHLLALLALHLAHALKKA</t>
  </si>
  <si>
    <t>KKALLALALHHLAHLALHLALALKKA</t>
  </si>
  <si>
    <t>KLLLLKLLLLKLLLLKLLLLK</t>
  </si>
  <si>
    <t xml:space="preserve">RRXRRXRRXRRXRRX </t>
  </si>
  <si>
    <t>RRRRRRRRR</t>
  </si>
  <si>
    <t>Rotura de la membrana endosómica</t>
  </si>
  <si>
    <t>Captación celular mejorada</t>
  </si>
  <si>
    <t>Modulación de vías endocitoticas en CD</t>
  </si>
  <si>
    <t>Melitina</t>
  </si>
  <si>
    <t>Imitador de surfactante pulmonar para administración pulmonar</t>
  </si>
  <si>
    <t>Estabilización de ARNm intracelular</t>
  </si>
  <si>
    <t>CPP-ARNm (covalente)</t>
  </si>
  <si>
    <t>Penetración celular, entrega fármaco, link a PubMed:224406118</t>
  </si>
  <si>
    <t>Comunicaión célula-célula, neuropéptido, entrega fármaco</t>
  </si>
  <si>
    <t>starPep/número total de coincidencias</t>
  </si>
  <si>
    <t>Control (+)</t>
  </si>
  <si>
    <t>Lipoplex CPP-LNP/ARNm</t>
  </si>
  <si>
    <t>Modelos (i-vi)</t>
  </si>
  <si>
    <t>i</t>
  </si>
  <si>
    <t>ii</t>
  </si>
  <si>
    <t>iii</t>
  </si>
  <si>
    <t>Longitud aa</t>
  </si>
  <si>
    <t>(9-12)</t>
  </si>
  <si>
    <t>Longitud aa (starPep no colocados)</t>
  </si>
  <si>
    <t>(61-69)</t>
  </si>
  <si>
    <t>6 y 16</t>
  </si>
  <si>
    <t>Principales función</t>
  </si>
  <si>
    <t>starPep_07948</t>
  </si>
  <si>
    <t xml:space="preserve">Citotóxico, entrega fármaco,hemolítico, tóxico, penetración celular </t>
  </si>
  <si>
    <t>(13-18)</t>
  </si>
  <si>
    <t>(7-28)</t>
  </si>
  <si>
    <t>starPep_07178 y starPep_16994</t>
  </si>
  <si>
    <t>Polyplex recubierto con CPP-PEG</t>
  </si>
  <si>
    <t>iv</t>
  </si>
  <si>
    <t>starPep_42943</t>
  </si>
  <si>
    <t xml:space="preserve">Entrega de fármaco, penetración celular, construcción sintética, antiviral, </t>
  </si>
  <si>
    <t xml:space="preserve">Penetración celular, entrega de fármaco </t>
  </si>
  <si>
    <t>starPep_00000, starPep_04481, starPep_05567, starPep_11743, starPep_11744</t>
  </si>
  <si>
    <t>starPep_38058, starPep_38057, starPep_38059, starPep_38056, starPep_12737</t>
  </si>
  <si>
    <t>starPep_07237, starPep_16507, starPep_18726, starPep_24866, starPep_35287</t>
  </si>
  <si>
    <t>26, 70, 27, 70, 77</t>
  </si>
  <si>
    <t>starPep_03278</t>
  </si>
  <si>
    <t>Hemolítico, neuropéptido, tóxico para mamíferos, citotóxico, entrega de fármaco, penetraión celular, tóxico, construcción sintética</t>
  </si>
  <si>
    <t>Construcción sintética, acetilación, amidación</t>
  </si>
  <si>
    <t>Nanopartícula recubierta con CPP/ARNm</t>
  </si>
  <si>
    <t>v</t>
  </si>
  <si>
    <t>starPep_06215</t>
  </si>
  <si>
    <t>Tóxico para mamíferos, antiparasitario, antiplasmodial, construcción sintética, amidación</t>
  </si>
  <si>
    <t>starPep_04263</t>
  </si>
  <si>
    <t>Antimicrobiano, construcción sintética, producido por Homo sapiens</t>
  </si>
  <si>
    <t>PEG-CPP/ARNm</t>
  </si>
  <si>
    <t>vi</t>
  </si>
  <si>
    <t>starPep_27198, starPep_28848</t>
  </si>
  <si>
    <t>21 y 10</t>
  </si>
  <si>
    <t>Construcción sintética</t>
  </si>
  <si>
    <t>Protein-&gt;RGSG-&gt;Plants(2)</t>
  </si>
  <si>
    <t>Protein-&gt;RALA-&gt;Animals-&gt;PDB(60)-&gt;cerca a 30 aa-&gt;Chain B, RalA-binding protein 1</t>
  </si>
  <si>
    <t>725 y 745</t>
  </si>
  <si>
    <t>Protein-&gt;RRRR-&gt;Animals(11)-&gt;PDB(1)</t>
  </si>
  <si>
    <t>Posible</t>
  </si>
  <si>
    <t>Entrega de fármaco, penetración celular, construcción sintética, antiviral.</t>
  </si>
  <si>
    <t>Protein-&gt;PF14-&gt;Animals(147)-&gt;cerca a 17 aa-&gt;beta-fibrinogen, partial [Phrygilus fruticeti]</t>
  </si>
  <si>
    <t>Protein-&gt;hexapeptide PFVYLI -&gt;Animals(610)-&gt; PDB(103)-&gt;cerca a 6 aa-&gt;Chain D, Angiotensin IV</t>
  </si>
  <si>
    <t>HGLASTLTRWAHYNALIRAF</t>
  </si>
  <si>
    <t>gH625</t>
  </si>
  <si>
    <t>Promueve la internalización/absorción del nanovector en células cancerosas</t>
  </si>
  <si>
    <t>siRNA-SPION-PEG- CPP</t>
  </si>
  <si>
    <t>starPep_10199, starPep_09879</t>
  </si>
  <si>
    <t>20 y 19</t>
  </si>
  <si>
    <t>Herpes simplex, Antiviral</t>
  </si>
  <si>
    <t> Reconoce dianas de ácidos nucleicos, cruze membranas celulares. Solubilidad aceptable, hibridación eficiente de ARN y PNA, suficiente bioestabilidad y baja citotoxicidad</t>
  </si>
  <si>
    <t>Título--&gt;PubMed(1)-&gt;Related information-&gt;Pubchem compound (MeSH Keyword)</t>
  </si>
  <si>
    <t>Épsilon polilisina</t>
  </si>
  <si>
    <t>"Timina"</t>
  </si>
  <si>
    <t>RWQNBRDOKXIBIV-UHFFFAOYSA-N</t>
  </si>
  <si>
    <t>NSFPJVJQYCOMBV-UHFFFAOYSA-N</t>
  </si>
  <si>
    <t>Bibliografía</t>
  </si>
  <si>
    <t>Yokoo, H., Oba, M., &amp; Uchida, S. (2022). Cell-Penetrating Peptides: Emerging Tools for mRNA Delivery. Pharmaceutics, 14(1), 1–13. https://doi.org/10.3390/pharmaceutics14010078</t>
  </si>
  <si>
    <t>Ben Djemaa, S., David, S., Hervé-Aubert, K., Falanga, A., Galdiero, S., Allard-Vannier, E., Chourpa, I., &amp; Munnier, E. (2018). Formulation and in vitro evaluation of a siRNA delivery nanosystem decorated with gH625 peptide for triple negative breast cancer theranosis. European Journal of Pharmaceutics and Biopharmaceutics, 131, 99–108. https://doi.org/10.1016/j.ejpb.2018.07.024</t>
  </si>
  <si>
    <t>Tomassi, S., Ieranò, C., Mercurio, M. E., Nigro, E., Daniele, A., Russo, R., Chambery, A., Baglivo, I., Pedone, P. V., Rea, G., Napolitano, M., Scala, S., Cosconati, S., Marinelli, L., Novellino, E., Messere, A., &amp; Di Maro, S. (2018). Cationic nucleopeptides as novel non-covalent carriers for the delivery of peptide nucleic acid (PNA) and RNA oligomers. Bioorganic and Medicinal Chemistry, 26(9), 2539–2550. https://doi.org/10.1016/j.bmc.2018.04.017</t>
  </si>
  <si>
    <t>CPP/ ARN  (no covalente)</t>
  </si>
  <si>
    <t>PEG-CPP/siRNA</t>
  </si>
  <si>
    <t>Polilisina</t>
  </si>
  <si>
    <t>DPAVTYYRLEEVAKRNTAEETWMVIHGRVYDITRFLSEHPGGEEILLEQAGADATESFEDIGHSPDAREM
LKQYYIGDVHPNDLKP</t>
  </si>
  <si>
    <t>Título--&gt;PubMed Central(4)-&gt;Syntheses of Polypeptides and Their Biomedical Application for Anti-Tumor Drug Delivery-&gt;tabla 2-&gt;Polylysine-&gt;Animals(20)-&gt;PDB(6)</t>
  </si>
  <si>
    <t>TSSYTIQDAA</t>
  </si>
  <si>
    <t>Título--&gt;PubMed Central(4)-&gt;Syntheses of Polypeptides and Their Biomedical Application for Anti-Tumor Drug Delivery-&gt;tabla 2-&gt;Polylysine-&gt;Animals(20)-&gt;Cerca a 15 aa</t>
  </si>
  <si>
    <r>
      <rPr>
        <b/>
        <sz val="11"/>
        <color theme="1"/>
        <rFont val="Aptos Narrow"/>
        <family val="2"/>
        <scheme val="minor"/>
      </rPr>
      <t>1)</t>
    </r>
    <r>
      <rPr>
        <sz val="11"/>
        <color theme="1"/>
        <rFont val="Aptos Narrow"/>
        <family val="2"/>
        <scheme val="minor"/>
      </rPr>
      <t xml:space="preserve">Wu, Y., Zhong, D., Li, Y., Wu, H., Zhang, H., Mao, H., Yang, J., Luo, K., Gong, Q., &amp; Gu, Z. (2021). A tumor-activatable peptide supramolecular nanoplatform for the delivery of dual-gene targeted siRNAs for drug-resistant cancer treatment. Nanoscale, 13(9), 4887–4898. https://doi.org/10.1039/d0nr08487e,         </t>
    </r>
    <r>
      <rPr>
        <b/>
        <sz val="11"/>
        <color theme="1"/>
        <rFont val="Aptos Narrow"/>
        <family val="2"/>
        <scheme val="minor"/>
      </rPr>
      <t>2)</t>
    </r>
    <r>
      <rPr>
        <sz val="11"/>
        <color theme="1"/>
        <rFont val="Aptos Narrow"/>
        <family val="2"/>
        <scheme val="minor"/>
      </rPr>
      <t xml:space="preserve"> Feng, H., Fabrizi, J., Li, J., &amp; Mayer, C. (2022). Syntheses of Polypeptides and Their Biomedical Application for Anti-Tumor Drug Delivery. International Journal of Molecular Sciences, 23(9). https://doi.org/10.3390/ijms23095042
 </t>
    </r>
  </si>
  <si>
    <t>Transición de estabilidad durante la circulación sanguínea, transición de superficie  permanencieno sigiloso durante la circulación sanguínea, transición de tamaño tamaño de portador de alrededor de 100 nm durante la circulación sanguínea</t>
  </si>
  <si>
    <t>Transición de estabilidad durante la circulación sanguínea, agente de contraste dendrímero polilisina, transición de superficie  permanencieno sigiloso durante la circulación sanguínea, transición de tamaño tamaño de portador de alrededor de 100 nm durante la circulación sanguínea</t>
  </si>
  <si>
    <t>5(6)-carboxifluoresceína</t>
  </si>
  <si>
    <t>BPVHBBXCESDRKW-UHFFFAOYSA-N</t>
  </si>
  <si>
    <t xml:space="preserve">Conjugados CPP-PNA de diferentes tipos pueden inhibir la transactivación dependiente de Tat en células HeLa y tienen potencial para desarrollarse como agentes antivirales.  Liberación endosómica o de membrana </t>
  </si>
  <si>
    <t>Administración dirigida de inhibidores de miR-33 con el sistema pHLIP previene eficazmente el desarrollo de fibrosis renal</t>
  </si>
  <si>
    <t>CPP/ARNm (no covalente), CPP-ARNm (covalente)</t>
  </si>
  <si>
    <t>i, ii</t>
  </si>
  <si>
    <t>Título--&gt;PubMed(1)-&gt;Cell-penetrating peptide conjugates of peptide nucleic acids (PNA) as inhibitors of HIV-1 Tat-dependent trans-activation in cells-&gt;Related information-&gt;Pubchem compound (MeSH Keyword)</t>
  </si>
  <si>
    <t>Nivaquine</t>
  </si>
  <si>
    <t>OJPWHUOVKVKBQB-UHFFFAOYSA-N</t>
  </si>
  <si>
    <t>WVQVHXOMNQCKPA-UHFFFAOYSA-N</t>
  </si>
  <si>
    <t>Carboxifluoresceína</t>
  </si>
  <si>
    <t>sulfato de cloroquina</t>
  </si>
  <si>
    <t>6-carboxifluoresceína</t>
  </si>
  <si>
    <t>BZTDTCNHAFUJOG-UHFFFAOYSA-N</t>
  </si>
  <si>
    <t>Cloroquina</t>
  </si>
  <si>
    <t>WHTVZRBIWZFKQO-UHFFFAOYSA-N</t>
  </si>
  <si>
    <t>1) Miguel, V., Rey, C., Aceña, J. L., Maqueda, F., Fernández-Hernando, C., Rodríguez-Puyol, D., Vaquero, J. J., &amp; Lamas, S. (2020). The pHLIP system as a vehicle for microRNAs in the kidney. Nefrologia, 40(5), 491–498. https://doi.org/10.1016/j.nefroe.2020.05.003 , 2) Turner, J. J., Ivanova, G. D., Verbeure, B., Williams, D., Arzumanov, A. A., Abes, S., Lebleu, B., &amp; Gait, M. J. (2005). Cell-penetrating peptide conjugates of peptide nucleic acids (PNA) as inhibitors of HIV-1 Tat-dependent trans-activation in cells. Nucleic Acids Research, 33(21), 6837–6849. https://doi.org/10.1093/nar/gki991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</si>
</sst>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Aptos Narrow"/>
      <family val="2"/>
      <scheme val="minor"/>
    </font>
    <font>
      <sz val="12"/>
      <color theme="1"/>
      <name val="Aptos Narrow"/>
      <family val="2"/>
      <scheme val="minor"/>
    </font>
    <font>
      <sz val="18"/>
      <color theme="1"/>
      <name val="Aptos Narrow"/>
      <family val="2"/>
      <scheme val="minor"/>
    </font>
    <font>
      <sz val="11"/>
      <color rgb="FF222222"/>
      <name val="Aptos Display"/>
      <family val="2"/>
      <scheme val="major"/>
    </font>
    <font>
      <sz val="11"/>
      <color rgb="FF000000"/>
      <name val="Aptos Narrow"/>
      <family val="2"/>
    </font>
    <font>
      <b/>
      <sz val="11"/>
      <color theme="1"/>
      <name val="Aptos Narrow"/>
      <family val="2"/>
      <scheme val="minor"/>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69">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0" borderId="3" xfId="0" applyBorder="1" applyAlignment="1">
      <alignment horizontal="center" vertical="center"/>
    </xf>
    <xf numFmtId="0" fontId="0" fillId="0" borderId="3" xfId="0" applyBorder="1" applyAlignment="1">
      <alignment vertical="center" wrapText="1"/>
    </xf>
    <xf numFmtId="0" fontId="0" fillId="0" borderId="3" xfId="0" applyBorder="1"/>
    <xf numFmtId="0" fontId="0" fillId="0" borderId="2" xfId="0"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xf>
    <xf numFmtId="0" fontId="0" fillId="0" borderId="2" xfId="0" applyBorder="1" applyAlignment="1">
      <alignment horizontal="center"/>
    </xf>
    <xf numFmtId="0" fontId="0" fillId="0" borderId="2" xfId="0" applyBorder="1"/>
    <xf numFmtId="0" fontId="0" fillId="0" borderId="2" xfId="0" applyBorder="1" applyAlignment="1">
      <alignment vertical="center" wrapText="1"/>
    </xf>
    <xf numFmtId="0" fontId="0" fillId="0" borderId="1" xfId="0" applyBorder="1" applyAlignment="1">
      <alignment vertical="center" wrapText="1"/>
    </xf>
    <xf numFmtId="0" fontId="0" fillId="0" borderId="0" xfId="0" applyAlignment="1">
      <alignment vertical="center" wrapText="1"/>
    </xf>
    <xf numFmtId="0" fontId="0" fillId="0" borderId="3" xfId="0" quotePrefix="1" applyBorder="1" applyAlignment="1">
      <alignment horizontal="center" vertical="center"/>
    </xf>
    <xf numFmtId="0" fontId="0" fillId="0" borderId="0" xfId="0" quotePrefix="1" applyAlignment="1">
      <alignment horizontal="center" vertical="center"/>
    </xf>
    <xf numFmtId="0" fontId="0" fillId="0" borderId="1" xfId="0" quotePrefix="1" applyBorder="1" applyAlignment="1">
      <alignment horizontal="center" vertical="center"/>
    </xf>
    <xf numFmtId="0" fontId="0" fillId="0" borderId="2" xfId="0" quotePrefix="1" applyBorder="1" applyAlignment="1">
      <alignment horizontal="center" vertical="center"/>
    </xf>
    <xf numFmtId="0" fontId="0" fillId="0" borderId="2" xfId="0" applyBorder="1" applyAlignment="1">
      <alignment horizontal="center" vertical="center" wrapText="1"/>
    </xf>
    <xf numFmtId="0" fontId="0" fillId="0" borderId="0" xfId="0" quotePrefix="1" applyAlignment="1">
      <alignment horizontal="center" vertical="center" wrapText="1"/>
    </xf>
    <xf numFmtId="164" fontId="0" fillId="0" borderId="3" xfId="0" applyNumberFormat="1" applyBorder="1"/>
    <xf numFmtId="164" fontId="0" fillId="0" borderId="0" xfId="0" applyNumberFormat="1"/>
    <xf numFmtId="0" fontId="1" fillId="0" borderId="3" xfId="0" applyFont="1" applyBorder="1" applyAlignment="1">
      <alignment horizontal="center" vertical="center" wrapText="1"/>
    </xf>
    <xf numFmtId="164" fontId="0" fillId="0" borderId="2" xfId="0" applyNumberFormat="1" applyBorder="1"/>
    <xf numFmtId="0" fontId="0" fillId="0" borderId="0" xfId="0" applyAlignment="1">
      <alignment horizontal="left" vertical="center" wrapText="1"/>
    </xf>
    <xf numFmtId="0" fontId="0" fillId="0" borderId="3" xfId="0" applyBorder="1" applyAlignment="1">
      <alignment vertical="center"/>
    </xf>
    <xf numFmtId="0" fontId="0" fillId="0" borderId="3" xfId="0" quotePrefix="1" applyBorder="1" applyAlignment="1">
      <alignment horizontal="center" vertical="center" wrapText="1"/>
    </xf>
    <xf numFmtId="164" fontId="0" fillId="0" borderId="1" xfId="0" applyNumberFormat="1" applyBorder="1"/>
    <xf numFmtId="0" fontId="0" fillId="0" borderId="1" xfId="0" applyBorder="1" applyAlignment="1">
      <alignment horizontal="left" vertical="center" wrapText="1"/>
    </xf>
    <xf numFmtId="0" fontId="0" fillId="0" borderId="0" xfId="0" applyAlignment="1">
      <alignment horizontal="left" wrapText="1"/>
    </xf>
    <xf numFmtId="164" fontId="0" fillId="0" borderId="3" xfId="0" quotePrefix="1" applyNumberFormat="1" applyBorder="1"/>
    <xf numFmtId="0" fontId="0" fillId="0" borderId="1" xfId="0" quotePrefix="1" applyBorder="1" applyAlignment="1">
      <alignment horizontal="center" vertical="center" wrapText="1"/>
    </xf>
    <xf numFmtId="0" fontId="0" fillId="0" borderId="0" xfId="0" applyAlignment="1">
      <alignment horizontal="left" vertical="center"/>
    </xf>
    <xf numFmtId="0" fontId="0" fillId="0" borderId="1" xfId="0" applyBorder="1" applyAlignment="1">
      <alignment horizontal="left" vertical="center"/>
    </xf>
    <xf numFmtId="0" fontId="0" fillId="0" borderId="1" xfId="0" applyBorder="1" applyAlignment="1">
      <alignment horizontal="left" wrapText="1"/>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0" fillId="0" borderId="3" xfId="0" applyBorder="1" applyAlignment="1">
      <alignment horizontal="left" vertical="center" wrapText="1"/>
    </xf>
    <xf numFmtId="0" fontId="3" fillId="0" borderId="1" xfId="0" applyFont="1"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3" xfId="0" quotePrefix="1" applyBorder="1" applyAlignment="1">
      <alignment horizontal="left" vertical="center"/>
    </xf>
    <xf numFmtId="0" fontId="0" fillId="0" borderId="0" xfId="0" quotePrefix="1" applyAlignment="1">
      <alignment horizontal="left" vertical="center"/>
    </xf>
    <xf numFmtId="0" fontId="0" fillId="0" borderId="1" xfId="0" quotePrefix="1" applyBorder="1" applyAlignment="1">
      <alignment horizontal="left" vertical="center"/>
    </xf>
    <xf numFmtId="0" fontId="0" fillId="0" borderId="2" xfId="0" quotePrefix="1" applyBorder="1" applyAlignment="1">
      <alignment horizontal="left" vertical="center"/>
    </xf>
    <xf numFmtId="0" fontId="0" fillId="0" borderId="0" xfId="0" applyAlignment="1">
      <alignment wrapText="1"/>
    </xf>
    <xf numFmtId="0" fontId="0" fillId="0" borderId="3" xfId="0" applyBorder="1" applyAlignment="1">
      <alignment wrapText="1"/>
    </xf>
    <xf numFmtId="0" fontId="0" fillId="0" borderId="2" xfId="0" applyBorder="1" applyAlignment="1">
      <alignment wrapText="1"/>
    </xf>
    <xf numFmtId="0" fontId="0" fillId="0" borderId="3" xfId="0" applyBorder="1" applyAlignment="1">
      <alignment horizontal="center" vertical="center" wrapText="1"/>
    </xf>
    <xf numFmtId="0" fontId="0" fillId="0" borderId="2" xfId="0" quotePrefix="1" applyBorder="1" applyAlignment="1">
      <alignment horizontal="center" vertical="center" wrapText="1"/>
    </xf>
    <xf numFmtId="0" fontId="0" fillId="0" borderId="2" xfId="0" applyBorder="1" applyAlignment="1">
      <alignment horizontal="left" vertical="center"/>
    </xf>
    <xf numFmtId="0" fontId="0" fillId="0" borderId="1" xfId="0" applyBorder="1" applyAlignment="1">
      <alignment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0" xfId="0" applyAlignment="1">
      <alignment horizontal="center" vertical="center"/>
    </xf>
    <xf numFmtId="0" fontId="0" fillId="0" borderId="1" xfId="0" applyBorder="1" applyAlignment="1">
      <alignment horizontal="center" vertical="center"/>
    </xf>
    <xf numFmtId="0" fontId="2"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CF2CF-18E7-4925-A664-3D7A89A9B8CB}">
  <dimension ref="B1:W32"/>
  <sheetViews>
    <sheetView tabSelected="1" topLeftCell="A24" zoomScale="87" zoomScaleNormal="70" workbookViewId="0">
      <selection activeCell="D30" sqref="D30"/>
    </sheetView>
  </sheetViews>
  <sheetFormatPr baseColWidth="10" defaultRowHeight="14.4" x14ac:dyDescent="0.3"/>
  <cols>
    <col min="3" max="3" width="27.88671875" customWidth="1"/>
    <col min="4" max="4" width="19.109375" customWidth="1"/>
    <col min="5" max="5" width="25.109375" customWidth="1"/>
    <col min="6" max="6" width="20.33203125" customWidth="1"/>
    <col min="7" max="7" width="27.6640625" customWidth="1"/>
    <col min="8" max="8" width="17.6640625" customWidth="1"/>
    <col min="9" max="9" width="13.77734375" customWidth="1"/>
    <col min="10" max="10" width="12.77734375" customWidth="1"/>
    <col min="11" max="11" width="13.109375" customWidth="1"/>
    <col min="12" max="12" width="19.88671875" customWidth="1"/>
    <col min="15" max="17" width="21.5546875" customWidth="1"/>
    <col min="18" max="18" width="17.21875" customWidth="1"/>
    <col min="19" max="19" width="22.109375" customWidth="1"/>
    <col min="20" max="20" width="26.5546875" customWidth="1"/>
    <col min="21" max="21" width="22.109375" customWidth="1"/>
    <col min="22" max="22" width="17.88671875" customWidth="1"/>
    <col min="23" max="23" width="44.77734375" customWidth="1"/>
  </cols>
  <sheetData>
    <row r="1" spans="2:23" ht="23.4" x14ac:dyDescent="0.45">
      <c r="B1" s="68" t="s">
        <v>0</v>
      </c>
      <c r="C1" s="68"/>
      <c r="D1" s="68"/>
      <c r="E1" s="68"/>
      <c r="F1" s="68"/>
      <c r="G1" s="68"/>
      <c r="H1" s="68"/>
      <c r="I1" s="68"/>
      <c r="J1" s="68"/>
      <c r="K1" s="68"/>
      <c r="L1" s="68"/>
      <c r="M1" s="68"/>
      <c r="N1" s="68"/>
      <c r="O1" s="68"/>
      <c r="P1" s="68"/>
      <c r="Q1" s="68"/>
      <c r="R1" s="68"/>
      <c r="S1" s="68"/>
      <c r="T1" s="68"/>
      <c r="U1" s="68"/>
      <c r="V1" s="68"/>
      <c r="W1" s="2"/>
    </row>
    <row r="2" spans="2:23" ht="46.8" x14ac:dyDescent="0.3">
      <c r="B2" s="7" t="s">
        <v>20</v>
      </c>
      <c r="C2" s="8" t="s">
        <v>7</v>
      </c>
      <c r="D2" s="8" t="s">
        <v>1</v>
      </c>
      <c r="E2" s="8" t="s">
        <v>2</v>
      </c>
      <c r="F2" s="8" t="s">
        <v>6</v>
      </c>
      <c r="G2" s="8" t="s">
        <v>3</v>
      </c>
      <c r="H2" s="8" t="s">
        <v>4</v>
      </c>
      <c r="I2" s="8" t="s">
        <v>65</v>
      </c>
      <c r="J2" s="8" t="s">
        <v>5</v>
      </c>
      <c r="K2" s="28" t="s">
        <v>13</v>
      </c>
      <c r="L2" s="8" t="s">
        <v>17</v>
      </c>
      <c r="M2" s="8" t="s">
        <v>15</v>
      </c>
      <c r="N2" s="28" t="s">
        <v>14</v>
      </c>
      <c r="O2" s="8" t="s">
        <v>16</v>
      </c>
      <c r="P2" s="8" t="s">
        <v>69</v>
      </c>
      <c r="Q2" s="8" t="s">
        <v>71</v>
      </c>
      <c r="R2" s="8" t="s">
        <v>62</v>
      </c>
      <c r="S2" s="8" t="s">
        <v>74</v>
      </c>
      <c r="T2" s="8" t="s">
        <v>18</v>
      </c>
      <c r="U2" s="8" t="s">
        <v>6</v>
      </c>
      <c r="V2" s="9" t="s">
        <v>19</v>
      </c>
      <c r="W2" s="59" t="s">
        <v>124</v>
      </c>
    </row>
    <row r="3" spans="2:23" ht="78.599999999999994" customHeight="1" x14ac:dyDescent="0.3">
      <c r="B3" s="4">
        <v>1</v>
      </c>
      <c r="C3" s="4" t="s">
        <v>11</v>
      </c>
      <c r="D3" s="4" t="s">
        <v>8</v>
      </c>
      <c r="E3" s="44" t="s">
        <v>9</v>
      </c>
      <c r="F3" s="4">
        <v>30</v>
      </c>
      <c r="G3" s="5" t="s">
        <v>10</v>
      </c>
      <c r="H3" s="62" t="s">
        <v>12</v>
      </c>
      <c r="I3" s="62" t="s">
        <v>66</v>
      </c>
      <c r="J3" s="6">
        <v>6.05</v>
      </c>
      <c r="K3" s="6">
        <f t="shared" ref="K3:K4" si="0">(0.0000000273249*1)/J3</f>
        <v>4.516512396694215E-9</v>
      </c>
      <c r="L3" s="6">
        <v>3326.95</v>
      </c>
      <c r="M3" s="6">
        <f t="shared" ref="M3:M14" si="1">L3*10^6</f>
        <v>3326950000</v>
      </c>
      <c r="N3" s="26">
        <f t="shared" ref="N3:N14" si="2">(K3*M3)/1</f>
        <v>15.026210918181819</v>
      </c>
      <c r="O3" s="20" t="s">
        <v>21</v>
      </c>
      <c r="P3" s="20"/>
      <c r="Q3" s="20"/>
      <c r="R3" s="20"/>
      <c r="S3" s="48"/>
      <c r="T3" s="5" t="s">
        <v>104</v>
      </c>
      <c r="U3" s="4">
        <v>56</v>
      </c>
      <c r="V3" s="4" t="s">
        <v>107</v>
      </c>
      <c r="W3" s="63" t="s">
        <v>125</v>
      </c>
    </row>
    <row r="4" spans="2:23" ht="28.8" x14ac:dyDescent="0.3">
      <c r="B4" s="1">
        <v>2</v>
      </c>
      <c r="C4" s="1" t="s">
        <v>22</v>
      </c>
      <c r="D4" s="12" t="s">
        <v>23</v>
      </c>
      <c r="E4" s="35" t="s">
        <v>24</v>
      </c>
      <c r="F4" s="1">
        <v>29</v>
      </c>
      <c r="G4" t="s">
        <v>25</v>
      </c>
      <c r="H4" s="60"/>
      <c r="I4" s="60"/>
      <c r="J4">
        <v>6.05</v>
      </c>
      <c r="K4">
        <f t="shared" si="0"/>
        <v>4.516512396694215E-9</v>
      </c>
      <c r="L4">
        <v>2945.12</v>
      </c>
      <c r="M4">
        <f t="shared" si="1"/>
        <v>2945120000</v>
      </c>
      <c r="N4" s="27">
        <f t="shared" si="2"/>
        <v>13.301670989752067</v>
      </c>
      <c r="O4" s="21" t="s">
        <v>21</v>
      </c>
      <c r="P4" s="21"/>
      <c r="Q4" s="21"/>
      <c r="R4" s="21"/>
      <c r="S4" s="49"/>
      <c r="T4" s="19" t="s">
        <v>103</v>
      </c>
      <c r="U4" s="12" t="s">
        <v>105</v>
      </c>
      <c r="V4" s="12"/>
      <c r="W4" s="64"/>
    </row>
    <row r="5" spans="2:23" ht="28.8" customHeight="1" x14ac:dyDescent="0.3">
      <c r="B5" s="3">
        <v>3</v>
      </c>
      <c r="C5" s="3" t="s">
        <v>22</v>
      </c>
      <c r="D5" s="13" t="s">
        <v>27</v>
      </c>
      <c r="E5" s="45" t="s">
        <v>26</v>
      </c>
      <c r="F5" s="3">
        <v>13</v>
      </c>
      <c r="G5" s="2" t="s">
        <v>25</v>
      </c>
      <c r="H5" s="61"/>
      <c r="I5" s="61"/>
      <c r="J5" s="2">
        <v>5.96</v>
      </c>
      <c r="K5" s="2">
        <f>(0.0000000273249*1)/J5</f>
        <v>4.5847147651006712E-9</v>
      </c>
      <c r="L5" s="2">
        <v>1786.06</v>
      </c>
      <c r="M5" s="2">
        <f t="shared" si="1"/>
        <v>1786060000</v>
      </c>
      <c r="N5" s="27">
        <f t="shared" si="2"/>
        <v>8.1885756533557039</v>
      </c>
      <c r="O5" s="22" t="s">
        <v>21</v>
      </c>
      <c r="P5" s="22"/>
      <c r="Q5" s="22"/>
      <c r="R5" s="22"/>
      <c r="S5" s="50"/>
      <c r="T5" s="18" t="s">
        <v>106</v>
      </c>
      <c r="U5" s="13">
        <v>118</v>
      </c>
      <c r="V5" s="13" t="s">
        <v>107</v>
      </c>
      <c r="W5" s="64"/>
    </row>
    <row r="6" spans="2:23" ht="57.6" x14ac:dyDescent="0.3">
      <c r="B6" s="15">
        <v>4</v>
      </c>
      <c r="C6" s="7" t="s">
        <v>11</v>
      </c>
      <c r="D6" s="7" t="s">
        <v>28</v>
      </c>
      <c r="E6" s="46" t="s">
        <v>29</v>
      </c>
      <c r="F6" s="15">
        <v>17</v>
      </c>
      <c r="G6" s="54" t="s">
        <v>53</v>
      </c>
      <c r="H6" s="17" t="s">
        <v>12</v>
      </c>
      <c r="I6" s="24" t="s">
        <v>66</v>
      </c>
      <c r="J6" s="16">
        <v>2</v>
      </c>
      <c r="K6">
        <f>(0.0000000273249*1)/J6</f>
        <v>1.366245E-8</v>
      </c>
      <c r="L6" s="16">
        <v>1683.15</v>
      </c>
      <c r="M6" s="16">
        <f t="shared" si="1"/>
        <v>1683150000</v>
      </c>
      <c r="N6" s="29">
        <f t="shared" si="2"/>
        <v>22.9959527175</v>
      </c>
      <c r="O6" s="23" t="s">
        <v>21</v>
      </c>
      <c r="P6" s="23"/>
      <c r="Q6" s="23"/>
      <c r="R6" s="23"/>
      <c r="S6" s="51"/>
      <c r="T6" s="17" t="s">
        <v>109</v>
      </c>
      <c r="U6" s="7">
        <v>9</v>
      </c>
      <c r="V6" s="7" t="s">
        <v>107</v>
      </c>
      <c r="W6" s="64"/>
    </row>
    <row r="7" spans="2:23" ht="57.6" x14ac:dyDescent="0.3">
      <c r="B7" s="1">
        <v>5</v>
      </c>
      <c r="C7" s="1" t="s">
        <v>22</v>
      </c>
      <c r="D7" s="12" t="s">
        <v>30</v>
      </c>
      <c r="E7" s="35" t="s">
        <v>30</v>
      </c>
      <c r="F7" s="1">
        <v>6</v>
      </c>
      <c r="G7" t="s">
        <v>54</v>
      </c>
      <c r="H7" s="62" t="s">
        <v>59</v>
      </c>
      <c r="I7" s="62" t="s">
        <v>67</v>
      </c>
      <c r="J7">
        <v>1</v>
      </c>
      <c r="K7" s="6">
        <f>(0.0000000273249*1)/J7</f>
        <v>2.7324899999999999E-8</v>
      </c>
      <c r="L7">
        <v>749.95</v>
      </c>
      <c r="M7">
        <f t="shared" si="1"/>
        <v>749950000</v>
      </c>
      <c r="N7" s="27">
        <f t="shared" si="2"/>
        <v>20.492308755</v>
      </c>
      <c r="O7" s="19" t="s">
        <v>79</v>
      </c>
      <c r="P7" s="10" t="s">
        <v>73</v>
      </c>
      <c r="Q7" s="25" t="s">
        <v>21</v>
      </c>
      <c r="R7" s="10">
        <v>2</v>
      </c>
      <c r="S7" s="30" t="s">
        <v>60</v>
      </c>
      <c r="T7" s="19" t="s">
        <v>110</v>
      </c>
      <c r="U7" s="12">
        <v>6</v>
      </c>
      <c r="V7" s="12" t="s">
        <v>107</v>
      </c>
      <c r="W7" s="64"/>
    </row>
    <row r="8" spans="2:23" ht="72" x14ac:dyDescent="0.3">
      <c r="B8" s="13">
        <v>6</v>
      </c>
      <c r="C8" s="3" t="s">
        <v>22</v>
      </c>
      <c r="D8" s="13" t="s">
        <v>31</v>
      </c>
      <c r="E8" s="40" t="s">
        <v>31</v>
      </c>
      <c r="F8" s="3">
        <v>8</v>
      </c>
      <c r="G8" s="2" t="s">
        <v>63</v>
      </c>
      <c r="H8" s="61"/>
      <c r="I8" s="61"/>
      <c r="J8" s="2">
        <v>2</v>
      </c>
      <c r="K8" s="2">
        <f>(0.0000000273249*1)/J8</f>
        <v>1.366245E-8</v>
      </c>
      <c r="L8" s="2">
        <v>934.07</v>
      </c>
      <c r="M8" s="2">
        <f t="shared" si="1"/>
        <v>934070000</v>
      </c>
      <c r="N8" s="27">
        <f t="shared" si="2"/>
        <v>12.761684671499999</v>
      </c>
      <c r="O8" s="18" t="s">
        <v>87</v>
      </c>
      <c r="P8" s="11" t="s">
        <v>70</v>
      </c>
      <c r="Q8" s="11" t="s">
        <v>72</v>
      </c>
      <c r="R8" s="11">
        <v>13</v>
      </c>
      <c r="S8" s="34" t="s">
        <v>61</v>
      </c>
      <c r="T8" s="2"/>
      <c r="U8" s="2"/>
      <c r="V8" s="13"/>
      <c r="W8" s="64"/>
    </row>
    <row r="9" spans="2:23" ht="57.6" x14ac:dyDescent="0.3">
      <c r="B9" s="14">
        <v>7</v>
      </c>
      <c r="C9" s="41" t="s">
        <v>42</v>
      </c>
      <c r="D9" s="4" t="s">
        <v>32</v>
      </c>
      <c r="E9" s="47" t="s">
        <v>43</v>
      </c>
      <c r="F9" s="14">
        <v>27</v>
      </c>
      <c r="G9" s="53" t="s">
        <v>53</v>
      </c>
      <c r="H9" s="62" t="s">
        <v>64</v>
      </c>
      <c r="I9" s="62" t="s">
        <v>68</v>
      </c>
      <c r="J9" s="6">
        <v>7.09</v>
      </c>
      <c r="K9" s="6">
        <f>(0.0000000273249*1)/J9</f>
        <v>3.8540056417489423E-9</v>
      </c>
      <c r="L9" s="6">
        <v>2827.54</v>
      </c>
      <c r="M9" s="6">
        <f>L9*10^6</f>
        <v>2827540000</v>
      </c>
      <c r="N9" s="26">
        <f>(K9*M9)/1</f>
        <v>10.897355112270805</v>
      </c>
      <c r="O9" s="31" t="s">
        <v>75</v>
      </c>
      <c r="P9" s="4">
        <v>30</v>
      </c>
      <c r="Q9" s="32" t="s">
        <v>21</v>
      </c>
      <c r="R9" s="4">
        <v>1</v>
      </c>
      <c r="S9" s="44" t="s">
        <v>76</v>
      </c>
      <c r="T9" s="6"/>
      <c r="U9" s="6"/>
      <c r="V9" s="4"/>
      <c r="W9" s="64"/>
    </row>
    <row r="10" spans="2:23" ht="72" x14ac:dyDescent="0.3">
      <c r="B10" s="3">
        <v>8</v>
      </c>
      <c r="C10" s="42" t="s">
        <v>42</v>
      </c>
      <c r="D10" s="13" t="s">
        <v>33</v>
      </c>
      <c r="E10" s="40" t="s">
        <v>44</v>
      </c>
      <c r="F10" s="3">
        <v>8</v>
      </c>
      <c r="G10" s="2" t="s">
        <v>63</v>
      </c>
      <c r="H10" s="61"/>
      <c r="I10" s="61"/>
      <c r="J10" s="2">
        <v>9</v>
      </c>
      <c r="K10" s="2">
        <f t="shared" ref="K10:K14" si="3">(0.0000000273249*1)/J10</f>
        <v>3.0360999999999999E-9</v>
      </c>
      <c r="L10" s="2">
        <v>1266.53</v>
      </c>
      <c r="M10" s="2">
        <f t="shared" si="1"/>
        <v>1266530000</v>
      </c>
      <c r="N10" s="33">
        <f t="shared" si="2"/>
        <v>3.845311733</v>
      </c>
      <c r="O10" s="34" t="s">
        <v>86</v>
      </c>
      <c r="P10" s="13" t="s">
        <v>77</v>
      </c>
      <c r="Q10" s="12" t="s">
        <v>78</v>
      </c>
      <c r="R10" s="13">
        <v>67</v>
      </c>
      <c r="S10" s="34" t="s">
        <v>108</v>
      </c>
      <c r="T10" s="2"/>
      <c r="U10" s="2"/>
      <c r="V10" s="13"/>
      <c r="W10" s="64"/>
    </row>
    <row r="11" spans="2:23" ht="28.8" x14ac:dyDescent="0.3">
      <c r="B11" s="14">
        <v>9</v>
      </c>
      <c r="C11" s="41" t="s">
        <v>42</v>
      </c>
      <c r="D11" s="4" t="s">
        <v>34</v>
      </c>
      <c r="E11" s="47" t="s">
        <v>45</v>
      </c>
      <c r="F11" s="14">
        <v>30</v>
      </c>
      <c r="G11" s="53" t="s">
        <v>55</v>
      </c>
      <c r="H11" s="62" t="s">
        <v>80</v>
      </c>
      <c r="I11" s="62" t="s">
        <v>81</v>
      </c>
      <c r="J11" s="6">
        <v>-5.9</v>
      </c>
      <c r="K11" s="6">
        <f t="shared" si="3"/>
        <v>-4.6313389830508467E-9</v>
      </c>
      <c r="L11" s="6">
        <v>3031.41</v>
      </c>
      <c r="M11" s="6">
        <f t="shared" si="1"/>
        <v>3031410000</v>
      </c>
      <c r="N11" s="36">
        <f t="shared" si="2"/>
        <v>-14.039487306610168</v>
      </c>
      <c r="O11" s="6" t="s">
        <v>82</v>
      </c>
      <c r="P11" s="4">
        <v>30</v>
      </c>
      <c r="Q11" s="32" t="s">
        <v>21</v>
      </c>
      <c r="R11" s="4">
        <v>1</v>
      </c>
      <c r="S11" s="44" t="s">
        <v>84</v>
      </c>
      <c r="T11" s="6"/>
      <c r="U11" s="6"/>
      <c r="V11" s="4"/>
      <c r="W11" s="64"/>
    </row>
    <row r="12" spans="2:23" ht="86.4" x14ac:dyDescent="0.3">
      <c r="B12" s="1">
        <v>10</v>
      </c>
      <c r="C12" s="43" t="s">
        <v>42</v>
      </c>
      <c r="D12" s="12" t="s">
        <v>56</v>
      </c>
      <c r="E12" s="35" t="s">
        <v>46</v>
      </c>
      <c r="F12" s="1">
        <v>26</v>
      </c>
      <c r="G12" t="s">
        <v>25</v>
      </c>
      <c r="H12" s="60"/>
      <c r="I12" s="60"/>
      <c r="J12">
        <v>6</v>
      </c>
      <c r="K12">
        <f t="shared" si="3"/>
        <v>4.5541499999999996E-9</v>
      </c>
      <c r="L12">
        <v>2846.5</v>
      </c>
      <c r="M12">
        <f t="shared" si="1"/>
        <v>2846500000</v>
      </c>
      <c r="N12" s="27">
        <f t="shared" si="2"/>
        <v>12.963387974999998</v>
      </c>
      <c r="O12" s="35" t="s">
        <v>85</v>
      </c>
      <c r="P12" s="10" t="s">
        <v>88</v>
      </c>
      <c r="Q12" s="25" t="s">
        <v>21</v>
      </c>
      <c r="R12" s="12">
        <v>5</v>
      </c>
      <c r="S12" s="30" t="s">
        <v>90</v>
      </c>
      <c r="V12" s="12"/>
      <c r="W12" s="64"/>
    </row>
    <row r="13" spans="2:23" ht="28.8" x14ac:dyDescent="0.3">
      <c r="B13" s="13">
        <v>11</v>
      </c>
      <c r="C13" s="42" t="s">
        <v>42</v>
      </c>
      <c r="D13" s="13" t="s">
        <v>35</v>
      </c>
      <c r="E13" s="40" t="s">
        <v>47</v>
      </c>
      <c r="F13" s="3">
        <v>24</v>
      </c>
      <c r="G13" s="2" t="s">
        <v>25</v>
      </c>
      <c r="H13" s="61"/>
      <c r="I13" s="61"/>
      <c r="J13" s="2">
        <v>7</v>
      </c>
      <c r="K13" s="2">
        <f t="shared" si="3"/>
        <v>3.9035571428571424E-9</v>
      </c>
      <c r="L13" s="2">
        <v>3051.77</v>
      </c>
      <c r="M13">
        <f t="shared" si="1"/>
        <v>3051770000</v>
      </c>
      <c r="N13" s="27">
        <f t="shared" si="2"/>
        <v>11.912758581857142</v>
      </c>
      <c r="O13" t="s">
        <v>89</v>
      </c>
      <c r="P13" s="13">
        <v>24</v>
      </c>
      <c r="Q13" s="37" t="s">
        <v>21</v>
      </c>
      <c r="R13" s="13">
        <v>1</v>
      </c>
      <c r="S13" s="34" t="s">
        <v>91</v>
      </c>
      <c r="T13" s="2"/>
      <c r="U13" s="2"/>
      <c r="V13" s="13"/>
      <c r="W13" s="64"/>
    </row>
    <row r="14" spans="2:23" ht="72" x14ac:dyDescent="0.3">
      <c r="B14" s="14">
        <v>12</v>
      </c>
      <c r="C14" s="4" t="s">
        <v>11</v>
      </c>
      <c r="D14" s="4" t="s">
        <v>36</v>
      </c>
      <c r="E14" s="47" t="s">
        <v>48</v>
      </c>
      <c r="F14" s="14">
        <v>26</v>
      </c>
      <c r="G14" s="53" t="s">
        <v>55</v>
      </c>
      <c r="H14" s="62" t="s">
        <v>92</v>
      </c>
      <c r="I14" s="62" t="s">
        <v>93</v>
      </c>
      <c r="J14" s="6">
        <v>5.36</v>
      </c>
      <c r="K14" s="6">
        <f t="shared" si="3"/>
        <v>5.0979291044776115E-9</v>
      </c>
      <c r="L14" s="6">
        <v>2778.51</v>
      </c>
      <c r="M14" s="6">
        <f t="shared" si="1"/>
        <v>2778510000</v>
      </c>
      <c r="N14" s="26">
        <f t="shared" si="2"/>
        <v>14.164646996082089</v>
      </c>
      <c r="O14" s="6" t="s">
        <v>94</v>
      </c>
      <c r="P14" s="4">
        <v>26</v>
      </c>
      <c r="Q14" s="32" t="s">
        <v>21</v>
      </c>
      <c r="R14" s="4">
        <v>1</v>
      </c>
      <c r="S14" s="44" t="s">
        <v>95</v>
      </c>
      <c r="T14" s="6"/>
      <c r="U14" s="6"/>
      <c r="V14" s="4"/>
      <c r="W14" s="64"/>
    </row>
    <row r="15" spans="2:23" ht="57.6" x14ac:dyDescent="0.3">
      <c r="B15" s="1">
        <v>13</v>
      </c>
      <c r="C15" s="12" t="s">
        <v>11</v>
      </c>
      <c r="D15" s="12" t="s">
        <v>37</v>
      </c>
      <c r="E15" s="35" t="s">
        <v>49</v>
      </c>
      <c r="F15" s="1">
        <v>26</v>
      </c>
      <c r="G15" t="s">
        <v>63</v>
      </c>
      <c r="H15" s="60"/>
      <c r="I15" s="60"/>
      <c r="J15">
        <v>5.36</v>
      </c>
      <c r="K15">
        <f t="shared" ref="K15:K21" si="4">(0.0000000273249*1)/J15</f>
        <v>5.0979291044776115E-9</v>
      </c>
      <c r="L15">
        <v>2778.51</v>
      </c>
      <c r="M15">
        <f t="shared" ref="M15:M21" si="5">L15*10^6</f>
        <v>2778510000</v>
      </c>
      <c r="N15" s="27">
        <f t="shared" ref="N15:N21" si="6">(K15*M15)/1</f>
        <v>14.164646996082089</v>
      </c>
      <c r="O15" t="s">
        <v>96</v>
      </c>
      <c r="P15" s="12">
        <v>26</v>
      </c>
      <c r="Q15" s="25" t="s">
        <v>21</v>
      </c>
      <c r="R15" s="12">
        <v>1</v>
      </c>
      <c r="S15" s="30" t="s">
        <v>97</v>
      </c>
      <c r="V15" s="12"/>
      <c r="W15" s="64"/>
    </row>
    <row r="16" spans="2:23" ht="28.8" x14ac:dyDescent="0.3">
      <c r="B16" s="3">
        <v>14</v>
      </c>
      <c r="C16" s="13" t="s">
        <v>11</v>
      </c>
      <c r="D16" s="13" t="s">
        <v>38</v>
      </c>
      <c r="E16" s="40" t="s">
        <v>9</v>
      </c>
      <c r="F16" s="3">
        <v>30</v>
      </c>
      <c r="G16" s="2" t="s">
        <v>63</v>
      </c>
      <c r="H16" s="61"/>
      <c r="I16" s="61"/>
      <c r="J16" s="2">
        <v>6.05</v>
      </c>
      <c r="K16" s="2">
        <f t="shared" si="4"/>
        <v>4.516512396694215E-9</v>
      </c>
      <c r="L16" s="2">
        <v>3326.97</v>
      </c>
      <c r="M16" s="2">
        <f t="shared" si="5"/>
        <v>3326970000</v>
      </c>
      <c r="N16" s="33">
        <f t="shared" si="6"/>
        <v>15.026301248429752</v>
      </c>
      <c r="O16" s="37" t="s">
        <v>21</v>
      </c>
      <c r="P16" s="13"/>
      <c r="Q16" s="2"/>
      <c r="R16" s="13"/>
      <c r="S16" s="39"/>
      <c r="T16" s="2"/>
      <c r="U16" s="2"/>
      <c r="V16" s="13"/>
      <c r="W16" s="64"/>
    </row>
    <row r="17" spans="2:23" ht="43.2" x14ac:dyDescent="0.3">
      <c r="B17" s="1">
        <v>15</v>
      </c>
      <c r="C17" s="12" t="s">
        <v>11</v>
      </c>
      <c r="D17" s="12" t="s">
        <v>39</v>
      </c>
      <c r="E17" s="35" t="s">
        <v>50</v>
      </c>
      <c r="F17" s="1">
        <v>21</v>
      </c>
      <c r="G17" s="52" t="s">
        <v>57</v>
      </c>
      <c r="H17" t="s">
        <v>98</v>
      </c>
      <c r="I17" s="1" t="s">
        <v>99</v>
      </c>
      <c r="J17">
        <v>6</v>
      </c>
      <c r="K17">
        <f t="shared" si="4"/>
        <v>4.5541499999999996E-9</v>
      </c>
      <c r="L17">
        <v>2468.4499999999998</v>
      </c>
      <c r="M17">
        <f t="shared" si="5"/>
        <v>2468450000</v>
      </c>
      <c r="N17" s="27">
        <f t="shared" si="6"/>
        <v>11.241691567499998</v>
      </c>
      <c r="O17" s="35" t="s">
        <v>100</v>
      </c>
      <c r="P17" s="12" t="s">
        <v>101</v>
      </c>
      <c r="Q17" s="32" t="s">
        <v>21</v>
      </c>
      <c r="R17" s="12">
        <v>2</v>
      </c>
      <c r="S17" s="30" t="s">
        <v>102</v>
      </c>
      <c r="V17" s="12"/>
      <c r="W17" s="64"/>
    </row>
    <row r="18" spans="2:23" ht="28.8" x14ac:dyDescent="0.3">
      <c r="B18" s="12">
        <v>16</v>
      </c>
      <c r="C18" s="43" t="s">
        <v>42</v>
      </c>
      <c r="D18" s="12" t="s">
        <v>40</v>
      </c>
      <c r="E18" s="35" t="s">
        <v>51</v>
      </c>
      <c r="F18" s="1">
        <v>10</v>
      </c>
      <c r="G18" s="52" t="s">
        <v>58</v>
      </c>
      <c r="H18" s="60" t="s">
        <v>12</v>
      </c>
      <c r="I18" s="66" t="s">
        <v>66</v>
      </c>
      <c r="J18">
        <v>11</v>
      </c>
      <c r="K18">
        <f t="shared" si="4"/>
        <v>2.4840818181818179E-9</v>
      </c>
      <c r="L18">
        <v>1578.91</v>
      </c>
      <c r="M18">
        <f t="shared" si="5"/>
        <v>1578910000</v>
      </c>
      <c r="N18" s="27">
        <f t="shared" si="6"/>
        <v>3.9221416235454543</v>
      </c>
      <c r="O18" s="25" t="s">
        <v>21</v>
      </c>
      <c r="P18" s="12"/>
      <c r="R18" s="12"/>
      <c r="S18" s="38"/>
      <c r="V18" s="12"/>
      <c r="W18" s="64"/>
    </row>
    <row r="19" spans="2:23" ht="72" x14ac:dyDescent="0.3">
      <c r="B19" s="3">
        <v>17</v>
      </c>
      <c r="C19" s="42" t="s">
        <v>42</v>
      </c>
      <c r="D19" s="13" t="s">
        <v>41</v>
      </c>
      <c r="E19" s="40" t="s">
        <v>52</v>
      </c>
      <c r="F19" s="3">
        <v>9</v>
      </c>
      <c r="G19" s="2" t="s">
        <v>25</v>
      </c>
      <c r="H19" s="61"/>
      <c r="I19" s="67"/>
      <c r="J19" s="2">
        <v>10</v>
      </c>
      <c r="K19" s="2">
        <f t="shared" si="4"/>
        <v>2.7324899999999999E-9</v>
      </c>
      <c r="L19" s="2">
        <v>1422.72</v>
      </c>
      <c r="M19" s="2">
        <f t="shared" si="5"/>
        <v>1422720000</v>
      </c>
      <c r="N19" s="33">
        <f t="shared" si="6"/>
        <v>3.8875681728</v>
      </c>
      <c r="O19" s="40" t="s">
        <v>86</v>
      </c>
      <c r="P19" s="13" t="s">
        <v>77</v>
      </c>
      <c r="Q19" s="13" t="s">
        <v>78</v>
      </c>
      <c r="R19" s="13">
        <v>67</v>
      </c>
      <c r="S19" s="34" t="s">
        <v>83</v>
      </c>
      <c r="T19" s="2"/>
      <c r="U19" s="2"/>
      <c r="V19" s="13"/>
      <c r="W19" s="65"/>
    </row>
    <row r="20" spans="2:23" ht="115.2" x14ac:dyDescent="0.3">
      <c r="B20" s="15">
        <v>18</v>
      </c>
      <c r="C20" s="7" t="s">
        <v>42</v>
      </c>
      <c r="D20" s="7" t="s">
        <v>112</v>
      </c>
      <c r="E20" s="7" t="s">
        <v>111</v>
      </c>
      <c r="F20" s="7">
        <v>20</v>
      </c>
      <c r="G20" s="46" t="s">
        <v>113</v>
      </c>
      <c r="H20" s="24" t="s">
        <v>114</v>
      </c>
      <c r="I20" s="7" t="s">
        <v>99</v>
      </c>
      <c r="J20" s="16">
        <v>2.1800000000000002</v>
      </c>
      <c r="K20" s="16">
        <f t="shared" si="4"/>
        <v>1.2534357798165136E-8</v>
      </c>
      <c r="L20" s="16">
        <v>2339.69</v>
      </c>
      <c r="M20" s="16">
        <f t="shared" si="5"/>
        <v>2339690000</v>
      </c>
      <c r="N20" s="29">
        <f t="shared" si="6"/>
        <v>29.326511596788986</v>
      </c>
      <c r="O20" s="54" t="s">
        <v>115</v>
      </c>
      <c r="P20" s="7" t="s">
        <v>116</v>
      </c>
      <c r="Q20" s="56" t="s">
        <v>21</v>
      </c>
      <c r="R20" s="56">
        <v>2</v>
      </c>
      <c r="S20" s="57" t="s">
        <v>117</v>
      </c>
      <c r="T20" s="16"/>
      <c r="U20" s="16"/>
      <c r="V20" s="16"/>
      <c r="W20" s="34" t="s">
        <v>126</v>
      </c>
    </row>
    <row r="21" spans="2:23" ht="86.4" x14ac:dyDescent="0.3">
      <c r="B21" s="1">
        <v>19</v>
      </c>
      <c r="C21" s="12" t="s">
        <v>42</v>
      </c>
      <c r="D21" s="12" t="s">
        <v>120</v>
      </c>
      <c r="E21" s="10" t="s">
        <v>123</v>
      </c>
      <c r="F21" s="1">
        <v>18</v>
      </c>
      <c r="G21" s="52" t="s">
        <v>118</v>
      </c>
      <c r="H21" s="10" t="s">
        <v>128</v>
      </c>
      <c r="I21" s="10" t="s">
        <v>66</v>
      </c>
      <c r="J21">
        <v>1.04</v>
      </c>
      <c r="K21">
        <f t="shared" si="4"/>
        <v>2.6273942307692307E-8</v>
      </c>
      <c r="L21">
        <v>2157.5</v>
      </c>
      <c r="M21">
        <f t="shared" si="5"/>
        <v>2157500000</v>
      </c>
      <c r="N21" s="27">
        <f t="shared" si="6"/>
        <v>56.686030528846153</v>
      </c>
      <c r="O21" s="25" t="s">
        <v>21</v>
      </c>
      <c r="T21" s="52" t="s">
        <v>119</v>
      </c>
      <c r="U21" s="12">
        <v>18</v>
      </c>
      <c r="W21" s="63" t="s">
        <v>127</v>
      </c>
    </row>
    <row r="22" spans="2:23" ht="86.4" x14ac:dyDescent="0.3">
      <c r="B22" s="3">
        <v>20</v>
      </c>
      <c r="C22" s="12" t="s">
        <v>42</v>
      </c>
      <c r="D22" s="13" t="s">
        <v>121</v>
      </c>
      <c r="E22" s="11" t="s">
        <v>122</v>
      </c>
      <c r="F22" s="3">
        <v>19</v>
      </c>
      <c r="G22" s="58" t="s">
        <v>118</v>
      </c>
      <c r="H22" s="11" t="s">
        <v>128</v>
      </c>
      <c r="I22" s="11" t="s">
        <v>66</v>
      </c>
      <c r="J22" s="2">
        <v>3.09</v>
      </c>
      <c r="K22" s="2">
        <f t="shared" ref="K22:K30" si="7">(0.0000000273249*1)/J22</f>
        <v>8.8430097087378645E-9</v>
      </c>
      <c r="L22" s="2">
        <v>2411.75</v>
      </c>
      <c r="M22" s="2">
        <f t="shared" ref="M22:M30" si="8">L22*10^6</f>
        <v>2411750000</v>
      </c>
      <c r="N22" s="33">
        <f t="shared" ref="N22:N30" si="9">(K22*M22)/1</f>
        <v>21.327128665048544</v>
      </c>
      <c r="O22" s="37" t="s">
        <v>21</v>
      </c>
      <c r="P22" s="2"/>
      <c r="Q22" s="2"/>
      <c r="R22" s="2"/>
      <c r="S22" s="2"/>
      <c r="T22" s="52" t="s">
        <v>119</v>
      </c>
      <c r="U22" s="13">
        <v>19</v>
      </c>
      <c r="V22" s="2"/>
      <c r="W22" s="65"/>
    </row>
    <row r="23" spans="2:23" ht="172.8" customHeight="1" x14ac:dyDescent="0.3">
      <c r="B23" s="14">
        <v>21</v>
      </c>
      <c r="C23" s="4" t="s">
        <v>42</v>
      </c>
      <c r="D23" s="4" t="s">
        <v>130</v>
      </c>
      <c r="E23" s="5" t="s">
        <v>131</v>
      </c>
      <c r="F23" s="4">
        <v>86</v>
      </c>
      <c r="G23" s="44" t="s">
        <v>136</v>
      </c>
      <c r="H23" s="55" t="s">
        <v>12</v>
      </c>
      <c r="I23" s="53" t="s">
        <v>66</v>
      </c>
      <c r="J23" s="6">
        <v>-8.6199999999999992</v>
      </c>
      <c r="K23" s="6">
        <f t="shared" si="7"/>
        <v>-3.169941995359629E-9</v>
      </c>
      <c r="L23" s="6">
        <v>9832.8799999999992</v>
      </c>
      <c r="M23" s="6">
        <f t="shared" si="8"/>
        <v>9832880000</v>
      </c>
      <c r="N23" s="26">
        <f t="shared" si="9"/>
        <v>-31.16965924733179</v>
      </c>
      <c r="O23" s="32" t="s">
        <v>21</v>
      </c>
      <c r="P23" s="6"/>
      <c r="Q23" s="6"/>
      <c r="R23" s="6"/>
      <c r="S23" s="6"/>
      <c r="T23" s="53" t="s">
        <v>132</v>
      </c>
      <c r="U23" s="4">
        <v>86</v>
      </c>
      <c r="V23" s="4" t="s">
        <v>107</v>
      </c>
      <c r="W23" s="62" t="s">
        <v>135</v>
      </c>
    </row>
    <row r="24" spans="2:23" ht="144" x14ac:dyDescent="0.3">
      <c r="B24" s="3">
        <v>22</v>
      </c>
      <c r="C24" s="13" t="s">
        <v>42</v>
      </c>
      <c r="D24" s="13" t="s">
        <v>130</v>
      </c>
      <c r="E24" s="39" t="s">
        <v>133</v>
      </c>
      <c r="F24" s="3">
        <v>10</v>
      </c>
      <c r="G24" s="58" t="s">
        <v>137</v>
      </c>
      <c r="H24" s="11" t="s">
        <v>129</v>
      </c>
      <c r="I24" s="2" t="s">
        <v>99</v>
      </c>
      <c r="J24" s="2">
        <v>-1</v>
      </c>
      <c r="K24" s="2">
        <f t="shared" si="7"/>
        <v>-2.7324899999999999E-8</v>
      </c>
      <c r="L24" s="2">
        <v>1051.1099999999999</v>
      </c>
      <c r="M24" s="2">
        <f t="shared" si="8"/>
        <v>1051109999.9999999</v>
      </c>
      <c r="N24" s="33">
        <f t="shared" si="9"/>
        <v>-28.721475638999998</v>
      </c>
      <c r="O24" s="37" t="s">
        <v>21</v>
      </c>
      <c r="P24" s="2"/>
      <c r="Q24" s="2"/>
      <c r="R24" s="2"/>
      <c r="S24" s="2"/>
      <c r="T24" s="58" t="s">
        <v>134</v>
      </c>
      <c r="U24" s="13">
        <v>10</v>
      </c>
      <c r="V24" s="13" t="s">
        <v>107</v>
      </c>
      <c r="W24" s="61"/>
    </row>
    <row r="25" spans="2:23" ht="115.2" customHeight="1" x14ac:dyDescent="0.3">
      <c r="B25" s="1">
        <v>23</v>
      </c>
      <c r="C25" s="12" t="s">
        <v>42</v>
      </c>
      <c r="D25" s="10" t="s">
        <v>138</v>
      </c>
      <c r="E25" s="19" t="s">
        <v>139</v>
      </c>
      <c r="F25" s="1">
        <v>19</v>
      </c>
      <c r="G25" s="52" t="s">
        <v>141</v>
      </c>
      <c r="H25" s="62" t="s">
        <v>142</v>
      </c>
      <c r="I25" s="62" t="s">
        <v>143</v>
      </c>
      <c r="J25">
        <v>1.1399999999999999</v>
      </c>
      <c r="K25">
        <f t="shared" si="7"/>
        <v>2.3969210526315792E-8</v>
      </c>
      <c r="L25">
        <v>2340.1</v>
      </c>
      <c r="M25">
        <f t="shared" si="8"/>
        <v>2340100000</v>
      </c>
      <c r="N25" s="27">
        <f t="shared" si="9"/>
        <v>56.090349552631587</v>
      </c>
      <c r="O25" s="32" t="s">
        <v>21</v>
      </c>
      <c r="T25" s="62" t="s">
        <v>144</v>
      </c>
      <c r="W25" s="63" t="s">
        <v>154</v>
      </c>
    </row>
    <row r="26" spans="2:23" ht="115.2" customHeight="1" x14ac:dyDescent="0.3">
      <c r="B26" s="1">
        <v>24</v>
      </c>
      <c r="C26" s="12" t="s">
        <v>42</v>
      </c>
      <c r="D26" t="s">
        <v>145</v>
      </c>
      <c r="E26" t="s">
        <v>146</v>
      </c>
      <c r="F26" s="1">
        <v>17</v>
      </c>
      <c r="G26" s="60" t="s">
        <v>140</v>
      </c>
      <c r="H26" s="60"/>
      <c r="I26" s="60"/>
      <c r="J26">
        <v>3.18</v>
      </c>
      <c r="K26">
        <f t="shared" si="7"/>
        <v>8.5927358490566027E-9</v>
      </c>
      <c r="L26">
        <v>2105.4299999999998</v>
      </c>
      <c r="M26">
        <f t="shared" si="8"/>
        <v>2105429999.9999998</v>
      </c>
      <c r="N26" s="27">
        <f t="shared" si="9"/>
        <v>18.091403838679241</v>
      </c>
      <c r="O26" s="25" t="s">
        <v>21</v>
      </c>
      <c r="T26" s="60"/>
      <c r="W26" s="64"/>
    </row>
    <row r="27" spans="2:23" x14ac:dyDescent="0.3">
      <c r="B27" s="1">
        <v>25</v>
      </c>
      <c r="C27" s="12" t="s">
        <v>42</v>
      </c>
      <c r="D27" t="s">
        <v>148</v>
      </c>
      <c r="E27" t="s">
        <v>147</v>
      </c>
      <c r="F27" s="1">
        <v>21</v>
      </c>
      <c r="G27" s="60"/>
      <c r="H27" s="60"/>
      <c r="I27" s="60"/>
      <c r="J27">
        <v>2.13</v>
      </c>
      <c r="K27">
        <f t="shared" si="7"/>
        <v>1.2828591549295775E-8</v>
      </c>
      <c r="L27">
        <v>2524.92</v>
      </c>
      <c r="M27">
        <f t="shared" si="8"/>
        <v>2524920000</v>
      </c>
      <c r="N27" s="27">
        <f t="shared" si="9"/>
        <v>32.391167374647885</v>
      </c>
      <c r="O27" s="25" t="s">
        <v>21</v>
      </c>
      <c r="T27" s="60"/>
      <c r="W27" s="64"/>
    </row>
    <row r="28" spans="2:23" x14ac:dyDescent="0.3">
      <c r="B28" s="1">
        <v>26</v>
      </c>
      <c r="C28" s="12" t="s">
        <v>42</v>
      </c>
      <c r="D28" t="s">
        <v>149</v>
      </c>
      <c r="E28" t="s">
        <v>146</v>
      </c>
      <c r="F28" s="1">
        <v>17</v>
      </c>
      <c r="G28" s="60"/>
      <c r="H28" s="60"/>
      <c r="I28" s="60"/>
      <c r="J28">
        <v>3.18</v>
      </c>
      <c r="K28">
        <f t="shared" si="7"/>
        <v>8.5927358490566027E-9</v>
      </c>
      <c r="L28">
        <v>2105.4299999999998</v>
      </c>
      <c r="M28">
        <f t="shared" si="8"/>
        <v>2105429999.9999998</v>
      </c>
      <c r="N28" s="27">
        <f t="shared" si="9"/>
        <v>18.091403838679241</v>
      </c>
      <c r="O28" s="25" t="s">
        <v>21</v>
      </c>
      <c r="T28" s="60"/>
      <c r="W28" s="64"/>
    </row>
    <row r="29" spans="2:23" x14ac:dyDescent="0.3">
      <c r="B29" s="1">
        <v>27</v>
      </c>
      <c r="C29" s="12" t="s">
        <v>42</v>
      </c>
      <c r="D29" t="s">
        <v>150</v>
      </c>
      <c r="E29" t="s">
        <v>151</v>
      </c>
      <c r="F29" s="1">
        <v>18</v>
      </c>
      <c r="G29" s="60"/>
      <c r="H29" s="60"/>
      <c r="I29" s="60"/>
      <c r="J29">
        <v>0.13</v>
      </c>
      <c r="K29">
        <f t="shared" si="7"/>
        <v>2.1019153846153846E-7</v>
      </c>
      <c r="L29">
        <v>2049.21</v>
      </c>
      <c r="M29">
        <f t="shared" si="8"/>
        <v>2049210000</v>
      </c>
      <c r="N29" s="27">
        <f t="shared" si="9"/>
        <v>430.72660253076924</v>
      </c>
      <c r="O29" s="25" t="s">
        <v>21</v>
      </c>
      <c r="T29" s="60"/>
      <c r="W29" s="64"/>
    </row>
    <row r="30" spans="2:23" x14ac:dyDescent="0.3">
      <c r="B30" s="3">
        <v>28</v>
      </c>
      <c r="C30" s="13" t="s">
        <v>42</v>
      </c>
      <c r="D30" s="2" t="s">
        <v>152</v>
      </c>
      <c r="E30" s="2" t="s">
        <v>153</v>
      </c>
      <c r="F30" s="3">
        <v>19</v>
      </c>
      <c r="G30" s="61"/>
      <c r="H30" s="61"/>
      <c r="I30" s="61"/>
      <c r="J30" s="2">
        <v>3.18</v>
      </c>
      <c r="K30" s="2">
        <f t="shared" si="7"/>
        <v>8.5927358490566027E-9</v>
      </c>
      <c r="L30" s="2">
        <v>2484.85</v>
      </c>
      <c r="M30" s="2">
        <f t="shared" si="8"/>
        <v>2484850000</v>
      </c>
      <c r="N30" s="2">
        <f t="shared" si="9"/>
        <v>21.3516596745283</v>
      </c>
      <c r="O30" s="37" t="s">
        <v>21</v>
      </c>
      <c r="P30" s="2"/>
      <c r="Q30" s="2"/>
      <c r="R30" s="2"/>
      <c r="S30" s="2"/>
      <c r="T30" s="61"/>
      <c r="U30" s="2"/>
      <c r="V30" s="2"/>
      <c r="W30" s="65"/>
    </row>
    <row r="31" spans="2:23" x14ac:dyDescent="0.3">
      <c r="B31" s="1">
        <v>29</v>
      </c>
    </row>
    <row r="32" spans="2:23" x14ac:dyDescent="0.3">
      <c r="B32" s="1">
        <v>30</v>
      </c>
    </row>
  </sheetData>
  <mergeCells count="21">
    <mergeCell ref="B1:V1"/>
    <mergeCell ref="H3:H5"/>
    <mergeCell ref="H7:H8"/>
    <mergeCell ref="I3:I5"/>
    <mergeCell ref="I7:I8"/>
    <mergeCell ref="W3:W19"/>
    <mergeCell ref="W21:W22"/>
    <mergeCell ref="W23:W24"/>
    <mergeCell ref="H18:H19"/>
    <mergeCell ref="I18:I19"/>
    <mergeCell ref="H9:H10"/>
    <mergeCell ref="I9:I10"/>
    <mergeCell ref="H11:H13"/>
    <mergeCell ref="I11:I13"/>
    <mergeCell ref="H14:H16"/>
    <mergeCell ref="I14:I16"/>
    <mergeCell ref="G26:G30"/>
    <mergeCell ref="H25:H30"/>
    <mergeCell ref="I25:I30"/>
    <mergeCell ref="T25:T30"/>
    <mergeCell ref="W25:W3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RECALDE POSSO MARLON XAVIER</dc:creator>
  <cp:lastModifiedBy>RECALDE POSSO MARLON XAVIER</cp:lastModifiedBy>
  <dcterms:created xsi:type="dcterms:W3CDTF">2024-03-07T15:44:55Z</dcterms:created>
  <dcterms:modified xsi:type="dcterms:W3CDTF">2024-03-26T20:35:10Z</dcterms:modified>
</cp:coreProperties>
</file>