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mc:AlternateContent xmlns:mc="http://schemas.openxmlformats.org/markup-compatibility/2006">
    <mc:Choice Requires="x15">
      <x15ac:absPath xmlns:x15ac="http://schemas.microsoft.com/office/spreadsheetml/2010/11/ac" url="C:\Roy\Unla\IS2\TP1\"/>
    </mc:Choice>
  </mc:AlternateContent>
  <xr:revisionPtr revIDLastSave="0" documentId="10_ncr:8100000_{76CADD26-B9CF-4DC9-B8F8-2816104698B6}" xr6:coauthVersionLast="33" xr6:coauthVersionMax="33"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1" l="1"/>
  <c r="F27" i="11"/>
  <c r="C3" i="11"/>
  <c r="C22" i="11" s="1"/>
  <c r="C9" i="11" l="1"/>
  <c r="D9" i="11" s="1"/>
  <c r="F7" i="11"/>
  <c r="C10" i="11" l="1"/>
  <c r="D10" i="11" s="1"/>
  <c r="C12" i="11" s="1"/>
  <c r="D12" i="11" s="1"/>
  <c r="G5" i="11"/>
  <c r="F46" i="11"/>
  <c r="F16" i="11"/>
  <c r="F11" i="11"/>
  <c r="F8" i="11"/>
  <c r="C13" i="11" l="1"/>
  <c r="D13" i="11" s="1"/>
  <c r="C14" i="11" s="1"/>
  <c r="F9" i="11"/>
  <c r="G6" i="11"/>
  <c r="C15" i="11" l="1"/>
  <c r="D15" i="11" s="1"/>
  <c r="C17" i="11" s="1"/>
  <c r="D14" i="11"/>
  <c r="F10" i="11"/>
  <c r="F12" i="11"/>
  <c r="H5" i="11"/>
  <c r="I5" i="11" s="1"/>
  <c r="J5" i="11" s="1"/>
  <c r="K5" i="11" s="1"/>
  <c r="L5" i="11" s="1"/>
  <c r="M5" i="11" s="1"/>
  <c r="N5" i="11" s="1"/>
  <c r="G4" i="11"/>
  <c r="D17" i="11" l="1"/>
  <c r="C18" i="11" s="1"/>
  <c r="F13" i="11"/>
  <c r="N4" i="11"/>
  <c r="O5" i="11"/>
  <c r="P5" i="11" s="1"/>
  <c r="Q5" i="11" s="1"/>
  <c r="R5" i="11" s="1"/>
  <c r="S5" i="11" s="1"/>
  <c r="T5" i="11" s="1"/>
  <c r="U5" i="11" s="1"/>
  <c r="H6" i="11"/>
  <c r="D18" i="11" l="1"/>
  <c r="C19" i="11" s="1"/>
  <c r="F17" i="11"/>
  <c r="F15" i="11"/>
  <c r="F14" i="11"/>
  <c r="U4" i="11"/>
  <c r="V5" i="11"/>
  <c r="W5" i="11" s="1"/>
  <c r="X5" i="11" s="1"/>
  <c r="Y5" i="11" s="1"/>
  <c r="Z5" i="11" s="1"/>
  <c r="AA5" i="11" s="1"/>
  <c r="AB5" i="11" s="1"/>
  <c r="I6" i="11"/>
  <c r="D19" i="11" l="1"/>
  <c r="F18" i="11"/>
  <c r="AC5" i="11"/>
  <c r="AD5" i="11" s="1"/>
  <c r="AE5" i="11" s="1"/>
  <c r="AF5" i="11" s="1"/>
  <c r="AG5" i="11" s="1"/>
  <c r="AH5" i="11" s="1"/>
  <c r="AB4" i="11"/>
  <c r="J6" i="11"/>
  <c r="F19" i="11" l="1"/>
  <c r="C20" i="11"/>
  <c r="AI5" i="11"/>
  <c r="AJ5" i="11" s="1"/>
  <c r="AK5" i="11" s="1"/>
  <c r="AL5" i="11" s="1"/>
  <c r="AM5" i="11" s="1"/>
  <c r="AN5" i="11" s="1"/>
  <c r="AO5" i="11" s="1"/>
  <c r="K6" i="11"/>
  <c r="D20" i="11" l="1"/>
  <c r="AP5" i="11"/>
  <c r="AQ5" i="11" s="1"/>
  <c r="AI4" i="11"/>
  <c r="L6" i="11"/>
  <c r="F20" i="11" l="1"/>
  <c r="D22" i="11"/>
  <c r="C23" i="11" s="1"/>
  <c r="D23" i="11" s="1"/>
  <c r="C24" i="11" s="1"/>
  <c r="D24" i="11" s="1"/>
  <c r="C25" i="11" s="1"/>
  <c r="D25" i="11" s="1"/>
  <c r="C26" i="11" s="1"/>
  <c r="D26" i="11" s="1"/>
  <c r="C28" i="11" s="1"/>
  <c r="D28" i="11" s="1"/>
  <c r="C29" i="11" s="1"/>
  <c r="D29" i="11" s="1"/>
  <c r="C30" i="11" s="1"/>
  <c r="D30" i="11" s="1"/>
  <c r="C32" i="11" s="1"/>
  <c r="AR5" i="11"/>
  <c r="AQ6" i="11"/>
  <c r="AP4" i="11"/>
  <c r="M6" i="11"/>
  <c r="D32" i="11" l="1"/>
  <c r="C33" i="11" s="1"/>
  <c r="AS5" i="11"/>
  <c r="AR6" i="11"/>
  <c r="D33" i="11" l="1"/>
  <c r="C34" i="11" s="1"/>
  <c r="D34" i="11" s="1"/>
  <c r="C35" i="11" s="1"/>
  <c r="AT5" i="11"/>
  <c r="AS6" i="11"/>
  <c r="N6" i="11"/>
  <c r="O6" i="11"/>
  <c r="D35" i="11" l="1"/>
  <c r="C36" i="11" s="1"/>
  <c r="D36" i="11" s="1"/>
  <c r="C37" i="11" s="1"/>
  <c r="D37" i="11" s="1"/>
  <c r="C39" i="11" s="1"/>
  <c r="D39" i="11" s="1"/>
  <c r="C40" i="11" s="1"/>
  <c r="D40" i="11" s="1"/>
  <c r="C41" i="11" s="1"/>
  <c r="D41" i="11" s="1"/>
  <c r="C42" i="11" s="1"/>
  <c r="D42" i="11" s="1"/>
  <c r="C43" i="11" s="1"/>
  <c r="D43" i="11" s="1"/>
  <c r="C44" i="11" s="1"/>
  <c r="D44" i="11" s="1"/>
  <c r="AU5" i="1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<sst xmlns="http://schemas.openxmlformats.org/spreadsheetml/2006/main" count="73" uniqueCount="73">
  <si>
    <t>Insert new rows ABOVE this one</t>
  </si>
  <si>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</si>
  <si>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</si>
  <si>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</si>
  <si>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</si>
  <si>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</si>
  <si>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</si>
  <si>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</si>
  <si>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</si>
  <si>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</si>
  <si>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</si>
  <si>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</si>
  <si>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</si>
  <si>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</si>
  <si>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</si>
  <si>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</si>
  <si>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</si>
  <si>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</si>
  <si>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</si>
  <si>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</si>
  <si>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</si>
  <si>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</si>
  <si>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</si>
  <si>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</si>
  <si>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</si>
  <si>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</si>
  <si>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</si>
  <si>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</si>
  <si>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</si>
  <si>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</si>
  <si>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</si>
  <si>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</si>
  <si>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</si>
  <si>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Proceso de selección de un MCVS</t>
  </si>
  <si>
    <t>Tarea</t>
  </si>
  <si>
    <t>Identificar los posibles MCVS</t>
  </si>
  <si>
    <t>Seleccionar un modelo para el proyecto</t>
  </si>
  <si>
    <t>Proceso de iniciacion, planificacion y estimacion del proyecto</t>
  </si>
  <si>
    <t>Establecer la matriz de actividades para el MCVS</t>
  </si>
  <si>
    <t>Asignar los recursos del proyecto</t>
  </si>
  <si>
    <t>Definir el entorno del proyecto</t>
  </si>
  <si>
    <t>Planificar la gestion del proyecto</t>
  </si>
  <si>
    <t>Proceso de gestion de calidad del software</t>
  </si>
  <si>
    <t>Planificar la garantia de la calidad del software</t>
  </si>
  <si>
    <t>Desarrollar metricas de calidad</t>
  </si>
  <si>
    <t>Gestionar la calidad del software</t>
  </si>
  <si>
    <t>Identificar necesidades de mejora de calidad</t>
  </si>
  <si>
    <t>Viajar mas Pagar menos</t>
  </si>
  <si>
    <t>Rodrigo Hernandez</t>
  </si>
  <si>
    <t>Proceso de exploracion de conceptos</t>
  </si>
  <si>
    <t>Identificar las ideas o necesidades</t>
  </si>
  <si>
    <t>Formular las soluciones potenciales</t>
  </si>
  <si>
    <t>Dirigir los estudios de viabilidad</t>
  </si>
  <si>
    <t>Planificar la transicion del sistema</t>
  </si>
  <si>
    <t>Proceso de analisis de requisitos</t>
  </si>
  <si>
    <t>Definir y desarrollar los requisitos del software</t>
  </si>
  <si>
    <t>Definir los requisitos de interfaz</t>
  </si>
  <si>
    <t>Priorizar e integrar los requisitos del software</t>
  </si>
  <si>
    <t>Proceso de diseño</t>
  </si>
  <si>
    <t>Realizar el diseño preliminar</t>
  </si>
  <si>
    <t>Analizar el flujo de informacion</t>
  </si>
  <si>
    <t>Diseñar la base de datos</t>
  </si>
  <si>
    <t>Diseñar las interfaces</t>
  </si>
  <si>
    <t xml:space="preserve">Seleccionar o desarrollar algoritmos </t>
  </si>
  <si>
    <t>Realizar el diseño detallado</t>
  </si>
  <si>
    <t>Proceso de implementacion e integracion</t>
  </si>
  <si>
    <t>Crear datos de prueba</t>
  </si>
  <si>
    <t>Crear el codigo fuente</t>
  </si>
  <si>
    <t>Generar el codigo objeto</t>
  </si>
  <si>
    <t>Crear la documentacion de operación</t>
  </si>
  <si>
    <t>Aceptar el software en el entorno de operación</t>
  </si>
  <si>
    <t>Realizar las actualizacion</t>
  </si>
  <si>
    <t>Refinar y finalizar la idea o necesidad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</si>
</sst>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0C0C0"/>
        <bgColor indexed="64"/>
      </patternFill>
    </fill>
    <fill>
      <patternFill patternType="solid">
        <fgColor rgb="FF427FC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3999755851924192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23" fillId="0" borderId="0"/>
    <xf numFmtId="164"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8" fontId="10" fillId="5" borderId="0" xfId="0" applyNumberFormat="1" applyFont="1" applyFill="1" applyBorder="1" applyAlignment="1">
      <alignment horizontal="center" vertical="center"/>
    </xf>
    <xf numFmtId="168" fontId="10" fillId="5" borderId="6" xfId="0" applyNumberFormat="1" applyFont="1" applyFill="1" applyBorder="1" applyAlignment="1">
      <alignment horizontal="center" vertical="center"/>
    </xf>
    <xf numFmtId="168" fontId="10" fillId="5" borderId="7" xfId="0" applyNumberFormat="1" applyFont="1" applyFill="1" applyBorder="1" applyAlignment="1">
      <alignment horizontal="center" vertical="center"/>
    </xf>
    <xf numFmtId="0" fontId="13" fillId="8" borderId="8" xfId="0" applyFont="1" applyFill="1" applyBorder="1" applyAlignment="1">
      <alignment horizontal="center" vertical="center" shrinkToFit="1"/>
    </xf>
    <xf numFmtId="0" fontId="15" fillId="0" borderId="0" xfId="0" applyFont="1"/>
    <xf numFmtId="0" fontId="4" fillId="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5" fontId="0" fillId="6" borderId="2" xfId="0" applyNumberFormat="1" applyFont="1" applyFill="1" applyBorder="1" applyAlignment="1">
      <alignment horizontal="center" vertical="center"/>
    </xf>
    <xf numFmtId="165" fontId="4" fillId="6"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1"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1" fillId="0" borderId="0" xfId="0" applyFont="1" applyAlignment="1">
      <alignment horizontal="left" vertical="top"/>
    </xf>
    <xf numFmtId="0" fontId="1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3" fillId="0" borderId="0" xfId="2"/>
    <xf numFmtId="0" fontId="23" fillId="0" borderId="0" xfId="2"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14" fillId="0" borderId="0" xfId="4" applyAlignment="1">
      <alignment horizontal="left"/>
    </xf>
    <xf numFmtId="0" fontId="9" fillId="0" borderId="0" xfId="5"/>
    <xf numFmtId="0" fontId="9" fillId="0" borderId="0" xfId="6">
      <alignment vertical="top"/>
    </xf>
    <xf numFmtId="165" fontId="8" fillId="3" borderId="2" xfId="9" applyFill="1">
      <alignment horizontal="center" vertical="center"/>
    </xf>
    <xf numFmtId="165" fontId="8" fillId="4" borderId="2" xfId="9" applyFill="1">
      <alignment horizontal="center" vertical="center"/>
    </xf>
    <xf numFmtId="165" fontId="8" fillId="0" borderId="2" xfId="9" applyFill="1">
      <alignment horizontal="center" vertical="center"/>
    </xf>
    <xf numFmtId="0" fontId="8" fillId="0" borderId="2" xfId="11" applyFill="1">
      <alignment horizontal="left" vertical="center" indent="2"/>
    </xf>
    <xf numFmtId="0" fontId="0" fillId="3" borderId="2" xfId="11" applyFont="1" applyFill="1">
      <alignment horizontal="left" vertical="center" indent="2"/>
    </xf>
    <xf numFmtId="0" fontId="0" fillId="4" borderId="2" xfId="11" applyFont="1" applyFill="1">
      <alignment horizontal="left" vertical="center" indent="2"/>
    </xf>
    <xf numFmtId="0" fontId="5" fillId="11" borderId="2" xfId="0" applyFont="1" applyFill="1" applyBorder="1" applyAlignment="1">
      <alignment horizontal="left" vertical="center" indent="1"/>
    </xf>
    <xf numFmtId="165" fontId="0" fillId="11" borderId="2" xfId="0" applyNumberFormat="1" applyFont="1" applyFill="1" applyBorder="1" applyAlignment="1">
      <alignment horizontal="center" vertical="center"/>
    </xf>
    <xf numFmtId="165" fontId="4" fillId="11" borderId="2" xfId="0" applyNumberFormat="1" applyFont="1" applyFill="1" applyBorder="1" applyAlignment="1">
      <alignment horizontal="center" vertical="center"/>
    </xf>
    <xf numFmtId="0" fontId="0" fillId="10" borderId="2" xfId="11" applyFont="1" applyFill="1">
      <alignment horizontal="left" vertical="center" indent="2"/>
    </xf>
    <xf numFmtId="165" fontId="8" fillId="10" borderId="2" xfId="9" applyFill="1">
      <alignment horizontal="center" vertical="center"/>
    </xf>
    <xf numFmtId="0" fontId="5" fillId="13" borderId="2" xfId="0" applyFont="1" applyFill="1" applyBorder="1" applyAlignment="1">
      <alignment horizontal="left" vertical="center" indent="1"/>
    </xf>
    <xf numFmtId="165" fontId="0" fillId="13" borderId="2" xfId="0" applyNumberFormat="1" applyFont="1" applyFill="1" applyBorder="1" applyAlignment="1">
      <alignment horizontal="center" vertical="center"/>
    </xf>
    <xf numFmtId="165" fontId="4" fillId="13" borderId="2" xfId="0" applyNumberFormat="1" applyFont="1" applyFill="1" applyBorder="1" applyAlignment="1">
      <alignment horizontal="center" vertical="center"/>
    </xf>
    <xf numFmtId="0" fontId="0" fillId="7" borderId="2" xfId="11" applyFont="1" applyFill="1">
      <alignment horizontal="left" vertical="center" indent="2"/>
    </xf>
    <xf numFmtId="165" fontId="8" fillId="7" borderId="2" xfId="9" applyFill="1">
      <alignment horizontal="center" vertical="center"/>
    </xf>
    <xf numFmtId="0" fontId="0" fillId="13" borderId="2" xfId="11" applyFont="1" applyFill="1">
      <alignment horizontal="left" vertical="center" indent="2"/>
    </xf>
    <xf numFmtId="165" fontId="8" fillId="13" borderId="2" xfId="9" applyFill="1">
      <alignment horizontal="center" vertical="center"/>
    </xf>
    <xf numFmtId="0" fontId="0" fillId="14" borderId="2" xfId="11" applyFont="1" applyFill="1">
      <alignment horizontal="left" vertical="center" indent="2"/>
    </xf>
    <xf numFmtId="165" fontId="8" fillId="14" borderId="2" xfId="9" applyFill="1">
      <alignment horizontal="center" vertical="center"/>
    </xf>
    <xf numFmtId="0" fontId="0" fillId="15" borderId="2" xfId="11" applyFont="1" applyFill="1">
      <alignment horizontal="left" vertical="center" indent="2"/>
    </xf>
    <xf numFmtId="165" fontId="8" fillId="15" borderId="2" xfId="9" applyFill="1">
      <alignment horizontal="center" vertical="center"/>
    </xf>
    <xf numFmtId="0" fontId="0" fillId="12" borderId="2" xfId="11" applyFont="1" applyFill="1">
      <alignment horizontal="left" vertical="center" indent="2"/>
    </xf>
    <xf numFmtId="165" fontId="8" fillId="12" borderId="2" xfId="9" applyFill="1">
      <alignment horizontal="center" vertical="center"/>
    </xf>
    <xf numFmtId="0" fontId="0" fillId="16" borderId="2" xfId="11" applyFont="1" applyFill="1">
      <alignment horizontal="left" vertical="center" indent="2"/>
    </xf>
    <xf numFmtId="165" fontId="8" fillId="16" borderId="2" xfId="9" applyFill="1">
      <alignment horizontal="center" vertical="center"/>
    </xf>
    <xf numFmtId="166" fontId="8" fillId="0" borderId="11" xfId="8" applyBorder="1">
      <alignment horizontal="center" vertical="center"/>
    </xf>
    <xf numFmtId="166" fontId="8" fillId="0" borderId="12" xfId="8" applyBorder="1">
      <alignment horizontal="center" vertical="center"/>
    </xf>
    <xf numFmtId="0" fontId="0" fillId="0" borderId="10" xfId="0" applyBorder="1"/>
    <xf numFmtId="167" fontId="0" fillId="5" borderId="4" xfId="0" applyNumberFormat="1" applyFont="1" applyFill="1" applyBorder="1" applyAlignment="1">
      <alignment horizontal="left" vertical="center" wrapText="1" indent="1"/>
    </xf>
    <xf numFmtId="167" fontId="0" fillId="5" borderId="1" xfId="0" applyNumberFormat="1" applyFont="1" applyFill="1" applyBorder="1" applyAlignment="1">
      <alignment horizontal="left" vertical="center" wrapText="1" indent="1"/>
    </xf>
    <xf numFmtId="167" fontId="0" fillId="5" borderId="5" xfId="0" applyNumberFormat="1" applyFont="1" applyFill="1" applyBorder="1" applyAlignment="1">
      <alignment horizontal="left" vertical="center" wrapText="1" indent="1"/>
    </xf>
    <xf numFmtId="165" fontId="0" fillId="4" borderId="2" xfId="9" applyFont="1" applyFill="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427FC2"/>
      <color rgb="FF215881"/>
      <color rgb="FF42648A"/>
      <color rgb="FF969696"/>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8"/>
  <sheetViews>
    <sheetView showGridLines="0" tabSelected="1" showRuler="0" zoomScale="70" zoomScaleNormal="70" zoomScalePageLayoutView="70" workbookViewId="0">
      <pane ySplit="6" topLeftCell="A31" activePane="bottomLeft" state="frozen"/>
      <selection pane="bottomLeft" activeCell="AE10" sqref="AE10"/>
    </sheetView>
  </sheetViews>
  <sheetFormatPr defaultRowHeight="30" customHeight="1" x14ac:dyDescent="0.25"/>
  <cols>
    <col min="1" max="1" width="2.7109375" style="41" customWidth="1"/>
    <col min="2" max="2" width="47.85546875" customWidth="1"/>
    <col min="3" max="3" width="10.42578125" style="4" customWidth="1"/>
    <col min="4" max="4" width="10.42578125" customWidth="1"/>
    <col min="5" max="5" width="2.7109375" customWidth="1"/>
    <col min="6" max="6" width="6.140625" hidden="1" customWidth="1"/>
    <col min="7" max="62" width="2.5703125" customWidth="1"/>
    <col min="67" max="68" width="10.28515625"/>
  </cols>
  <sheetData>
    <row r="1" spans="1:62" ht="30" customHeight="1" x14ac:dyDescent="0.45">
      <c r="A1" s="42" t="s">
        <v>24</v>
      </c>
      <c r="B1" s="45" t="s">
        <v>47</v>
      </c>
      <c r="C1" s="3"/>
      <c r="D1" s="28"/>
      <c r="F1" s="1"/>
      <c r="G1" s="13"/>
    </row>
    <row r="2" spans="1:62" ht="30" customHeight="1" x14ac:dyDescent="0.3">
      <c r="A2" s="41" t="s">
        <v>19</v>
      </c>
      <c r="B2" s="46"/>
      <c r="G2" s="44"/>
    </row>
    <row r="3" spans="1:62" ht="30" customHeight="1" x14ac:dyDescent="0.25">
      <c r="A3" s="41" t="s">
        <v>25</v>
      </c>
      <c r="B3" s="47" t="s">
        <v>48</v>
      </c>
      <c r="C3" s="74">
        <f ca="1">TODAY()</f>
        <v>43253</v>
      </c>
      <c r="D3" s="75"/>
    </row>
    <row r="4" spans="1:62" ht="30" customHeight="1" x14ac:dyDescent="0.25">
      <c r="A4" s="42" t="s">
        <v>26</v>
      </c>
      <c r="C4" s="6">
        <v>1</v>
      </c>
      <c r="G4" s="77">
        <f ca="1">G5</f>
        <v>43248</v>
      </c>
      <c r="H4" s="78"/>
      <c r="I4" s="78"/>
      <c r="J4" s="78"/>
      <c r="K4" s="78"/>
      <c r="L4" s="78"/>
      <c r="M4" s="79"/>
      <c r="N4" s="77">
        <f ca="1">N5</f>
        <v>43255</v>
      </c>
      <c r="O4" s="78"/>
      <c r="P4" s="78"/>
      <c r="Q4" s="78"/>
      <c r="R4" s="78"/>
      <c r="S4" s="78"/>
      <c r="T4" s="79"/>
      <c r="U4" s="77">
        <f ca="1">U5</f>
        <v>43262</v>
      </c>
      <c r="V4" s="78"/>
      <c r="W4" s="78"/>
      <c r="X4" s="78"/>
      <c r="Y4" s="78"/>
      <c r="Z4" s="78"/>
      <c r="AA4" s="79"/>
      <c r="AB4" s="77">
        <f ca="1">AB5</f>
        <v>43269</v>
      </c>
      <c r="AC4" s="78"/>
      <c r="AD4" s="78"/>
      <c r="AE4" s="78"/>
      <c r="AF4" s="78"/>
      <c r="AG4" s="78"/>
      <c r="AH4" s="79"/>
      <c r="AI4" s="77">
        <f ca="1">AI5</f>
        <v>43276</v>
      </c>
      <c r="AJ4" s="78"/>
      <c r="AK4" s="78"/>
      <c r="AL4" s="78"/>
      <c r="AM4" s="78"/>
      <c r="AN4" s="78"/>
      <c r="AO4" s="79"/>
      <c r="AP4" s="77">
        <f ca="1">AP5</f>
        <v>43283</v>
      </c>
      <c r="AQ4" s="78"/>
      <c r="AR4" s="78"/>
      <c r="AS4" s="78"/>
      <c r="AT4" s="78"/>
      <c r="AU4" s="78"/>
      <c r="AV4" s="79"/>
      <c r="AW4" s="77">
        <f ca="1">AW5</f>
        <v>43290</v>
      </c>
      <c r="AX4" s="78"/>
      <c r="AY4" s="78"/>
      <c r="AZ4" s="78"/>
      <c r="BA4" s="78"/>
      <c r="BB4" s="78"/>
      <c r="BC4" s="79"/>
      <c r="BD4" s="77">
        <f ca="1">BD5</f>
        <v>43297</v>
      </c>
      <c r="BE4" s="78"/>
      <c r="BF4" s="78"/>
      <c r="BG4" s="78"/>
      <c r="BH4" s="78"/>
      <c r="BI4" s="78"/>
      <c r="BJ4" s="79"/>
    </row>
    <row r="5" spans="1:62" ht="15" customHeight="1" x14ac:dyDescent="0.25">
      <c r="A5" s="42" t="s">
        <v>27</v>
      </c>
      <c r="B5" s="76"/>
      <c r="C5" s="76"/>
      <c r="D5" s="76"/>
      <c r="E5" s="76"/>
      <c r="G5" s="10">
        <f ca="1">Project_Start-WEEKDAY(Project_Start,1)+2+7*(Display_Week-1)</f>
        <v>43248</v>
      </c>
      <c r="H5" s="9">
        <f ca="1">G5+1</f>
        <v>43249</v>
      </c>
      <c r="I5" s="9">
        <f t="shared" ref="I5:AV5" ca="1" si="0">H5+1</f>
        <v>43250</v>
      </c>
      <c r="J5" s="9">
        <f t="shared" ca="1" si="0"/>
        <v>43251</v>
      </c>
      <c r="K5" s="9">
        <f t="shared" ca="1" si="0"/>
        <v>43252</v>
      </c>
      <c r="L5" s="9">
        <f t="shared" ca="1" si="0"/>
        <v>43253</v>
      </c>
      <c r="M5" s="11">
        <f t="shared" ca="1" si="0"/>
        <v>43254</v>
      </c>
      <c r="N5" s="10">
        <f ca="1">M5+1</f>
        <v>43255</v>
      </c>
      <c r="O5" s="9">
        <f ca="1">N5+1</f>
        <v>43256</v>
      </c>
      <c r="P5" s="9">
        <f t="shared" ca="1" si="0"/>
        <v>43257</v>
      </c>
      <c r="Q5" s="9">
        <f t="shared" ca="1" si="0"/>
        <v>43258</v>
      </c>
      <c r="R5" s="9">
        <f t="shared" ca="1" si="0"/>
        <v>43259</v>
      </c>
      <c r="S5" s="9">
        <f t="shared" ca="1" si="0"/>
        <v>43260</v>
      </c>
      <c r="T5" s="11">
        <f t="shared" ca="1" si="0"/>
        <v>43261</v>
      </c>
      <c r="U5" s="10">
        <f ca="1">T5+1</f>
        <v>43262</v>
      </c>
      <c r="V5" s="9">
        <f ca="1">U5+1</f>
        <v>43263</v>
      </c>
      <c r="W5" s="9">
        <f t="shared" ca="1" si="0"/>
        <v>43264</v>
      </c>
      <c r="X5" s="9">
        <f t="shared" ca="1" si="0"/>
        <v>43265</v>
      </c>
      <c r="Y5" s="9">
        <f t="shared" ca="1" si="0"/>
        <v>43266</v>
      </c>
      <c r="Z5" s="9">
        <f t="shared" ca="1" si="0"/>
        <v>43267</v>
      </c>
      <c r="AA5" s="11">
        <f t="shared" ca="1" si="0"/>
        <v>43268</v>
      </c>
      <c r="AB5" s="10">
        <f ca="1">AA5+1</f>
        <v>43269</v>
      </c>
      <c r="AC5" s="9">
        <f ca="1">AB5+1</f>
        <v>43270</v>
      </c>
      <c r="AD5" s="9">
        <f t="shared" ca="1" si="0"/>
        <v>43271</v>
      </c>
      <c r="AE5" s="9">
        <f t="shared" ca="1" si="0"/>
        <v>43272</v>
      </c>
      <c r="AF5" s="9">
        <f t="shared" ca="1" si="0"/>
        <v>43273</v>
      </c>
      <c r="AG5" s="9">
        <f t="shared" ca="1" si="0"/>
        <v>43274</v>
      </c>
      <c r="AH5" s="11">
        <f t="shared" ca="1" si="0"/>
        <v>43275</v>
      </c>
      <c r="AI5" s="10">
        <f ca="1">AH5+1</f>
        <v>43276</v>
      </c>
      <c r="AJ5" s="9">
        <f ca="1">AI5+1</f>
        <v>43277</v>
      </c>
      <c r="AK5" s="9">
        <f t="shared" ca="1" si="0"/>
        <v>43278</v>
      </c>
      <c r="AL5" s="9">
        <f t="shared" ca="1" si="0"/>
        <v>43279</v>
      </c>
      <c r="AM5" s="9">
        <f t="shared" ca="1" si="0"/>
        <v>43280</v>
      </c>
      <c r="AN5" s="9">
        <f t="shared" ca="1" si="0"/>
        <v>43281</v>
      </c>
      <c r="AO5" s="11">
        <f t="shared" ca="1" si="0"/>
        <v>43282</v>
      </c>
      <c r="AP5" s="10">
        <f ca="1">AO5+1</f>
        <v>43283</v>
      </c>
      <c r="AQ5" s="9">
        <f ca="1">AP5+1</f>
        <v>43284</v>
      </c>
      <c r="AR5" s="9">
        <f t="shared" ca="1" si="0"/>
        <v>43285</v>
      </c>
      <c r="AS5" s="9">
        <f t="shared" ca="1" si="0"/>
        <v>43286</v>
      </c>
      <c r="AT5" s="9">
        <f t="shared" ca="1" si="0"/>
        <v>43287</v>
      </c>
      <c r="AU5" s="9">
        <f t="shared" ca="1" si="0"/>
        <v>43288</v>
      </c>
      <c r="AV5" s="11">
        <f t="shared" ca="1" si="0"/>
        <v>43289</v>
      </c>
      <c r="AW5" s="10">
        <f ca="1">AV5+1</f>
        <v>43290</v>
      </c>
      <c r="AX5" s="9">
        <f ca="1">AW5+1</f>
        <v>43291</v>
      </c>
      <c r="AY5" s="9">
        <f t="shared" ref="AY5:BC5" ca="1" si="1">AX5+1</f>
        <v>43292</v>
      </c>
      <c r="AZ5" s="9">
        <f t="shared" ca="1" si="1"/>
        <v>43293</v>
      </c>
      <c r="BA5" s="9">
        <f t="shared" ca="1" si="1"/>
        <v>43294</v>
      </c>
      <c r="BB5" s="9">
        <f t="shared" ca="1" si="1"/>
        <v>43295</v>
      </c>
      <c r="BC5" s="11">
        <f t="shared" ca="1" si="1"/>
        <v>43296</v>
      </c>
      <c r="BD5" s="10">
        <f ca="1">BC5+1</f>
        <v>43297</v>
      </c>
      <c r="BE5" s="9">
        <f ca="1">BD5+1</f>
        <v>43298</v>
      </c>
      <c r="BF5" s="9">
        <f t="shared" ref="BF5:BJ5" ca="1" si="2">BE5+1</f>
        <v>43299</v>
      </c>
      <c r="BG5" s="9">
        <f t="shared" ca="1" si="2"/>
        <v>43300</v>
      </c>
      <c r="BH5" s="9">
        <f t="shared" ca="1" si="2"/>
        <v>43301</v>
      </c>
      <c r="BI5" s="9">
        <f t="shared" ca="1" si="2"/>
        <v>43302</v>
      </c>
      <c r="BJ5" s="11">
        <f t="shared" ca="1" si="2"/>
        <v>43303</v>
      </c>
    </row>
    <row r="6" spans="1:62" ht="30" customHeight="1" thickBot="1" x14ac:dyDescent="0.3">
      <c r="A6" s="42" t="s">
        <v>28</v>
      </c>
      <c r="B6" s="7" t="s">
        <v>34</v>
      </c>
      <c r="C6" s="8" t="s">
        <v>2</v>
      </c>
      <c r="D6" s="8" t="s">
        <v>3</v>
      </c>
      <c r="E6" s="8"/>
      <c r="F6" s="8" t="s">
        <v>4</v>
      </c>
      <c r="G6" s="12" t="str">
        <f t="shared" ref="G6" ca="1" si="3">LEFT(TEXT(G5,"ddd"),1)</f>
        <v>l</v>
      </c>
      <c r="H6" s="12" t="str">
        <f t="shared" ref="H6:AP6" ca="1" si="4">LEFT(TEXT(H5,"ddd"),1)</f>
        <v>m</v>
      </c>
      <c r="I6" s="12" t="str">
        <f t="shared" ca="1" si="4"/>
        <v>m</v>
      </c>
      <c r="J6" s="12" t="str">
        <f t="shared" ca="1" si="4"/>
        <v>j</v>
      </c>
      <c r="K6" s="12" t="str">
        <f t="shared" ca="1" si="4"/>
        <v>v</v>
      </c>
      <c r="L6" s="12" t="str">
        <f t="shared" ca="1" si="4"/>
        <v>s</v>
      </c>
      <c r="M6" s="12" t="str">
        <f t="shared" ca="1" si="4"/>
        <v>d</v>
      </c>
      <c r="N6" s="12" t="str">
        <f t="shared" ca="1" si="4"/>
        <v>l</v>
      </c>
      <c r="O6" s="12" t="str">
        <f t="shared" ca="1" si="4"/>
        <v>m</v>
      </c>
      <c r="P6" s="12" t="str">
        <f t="shared" ca="1" si="4"/>
        <v>m</v>
      </c>
      <c r="Q6" s="12" t="str">
        <f t="shared" ca="1" si="4"/>
        <v>j</v>
      </c>
      <c r="R6" s="12" t="str">
        <f t="shared" ca="1" si="4"/>
        <v>v</v>
      </c>
      <c r="S6" s="12" t="str">
        <f t="shared" ca="1" si="4"/>
        <v>s</v>
      </c>
      <c r="T6" s="12" t="str">
        <f t="shared" ca="1" si="4"/>
        <v>d</v>
      </c>
      <c r="U6" s="12" t="str">
        <f t="shared" ca="1" si="4"/>
        <v>l</v>
      </c>
      <c r="V6" s="12" t="str">
        <f t="shared" ca="1" si="4"/>
        <v>m</v>
      </c>
      <c r="W6" s="12" t="str">
        <f t="shared" ca="1" si="4"/>
        <v>m</v>
      </c>
      <c r="X6" s="12" t="str">
        <f t="shared" ca="1" si="4"/>
        <v>j</v>
      </c>
      <c r="Y6" s="12" t="str">
        <f t="shared" ca="1" si="4"/>
        <v>v</v>
      </c>
      <c r="Z6" s="12" t="str">
        <f t="shared" ca="1" si="4"/>
        <v>s</v>
      </c>
      <c r="AA6" s="12" t="str">
        <f t="shared" ca="1" si="4"/>
        <v>d</v>
      </c>
      <c r="AB6" s="12" t="str">
        <f t="shared" ca="1" si="4"/>
        <v>l</v>
      </c>
      <c r="AC6" s="12" t="str">
        <f t="shared" ca="1" si="4"/>
        <v>m</v>
      </c>
      <c r="AD6" s="12" t="str">
        <f t="shared" ca="1" si="4"/>
        <v>m</v>
      </c>
      <c r="AE6" s="12" t="str">
        <f t="shared" ca="1" si="4"/>
        <v>j</v>
      </c>
      <c r="AF6" s="12" t="str">
        <f t="shared" ca="1" si="4"/>
        <v>v</v>
      </c>
      <c r="AG6" s="12" t="str">
        <f t="shared" ca="1" si="4"/>
        <v>s</v>
      </c>
      <c r="AH6" s="12" t="str">
        <f t="shared" ca="1" si="4"/>
        <v>d</v>
      </c>
      <c r="AI6" s="12" t="str">
        <f t="shared" ca="1" si="4"/>
        <v>l</v>
      </c>
      <c r="AJ6" s="12" t="str">
        <f t="shared" ca="1" si="4"/>
        <v>m</v>
      </c>
      <c r="AK6" s="12" t="str">
        <f t="shared" ca="1" si="4"/>
        <v>m</v>
      </c>
      <c r="AL6" s="12" t="str">
        <f t="shared" ca="1" si="4"/>
        <v>j</v>
      </c>
      <c r="AM6" s="12" t="str">
        <f t="shared" ca="1" si="4"/>
        <v>v</v>
      </c>
      <c r="AN6" s="12" t="str">
        <f t="shared" ca="1" si="4"/>
        <v>s</v>
      </c>
      <c r="AO6" s="12" t="str">
        <f t="shared" ca="1" si="4"/>
        <v>d</v>
      </c>
      <c r="AP6" s="12" t="str">
        <f t="shared" ca="1" si="4"/>
        <v>l</v>
      </c>
      <c r="AQ6" s="12" t="str">
        <f t="shared" ref="AQ6:BJ6" ca="1" si="5">LEFT(TEXT(AQ5,"ddd"),1)</f>
        <v>m</v>
      </c>
      <c r="AR6" s="12" t="str">
        <f t="shared" ca="1" si="5"/>
        <v>m</v>
      </c>
      <c r="AS6" s="12" t="str">
        <f t="shared" ca="1" si="5"/>
        <v>j</v>
      </c>
      <c r="AT6" s="12" t="str">
        <f t="shared" ca="1" si="5"/>
        <v>v</v>
      </c>
      <c r="AU6" s="12" t="str">
        <f t="shared" ca="1" si="5"/>
        <v>s</v>
      </c>
      <c r="AV6" s="12" t="str">
        <f t="shared" ca="1" si="5"/>
        <v>d</v>
      </c>
      <c r="AW6" s="12" t="str">
        <f t="shared" ca="1" si="5"/>
        <v>l</v>
      </c>
      <c r="AX6" s="12" t="str">
        <f t="shared" ca="1" si="5"/>
        <v>m</v>
      </c>
      <c r="AY6" s="12" t="str">
        <f t="shared" ca="1" si="5"/>
        <v>m</v>
      </c>
      <c r="AZ6" s="12" t="str">
        <f t="shared" ca="1" si="5"/>
        <v>j</v>
      </c>
      <c r="BA6" s="12" t="str">
        <f t="shared" ca="1" si="5"/>
        <v>v</v>
      </c>
      <c r="BB6" s="12" t="str">
        <f t="shared" ca="1" si="5"/>
        <v>s</v>
      </c>
      <c r="BC6" s="12" t="str">
        <f t="shared" ca="1" si="5"/>
        <v>d</v>
      </c>
      <c r="BD6" s="12" t="str">
        <f t="shared" ca="1" si="5"/>
        <v>l</v>
      </c>
      <c r="BE6" s="12" t="str">
        <f t="shared" ca="1" si="5"/>
        <v>m</v>
      </c>
      <c r="BF6" s="12" t="str">
        <f t="shared" ca="1" si="5"/>
        <v>m</v>
      </c>
      <c r="BG6" s="12" t="str">
        <f t="shared" ca="1" si="5"/>
        <v>j</v>
      </c>
      <c r="BH6" s="12" t="str">
        <f t="shared" ca="1" si="5"/>
        <v>v</v>
      </c>
      <c r="BI6" s="12" t="str">
        <f t="shared" ca="1" si="5"/>
        <v>s</v>
      </c>
      <c r="BJ6" s="12" t="str">
        <f t="shared" ca="1" si="5"/>
        <v>d</v>
      </c>
    </row>
    <row r="7" spans="1:62" ht="30" hidden="1" customHeight="1" thickBot="1" x14ac:dyDescent="0.3">
      <c r="A7" s="41" t="s">
        <v>23</v>
      </c>
      <c r="C7"/>
      <c r="F7" t="str">
        <f>IF(OR(ISBLANK(task_start),ISBLANK(task_end)),"",task_end-task_start+1)</f>
        <v/>
      </c>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s="2" customFormat="1" ht="30" customHeight="1" thickBot="1" x14ac:dyDescent="0.3">
      <c r="A8" s="42" t="s">
        <v>29</v>
      </c>
      <c r="B8" s="15" t="s">
        <v>33</v>
      </c>
      <c r="C8" s="16"/>
      <c r="D8" s="17"/>
      <c r="E8" s="14"/>
      <c r="F8" s="14" t="str">
        <f t="shared" ref="F8:F46" si="6">IF(OR(ISBLANK(task_start),ISBLANK(task_end)),"",task_end-task_start+1)</f>
        <v/>
      </c>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s="2" customFormat="1" ht="30" customHeight="1" thickBot="1" x14ac:dyDescent="0.3">
      <c r="A9" s="42" t="s">
        <v>30</v>
      </c>
      <c r="B9" s="52" t="s">
        <v>35</v>
      </c>
      <c r="C9" s="48">
        <f ca="1">Project_Start</f>
        <v>43253</v>
      </c>
      <c r="D9" s="48">
        <f ca="1">C9+1</f>
        <v>43254</v>
      </c>
      <c r="E9" s="14"/>
      <c r="F9" s="14">
        <f t="shared" ca="1" si="6"/>
        <v>2</v>
      </c>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s="2" customFormat="1" ht="30" customHeight="1" thickBot="1" x14ac:dyDescent="0.3">
      <c r="A10" s="42" t="s">
        <v>31</v>
      </c>
      <c r="B10" s="52" t="s">
        <v>36</v>
      </c>
      <c r="C10" s="48">
        <f ca="1">D9</f>
        <v>43254</v>
      </c>
      <c r="D10" s="48">
        <f ca="1">C10+1</f>
        <v>43255</v>
      </c>
      <c r="E10" s="14"/>
      <c r="F10" s="14">
        <f t="shared" ca="1" si="6"/>
        <v>2</v>
      </c>
      <c r="G10" s="25"/>
      <c r="H10" s="25"/>
      <c r="I10" s="25"/>
      <c r="J10" s="25"/>
      <c r="K10" s="25"/>
      <c r="L10" s="25"/>
      <c r="M10" s="25"/>
      <c r="N10" s="25"/>
      <c r="O10" s="25"/>
      <c r="P10" s="25"/>
      <c r="Q10" s="25"/>
      <c r="R10" s="25"/>
      <c r="S10" s="26"/>
      <c r="T10" s="26"/>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s="2" customFormat="1" ht="30" customHeight="1" thickBot="1" x14ac:dyDescent="0.3">
      <c r="A11" s="42" t="s">
        <v>32</v>
      </c>
      <c r="B11" s="18" t="s">
        <v>37</v>
      </c>
      <c r="C11" s="19"/>
      <c r="D11" s="20"/>
      <c r="E11" s="14"/>
      <c r="F11" s="14" t="str">
        <f t="shared" si="6"/>
        <v/>
      </c>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s="2" customFormat="1" ht="30" customHeight="1" thickBot="1" x14ac:dyDescent="0.3">
      <c r="A12" s="42"/>
      <c r="B12" s="53" t="s">
        <v>38</v>
      </c>
      <c r="C12" s="80">
        <f ca="1">D10+1</f>
        <v>43256</v>
      </c>
      <c r="D12" s="49">
        <f ca="1">C12+2</f>
        <v>43258</v>
      </c>
      <c r="E12" s="14"/>
      <c r="F12" s="14">
        <f t="shared" ca="1" si="6"/>
        <v>3</v>
      </c>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s="2" customFormat="1" ht="30" customHeight="1" thickBot="1" x14ac:dyDescent="0.3">
      <c r="A13" s="41"/>
      <c r="B13" s="53" t="s">
        <v>39</v>
      </c>
      <c r="C13" s="49">
        <f ca="1">D12+1</f>
        <v>43259</v>
      </c>
      <c r="D13" s="49">
        <f ca="1">C13+1</f>
        <v>43260</v>
      </c>
      <c r="E13" s="14"/>
      <c r="F13" s="14">
        <f t="shared" ca="1" si="6"/>
        <v>2</v>
      </c>
      <c r="G13" s="25"/>
      <c r="H13" s="25"/>
      <c r="I13" s="25"/>
      <c r="J13" s="25"/>
      <c r="K13" s="25"/>
      <c r="L13" s="25"/>
      <c r="M13" s="25"/>
      <c r="N13" s="25"/>
      <c r="O13" s="25"/>
      <c r="P13" s="25"/>
      <c r="Q13" s="25"/>
      <c r="R13" s="25"/>
      <c r="S13" s="26"/>
      <c r="T13" s="26"/>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s="2" customFormat="1" ht="30" customHeight="1" thickBot="1" x14ac:dyDescent="0.3">
      <c r="A14" s="41"/>
      <c r="B14" s="53" t="s">
        <v>40</v>
      </c>
      <c r="C14" s="49">
        <f ca="1">D13</f>
        <v>43260</v>
      </c>
      <c r="D14" s="49">
        <f ca="1">C14+1</f>
        <v>43261</v>
      </c>
      <c r="E14" s="14"/>
      <c r="F14" s="14">
        <f t="shared" ca="1" si="6"/>
        <v>2</v>
      </c>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s="2" customFormat="1" ht="30" customHeight="1" thickBot="1" x14ac:dyDescent="0.3">
      <c r="A15" s="41"/>
      <c r="B15" s="53" t="s">
        <v>41</v>
      </c>
      <c r="C15" s="49">
        <f ca="1">C14+1</f>
        <v>43261</v>
      </c>
      <c r="D15" s="49">
        <f ca="1">C15+2</f>
        <v>43263</v>
      </c>
      <c r="E15" s="14"/>
      <c r="F15" s="14">
        <f t="shared" ca="1" si="6"/>
        <v>3</v>
      </c>
      <c r="G15" s="25"/>
      <c r="H15" s="25"/>
      <c r="I15" s="25"/>
      <c r="J15" s="25"/>
      <c r="K15" s="25"/>
      <c r="L15" s="25"/>
      <c r="M15" s="25"/>
      <c r="N15" s="25"/>
      <c r="O15" s="25"/>
      <c r="P15" s="25"/>
      <c r="Q15" s="25"/>
      <c r="R15" s="25"/>
      <c r="S15" s="25"/>
      <c r="T15" s="25"/>
      <c r="U15" s="25"/>
      <c r="V15" s="25"/>
      <c r="W15" s="26"/>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s="2" customFormat="1" ht="30" customHeight="1" thickBot="1" x14ac:dyDescent="0.3">
      <c r="A16" s="41" t="s">
        <v>20</v>
      </c>
      <c r="B16" s="54" t="s">
        <v>42</v>
      </c>
      <c r="C16" s="55"/>
      <c r="D16" s="56"/>
      <c r="E16" s="14"/>
      <c r="F16" s="14" t="str">
        <f t="shared" si="6"/>
        <v/>
      </c>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s="2" customFormat="1" ht="30" customHeight="1" thickBot="1" x14ac:dyDescent="0.3">
      <c r="A17" s="41"/>
      <c r="B17" s="57" t="s">
        <v>43</v>
      </c>
      <c r="C17" s="58">
        <f ca="1">D15</f>
        <v>43263</v>
      </c>
      <c r="D17" s="58">
        <f ca="1">C17+3</f>
        <v>43266</v>
      </c>
      <c r="E17" s="14"/>
      <c r="F17" s="14">
        <f t="shared" ca="1" si="6"/>
        <v>4</v>
      </c>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s="2" customFormat="1" ht="30" customHeight="1" thickBot="1" x14ac:dyDescent="0.3">
      <c r="A18" s="41"/>
      <c r="B18" s="57" t="s">
        <v>44</v>
      </c>
      <c r="C18" s="58">
        <f ca="1">D17</f>
        <v>43266</v>
      </c>
      <c r="D18" s="58">
        <f ca="1">C18+1</f>
        <v>43267</v>
      </c>
      <c r="E18" s="14"/>
      <c r="F18" s="14">
        <f t="shared" ca="1" si="6"/>
        <v>2</v>
      </c>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s="2" customFormat="1" ht="30" customHeight="1" thickBot="1" x14ac:dyDescent="0.3">
      <c r="A19" s="41"/>
      <c r="B19" s="57" t="s">
        <v>45</v>
      </c>
      <c r="C19" s="58">
        <f ca="1">D18</f>
        <v>43267</v>
      </c>
      <c r="D19" s="58">
        <f ca="1">C19+2</f>
        <v>43269</v>
      </c>
      <c r="E19" s="14"/>
      <c r="F19" s="14">
        <f t="shared" ca="1" si="6"/>
        <v>3</v>
      </c>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row>
    <row r="20" spans="1:62" s="2" customFormat="1" ht="30" customHeight="1" thickBot="1" x14ac:dyDescent="0.3">
      <c r="A20" s="41"/>
      <c r="B20" s="57" t="s">
        <v>46</v>
      </c>
      <c r="C20" s="58">
        <f ca="1">D19</f>
        <v>43269</v>
      </c>
      <c r="D20" s="58">
        <f ca="1">C20+3</f>
        <v>43272</v>
      </c>
      <c r="E20" s="14"/>
      <c r="F20" s="14">
        <f t="shared" ca="1" si="6"/>
        <v>4</v>
      </c>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row>
    <row r="21" spans="1:62" s="2" customFormat="1" ht="30" customHeight="1" thickBot="1" x14ac:dyDescent="0.3">
      <c r="A21" s="41"/>
      <c r="B21" s="59" t="s">
        <v>49</v>
      </c>
      <c r="C21" s="60"/>
      <c r="D21" s="61"/>
      <c r="E21" s="14"/>
      <c r="F21" s="14"/>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row>
    <row r="22" spans="1:62" s="2" customFormat="1" ht="30" customHeight="1" thickBot="1" x14ac:dyDescent="0.3">
      <c r="A22" s="41"/>
      <c r="B22" s="62" t="s">
        <v>50</v>
      </c>
      <c r="C22" s="63">
        <f ca="1">Project_Start</f>
        <v>43253</v>
      </c>
      <c r="D22" s="63">
        <f ca="1">C22+2</f>
        <v>43255</v>
      </c>
      <c r="E22" s="14"/>
      <c r="F22" s="14"/>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row>
    <row r="23" spans="1:62" s="2" customFormat="1" ht="30" customHeight="1" thickBot="1" x14ac:dyDescent="0.3">
      <c r="A23" s="41"/>
      <c r="B23" s="62" t="s">
        <v>51</v>
      </c>
      <c r="C23" s="63">
        <f ca="1">D22</f>
        <v>43255</v>
      </c>
      <c r="D23" s="63">
        <f ca="1">C23+3</f>
        <v>43258</v>
      </c>
      <c r="E23" s="14"/>
      <c r="F23" s="14"/>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row>
    <row r="24" spans="1:62" s="2" customFormat="1" ht="30" customHeight="1" thickBot="1" x14ac:dyDescent="0.3">
      <c r="A24" s="41"/>
      <c r="B24" s="62" t="s">
        <v>52</v>
      </c>
      <c r="C24" s="63">
        <f ca="1">D23</f>
        <v>43258</v>
      </c>
      <c r="D24" s="63">
        <f ca="1">C24+3</f>
        <v>43261</v>
      </c>
      <c r="E24" s="14"/>
      <c r="F24" s="14"/>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row>
    <row r="25" spans="1:62" s="2" customFormat="1" ht="30" customHeight="1" thickBot="1" x14ac:dyDescent="0.3">
      <c r="A25" s="41"/>
      <c r="B25" s="62" t="s">
        <v>53</v>
      </c>
      <c r="C25" s="63">
        <f ca="1">D24</f>
        <v>43261</v>
      </c>
      <c r="D25" s="63">
        <f ca="1">C25+4</f>
        <v>43265</v>
      </c>
      <c r="E25" s="14"/>
      <c r="F25" s="14"/>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row>
    <row r="26" spans="1:62" s="2" customFormat="1" ht="30" customHeight="1" thickBot="1" x14ac:dyDescent="0.3">
      <c r="A26" s="41"/>
      <c r="B26" s="62" t="s">
        <v>72</v>
      </c>
      <c r="C26" s="63">
        <f ca="1">D25</f>
        <v>43265</v>
      </c>
      <c r="D26" s="63">
        <f ca="1">C26+2</f>
        <v>43267</v>
      </c>
      <c r="E26" s="14"/>
      <c r="F26" s="14"/>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row>
    <row r="27" spans="1:62" s="2" customFormat="1" ht="30" customHeight="1" thickBot="1" x14ac:dyDescent="0.3">
      <c r="A27" s="41"/>
      <c r="B27" s="68" t="s">
        <v>54</v>
      </c>
      <c r="C27" s="69"/>
      <c r="D27" s="69"/>
      <c r="E27" s="14"/>
      <c r="F27" s="14" t="str">
        <f t="shared" si="6"/>
        <v/>
      </c>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row>
    <row r="28" spans="1:62" s="2" customFormat="1" ht="30" customHeight="1" thickBot="1" x14ac:dyDescent="0.3">
      <c r="A28" s="41"/>
      <c r="B28" s="70" t="s">
        <v>55</v>
      </c>
      <c r="C28" s="71">
        <f ca="1">D26</f>
        <v>43267</v>
      </c>
      <c r="D28" s="71">
        <f ca="1">C28+2</f>
        <v>43269</v>
      </c>
      <c r="E28" s="14"/>
      <c r="F28" s="14"/>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row>
    <row r="29" spans="1:62" s="2" customFormat="1" ht="30" customHeight="1" thickBot="1" x14ac:dyDescent="0.3">
      <c r="A29" s="41"/>
      <c r="B29" s="70" t="s">
        <v>56</v>
      </c>
      <c r="C29" s="71">
        <f ca="1">D28</f>
        <v>43269</v>
      </c>
      <c r="D29" s="71">
        <f ca="1">C29+3</f>
        <v>43272</v>
      </c>
      <c r="E29" s="14"/>
      <c r="F29" s="14"/>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row>
    <row r="30" spans="1:62" s="2" customFormat="1" ht="30" customHeight="1" thickBot="1" x14ac:dyDescent="0.3">
      <c r="A30" s="41"/>
      <c r="B30" s="70" t="s">
        <v>57</v>
      </c>
      <c r="C30" s="71">
        <f ca="1">D29</f>
        <v>43272</v>
      </c>
      <c r="D30" s="71">
        <f ca="1">C30+1</f>
        <v>43273</v>
      </c>
      <c r="E30" s="14"/>
      <c r="F30" s="14"/>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row>
    <row r="31" spans="1:62" s="2" customFormat="1" ht="30" customHeight="1" thickBot="1" x14ac:dyDescent="0.3">
      <c r="A31" s="41"/>
      <c r="B31" s="66" t="s">
        <v>58</v>
      </c>
      <c r="C31" s="67"/>
      <c r="D31" s="67"/>
      <c r="E31" s="14"/>
      <c r="F31" s="14"/>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row>
    <row r="32" spans="1:62" s="2" customFormat="1" ht="30" customHeight="1" thickBot="1" x14ac:dyDescent="0.3">
      <c r="A32" s="41"/>
      <c r="B32" s="72" t="s">
        <v>59</v>
      </c>
      <c r="C32" s="73">
        <f ca="1">D30</f>
        <v>43273</v>
      </c>
      <c r="D32" s="73">
        <f ca="1">C32+2</f>
        <v>43275</v>
      </c>
      <c r="E32" s="14"/>
      <c r="F32" s="14"/>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row>
    <row r="33" spans="1:62" s="2" customFormat="1" ht="30" customHeight="1" thickBot="1" x14ac:dyDescent="0.3">
      <c r="A33" s="41"/>
      <c r="B33" s="72" t="s">
        <v>60</v>
      </c>
      <c r="C33" s="73">
        <f ca="1">D32+1</f>
        <v>43276</v>
      </c>
      <c r="D33" s="73">
        <f ca="1">C33+2</f>
        <v>43278</v>
      </c>
      <c r="E33" s="14"/>
      <c r="F33" s="14"/>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row>
    <row r="34" spans="1:62" s="2" customFormat="1" ht="30" customHeight="1" thickBot="1" x14ac:dyDescent="0.3">
      <c r="A34" s="41"/>
      <c r="B34" s="72" t="s">
        <v>61</v>
      </c>
      <c r="C34" s="73">
        <f ca="1">D33</f>
        <v>43278</v>
      </c>
      <c r="D34" s="73">
        <f ca="1">C34+2</f>
        <v>43280</v>
      </c>
      <c r="E34" s="14"/>
      <c r="F34" s="14"/>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row>
    <row r="35" spans="1:62" s="2" customFormat="1" ht="30" customHeight="1" thickBot="1" x14ac:dyDescent="0.3">
      <c r="A35" s="41"/>
      <c r="B35" s="72" t="s">
        <v>62</v>
      </c>
      <c r="C35" s="73">
        <f ca="1">D34+1</f>
        <v>43281</v>
      </c>
      <c r="D35" s="73">
        <f ca="1">C35+3</f>
        <v>43284</v>
      </c>
      <c r="E35" s="14"/>
      <c r="F35" s="14"/>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row>
    <row r="36" spans="1:62" s="2" customFormat="1" ht="30" customHeight="1" thickBot="1" x14ac:dyDescent="0.3">
      <c r="A36" s="41"/>
      <c r="B36" s="72" t="s">
        <v>63</v>
      </c>
      <c r="C36" s="73">
        <f ca="1">D35+1</f>
        <v>43285</v>
      </c>
      <c r="D36" s="73">
        <f ca="1">C36+2</f>
        <v>43287</v>
      </c>
      <c r="E36" s="14"/>
      <c r="F36" s="14"/>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row>
    <row r="37" spans="1:62" s="2" customFormat="1" ht="30" customHeight="1" thickBot="1" x14ac:dyDescent="0.3">
      <c r="A37" s="41"/>
      <c r="B37" s="72" t="s">
        <v>64</v>
      </c>
      <c r="C37" s="73">
        <f ca="1">D36</f>
        <v>43287</v>
      </c>
      <c r="D37" s="73">
        <f ca="1">C37+4</f>
        <v>43291</v>
      </c>
      <c r="E37" s="14"/>
      <c r="F37" s="14"/>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row>
    <row r="38" spans="1:62" s="2" customFormat="1" ht="30" customHeight="1" thickBot="1" x14ac:dyDescent="0.3">
      <c r="A38" s="41"/>
      <c r="B38" s="64" t="s">
        <v>65</v>
      </c>
      <c r="C38" s="65"/>
      <c r="D38" s="65"/>
      <c r="E38" s="14"/>
      <c r="F38" s="14"/>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row>
    <row r="39" spans="1:62" s="2" customFormat="1" ht="30" customHeight="1" thickBot="1" x14ac:dyDescent="0.3">
      <c r="A39" s="41"/>
      <c r="B39" s="62" t="s">
        <v>66</v>
      </c>
      <c r="C39" s="63">
        <f ca="1">D37</f>
        <v>43291</v>
      </c>
      <c r="D39" s="63">
        <f ca="1">C39+1</f>
        <v>43292</v>
      </c>
      <c r="E39" s="14"/>
      <c r="F39" s="14"/>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row>
    <row r="40" spans="1:62" s="2" customFormat="1" ht="30" customHeight="1" thickBot="1" x14ac:dyDescent="0.3">
      <c r="A40" s="41"/>
      <c r="B40" s="62" t="s">
        <v>67</v>
      </c>
      <c r="C40" s="63">
        <f ca="1">D39</f>
        <v>43292</v>
      </c>
      <c r="D40" s="63">
        <f ca="1">C40+7</f>
        <v>43299</v>
      </c>
      <c r="E40" s="14"/>
      <c r="F40" s="14"/>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row>
    <row r="41" spans="1:62" s="2" customFormat="1" ht="30" customHeight="1" thickBot="1" x14ac:dyDescent="0.3">
      <c r="A41" s="41"/>
      <c r="B41" s="62" t="s">
        <v>68</v>
      </c>
      <c r="C41" s="63">
        <f ca="1">D40</f>
        <v>43299</v>
      </c>
      <c r="D41" s="63">
        <f ca="1">C41+1</f>
        <v>43300</v>
      </c>
      <c r="E41" s="14"/>
      <c r="F41" s="14"/>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row>
    <row r="42" spans="1:62" s="2" customFormat="1" ht="30" customHeight="1" thickBot="1" x14ac:dyDescent="0.3">
      <c r="A42" s="41"/>
      <c r="B42" s="62" t="s">
        <v>69</v>
      </c>
      <c r="C42" s="63">
        <f ca="1">D41</f>
        <v>43300</v>
      </c>
      <c r="D42" s="63">
        <f ca="1">C42+1</f>
        <v>43301</v>
      </c>
      <c r="E42" s="14"/>
      <c r="F42" s="14"/>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row>
    <row r="43" spans="1:62" s="2" customFormat="1" ht="30" customHeight="1" thickBot="1" x14ac:dyDescent="0.3">
      <c r="A43" s="41"/>
      <c r="B43" s="62" t="s">
        <v>70</v>
      </c>
      <c r="C43" s="63">
        <f ca="1">D42</f>
        <v>43301</v>
      </c>
      <c r="D43" s="63">
        <f ca="1">C43+1</f>
        <v>43302</v>
      </c>
      <c r="E43" s="14"/>
      <c r="F43" s="14"/>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row>
    <row r="44" spans="1:62" s="2" customFormat="1" ht="30" customHeight="1" thickBot="1" x14ac:dyDescent="0.3">
      <c r="A44" s="41"/>
      <c r="B44" s="62" t="s">
        <v>71</v>
      </c>
      <c r="C44" s="63">
        <f ca="1">D43</f>
        <v>43302</v>
      </c>
      <c r="D44" s="63">
        <f ca="1">C44+4</f>
        <v>43306</v>
      </c>
      <c r="E44" s="14"/>
      <c r="F44" s="14"/>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row>
    <row r="45" spans="1:62" s="2" customFormat="1" ht="30" customHeight="1" thickBot="1" x14ac:dyDescent="0.3">
      <c r="A45" s="41" t="s">
        <v>22</v>
      </c>
      <c r="B45" s="51"/>
      <c r="C45" s="50"/>
      <c r="D45" s="50"/>
      <c r="E45" s="14"/>
      <c r="F45" s="14" t="str">
        <f t="shared" si="6"/>
        <v/>
      </c>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row>
    <row r="46" spans="1:62" s="2" customFormat="1" ht="30" customHeight="1" thickBot="1" x14ac:dyDescent="0.3">
      <c r="A46" s="42" t="s">
        <v>21</v>
      </c>
      <c r="B46" s="21" t="s">
        <v>0</v>
      </c>
      <c r="C46" s="22"/>
      <c r="D46" s="23"/>
      <c r="E46" s="24"/>
      <c r="F46" s="24" t="str">
        <f t="shared" si="6"/>
        <v/>
      </c>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row>
    <row r="47" spans="1:62" ht="30" customHeight="1" x14ac:dyDescent="0.25">
      <c r="E47" s="5"/>
    </row>
    <row r="48" spans="1:62" ht="30" customHeight="1" x14ac:dyDescent="0.25">
      <c r="D48" s="43"/>
    </row>
  </sheetData>
  <mergeCells count="10">
    <mergeCell ref="BD4:BJ4"/>
    <mergeCell ref="G4:M4"/>
    <mergeCell ref="N4:T4"/>
    <mergeCell ref="U4:AA4"/>
    <mergeCell ref="AB4:AH4"/>
    <mergeCell ref="C3:D3"/>
    <mergeCell ref="B5:E5"/>
    <mergeCell ref="AI4:AO4"/>
    <mergeCell ref="AP4:AV4"/>
    <mergeCell ref="AW4:BC4"/>
  </mergeCells>
  <conditionalFormatting sqref="G5:BJ46">
    <cfRule type="expression" dxfId="2" priority="33">
      <formula>AND(TODAY()&gt;=G$5,TODAY()&lt;H$5)</formula>
    </cfRule>
  </conditionalFormatting>
  <conditionalFormatting sqref="G7:BJ46">
    <cfRule type="expression" dxfId="1" priority="27">
      <formula>AND(task_start&lt;=G$5,ROUNDDOWN((task_end-task_start+1)*task_progress,0)+task_start-1&gt;=G$5)</formula>
    </cfRule>
    <cfRule type="expression" dxfId="0" priority="28" stopIfTrue="1">
      <formula>AND(task_end&gt;=G$5,task_start&lt;H$5)</formula>
    </cfRule>
  </conditionalFormatting>
  <dataValidations disablePrompts="1"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4" customWidth="1"/>
    <col min="2" max="16384" width="9.140625" style="30"/>
  </cols>
  <sheetData>
    <row r="1" spans="1:2" ht="46.5" customHeight="1" x14ac:dyDescent="0.2">
      <c r="A1" s="29"/>
    </row>
    <row r="2" spans="1:2" s="32" customFormat="1" ht="15.75" x14ac:dyDescent="0.25">
      <c r="A2" s="31" t="s">
        <v>7</v>
      </c>
      <c r="B2" s="31"/>
    </row>
    <row r="3" spans="1:2" s="37" customFormat="1" ht="27" customHeight="1" x14ac:dyDescent="0.25">
      <c r="A3" s="38" t="s">
        <v>12</v>
      </c>
      <c r="B3" s="38"/>
    </row>
    <row r="4" spans="1:2" s="33" customFormat="1" ht="26.25" x14ac:dyDescent="0.4">
      <c r="A4" s="35" t="s">
        <v>6</v>
      </c>
    </row>
    <row r="5" spans="1:2" ht="74.099999999999994" customHeight="1" x14ac:dyDescent="0.2">
      <c r="A5" s="36" t="s">
        <v>15</v>
      </c>
    </row>
    <row r="6" spans="1:2" ht="26.25" customHeight="1" x14ac:dyDescent="0.2">
      <c r="A6" s="35" t="s">
        <v>18</v>
      </c>
    </row>
    <row r="7" spans="1:2" s="34" customFormat="1" ht="204.95" customHeight="1" x14ac:dyDescent="0.25">
      <c r="A7" s="40" t="s">
        <v>17</v>
      </c>
    </row>
    <row r="8" spans="1:2" s="33" customFormat="1" ht="26.25" x14ac:dyDescent="0.4">
      <c r="A8" s="35" t="s">
        <v>8</v>
      </c>
    </row>
    <row r="9" spans="1:2" ht="60" x14ac:dyDescent="0.2">
      <c r="A9" s="36" t="s">
        <v>16</v>
      </c>
    </row>
    <row r="10" spans="1:2" s="34" customFormat="1" ht="27.95" customHeight="1" x14ac:dyDescent="0.25">
      <c r="A10" s="39" t="s">
        <v>14</v>
      </c>
    </row>
    <row r="11" spans="1:2" s="33" customFormat="1" ht="26.25" x14ac:dyDescent="0.4">
      <c r="A11" s="35" t="s">
        <v>5</v>
      </c>
    </row>
    <row r="12" spans="1:2" ht="30" x14ac:dyDescent="0.2">
      <c r="A12" s="36" t="s">
        <v>13</v>
      </c>
    </row>
    <row r="13" spans="1:2" s="34" customFormat="1" ht="27.95" customHeight="1" x14ac:dyDescent="0.25">
      <c r="A13" s="39" t="s">
        <v>1</v>
      </c>
    </row>
    <row r="14" spans="1:2" s="33" customFormat="1" ht="26.25" x14ac:dyDescent="0.4">
      <c r="A14" s="35" t="s">
        <v>9</v>
      </c>
    </row>
    <row r="15" spans="1:2" ht="75" customHeight="1" x14ac:dyDescent="0.2">
      <c r="A15" s="36" t="s">
        <v>10</v>
      </c>
    </row>
    <row r="16" spans="1:2" ht="75" x14ac:dyDescent="0.2">
      <c r="A16" s="36"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M4t3C0c1d0</dc:creator>
  <dc:description/>
  <cp:lastModifiedBy>M4t3C0c1d0</cp:lastModifiedBy>
  <dcterms:created xsi:type="dcterms:W3CDTF">2018-05-23T01:25:53Z</dcterms:created>
  <dcterms:modified xsi:type="dcterms:W3CDTF">2018-06-02T03:24:13Z</dcterms:modified>
</cp:coreProperties>
</file>