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6\OneDrive\Documents\"/>
    </mc:Choice>
  </mc:AlternateContent>
  <xr:revisionPtr revIDLastSave="0" documentId="8_{E800766E-8848-44AB-8796-51D4573585AF}" xr6:coauthVersionLast="47" xr6:coauthVersionMax="47" xr10:uidLastSave="{00000000-0000-0000-0000-000000000000}"/>
  <bookViews>
    <workbookView xWindow="-120" yWindow="-120" windowWidth="24240" windowHeight="13020" xr2:uid="{60278886-D7BA-4E62-A621-FB8F19DD6A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P31" i="1"/>
  <c r="Q31" i="1" s="1"/>
  <c r="O31" i="1"/>
  <c r="N31" i="1"/>
  <c r="P30" i="1"/>
  <c r="Q30" i="1" s="1"/>
  <c r="O30" i="1"/>
  <c r="N30" i="1"/>
  <c r="P29" i="1"/>
  <c r="Q29" i="1" s="1"/>
  <c r="O29" i="1"/>
  <c r="N29" i="1"/>
  <c r="P28" i="1"/>
  <c r="Q28" i="1" s="1"/>
  <c r="O28" i="1"/>
  <c r="N28" i="1"/>
  <c r="P27" i="1"/>
  <c r="Q27" i="1" s="1"/>
  <c r="O27" i="1"/>
  <c r="N27" i="1"/>
  <c r="P26" i="1"/>
  <c r="Q26" i="1" s="1"/>
  <c r="O26" i="1"/>
  <c r="N26" i="1"/>
  <c r="P25" i="1"/>
  <c r="Q25" i="1" s="1"/>
  <c r="O25" i="1"/>
  <c r="N25" i="1"/>
  <c r="P24" i="1"/>
  <c r="Q24" i="1" s="1"/>
  <c r="O24" i="1"/>
  <c r="N24" i="1"/>
  <c r="P23" i="1"/>
  <c r="Q23" i="1" s="1"/>
  <c r="O23" i="1"/>
  <c r="N23" i="1"/>
  <c r="P22" i="1"/>
  <c r="Q22" i="1" s="1"/>
  <c r="O22" i="1"/>
  <c r="N22" i="1"/>
  <c r="P21" i="1"/>
  <c r="Q21" i="1" s="1"/>
  <c r="O21" i="1"/>
  <c r="N21" i="1"/>
  <c r="P20" i="1"/>
  <c r="Q20" i="1" s="1"/>
  <c r="O20" i="1"/>
  <c r="N20" i="1"/>
  <c r="P19" i="1"/>
  <c r="Q19" i="1" s="1"/>
  <c r="O19" i="1"/>
  <c r="N19" i="1"/>
  <c r="P18" i="1"/>
  <c r="Q18" i="1" s="1"/>
  <c r="O18" i="1"/>
  <c r="N18" i="1"/>
  <c r="P17" i="1"/>
  <c r="Q17" i="1" s="1"/>
  <c r="O17" i="1"/>
  <c r="N17" i="1"/>
  <c r="P16" i="1"/>
  <c r="Q16" i="1" s="1"/>
  <c r="O16" i="1"/>
  <c r="N16" i="1"/>
  <c r="P15" i="1"/>
  <c r="Q15" i="1" s="1"/>
  <c r="O15" i="1"/>
  <c r="N15" i="1"/>
  <c r="P14" i="1"/>
  <c r="Q14" i="1" s="1"/>
  <c r="O14" i="1"/>
  <c r="N14" i="1"/>
  <c r="P13" i="1"/>
  <c r="Q13" i="1" s="1"/>
  <c r="O13" i="1"/>
  <c r="N13" i="1"/>
  <c r="P12" i="1"/>
  <c r="Q12" i="1" s="1"/>
  <c r="O12" i="1"/>
  <c r="N12" i="1"/>
  <c r="P11" i="1"/>
  <c r="Q11" i="1" s="1"/>
  <c r="O11" i="1"/>
  <c r="N11" i="1"/>
  <c r="P10" i="1"/>
  <c r="Q10" i="1" s="1"/>
  <c r="O10" i="1"/>
  <c r="N10" i="1"/>
  <c r="P9" i="1"/>
  <c r="Q9" i="1" s="1"/>
  <c r="O9" i="1"/>
  <c r="N9" i="1"/>
  <c r="P8" i="1"/>
  <c r="Q8" i="1" s="1"/>
  <c r="O8" i="1"/>
  <c r="N8" i="1"/>
  <c r="P7" i="1"/>
  <c r="Q7" i="1" s="1"/>
  <c r="O7" i="1"/>
  <c r="N7" i="1"/>
  <c r="P6" i="1"/>
  <c r="Q6" i="1" s="1"/>
  <c r="O6" i="1"/>
  <c r="N6" i="1"/>
  <c r="P5" i="1"/>
  <c r="Q5" i="1" s="1"/>
  <c r="O5" i="1"/>
  <c r="N5" i="1"/>
  <c r="P4" i="1"/>
  <c r="Q4" i="1" s="1"/>
  <c r="O4" i="1"/>
  <c r="N4" i="1"/>
  <c r="P3" i="1"/>
  <c r="Q3" i="1" s="1"/>
  <c r="O3" i="1"/>
  <c r="N3" i="1"/>
  <c r="P2" i="1"/>
  <c r="O2" i="1"/>
  <c r="N2" i="1"/>
</calcChain>
</file>

<file path=xl/sharedStrings.xml><?xml version="1.0" encoding="utf-8"?>
<sst xmlns="http://schemas.openxmlformats.org/spreadsheetml/2006/main" count="257" uniqueCount="106">
  <si>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</si>
  <si>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</si>
  <si>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</si>
  <si>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</si>
  <si>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</si>
  <si>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</si>
  <si>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</si>
  <si>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</si>
  <si>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</si>
  <si>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</si>
  <si>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</si>
  <si>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</si>
  <si>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</si>
  <si>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Tax</t>
  </si>
  <si>
    <t>cost price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</si>
  <si>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</si>
  <si>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</si>
  <si>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</si>
  <si>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</si>
  <si>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</si>
  <si>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</si>
  <si>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</si>
  <si>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</si>
  <si>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</si>
  <si>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</si>
  <si>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</si>
  <si>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</si>
  <si>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</si>
  <si>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</si>
  <si>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</si>
  <si>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</si>
  <si>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</si>
  <si>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</si>
  <si>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</si>
  <si>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</si>
  <si>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</si>
  <si>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</si>
  <si>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</si>
  <si>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</si>
  <si>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</si>
  <si>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</si>
  <si>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</si>
  <si>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</si>
  <si>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</si>
  <si>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</si>
  <si>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</si>
  <si>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</si>
  <si>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</si>
  <si>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</si>
  <si>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</si>
  <si>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</si>
  <si>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</si>
  <si>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</si>
  <si>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</si>
  <si>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</si>
  <si>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</si>
  <si>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</si>
  <si>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</si>
  <si>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</si>
  <si>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</si>
  <si>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</si>
  <si>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</si>
  <si>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</si>
  <si>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</si>
  <si>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</si>
  <si>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</si>
  <si>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</si>
  <si>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</si>
  <si>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</si>
  <si>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</si>
  <si>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</si>
  <si>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</si>
  <si>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</si>
  <si>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</si>
  <si>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</si>
  <si>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</si>
  <si>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</si>
  <si>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</si>
  <si>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</si>
  <si>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</si>
  <si>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</si>
  <si>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</si>
  <si>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</si>
  <si>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</si>
  <si>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</si>
  <si>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</si>
  <si>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</si>
  <si>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</si>
  <si>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</si>
  <si>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</si>
  <si>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</si>
  <si>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</si>
  <si>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</si>
  <si>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</si>
  <si>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</si>
  <si>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</si>
  <si>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</si>
  <si>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</si>
  <si>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</si>
  <si>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</si>
  <si>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</si>
  <si>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</si>
  <si>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</si>
  <si>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</si>
  <si>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TOTAL COST</t>
  </si>
  <si>
    <t>Sucharge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</si>
</sst>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49E4-92E6-40A2-871B-9BD2D21DB4C9}" name="Table1" displayName="Table1" ref="A1:Q31" totalsRowShown="0" headerRowDxfId="3" dataDxfId="4" headerRowCellStyle="Currency" dataCellStyle="Currency">
  <autoFilter ref="A1:Q31" xr:uid="{97C849E4-92E6-40A2-871B-9BD2D21DB4C9}"/>
  <tableColumns count="17">
    <tableColumn id="1" xr3:uid="{28A40664-720E-4444-B7FB-E9CDF573997E}" name="Order ID"/>
    <tableColumn id="2" xr3:uid="{8E104471-0FF1-487F-AE0A-BB05A6D5B09E}" name="Ship Date" dataDxfId="5"/>
    <tableColumn id="3" xr3:uid="{14260974-E5A8-4503-A479-934D8C29F298}" name="Ship Mode"/>
    <tableColumn id="4" xr3:uid="{D345195F-3184-41DF-8A90-C9123DE21EFD}" name="VendorID"/>
    <tableColumn id="5" xr3:uid="{5C9FC1C5-DE2A-40EB-9818-07F0EFCECDEB}" name="Customer ID"/>
    <tableColumn id="6" xr3:uid="{D13E4F64-7210-4F08-AF0E-94CE95BD35D2}" name="Product ID"/>
    <tableColumn id="7" xr3:uid="{96D95A5E-0B72-4896-9A5C-AA21D973F324}" name="Category"/>
    <tableColumn id="8" xr3:uid="{B72656AF-AAD8-4340-A813-D1D7995E7892}" name="Sub-Category"/>
    <tableColumn id="9" xr3:uid="{B57E26B5-EA2B-4F4F-8C78-A4AB084451D4}" name="Product Name"/>
    <tableColumn id="10" xr3:uid="{6610DCC1-2DAD-4284-BD85-6F95A2A751BC}" name="Sales" dataCellStyle="Currency"/>
    <tableColumn id="11" xr3:uid="{C9ACA364-E102-4F61-9B9C-7179D4451EC1}" name="Quantity"/>
    <tableColumn id="12" xr3:uid="{734A8A63-FF21-4C89-9CDD-79141832FE4F}" name="Discount"/>
    <tableColumn id="13" xr3:uid="{CAD5AAE1-9E5F-4407-89EA-86B2CCE02A0A}" name="Profit" dataCellStyle="Currency"/>
    <tableColumn id="14" xr3:uid="{78FA4FCE-6EFC-40CB-9C49-3681A7816006}" name="Tax" dataDxfId="0" dataCellStyle="Currency">
      <calculatedColumnFormula>J2*5%</calculatedColumnFormula>
    </tableColumn>
    <tableColumn id="15" xr3:uid="{1EB02250-51C5-4BD4-AB64-7AFBD496D6F5}" name="cost price" dataDxfId="2" dataCellStyle="Currency">
      <calculatedColumnFormula>J2-M2</calculatedColumnFormula>
    </tableColumn>
    <tableColumn id="16" xr3:uid="{C80B140A-DD1B-413C-9783-27FA52CF4AFB}" name="Sucharge" dataCellStyle="Currency">
      <calculatedColumnFormula>IF(C:C="second class",J2*20%,IF(C:C="Standard class",J2*5%,IF(C:C="First class",J2*10%,0)))</calculatedColumnFormula>
    </tableColumn>
    <tableColumn id="17" xr3:uid="{EBAB94A8-CA8C-4AE7-85DB-C070EA1FD3FD}" name="TOTAL COST" dataDxfId="1" dataCellStyle="Currency">
      <calculatedColumnFormula>(J2-M2)*(1+P2)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24A8-CFAF-4CDF-8263-9EB92679B099}">
  <dimension ref="A1:R31"/>
  <sheetViews>
    <sheetView tabSelected="1" topLeftCell="C1" workbookViewId="0">
      <selection activeCell="R5" sqref="R5"/>
    </sheetView>
  </sheetViews>
  <sheetFormatPr defaultRowHeight="15" x14ac:dyDescent="0.25"/>
  <cols>
    <col min="1" max="1" width="10.5703125" customWidth="1"/>
    <col min="2" max="2" width="11.5703125" customWidth="1"/>
    <col min="3" max="3" width="12.5703125" customWidth="1"/>
    <col min="4" max="4" width="11.5703125" customWidth="1"/>
    <col min="5" max="5" width="15.5703125" customWidth="1"/>
    <col min="6" max="6" width="19.7109375" customWidth="1"/>
    <col min="7" max="7" width="17.7109375" customWidth="1"/>
    <col min="8" max="8" width="15" customWidth="1"/>
    <col min="9" max="9" width="15.7109375" customWidth="1"/>
    <col min="10" max="10" width="10.5703125" bestFit="1" customWidth="1"/>
    <col min="11" max="12" width="10.85546875" customWidth="1"/>
    <col min="13" max="13" width="11.28515625" bestFit="1" customWidth="1"/>
    <col min="15" max="15" width="12.5703125" customWidth="1"/>
    <col min="16" max="16" width="12.140625" style="1" customWidth="1"/>
    <col min="17" max="17" width="14.5703125" style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105</v>
      </c>
      <c r="Q1" s="1" t="s">
        <v>104</v>
      </c>
    </row>
    <row r="2" spans="1:18" x14ac:dyDescent="0.25">
      <c r="A2" t="s">
        <v>15</v>
      </c>
      <c r="B2" s="2">
        <v>42685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s="1">
        <v>261.95999999999998</v>
      </c>
      <c r="K2">
        <v>2</v>
      </c>
      <c r="L2">
        <v>0</v>
      </c>
      <c r="M2" s="1">
        <v>41.913600000000002</v>
      </c>
      <c r="N2" s="1">
        <f>J2*5%</f>
        <v>13.097999999999999</v>
      </c>
      <c r="O2" s="1">
        <f>J2-M2</f>
        <v>220.04639999999998</v>
      </c>
      <c r="P2" s="1">
        <f>IF(C:C="second class",J2*20%,IF(C:C="Standard class",J2*5%,IF(C:C="First class",J2*10%,0)))</f>
        <v>52.391999999999996</v>
      </c>
      <c r="Q2" s="1">
        <f>(J2-M2)*(1+P2)</f>
        <v>11748.717388799998</v>
      </c>
    </row>
    <row r="3" spans="1:18" x14ac:dyDescent="0.25">
      <c r="A3" t="s">
        <v>15</v>
      </c>
      <c r="B3" s="2">
        <v>42685</v>
      </c>
      <c r="C3" t="s">
        <v>16</v>
      </c>
      <c r="D3" t="s">
        <v>17</v>
      </c>
      <c r="E3" t="s">
        <v>18</v>
      </c>
      <c r="F3" t="s">
        <v>23</v>
      </c>
      <c r="G3" t="s">
        <v>20</v>
      </c>
      <c r="H3" t="s">
        <v>24</v>
      </c>
      <c r="I3" t="s">
        <v>25</v>
      </c>
      <c r="J3" s="1">
        <v>731.94</v>
      </c>
      <c r="K3">
        <v>3</v>
      </c>
      <c r="L3">
        <v>0</v>
      </c>
      <c r="M3" s="1">
        <v>219.58199999999999</v>
      </c>
      <c r="N3" s="1">
        <f t="shared" ref="N3:N31" si="0">J3*5%</f>
        <v>36.597000000000001</v>
      </c>
      <c r="O3" s="1">
        <f t="shared" ref="O3:O31" si="1">J3-M3</f>
        <v>512.35800000000006</v>
      </c>
      <c r="P3" s="1">
        <f t="shared" ref="P3:P31" si="2">IF(C:C="second class",J3*20%,IF(C:C="Standard class",J3*5%,IF(C:C="First class",J3*10%,0)))</f>
        <v>146.38800000000001</v>
      </c>
      <c r="Q3" s="1">
        <f>(J3-M3)*(1+P3)</f>
        <v>75515.420904000013</v>
      </c>
    </row>
    <row r="4" spans="1:18" x14ac:dyDescent="0.25">
      <c r="A4" t="s">
        <v>26</v>
      </c>
      <c r="B4" s="2">
        <v>42537</v>
      </c>
      <c r="C4" t="s">
        <v>16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s="1">
        <v>14.62</v>
      </c>
      <c r="K4">
        <v>2</v>
      </c>
      <c r="L4">
        <v>0</v>
      </c>
      <c r="M4" s="1">
        <v>6.8714000000000004</v>
      </c>
      <c r="N4" s="1">
        <f t="shared" si="0"/>
        <v>0.73099999999999998</v>
      </c>
      <c r="O4" s="1">
        <f t="shared" si="1"/>
        <v>7.7485999999999988</v>
      </c>
      <c r="P4" s="1">
        <f t="shared" si="2"/>
        <v>2.9239999999999999</v>
      </c>
      <c r="Q4" s="1">
        <f>(J4-M4)*(1+P4)</f>
        <v>30.405506399999997</v>
      </c>
    </row>
    <row r="5" spans="1:18" x14ac:dyDescent="0.25">
      <c r="A5" t="s">
        <v>33</v>
      </c>
      <c r="B5" s="2">
        <v>42295</v>
      </c>
      <c r="C5" t="s">
        <v>34</v>
      </c>
      <c r="D5" t="s">
        <v>35</v>
      </c>
      <c r="E5" t="s">
        <v>36</v>
      </c>
      <c r="F5" t="s">
        <v>37</v>
      </c>
      <c r="G5" t="s">
        <v>20</v>
      </c>
      <c r="H5" t="s">
        <v>38</v>
      </c>
      <c r="I5" t="s">
        <v>39</v>
      </c>
      <c r="J5" s="1">
        <v>957.57749999999999</v>
      </c>
      <c r="K5">
        <v>5</v>
      </c>
      <c r="L5">
        <v>0.45</v>
      </c>
      <c r="M5" s="1">
        <v>-383.03100000000001</v>
      </c>
      <c r="N5" s="1">
        <f t="shared" si="0"/>
        <v>47.878875000000001</v>
      </c>
      <c r="O5" s="1">
        <f t="shared" si="1"/>
        <v>1340.6085</v>
      </c>
      <c r="P5" s="1">
        <f t="shared" si="2"/>
        <v>47.878875000000001</v>
      </c>
      <c r="Q5" s="1">
        <f>(J5-M5)*(1+P5)</f>
        <v>65527.435295437506</v>
      </c>
      <c r="R5" s="5"/>
    </row>
    <row r="6" spans="1:18" x14ac:dyDescent="0.25">
      <c r="A6" t="s">
        <v>33</v>
      </c>
      <c r="B6" s="2">
        <v>42295</v>
      </c>
      <c r="C6" t="s">
        <v>34</v>
      </c>
      <c r="D6" t="s">
        <v>17</v>
      </c>
      <c r="E6" t="s">
        <v>36</v>
      </c>
      <c r="F6" t="s">
        <v>40</v>
      </c>
      <c r="G6" t="s">
        <v>30</v>
      </c>
      <c r="H6" t="s">
        <v>41</v>
      </c>
      <c r="I6" t="s">
        <v>42</v>
      </c>
      <c r="J6" s="1">
        <v>22.367999999999999</v>
      </c>
      <c r="K6">
        <v>2</v>
      </c>
      <c r="L6">
        <v>0.2</v>
      </c>
      <c r="M6" s="1">
        <v>2.5164</v>
      </c>
      <c r="N6" s="1">
        <f t="shared" si="0"/>
        <v>1.1184000000000001</v>
      </c>
      <c r="O6" s="1">
        <f t="shared" si="1"/>
        <v>19.851599999999998</v>
      </c>
      <c r="P6" s="1">
        <f t="shared" si="2"/>
        <v>1.1184000000000001</v>
      </c>
      <c r="Q6" s="1">
        <f>(J6-M6)*(1+P6)</f>
        <v>42.053629440000002</v>
      </c>
    </row>
    <row r="7" spans="1:18" x14ac:dyDescent="0.25">
      <c r="A7" t="s">
        <v>43</v>
      </c>
      <c r="B7" s="2">
        <v>41804</v>
      </c>
      <c r="C7" t="s">
        <v>34</v>
      </c>
      <c r="D7" t="s">
        <v>35</v>
      </c>
      <c r="E7" t="s">
        <v>44</v>
      </c>
      <c r="F7" t="s">
        <v>45</v>
      </c>
      <c r="G7" t="s">
        <v>20</v>
      </c>
      <c r="H7" t="s">
        <v>46</v>
      </c>
      <c r="I7" t="s">
        <v>39</v>
      </c>
      <c r="J7" s="1">
        <v>48.86</v>
      </c>
      <c r="K7">
        <v>7</v>
      </c>
      <c r="L7">
        <v>0</v>
      </c>
      <c r="M7" s="1">
        <v>14.1694</v>
      </c>
      <c r="N7" s="1">
        <f t="shared" si="0"/>
        <v>2.4430000000000001</v>
      </c>
      <c r="O7" s="1">
        <f t="shared" si="1"/>
        <v>34.690600000000003</v>
      </c>
      <c r="P7" s="1">
        <f t="shared" si="2"/>
        <v>2.4430000000000001</v>
      </c>
      <c r="Q7" s="1">
        <f>(J7-M7)*(1+P7)</f>
        <v>119.43973580000001</v>
      </c>
    </row>
    <row r="8" spans="1:18" x14ac:dyDescent="0.25">
      <c r="A8" t="s">
        <v>43</v>
      </c>
      <c r="B8" s="2">
        <v>41804</v>
      </c>
      <c r="C8" t="s">
        <v>34</v>
      </c>
      <c r="D8" t="s">
        <v>47</v>
      </c>
      <c r="E8" t="s">
        <v>44</v>
      </c>
      <c r="F8" t="s">
        <v>48</v>
      </c>
      <c r="G8" t="s">
        <v>30</v>
      </c>
      <c r="H8" t="s">
        <v>49</v>
      </c>
      <c r="I8" t="s">
        <v>39</v>
      </c>
      <c r="J8" s="1">
        <v>7.28</v>
      </c>
      <c r="K8">
        <v>4</v>
      </c>
      <c r="L8">
        <v>0</v>
      </c>
      <c r="M8" s="1">
        <v>1.9656</v>
      </c>
      <c r="N8" s="1">
        <f t="shared" si="0"/>
        <v>0.36400000000000005</v>
      </c>
      <c r="O8" s="1">
        <f t="shared" si="1"/>
        <v>5.3144</v>
      </c>
      <c r="P8" s="1">
        <f t="shared" si="2"/>
        <v>0.36400000000000005</v>
      </c>
      <c r="Q8" s="1">
        <f>(J8-M8)*(1+P8)</f>
        <v>7.2488416000000004</v>
      </c>
    </row>
    <row r="9" spans="1:18" x14ac:dyDescent="0.25">
      <c r="A9" t="s">
        <v>43</v>
      </c>
      <c r="B9" s="2">
        <v>41804</v>
      </c>
      <c r="C9" t="s">
        <v>34</v>
      </c>
      <c r="D9" t="s">
        <v>47</v>
      </c>
      <c r="E9" t="s">
        <v>44</v>
      </c>
      <c r="F9" t="s">
        <v>50</v>
      </c>
      <c r="G9" t="s">
        <v>51</v>
      </c>
      <c r="H9" t="s">
        <v>52</v>
      </c>
      <c r="I9" t="s">
        <v>53</v>
      </c>
      <c r="J9" s="1">
        <v>907.15200000000004</v>
      </c>
      <c r="K9">
        <v>6</v>
      </c>
      <c r="L9">
        <v>0.2</v>
      </c>
      <c r="M9" s="1">
        <v>90.715199999999996</v>
      </c>
      <c r="N9" s="1">
        <f t="shared" si="0"/>
        <v>45.357600000000005</v>
      </c>
      <c r="O9" s="1">
        <f t="shared" si="1"/>
        <v>816.43680000000006</v>
      </c>
      <c r="P9" s="1">
        <f t="shared" si="2"/>
        <v>45.357600000000005</v>
      </c>
      <c r="Q9" s="1">
        <f>(J9-M9)*(1+P9)</f>
        <v>37848.050599680006</v>
      </c>
    </row>
    <row r="10" spans="1:18" x14ac:dyDescent="0.25">
      <c r="A10" t="s">
        <v>43</v>
      </c>
      <c r="B10" s="2">
        <v>41804</v>
      </c>
      <c r="C10" t="s">
        <v>34</v>
      </c>
      <c r="D10" t="s">
        <v>35</v>
      </c>
      <c r="E10" t="s">
        <v>44</v>
      </c>
      <c r="F10" t="s">
        <v>54</v>
      </c>
      <c r="G10" t="s">
        <v>30</v>
      </c>
      <c r="H10" t="s">
        <v>55</v>
      </c>
      <c r="I10" t="s">
        <v>56</v>
      </c>
      <c r="J10" s="1">
        <v>18.504000000000001</v>
      </c>
      <c r="K10">
        <v>3</v>
      </c>
      <c r="L10">
        <v>0.2</v>
      </c>
      <c r="M10" s="1">
        <v>5.7824999999999998</v>
      </c>
      <c r="N10" s="1">
        <f t="shared" si="0"/>
        <v>0.92520000000000013</v>
      </c>
      <c r="O10" s="1">
        <f t="shared" si="1"/>
        <v>12.721500000000002</v>
      </c>
      <c r="P10" s="1">
        <f t="shared" si="2"/>
        <v>0.92520000000000013</v>
      </c>
      <c r="Q10" s="1">
        <f>(J10-M10)*(1+P10)</f>
        <v>24.491431800000008</v>
      </c>
    </row>
    <row r="11" spans="1:18" x14ac:dyDescent="0.25">
      <c r="A11" t="s">
        <v>43</v>
      </c>
      <c r="B11" s="2">
        <v>41804</v>
      </c>
      <c r="C11" t="s">
        <v>34</v>
      </c>
      <c r="D11" t="s">
        <v>47</v>
      </c>
      <c r="E11" t="s">
        <v>44</v>
      </c>
      <c r="F11" t="s">
        <v>57</v>
      </c>
      <c r="G11" t="s">
        <v>30</v>
      </c>
      <c r="H11" t="s">
        <v>58</v>
      </c>
      <c r="I11" t="s">
        <v>39</v>
      </c>
      <c r="J11" s="1">
        <v>114.9</v>
      </c>
      <c r="K11">
        <v>5</v>
      </c>
      <c r="L11">
        <v>0</v>
      </c>
      <c r="M11" s="1">
        <v>34.47</v>
      </c>
      <c r="N11" s="1">
        <f t="shared" si="0"/>
        <v>5.745000000000001</v>
      </c>
      <c r="O11" s="1">
        <f t="shared" si="1"/>
        <v>80.430000000000007</v>
      </c>
      <c r="P11" s="1">
        <f t="shared" si="2"/>
        <v>5.745000000000001</v>
      </c>
      <c r="Q11" s="1">
        <f>(J11-M11)*(1+P11)</f>
        <v>542.50035000000014</v>
      </c>
    </row>
    <row r="12" spans="1:18" x14ac:dyDescent="0.25">
      <c r="A12" t="s">
        <v>43</v>
      </c>
      <c r="B12" s="2">
        <v>41804</v>
      </c>
      <c r="C12" t="s">
        <v>34</v>
      </c>
      <c r="D12" t="s">
        <v>47</v>
      </c>
      <c r="E12" t="s">
        <v>44</v>
      </c>
      <c r="F12" t="s">
        <v>59</v>
      </c>
      <c r="G12" t="s">
        <v>20</v>
      </c>
      <c r="H12" t="s">
        <v>38</v>
      </c>
      <c r="I12" t="s">
        <v>39</v>
      </c>
      <c r="J12" s="1">
        <v>1706.184</v>
      </c>
      <c r="K12">
        <v>9</v>
      </c>
      <c r="L12">
        <v>0.2</v>
      </c>
      <c r="M12" s="1">
        <v>85.309200000000004</v>
      </c>
      <c r="N12" s="1">
        <f t="shared" si="0"/>
        <v>85.309200000000004</v>
      </c>
      <c r="O12" s="1">
        <f t="shared" si="1"/>
        <v>1620.8748000000001</v>
      </c>
      <c r="P12" s="1">
        <f t="shared" si="2"/>
        <v>85.309200000000004</v>
      </c>
      <c r="Q12" s="1">
        <f>(J12-M12)*(1+P12)</f>
        <v>139896.40728816</v>
      </c>
    </row>
    <row r="13" spans="1:18" x14ac:dyDescent="0.25">
      <c r="A13" t="s">
        <v>43</v>
      </c>
      <c r="B13" s="2">
        <v>41804</v>
      </c>
      <c r="C13" t="s">
        <v>34</v>
      </c>
      <c r="D13" t="s">
        <v>60</v>
      </c>
      <c r="E13" t="s">
        <v>44</v>
      </c>
      <c r="F13" t="s">
        <v>61</v>
      </c>
      <c r="G13" t="s">
        <v>51</v>
      </c>
      <c r="H13" t="s">
        <v>52</v>
      </c>
      <c r="I13" t="s">
        <v>53</v>
      </c>
      <c r="J13" s="1">
        <v>911.42399999999998</v>
      </c>
      <c r="K13">
        <v>4</v>
      </c>
      <c r="L13">
        <v>0.2</v>
      </c>
      <c r="M13" s="1">
        <v>68.356800000000007</v>
      </c>
      <c r="N13" s="1">
        <f t="shared" si="0"/>
        <v>45.571200000000005</v>
      </c>
      <c r="O13" s="1">
        <f t="shared" si="1"/>
        <v>843.06719999999996</v>
      </c>
      <c r="P13" s="1">
        <f t="shared" si="2"/>
        <v>45.571200000000005</v>
      </c>
      <c r="Q13" s="1">
        <f>(J13-M13)*(1+P13)</f>
        <v>39262.651184640003</v>
      </c>
    </row>
    <row r="14" spans="1:18" x14ac:dyDescent="0.25">
      <c r="A14" t="s">
        <v>62</v>
      </c>
      <c r="B14" s="2">
        <v>42845</v>
      </c>
      <c r="C14" t="s">
        <v>34</v>
      </c>
      <c r="D14" t="s">
        <v>47</v>
      </c>
      <c r="E14" t="s">
        <v>63</v>
      </c>
      <c r="F14" t="s">
        <v>64</v>
      </c>
      <c r="G14" t="s">
        <v>30</v>
      </c>
      <c r="H14" t="s">
        <v>65</v>
      </c>
      <c r="I14" t="s">
        <v>66</v>
      </c>
      <c r="J14" s="1">
        <v>15.552</v>
      </c>
      <c r="K14">
        <v>3</v>
      </c>
      <c r="L14">
        <v>0.2</v>
      </c>
      <c r="M14" s="1">
        <v>5.4432</v>
      </c>
      <c r="N14" s="1">
        <f t="shared" si="0"/>
        <v>0.77760000000000007</v>
      </c>
      <c r="O14" s="1">
        <f t="shared" si="1"/>
        <v>10.108799999999999</v>
      </c>
      <c r="P14" s="1">
        <f t="shared" si="2"/>
        <v>0.77760000000000007</v>
      </c>
      <c r="Q14" s="1">
        <f>(J14-M14)*(1+P14)</f>
        <v>17.969402879999997</v>
      </c>
    </row>
    <row r="15" spans="1:18" x14ac:dyDescent="0.25">
      <c r="A15" t="s">
        <v>67</v>
      </c>
      <c r="B15" s="2">
        <v>42714</v>
      </c>
      <c r="C15" t="s">
        <v>34</v>
      </c>
      <c r="D15" t="s">
        <v>27</v>
      </c>
      <c r="E15" t="s">
        <v>68</v>
      </c>
      <c r="F15" t="s">
        <v>69</v>
      </c>
      <c r="G15" t="s">
        <v>30</v>
      </c>
      <c r="H15" t="s">
        <v>55</v>
      </c>
      <c r="I15" t="s">
        <v>56</v>
      </c>
      <c r="J15" s="1">
        <v>407.976</v>
      </c>
      <c r="K15">
        <v>3</v>
      </c>
      <c r="L15">
        <v>0.2</v>
      </c>
      <c r="M15" s="1">
        <v>132.59219999999999</v>
      </c>
      <c r="N15" s="1">
        <f t="shared" si="0"/>
        <v>20.398800000000001</v>
      </c>
      <c r="O15" s="1">
        <f t="shared" si="1"/>
        <v>275.38380000000001</v>
      </c>
      <c r="P15" s="1">
        <f t="shared" si="2"/>
        <v>20.398800000000001</v>
      </c>
      <c r="Q15" s="1">
        <f>(J15-M15)*(1+P15)</f>
        <v>5892.8828594400002</v>
      </c>
    </row>
    <row r="16" spans="1:18" x14ac:dyDescent="0.25">
      <c r="A16" t="s">
        <v>70</v>
      </c>
      <c r="B16" s="2">
        <v>42334</v>
      </c>
      <c r="C16" t="s">
        <v>34</v>
      </c>
      <c r="D16" t="s">
        <v>47</v>
      </c>
      <c r="E16" t="s">
        <v>71</v>
      </c>
      <c r="F16" t="s">
        <v>72</v>
      </c>
      <c r="G16" t="s">
        <v>30</v>
      </c>
      <c r="H16" t="s">
        <v>58</v>
      </c>
      <c r="I16" t="s">
        <v>39</v>
      </c>
      <c r="J16" s="1">
        <v>68.81</v>
      </c>
      <c r="K16">
        <v>5</v>
      </c>
      <c r="L16">
        <v>0.8</v>
      </c>
      <c r="M16" s="1">
        <v>-123.858</v>
      </c>
      <c r="N16" s="1">
        <f t="shared" si="0"/>
        <v>3.4405000000000001</v>
      </c>
      <c r="O16" s="1">
        <f t="shared" si="1"/>
        <v>192.66800000000001</v>
      </c>
      <c r="P16" s="1">
        <f t="shared" si="2"/>
        <v>3.4405000000000001</v>
      </c>
      <c r="Q16" s="1">
        <f>(J16-M16)*(1+P16)</f>
        <v>855.54225400000007</v>
      </c>
    </row>
    <row r="17" spans="1:17" x14ac:dyDescent="0.25">
      <c r="A17" t="s">
        <v>70</v>
      </c>
      <c r="B17" s="2">
        <v>42334</v>
      </c>
      <c r="C17" t="s">
        <v>34</v>
      </c>
      <c r="D17" t="s">
        <v>27</v>
      </c>
      <c r="E17" t="s">
        <v>71</v>
      </c>
      <c r="F17" t="s">
        <v>73</v>
      </c>
      <c r="G17" t="s">
        <v>30</v>
      </c>
      <c r="H17" t="s">
        <v>55</v>
      </c>
      <c r="I17" t="s">
        <v>39</v>
      </c>
      <c r="J17" s="1">
        <v>2.544</v>
      </c>
      <c r="K17">
        <v>3</v>
      </c>
      <c r="L17">
        <v>0.8</v>
      </c>
      <c r="M17" s="1">
        <v>-3.8159999999999998</v>
      </c>
      <c r="N17" s="1">
        <f t="shared" si="0"/>
        <v>0.12720000000000001</v>
      </c>
      <c r="O17" s="1">
        <f t="shared" si="1"/>
        <v>6.3599999999999994</v>
      </c>
      <c r="P17" s="1">
        <f t="shared" si="2"/>
        <v>0.12720000000000001</v>
      </c>
      <c r="Q17" s="1">
        <f>(J17-M17)*(1+P17)</f>
        <v>7.1689919999999994</v>
      </c>
    </row>
    <row r="18" spans="1:17" x14ac:dyDescent="0.25">
      <c r="A18" t="s">
        <v>74</v>
      </c>
      <c r="B18" s="2">
        <v>41961</v>
      </c>
      <c r="C18" t="s">
        <v>34</v>
      </c>
      <c r="D18" t="s">
        <v>47</v>
      </c>
      <c r="E18" t="s">
        <v>75</v>
      </c>
      <c r="F18" t="s">
        <v>76</v>
      </c>
      <c r="G18" t="s">
        <v>30</v>
      </c>
      <c r="H18" t="s">
        <v>41</v>
      </c>
      <c r="I18" t="s">
        <v>42</v>
      </c>
      <c r="J18" s="1">
        <v>665.88</v>
      </c>
      <c r="K18">
        <v>6</v>
      </c>
      <c r="L18">
        <v>0</v>
      </c>
      <c r="M18" s="1">
        <v>13.317600000000001</v>
      </c>
      <c r="N18" s="1">
        <f t="shared" si="0"/>
        <v>33.294000000000004</v>
      </c>
      <c r="O18" s="1">
        <f t="shared" si="1"/>
        <v>652.56240000000003</v>
      </c>
      <c r="P18" s="1">
        <f t="shared" si="2"/>
        <v>33.294000000000004</v>
      </c>
      <c r="Q18" s="1">
        <f>(J18-M18)*(1+P18)</f>
        <v>22378.974945600003</v>
      </c>
    </row>
    <row r="19" spans="1:17" x14ac:dyDescent="0.25">
      <c r="A19" t="s">
        <v>77</v>
      </c>
      <c r="B19" s="2">
        <v>41774</v>
      </c>
      <c r="C19" t="s">
        <v>16</v>
      </c>
      <c r="D19" t="s">
        <v>47</v>
      </c>
      <c r="E19" t="s">
        <v>78</v>
      </c>
      <c r="F19" t="s">
        <v>79</v>
      </c>
      <c r="G19" t="s">
        <v>30</v>
      </c>
      <c r="H19" t="s">
        <v>41</v>
      </c>
      <c r="I19" t="s">
        <v>42</v>
      </c>
      <c r="J19" s="1">
        <v>55.5</v>
      </c>
      <c r="K19">
        <v>2</v>
      </c>
      <c r="L19">
        <v>0</v>
      </c>
      <c r="M19" s="1">
        <v>9.99</v>
      </c>
      <c r="N19" s="1">
        <f t="shared" si="0"/>
        <v>2.7750000000000004</v>
      </c>
      <c r="O19" s="1">
        <f t="shared" si="1"/>
        <v>45.51</v>
      </c>
      <c r="P19" s="1">
        <f t="shared" si="2"/>
        <v>11.100000000000001</v>
      </c>
      <c r="Q19" s="1">
        <f>(J19-M19)*(1+P19)</f>
        <v>550.67100000000005</v>
      </c>
    </row>
    <row r="20" spans="1:17" x14ac:dyDescent="0.25">
      <c r="A20" t="s">
        <v>80</v>
      </c>
      <c r="B20" s="2">
        <v>41883</v>
      </c>
      <c r="C20" t="s">
        <v>16</v>
      </c>
      <c r="D20" t="s">
        <v>35</v>
      </c>
      <c r="E20" t="s">
        <v>81</v>
      </c>
      <c r="F20" t="s">
        <v>82</v>
      </c>
      <c r="G20" t="s">
        <v>30</v>
      </c>
      <c r="H20" t="s">
        <v>49</v>
      </c>
      <c r="I20" t="s">
        <v>39</v>
      </c>
      <c r="J20" s="1">
        <v>8.56</v>
      </c>
      <c r="K20">
        <v>2</v>
      </c>
      <c r="L20">
        <v>0</v>
      </c>
      <c r="M20" s="1">
        <v>2.4824000000000002</v>
      </c>
      <c r="N20" s="1">
        <f t="shared" si="0"/>
        <v>0.42800000000000005</v>
      </c>
      <c r="O20" s="1">
        <f t="shared" si="1"/>
        <v>6.0776000000000003</v>
      </c>
      <c r="P20" s="1">
        <f t="shared" si="2"/>
        <v>1.7120000000000002</v>
      </c>
      <c r="Q20" s="1">
        <f>(J20-M20)*(1+P20)</f>
        <v>16.482451200000003</v>
      </c>
    </row>
    <row r="21" spans="1:17" x14ac:dyDescent="0.25">
      <c r="A21" t="s">
        <v>80</v>
      </c>
      <c r="B21" s="2">
        <v>41883</v>
      </c>
      <c r="C21" t="s">
        <v>16</v>
      </c>
      <c r="D21" t="s">
        <v>35</v>
      </c>
      <c r="E21" t="s">
        <v>81</v>
      </c>
      <c r="F21" t="s">
        <v>83</v>
      </c>
      <c r="G21" t="s">
        <v>51</v>
      </c>
      <c r="H21" t="s">
        <v>52</v>
      </c>
      <c r="I21" t="s">
        <v>53</v>
      </c>
      <c r="J21" s="1">
        <v>213.48</v>
      </c>
      <c r="K21">
        <v>3</v>
      </c>
      <c r="L21">
        <v>0.2</v>
      </c>
      <c r="M21" s="1">
        <v>16.010999999999999</v>
      </c>
      <c r="N21" s="1">
        <f t="shared" si="0"/>
        <v>10.673999999999999</v>
      </c>
      <c r="O21" s="1">
        <f t="shared" si="1"/>
        <v>197.46899999999999</v>
      </c>
      <c r="P21" s="1">
        <f t="shared" si="2"/>
        <v>42.695999999999998</v>
      </c>
      <c r="Q21" s="1">
        <f>(J21-M21)*(1+P21)</f>
        <v>8628.6054239999994</v>
      </c>
    </row>
    <row r="22" spans="1:17" x14ac:dyDescent="0.25">
      <c r="A22" t="s">
        <v>80</v>
      </c>
      <c r="B22" s="2">
        <v>41883</v>
      </c>
      <c r="C22" t="s">
        <v>16</v>
      </c>
      <c r="D22" t="s">
        <v>47</v>
      </c>
      <c r="E22" t="s">
        <v>81</v>
      </c>
      <c r="F22" t="s">
        <v>84</v>
      </c>
      <c r="G22" t="s">
        <v>30</v>
      </c>
      <c r="H22" t="s">
        <v>55</v>
      </c>
      <c r="I22" t="s">
        <v>56</v>
      </c>
      <c r="J22" s="1">
        <v>22.72</v>
      </c>
      <c r="K22">
        <v>4</v>
      </c>
      <c r="L22">
        <v>0.2</v>
      </c>
      <c r="M22" s="1">
        <v>7.3840000000000003</v>
      </c>
      <c r="N22" s="1">
        <f t="shared" si="0"/>
        <v>1.1359999999999999</v>
      </c>
      <c r="O22" s="1">
        <f t="shared" si="1"/>
        <v>15.335999999999999</v>
      </c>
      <c r="P22" s="1">
        <f t="shared" si="2"/>
        <v>4.5439999999999996</v>
      </c>
      <c r="Q22" s="1">
        <f>(J22-M22)*(1+P22)</f>
        <v>85.022783999999987</v>
      </c>
    </row>
    <row r="23" spans="1:17" x14ac:dyDescent="0.25">
      <c r="A23" t="s">
        <v>85</v>
      </c>
      <c r="B23" s="2">
        <v>42717</v>
      </c>
      <c r="C23" t="s">
        <v>34</v>
      </c>
      <c r="D23" t="s">
        <v>47</v>
      </c>
      <c r="E23" t="s">
        <v>86</v>
      </c>
      <c r="F23" t="s">
        <v>87</v>
      </c>
      <c r="G23" t="s">
        <v>30</v>
      </c>
      <c r="H23" t="s">
        <v>49</v>
      </c>
      <c r="I23" t="s">
        <v>39</v>
      </c>
      <c r="J23" s="1">
        <v>19.46</v>
      </c>
      <c r="K23">
        <v>7</v>
      </c>
      <c r="L23">
        <v>0</v>
      </c>
      <c r="M23" s="1">
        <v>5.0595999999999997</v>
      </c>
      <c r="N23" s="1">
        <f t="shared" si="0"/>
        <v>0.97300000000000009</v>
      </c>
      <c r="O23" s="1">
        <f t="shared" si="1"/>
        <v>14.400400000000001</v>
      </c>
      <c r="P23" s="1">
        <f t="shared" si="2"/>
        <v>0.97300000000000009</v>
      </c>
      <c r="Q23" s="1">
        <f>(J23-M23)*(1+P23)</f>
        <v>28.411989200000004</v>
      </c>
    </row>
    <row r="24" spans="1:17" x14ac:dyDescent="0.25">
      <c r="A24" t="s">
        <v>85</v>
      </c>
      <c r="B24" s="2">
        <v>42717</v>
      </c>
      <c r="C24" t="s">
        <v>34</v>
      </c>
      <c r="D24" t="s">
        <v>47</v>
      </c>
      <c r="E24" t="s">
        <v>86</v>
      </c>
      <c r="F24" t="s">
        <v>88</v>
      </c>
      <c r="G24" t="s">
        <v>30</v>
      </c>
      <c r="H24" t="s">
        <v>58</v>
      </c>
      <c r="I24" t="s">
        <v>39</v>
      </c>
      <c r="J24" s="1">
        <v>60.34</v>
      </c>
      <c r="K24">
        <v>7</v>
      </c>
      <c r="L24">
        <v>0</v>
      </c>
      <c r="M24" s="1">
        <v>15.6884</v>
      </c>
      <c r="N24" s="1">
        <f t="shared" si="0"/>
        <v>3.0170000000000003</v>
      </c>
      <c r="O24" s="1">
        <f t="shared" si="1"/>
        <v>44.651600000000002</v>
      </c>
      <c r="P24" s="1">
        <f t="shared" si="2"/>
        <v>3.0170000000000003</v>
      </c>
      <c r="Q24" s="1">
        <f>(J24-M24)*(1+P24)</f>
        <v>179.36547720000002</v>
      </c>
    </row>
    <row r="25" spans="1:17" x14ac:dyDescent="0.25">
      <c r="A25" t="s">
        <v>89</v>
      </c>
      <c r="B25" s="2">
        <v>42934</v>
      </c>
      <c r="C25" t="s">
        <v>16</v>
      </c>
      <c r="D25" t="s">
        <v>35</v>
      </c>
      <c r="E25" t="s">
        <v>90</v>
      </c>
      <c r="F25" t="s">
        <v>91</v>
      </c>
      <c r="G25" t="s">
        <v>20</v>
      </c>
      <c r="H25" t="s">
        <v>24</v>
      </c>
      <c r="I25" t="s">
        <v>25</v>
      </c>
      <c r="J25" s="1">
        <v>71.372</v>
      </c>
      <c r="K25">
        <v>2</v>
      </c>
      <c r="L25">
        <v>0.3</v>
      </c>
      <c r="M25" s="1">
        <v>-1.0196000000000001</v>
      </c>
      <c r="N25" s="1">
        <f t="shared" si="0"/>
        <v>3.5686</v>
      </c>
      <c r="O25" s="1">
        <f t="shared" si="1"/>
        <v>72.391599999999997</v>
      </c>
      <c r="P25" s="1">
        <f t="shared" si="2"/>
        <v>14.2744</v>
      </c>
      <c r="Q25" s="1">
        <f>(J25-M25)*(1+P25)</f>
        <v>1105.73825504</v>
      </c>
    </row>
    <row r="26" spans="1:17" x14ac:dyDescent="0.25">
      <c r="A26" t="s">
        <v>92</v>
      </c>
      <c r="B26" s="2">
        <v>42277</v>
      </c>
      <c r="C26" t="s">
        <v>34</v>
      </c>
      <c r="D26" t="s">
        <v>35</v>
      </c>
      <c r="E26" t="s">
        <v>93</v>
      </c>
      <c r="F26" t="s">
        <v>37</v>
      </c>
      <c r="G26" t="s">
        <v>20</v>
      </c>
      <c r="H26" t="s">
        <v>38</v>
      </c>
      <c r="I26" t="s">
        <v>39</v>
      </c>
      <c r="J26" s="1">
        <v>1044.6300000000001</v>
      </c>
      <c r="K26">
        <v>3</v>
      </c>
      <c r="L26">
        <v>0</v>
      </c>
      <c r="M26" s="1">
        <v>240.26490000000001</v>
      </c>
      <c r="N26" s="1">
        <f t="shared" si="0"/>
        <v>52.231500000000011</v>
      </c>
      <c r="O26" s="1">
        <f t="shared" si="1"/>
        <v>804.3651000000001</v>
      </c>
      <c r="P26" s="1">
        <f t="shared" si="2"/>
        <v>52.231500000000011</v>
      </c>
      <c r="Q26" s="1">
        <f>(J26-M26)*(1+P26)</f>
        <v>42817.560820650011</v>
      </c>
    </row>
    <row r="27" spans="1:17" x14ac:dyDescent="0.25">
      <c r="A27" t="s">
        <v>94</v>
      </c>
      <c r="B27" s="2">
        <v>42389</v>
      </c>
      <c r="C27" t="s">
        <v>16</v>
      </c>
      <c r="D27" t="s">
        <v>47</v>
      </c>
      <c r="E27" t="s">
        <v>95</v>
      </c>
      <c r="F27" t="s">
        <v>96</v>
      </c>
      <c r="G27" t="s">
        <v>30</v>
      </c>
      <c r="H27" t="s">
        <v>55</v>
      </c>
      <c r="I27" t="s">
        <v>39</v>
      </c>
      <c r="J27" s="1">
        <v>11.648</v>
      </c>
      <c r="K27">
        <v>2</v>
      </c>
      <c r="L27">
        <v>0.2</v>
      </c>
      <c r="M27" s="1">
        <v>4.2224000000000004</v>
      </c>
      <c r="N27" s="1">
        <f t="shared" si="0"/>
        <v>0.58240000000000003</v>
      </c>
      <c r="O27" s="1">
        <f t="shared" si="1"/>
        <v>7.4255999999999993</v>
      </c>
      <c r="P27" s="1">
        <f t="shared" si="2"/>
        <v>2.3296000000000001</v>
      </c>
      <c r="Q27" s="1">
        <f>(J27-M27)*(1+P27)</f>
        <v>24.72427776</v>
      </c>
    </row>
    <row r="28" spans="1:17" x14ac:dyDescent="0.25">
      <c r="A28" t="s">
        <v>94</v>
      </c>
      <c r="B28" s="2">
        <v>42389</v>
      </c>
      <c r="C28" t="s">
        <v>16</v>
      </c>
      <c r="D28" t="s">
        <v>47</v>
      </c>
      <c r="E28" t="s">
        <v>95</v>
      </c>
      <c r="F28" t="s">
        <v>97</v>
      </c>
      <c r="G28" t="s">
        <v>51</v>
      </c>
      <c r="H28" t="s">
        <v>98</v>
      </c>
      <c r="I28" t="s">
        <v>42</v>
      </c>
      <c r="J28" s="1">
        <v>90.57</v>
      </c>
      <c r="K28">
        <v>3</v>
      </c>
      <c r="L28">
        <v>0</v>
      </c>
      <c r="M28" s="1">
        <v>11.774100000000001</v>
      </c>
      <c r="N28" s="1">
        <f t="shared" si="0"/>
        <v>4.5285000000000002</v>
      </c>
      <c r="O28" s="1">
        <f t="shared" si="1"/>
        <v>78.795899999999989</v>
      </c>
      <c r="P28" s="1">
        <f t="shared" si="2"/>
        <v>18.114000000000001</v>
      </c>
      <c r="Q28" s="1">
        <f>(J28-M28)*(1+P28)</f>
        <v>1506.1048325999998</v>
      </c>
    </row>
    <row r="29" spans="1:17" x14ac:dyDescent="0.25">
      <c r="A29" t="s">
        <v>99</v>
      </c>
      <c r="B29" s="2">
        <v>42268</v>
      </c>
      <c r="C29" t="s">
        <v>34</v>
      </c>
      <c r="D29" t="s">
        <v>35</v>
      </c>
      <c r="E29" t="s">
        <v>100</v>
      </c>
      <c r="F29" t="s">
        <v>101</v>
      </c>
      <c r="G29" t="s">
        <v>20</v>
      </c>
      <c r="H29" t="s">
        <v>21</v>
      </c>
      <c r="I29" t="s">
        <v>22</v>
      </c>
      <c r="J29" s="1">
        <v>3083.43</v>
      </c>
      <c r="K29">
        <v>7</v>
      </c>
      <c r="L29">
        <v>0.5</v>
      </c>
      <c r="M29" s="1">
        <v>-1665.0522000000001</v>
      </c>
      <c r="N29" s="1">
        <f t="shared" si="0"/>
        <v>154.17150000000001</v>
      </c>
      <c r="O29" s="1">
        <f t="shared" si="1"/>
        <v>4748.4822000000004</v>
      </c>
      <c r="P29" s="1">
        <f t="shared" si="2"/>
        <v>154.17150000000001</v>
      </c>
      <c r="Q29" s="1">
        <f>(J29-M29)*(1+P29)</f>
        <v>736829.10569730005</v>
      </c>
    </row>
    <row r="30" spans="1:17" x14ac:dyDescent="0.25">
      <c r="A30" t="s">
        <v>99</v>
      </c>
      <c r="B30" s="2">
        <v>42268</v>
      </c>
      <c r="C30" t="s">
        <v>34</v>
      </c>
      <c r="D30" t="s">
        <v>47</v>
      </c>
      <c r="E30" t="s">
        <v>100</v>
      </c>
      <c r="F30" t="s">
        <v>102</v>
      </c>
      <c r="G30" t="s">
        <v>30</v>
      </c>
      <c r="H30" t="s">
        <v>55</v>
      </c>
      <c r="I30" t="s">
        <v>39</v>
      </c>
      <c r="J30" s="1">
        <v>9.6180000000000003</v>
      </c>
      <c r="K30">
        <v>2</v>
      </c>
      <c r="L30">
        <v>0.7</v>
      </c>
      <c r="M30" s="1">
        <v>-7.0532000000000004</v>
      </c>
      <c r="N30" s="1">
        <f t="shared" si="0"/>
        <v>0.48090000000000005</v>
      </c>
      <c r="O30" s="1">
        <f t="shared" si="1"/>
        <v>16.671199999999999</v>
      </c>
      <c r="P30" s="1">
        <f t="shared" si="2"/>
        <v>0.48090000000000005</v>
      </c>
      <c r="Q30" s="1">
        <f>(J30-M30)*(1+P30)</f>
        <v>24.688380080000002</v>
      </c>
    </row>
    <row r="31" spans="1:17" x14ac:dyDescent="0.25">
      <c r="A31" t="s">
        <v>99</v>
      </c>
      <c r="B31" s="2">
        <v>42268</v>
      </c>
      <c r="C31" t="s">
        <v>34</v>
      </c>
      <c r="D31" t="s">
        <v>17</v>
      </c>
      <c r="E31" t="s">
        <v>100</v>
      </c>
      <c r="F31" t="s">
        <v>103</v>
      </c>
      <c r="G31" t="s">
        <v>20</v>
      </c>
      <c r="H31" t="s">
        <v>46</v>
      </c>
      <c r="I31" t="s">
        <v>39</v>
      </c>
      <c r="J31" s="1">
        <v>124.2</v>
      </c>
      <c r="K31">
        <v>3</v>
      </c>
      <c r="L31">
        <v>0.2</v>
      </c>
      <c r="M31" s="1">
        <v>15.525</v>
      </c>
      <c r="N31" s="1">
        <f t="shared" si="0"/>
        <v>6.2100000000000009</v>
      </c>
      <c r="O31" s="1">
        <f t="shared" si="1"/>
        <v>108.675</v>
      </c>
      <c r="P31" s="1">
        <f t="shared" si="2"/>
        <v>6.2100000000000009</v>
      </c>
      <c r="Q31" s="1">
        <f>(J31-M31)*(1+P31)</f>
        <v>783.54675000000009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5768-05B2-4700-8424-E9503774B852}">
  <dimension ref="B2:B6"/>
  <sheetViews>
    <sheetView workbookViewId="0">
      <selection activeCell="D10" sqref="D10"/>
    </sheetView>
  </sheetViews>
  <sheetFormatPr defaultRowHeight="15" x14ac:dyDescent="0.25"/>
  <cols>
    <col min="1" max="1" width="13.7109375" customWidth="1"/>
    <col min="2" max="2" width="18.28515625" customWidth="1"/>
  </cols>
  <sheetData>
    <row r="2" spans="2:2" ht="15.75" x14ac:dyDescent="0.3">
      <c r="B2" s="4"/>
    </row>
    <row r="3" spans="2:2" ht="15.75" x14ac:dyDescent="0.3">
      <c r="B3" s="4"/>
    </row>
    <row r="4" spans="2:2" ht="15.75" x14ac:dyDescent="0.3">
      <c r="B4" s="4"/>
    </row>
    <row r="5" spans="2:2" ht="15.75" x14ac:dyDescent="0.3">
      <c r="B5" s="4"/>
    </row>
    <row r="6" spans="2:2" x14ac:dyDescent="0.25">
      <c r="B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desktop</dc:creator>
  <cp:lastModifiedBy>dell desktop</cp:lastModifiedBy>
  <dcterms:created xsi:type="dcterms:W3CDTF">2022-03-20T15:18:44Z</dcterms:created>
  <dcterms:modified xsi:type="dcterms:W3CDTF">2022-03-20T16:17:33Z</dcterms:modified>
</cp:coreProperties>
</file>