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45621" concurrentCalc="0"/>
</workbook>
</file>

<file path=xl/calcChain.xml><?xml version="1.0" encoding="utf-8"?>
<calcChain xmlns="http://schemas.openxmlformats.org/spreadsheetml/2006/main">
  <c r="D27" i="1" l="1"/>
  <c r="E26" i="1"/>
  <c r="D26" i="1"/>
  <c r="E25" i="1"/>
  <c r="E23" i="1"/>
  <c r="D20" i="1"/>
  <c r="D23" i="1"/>
  <c r="D24" i="1"/>
  <c r="E24" i="1"/>
  <c r="D25" i="1"/>
  <c r="E27" i="1"/>
  <c r="D37" i="1"/>
  <c r="E37" i="1"/>
  <c r="D39" i="1"/>
  <c r="E39" i="1"/>
  <c r="D41" i="1"/>
  <c r="E41" i="1"/>
  <c r="D42" i="1"/>
  <c r="E42" i="1"/>
  <c r="D28" i="1"/>
  <c r="E28" i="1"/>
  <c r="D38" i="1"/>
  <c r="E38" i="1"/>
  <c r="D40" i="1"/>
  <c r="E40" i="1"/>
  <c r="D43" i="1"/>
  <c r="D29" i="1"/>
  <c r="E29" i="1"/>
  <c r="D30" i="1"/>
  <c r="E30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<sst xmlns="http://schemas.openxmlformats.org/spreadsheetml/2006/main" count="61" uniqueCount="44">
  <si>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</si>
  <si>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</si>
  <si>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</si>
  <si>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</si>
  <si>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</si>
  <si>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</si>
  <si>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</si>
  <si>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</si>
  <si>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</si>
  <si>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</si>
  <si>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</si>
  <si>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</si>
  <si>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</si>
  <si>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</si>
  <si>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</si>
  <si>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</si>
  <si>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</si>
  <si>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</si>
  <si>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</si>
  <si>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</si>
  <si>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</si>
  <si>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</si>
  <si>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</si>
  <si>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</si>
  <si>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</si>
  <si>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</si>
  <si>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</si>
  <si>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</si>
  <si>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</si>
  <si>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</si>
  <si>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</si>
  <si>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</si>
  <si>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</si>
  <si>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</si>
  <si>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</si>
  <si>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</si>
  <si>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</si>
  <si>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</si>
  <si>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Upload plików[Drag and Drop]</t>
  </si>
  <si>
    <t>Połączenie funkcji składowych z bazą danych</t>
  </si>
  <si>
    <t>Autoscroll[Centrowanie]</t>
  </si>
  <si>
    <t>Dynamiczne odkrywanie treści</t>
  </si>
  <si>
    <t>Skrypt galerii</t>
  </si>
  <si>
    <t>Automove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</si>
</sst>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PRZYGOTOWANIE PLATOFRMY GITHUB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DIAGRAM GANTTA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9.3000000000000007</c:v>
                </c:pt>
                <c:pt idx="14">
                  <c:v>9.3000000000000007</c:v>
                </c:pt>
                <c:pt idx="15">
                  <c:v>9.3000000000000007</c:v>
                </c:pt>
                <c:pt idx="16">
                  <c:v>9.3000000000000007</c:v>
                </c:pt>
                <c:pt idx="17">
                  <c:v>9.3000000000000007</c:v>
                </c:pt>
                <c:pt idx="18">
                  <c:v>9.3000000000000007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STRONA POWITALNA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9.3000000000000007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8.3000000000000007</c:v>
                </c:pt>
                <c:pt idx="22">
                  <c:v>8.3000000000000007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ZAPROJEKTOWANIE MODELU BAZY DANYCH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8.3000000000000007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7.3000000000000007</c:v>
                </c:pt>
                <c:pt idx="28">
                  <c:v>7.3000000000000007</c:v>
                </c:pt>
                <c:pt idx="29">
                  <c:v>7.3000000000000007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PANEL LOGOWANIA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SKRYPT GALERII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WYMAGANIE FUNKCJONALNE/NIEFUNKCJONALNE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DIAGRAM PRZYPADKÓW UŻYCIA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DIAGRAM SEKWENCJI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wrz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paź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paź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wrz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{56356C43-C82B-4D1C-8E01-7DCA25864E81}</c15:txfldGUID>
                      <c15:f>Obliczenia!$E$72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{6A4C7AA1-012B-441A-9438-2E2A00643ABF}</c15:txfldGUID>
                      <c15:f>Obliczenia!$F$72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{BB026A33-B977-475E-9EC8-A2EB4C4B7064}</c15:txfldGUID>
                      <c15:f>Obliczenia!$G$72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{0294E68E-06ED-4BEE-AEE6-A31FC4E4C95E}</c15:txfldGUID>
                      <c15:f>Obliczenia!$H$72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{7565FF6F-2FBB-4FC3-A9AB-A2212BB75923}</c15:txfldGUID>
                      <c15:f>Obliczenia!$I$72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{5C327988-1A96-42A7-89E2-A3F61BBA74F9}</c15:txfldGUID>
                      <c15:f>Obliczenia!$J$72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{FB2AFDFB-29B3-42EF-AE6F-5004B730F540}</c15:txfldGUID>
                      <c15:f>Obliczenia!$K$72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{C3B04DA5-612F-4B82-ABF2-ED14C905F13C}</c15:txfldGUID>
                      <c15:f>Obliczenia!$L$72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{3CE928E2-2875-47B1-8124-9ED1C511ADEB}</c15:txfldGUID>
                      <c15:f>Obliczenia!$M$72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{312199C8-81C4-4F8A-9182-47CCCEFA068A}</c15:txfldGUID>
                      <c15:f>Obliczenia!$N$72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{0042A2FC-EBD8-4DBB-AE16-ADE41625482A}</c15:txfldGUID>
                      <c15:f>Obliczenia!$O$72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{87D0C625-F8E6-4C1C-B04A-4CFCD35FB964}</c15:txfldGUID>
                      <c15:f>Obliczenia!$P$72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{18E26001-8CBA-4F21-B6A2-53EFC45978F0}</c15:txfldGUID>
                      <c15:f>Obliczenia!$Q$72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{5547476C-1105-47AA-8351-E429C32AD525}</c15:txfldGUID>
                      <c15:f>Obliczenia!$R$72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{6D4FA778-B10C-49F1-B65F-6282CB917000}</c15:txfldGUID>
                      <c15:f>Obliczenia!$S$72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{4981DD1B-116A-4408-A8AC-B2B0B5125963}</c15:txfldGUID>
                      <c15:f>Obliczenia!$T$72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{5F66A711-788D-472C-90A7-FE5F6264537A}</c15:txfldGUID>
                      <c15:f>Obliczenia!$U$72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{8B4EC5F9-7B3A-4A96-970B-304C3F9E18FC}</c15:txfldGUID>
                      <c15:f>Obliczenia!$V$72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{A156755F-C763-4A2D-8B55-1DE5547F257F}</c15:txfldGUID>
                      <c15:f>Obliczenia!$W$72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{92AA37A1-0B89-4E52-B05C-ACD924C76BB6}</c15:txfldGUID>
                      <c15:f>Obliczenia!$X$72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{F6F2EC29-75B2-4B86-BF37-37D936CD45EF}</c15:txfldGUID>
                      <c15:f>Obliczenia!$Y$72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{DE61D794-9D0C-41C2-AFA7-D6D2BBFD8D3C}</c15:txfldGUID>
                      <c15:f>Obliczenia!$Z$72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{208F1699-0818-4AF9-84CC-0D12C731698C}</c15:txfldGUID>
                      <c15:f>Obliczenia!$AA$72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{B046ACA6-0743-44D0-9053-B65C0C931D69}</c15:txfldGUID>
                      <c15:f>Obliczenia!$AB$72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{E1A2D15E-CBAE-48E0-BBCB-435E1B78C11F}</c15:txfldGUID>
                      <c15:f>Obliczenia!$AC$72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{A66A8ECD-479D-4141-B006-D40467022736}</c15:txfldGUID>
                      <c15:f>Obliczenia!$AD$72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{383C62BA-423D-4261-B4A0-34096A17623A}</c15:txfldGUID>
                      <c15:f>Obliczenia!$AE$72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{80199A71-294E-4152-8BBD-04445700C00C}</c15:txfldGUID>
                      <c15:f>Obliczenia!$AF$72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{2F9F572D-7F2F-4AAC-8A22-5B305D0892B2}</c15:txfldGUID>
                      <c15:f>Obliczenia!$AG$72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{347501BB-0D0F-4B62-A9C2-1B90F1906893}</c15:txfldGUID>
                      <c15:f>Obliczenia!$AH$72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{B168522A-DFB5-40DA-AA7B-8C4C1E1AF97C}</c15:txfldGUID>
                      <c15:f>Obliczenia!$E$70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{4965B560-8F59-4DCB-95D8-AB11380D74C9}</c15:txfldGUID>
                      <c15:f>Obliczenia!$F$70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{6956F1FF-84FA-4312-A47B-7B165C95C7E5}</c15:txfldGUID>
                      <c15:f>Obliczenia!$G$70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{9EAA6D51-77EB-4B1D-B388-B25BB4BD76CD}</c15:txfldGUID>
                      <c15:f>Obliczenia!$H$70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{ADBC4F8F-A033-42AE-8EFB-EE3504E7493E}</c15:txfldGUID>
                      <c15:f>Obliczenia!$I$70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{FB4ADA11-04D1-428E-BD90-6A7E5BF969F2}</c15:txfldGUID>
                      <c15:f>Obliczenia!$J$70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{D972106E-3322-4CF5-B52A-52B430D2E524}</c15:txfldGUID>
                      <c15:f>Obliczenia!$K$70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{77DD1FC3-503F-42C7-8F73-B8A900694EEF}</c15:txfldGUID>
                      <c15:f>Obliczenia!$L$70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{D7BED2D9-CDAA-4F62-A76C-68624E23408A}</c15:txfldGUID>
                      <c15:f>Obliczenia!$M$70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{F45FD288-ECF0-42DF-9C22-9DF6EF6B649C}</c15:txfldGUID>
                      <c15:f>Obliczenia!$N$70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{C35607A8-A320-4EA0-9FBB-4E1B38524DC7}</c15:txfldGUID>
                      <c15:f>Obliczenia!$O$70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{A1379E74-B34F-4D55-BDA8-92E08894334C}</c15:txfldGUID>
                      <c15:f>Obliczenia!$P$70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{CE636C17-3E73-4F2A-81F4-9F034587F600}</c15:txfldGUID>
                      <c15:f>Obliczenia!$Q$70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{31C912F1-D552-4784-8037-AC4D2FEB0061}</c15:txfldGUID>
                      <c15:f>Obliczenia!$R$70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{75D77B20-0D01-4652-9363-B126429FFB87}</c15:txfldGUID>
                      <c15:f>Obliczenia!$S$70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{127A6448-E985-4F2C-AB21-6AA068377D98}</c15:txfldGUID>
                      <c15:f>Obliczenia!$T$70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{4D32B32E-8149-4B89-96A4-3A9C420B2EE4}</c15:txfldGUID>
                      <c15:f>Obliczenia!$U$70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{BAC91638-8E26-47B8-B5FB-CEF202C61AC7}</c15:txfldGUID>
                      <c15:f>Obliczenia!$V$70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{D2E3A4DF-F519-45A5-BB00-086101634D46}</c15:txfldGUID>
                      <c15:f>Obliczenia!$W$70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{6AACD463-E4E9-4F3A-97C3-A7681298A2D0}</c15:txfldGUID>
                      <c15:f>Obliczenia!$X$70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{4DCCF964-9197-4900-B411-E4A1A915E7F9}</c15:txfldGUID>
                      <c15:f>Obliczenia!$Y$70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{EFF48222-BEF9-4ADE-A0C1-EF3315376FB8}</c15:txfldGUID>
                      <c15:f>Obliczenia!$Z$70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{231DC520-2809-489F-AD0C-97C36EB0AE8D}</c15:txfldGUID>
                      <c15:f>Obliczenia!$AA$70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{115C330D-92CD-455C-BAC5-60BD248177F6}</c15:txfldGUID>
                      <c15:f>Obliczenia!$AB$70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{E6BAF5EC-E579-4DE6-BFAC-F6EA2ED4870D}</c15:txfldGUID>
                      <c15:f>Obliczenia!$AC$70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{AB7453C4-3CD0-4039-9B7D-9CCC766780A1}</c15:txfldGUID>
                      <c15:f>Obliczenia!$AD$70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{57AB32B7-63E9-4455-9023-D859A6B7487B}</c15:txfldGUID>
                      <c15:f>Obliczenia!$AE$70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{204D7976-123D-4646-8531-3107E5763834}</c15:txfldGUID>
                      <c15:f>Obliczenia!$AF$70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{EA779D60-0A9A-4205-9FCD-48C148565655}</c15:txfldGUID>
                      <c15:f>Obliczenia!$AG$70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{D8D39187-BADB-49BB-90B9-4903FE17248E}</c15:txfldGUID>
                      <c15:f>Obliczenia!$AH$70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wrz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paź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85088"/>
        <c:axId val="109786624"/>
      </c:lineChart>
      <c:catAx>
        <c:axId val="10978508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09786624"/>
        <c:crosses val="autoZero"/>
        <c:auto val="1"/>
        <c:lblAlgn val="ctr"/>
        <c:lblOffset val="100"/>
        <c:noMultiLvlLbl val="1"/>
      </c:catAx>
      <c:valAx>
        <c:axId val="109786624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0978508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4" totalsRowShown="0" headerRowDxfId="6" dataDxfId="5">
  <autoFilter ref="B22:F44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4"/>
  <sheetViews>
    <sheetView showGridLines="0" tabSelected="1" topLeftCell="A19" zoomScaleNormal="100" workbookViewId="0">
      <selection activeCell="F34" sqref="F34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30</v>
      </c>
    </row>
    <row r="23" spans="2:6" ht="17.25" customHeight="1" x14ac:dyDescent="0.2">
      <c r="B23" s="12">
        <f t="shared" ref="B23:B28" si="0">N(B22)+1</f>
        <v>1</v>
      </c>
      <c r="C23" s="14" t="s">
        <v>34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20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37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42</v>
      </c>
      <c r="D28" s="19">
        <f>D25</f>
        <v>41891</v>
      </c>
      <c r="E28" s="19">
        <f>Działania[[#This Row],[ROZPOCZĘCIE]]+59</f>
        <v>41950</v>
      </c>
      <c r="F28" s="14" t="s">
        <v>32</v>
      </c>
    </row>
    <row r="29" spans="2:6" ht="17.25" customHeight="1" x14ac:dyDescent="0.2">
      <c r="B29" s="15">
        <f t="shared" ref="B29:B34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36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36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36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31</v>
      </c>
    </row>
    <row r="33" spans="2:6" ht="17.25" customHeight="1" x14ac:dyDescent="0.2">
      <c r="B33" s="15">
        <f t="shared" si="1"/>
        <v>11</v>
      </c>
      <c r="C33" s="14" t="s">
        <v>26</v>
      </c>
      <c r="D33" s="19">
        <f>E32+1</f>
        <v>41923</v>
      </c>
      <c r="E33" s="19">
        <f>Działania[[#This Row],[ROZPOCZĘCIE]]+7</f>
        <v>41930</v>
      </c>
      <c r="F33" s="14" t="s">
        <v>36</v>
      </c>
    </row>
    <row r="34" spans="2:6" ht="17.25" customHeight="1" x14ac:dyDescent="0.2">
      <c r="B34" s="15">
        <f t="shared" si="1"/>
        <v>12</v>
      </c>
      <c r="C34" s="14" t="s">
        <v>27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31</v>
      </c>
    </row>
    <row r="35" spans="2:6" ht="17.25" customHeight="1" x14ac:dyDescent="0.2">
      <c r="B35" s="8">
        <f t="shared" ref="B35:B39" si="3">N(B34)+1</f>
        <v>13</v>
      </c>
      <c r="C35" s="14" t="s">
        <v>28</v>
      </c>
      <c r="D35" s="19">
        <f t="shared" si="2"/>
        <v>41939</v>
      </c>
      <c r="E35" s="19">
        <f>Działania[[#This Row],[ROZPOCZĘCIE]]+7</f>
        <v>41946</v>
      </c>
      <c r="F35" s="14" t="s">
        <v>31</v>
      </c>
    </row>
    <row r="36" spans="2:6" ht="17.25" customHeight="1" x14ac:dyDescent="0.2">
      <c r="B36" s="8">
        <f t="shared" si="3"/>
        <v>14</v>
      </c>
      <c r="C36" s="14" t="s">
        <v>29</v>
      </c>
      <c r="D36" s="19">
        <f t="shared" si="2"/>
        <v>41947</v>
      </c>
      <c r="E36" s="19">
        <f>Działania[[#This Row],[ROZPOCZĘCIE]]+7</f>
        <v>41954</v>
      </c>
      <c r="F36" s="14" t="s">
        <v>31</v>
      </c>
    </row>
    <row r="37" spans="2:6" ht="17.25" customHeight="1" x14ac:dyDescent="0.2">
      <c r="B37" s="8">
        <f t="shared" si="3"/>
        <v>15</v>
      </c>
      <c r="C37" s="14" t="s">
        <v>38</v>
      </c>
      <c r="D37" s="19">
        <f>E27+6</f>
        <v>41923</v>
      </c>
      <c r="E37" s="19">
        <f>Działania[[#This Row],[ROZPOCZĘCIE]]+14</f>
        <v>41937</v>
      </c>
      <c r="F37" s="14" t="s">
        <v>20</v>
      </c>
    </row>
    <row r="38" spans="2:6" ht="17.25" customHeight="1" x14ac:dyDescent="0.2">
      <c r="B38" s="8">
        <f t="shared" si="3"/>
        <v>16</v>
      </c>
      <c r="C38" s="20" t="s">
        <v>40</v>
      </c>
      <c r="D38" s="21">
        <f>E28+3</f>
        <v>41953</v>
      </c>
      <c r="E38" s="19">
        <f>Działania[[#This Row],[ROZPOCZĘCIE]]+6</f>
        <v>41959</v>
      </c>
      <c r="F38" s="20" t="s">
        <v>32</v>
      </c>
    </row>
    <row r="39" spans="2:6" ht="17.25" customHeight="1" x14ac:dyDescent="0.2">
      <c r="B39" s="8">
        <f t="shared" si="3"/>
        <v>17</v>
      </c>
      <c r="C39" s="14" t="s">
        <v>39</v>
      </c>
      <c r="D39" s="19">
        <f>E37+5</f>
        <v>41942</v>
      </c>
      <c r="E39" s="19">
        <f>Działania[[#This Row],[ROZPOCZĘCIE]]+22</f>
        <v>41964</v>
      </c>
      <c r="F39" s="14" t="s">
        <v>20</v>
      </c>
    </row>
    <row r="40" spans="2:6" ht="17.25" customHeight="1" x14ac:dyDescent="0.2">
      <c r="B40" s="8">
        <f t="shared" ref="B40:B44" si="4">N(B39)+1</f>
        <v>18</v>
      </c>
      <c r="C40" s="20" t="s">
        <v>43</v>
      </c>
      <c r="D40" s="21">
        <f>E38+1</f>
        <v>41960</v>
      </c>
      <c r="E40" s="19">
        <f>Działania[[#This Row],[ROZPOCZĘCIE]]+6</f>
        <v>41966</v>
      </c>
      <c r="F40" s="20" t="s">
        <v>32</v>
      </c>
    </row>
    <row r="41" spans="2:6" ht="17.25" customHeight="1" x14ac:dyDescent="0.2">
      <c r="B41" s="8">
        <f t="shared" si="4"/>
        <v>19</v>
      </c>
      <c r="C41" s="14" t="s">
        <v>33</v>
      </c>
      <c r="D41" s="19">
        <f>E39+1</f>
        <v>41965</v>
      </c>
      <c r="E41" s="19">
        <f>Działania[[#This Row],[ROZPOCZĘCIE]]+11</f>
        <v>41976</v>
      </c>
      <c r="F41" s="14" t="s">
        <v>20</v>
      </c>
    </row>
    <row r="42" spans="2:6" ht="17.25" customHeight="1" x14ac:dyDescent="0.2">
      <c r="B42" s="8">
        <f t="shared" si="4"/>
        <v>20</v>
      </c>
      <c r="C42" s="20" t="s">
        <v>41</v>
      </c>
      <c r="D42" s="21">
        <f>E41+3</f>
        <v>41979</v>
      </c>
      <c r="E42" s="19">
        <f>Działania[[#This Row],[ROZPOCZĘCIE]]+13</f>
        <v>41992</v>
      </c>
      <c r="F42" s="20" t="s">
        <v>32</v>
      </c>
    </row>
    <row r="43" spans="2:6" ht="17.25" customHeight="1" x14ac:dyDescent="0.2">
      <c r="B43" s="8">
        <f t="shared" si="4"/>
        <v>21</v>
      </c>
      <c r="C43" s="20" t="s">
        <v>35</v>
      </c>
      <c r="D43" s="21">
        <f>E40+1</f>
        <v>41967</v>
      </c>
      <c r="E43" s="19">
        <f>Działania[[#This Row],[ROZPOCZĘCIE]]+14</f>
        <v>41981</v>
      </c>
      <c r="F43" s="20" t="s">
        <v>20</v>
      </c>
    </row>
    <row r="44" spans="2:6" ht="17.25" customHeight="1" x14ac:dyDescent="0.2">
      <c r="B44" s="8">
        <f t="shared" si="4"/>
        <v>22</v>
      </c>
      <c r="C44" s="20"/>
      <c r="D44" s="21"/>
      <c r="E44" s="21"/>
      <c r="F44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41928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9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0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</v>
      </c>
      <c r="F15">
        <f t="shared" ref="F15:F23" ca="1" si="0">OFFSET(E15,-$D$11,)</f>
        <v>1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</v>
      </c>
      <c r="F16">
        <f t="shared" ca="1" si="0"/>
        <v>2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3</v>
      </c>
      <c r="F17">
        <f t="shared" ca="1" si="0"/>
        <v>3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4</v>
      </c>
      <c r="F18">
        <f t="shared" ca="1" si="0"/>
        <v>4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5</v>
      </c>
      <c r="F19">
        <f t="shared" ca="1" si="0"/>
        <v>5</v>
      </c>
    </row>
    <row r="20" spans="1:35" x14ac:dyDescent="0.2">
      <c r="E20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6</v>
      </c>
      <c r="F20">
        <f t="shared" ca="1" si="0"/>
        <v>6</v>
      </c>
    </row>
    <row r="21" spans="1:35" x14ac:dyDescent="0.2">
      <c r="E21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7</v>
      </c>
      <c r="F21">
        <f t="shared" ca="1" si="0"/>
        <v>7</v>
      </c>
    </row>
    <row r="22" spans="1:35" x14ac:dyDescent="0.2">
      <c r="E22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8</v>
      </c>
      <c r="F22">
        <f t="shared" ca="1" si="0"/>
        <v>8</v>
      </c>
    </row>
    <row r="23" spans="1:35" x14ac:dyDescent="0.2">
      <c r="E23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9</v>
      </c>
      <c r="F23">
        <f t="shared" ca="1" si="0"/>
        <v>9</v>
      </c>
    </row>
    <row r="25" spans="1:35" x14ac:dyDescent="0.2">
      <c r="C25" t="s">
        <v>4</v>
      </c>
      <c r="D25" s="1">
        <f>DataRozpoczęcia+Okno_Przesunięcie</f>
        <v>41883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41883</v>
      </c>
      <c r="F31" s="1">
        <f t="shared" ref="F31:AI31" si="1">E31+1</f>
        <v>41884</v>
      </c>
      <c r="G31" s="1">
        <f t="shared" si="1"/>
        <v>41885</v>
      </c>
      <c r="H31" s="1">
        <f t="shared" si="1"/>
        <v>41886</v>
      </c>
      <c r="I31" s="1">
        <f t="shared" si="1"/>
        <v>41887</v>
      </c>
      <c r="J31" s="1">
        <f t="shared" si="1"/>
        <v>41888</v>
      </c>
      <c r="K31" s="1">
        <f t="shared" si="1"/>
        <v>41889</v>
      </c>
      <c r="L31" s="1">
        <f t="shared" si="1"/>
        <v>41890</v>
      </c>
      <c r="M31" s="1">
        <f t="shared" si="1"/>
        <v>41891</v>
      </c>
      <c r="N31" s="1">
        <f t="shared" si="1"/>
        <v>41892</v>
      </c>
      <c r="O31" s="1">
        <f t="shared" si="1"/>
        <v>41893</v>
      </c>
      <c r="P31" s="1">
        <f t="shared" si="1"/>
        <v>41894</v>
      </c>
      <c r="Q31" s="1">
        <f t="shared" si="1"/>
        <v>41895</v>
      </c>
      <c r="R31" s="1">
        <f t="shared" si="1"/>
        <v>41896</v>
      </c>
      <c r="S31" s="1">
        <f t="shared" si="1"/>
        <v>41897</v>
      </c>
      <c r="T31" s="1">
        <f t="shared" si="1"/>
        <v>41898</v>
      </c>
      <c r="U31" s="1">
        <f t="shared" si="1"/>
        <v>41899</v>
      </c>
      <c r="V31" s="1">
        <f t="shared" si="1"/>
        <v>41900</v>
      </c>
      <c r="W31" s="1">
        <f t="shared" si="1"/>
        <v>41901</v>
      </c>
      <c r="X31" s="1">
        <f t="shared" si="1"/>
        <v>41902</v>
      </c>
      <c r="Y31" s="1">
        <f t="shared" si="1"/>
        <v>41903</v>
      </c>
      <c r="Z31" s="1">
        <f t="shared" si="1"/>
        <v>41904</v>
      </c>
      <c r="AA31" s="1">
        <f t="shared" si="1"/>
        <v>41905</v>
      </c>
      <c r="AB31" s="1">
        <f t="shared" si="1"/>
        <v>41906</v>
      </c>
      <c r="AC31" s="1">
        <f t="shared" si="1"/>
        <v>41907</v>
      </c>
      <c r="AD31" s="1">
        <f t="shared" si="1"/>
        <v>41908</v>
      </c>
      <c r="AE31" s="1">
        <f t="shared" si="1"/>
        <v>41909</v>
      </c>
      <c r="AF31" s="1">
        <f t="shared" si="1"/>
        <v>41910</v>
      </c>
      <c r="AG31" s="1">
        <f t="shared" si="1"/>
        <v>41911</v>
      </c>
      <c r="AH31" s="1">
        <f t="shared" si="1"/>
        <v>41912</v>
      </c>
      <c r="AI31" s="1">
        <f t="shared" si="1"/>
        <v>41913</v>
      </c>
    </row>
    <row r="32" spans="1:35" x14ac:dyDescent="0.2">
      <c r="A32">
        <v>11.3</v>
      </c>
      <c r="B32">
        <v>1</v>
      </c>
      <c r="C32">
        <f t="shared" ref="C32:C40" ca="1" si="2">F15</f>
        <v>1</v>
      </c>
      <c r="D32" t="str">
        <f ca="1">INDEX(Działania[DZIAŁANIE],MATCH($C32,Działania[Identyfikator],0))</f>
        <v>Przygotowanie platofrmy Github</v>
      </c>
      <c r="E32">
        <f ca="1">Kalkulatorsiatkowy</f>
        <v>11.3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>
        <f t="shared" ca="1" si="2"/>
        <v>2</v>
      </c>
      <c r="D33" t="str">
        <f ca="1">INDEX(Działania[DZIAŁANIE],MATCH($C33,Działania[Identyfikator],0))</f>
        <v>Diagram Gantta</v>
      </c>
      <c r="E33">
        <f ca="1">Kalkulatorsiatkowy</f>
        <v>10.3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>
        <f t="shared" ca="1" si="2"/>
        <v>3</v>
      </c>
      <c r="D34" t="str">
        <f ca="1">INDEX(Działania[DZIAŁANIE],MATCH($C34,Działania[Identyfikator],0))</f>
        <v>Strona powitalna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>
        <f ca="1">Kalkulatorsiatkowy</f>
        <v>9.3000000000000007</v>
      </c>
      <c r="N34">
        <f ca="1">Kalkulatorsiatkowy</f>
        <v>9.3000000000000007</v>
      </c>
      <c r="O34">
        <f ca="1">Kalkulatorsiatkowy</f>
        <v>9.3000000000000007</v>
      </c>
      <c r="P34">
        <f ca="1">Kalkulatorsiatkowy</f>
        <v>9.3000000000000007</v>
      </c>
      <c r="Q34">
        <f ca="1">Kalkulatorsiatkowy</f>
        <v>9.3000000000000007</v>
      </c>
      <c r="R34">
        <f ca="1">Kalkulatorsiatkowy</f>
        <v>9.3000000000000007</v>
      </c>
      <c r="S34">
        <f ca="1">Kalkulatorsiatkowy</f>
        <v>9.3000000000000007</v>
      </c>
      <c r="T34">
        <f ca="1">Kalkulatorsiatkowy</f>
        <v>9.3000000000000007</v>
      </c>
      <c r="U34">
        <f ca="1">Kalkulatorsiatkowy</f>
        <v>9.3000000000000007</v>
      </c>
      <c r="V34">
        <f ca="1">Kalkulatorsiatkowy</f>
        <v>9.3000000000000007</v>
      </c>
      <c r="W34">
        <f ca="1">Kalkulatorsiatkowy</f>
        <v>9.3000000000000007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>
        <f t="shared" ca="1" si="2"/>
        <v>4</v>
      </c>
      <c r="D35" t="str">
        <f ca="1">INDEX(Działania[DZIAŁANIE],MATCH($C35,Działania[Identyfikator],0))</f>
        <v>Zaprojektowanie modelu bazy danych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>
        <f ca="1">Kalkulatorsiatkowy</f>
        <v>8.3000000000000007</v>
      </c>
      <c r="Y35">
        <f ca="1">Kalkulatorsiatkowy</f>
        <v>8.3000000000000007</v>
      </c>
      <c r="Z35">
        <f ca="1">Kalkulatorsiatkowy</f>
        <v>8.3000000000000007</v>
      </c>
      <c r="AA35">
        <f ca="1">Kalkulatorsiatkowy</f>
        <v>8.3000000000000007</v>
      </c>
      <c r="AB35">
        <f ca="1">Kalkulatorsiatkowy</f>
        <v>8.3000000000000007</v>
      </c>
      <c r="AC35">
        <f ca="1">Kalkulatorsiatkowy</f>
        <v>8.3000000000000007</v>
      </c>
      <c r="AD35">
        <f ca="1">Kalkulatorsiatkowy</f>
        <v>8.3000000000000007</v>
      </c>
      <c r="AE35">
        <f ca="1">Kalkulatorsiatkowy</f>
        <v>8.3000000000000007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5</v>
      </c>
      <c r="D36" t="str">
        <f ca="1">INDEX(Działania[DZIAŁANIE],MATCH($C36,Działania[Identyfikator],0))</f>
        <v>Panel Logowania</v>
      </c>
      <c r="E36" t="e">
        <f ca="1">Kalkulatorsiatkowy</f>
        <v>#N/A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>
        <f ca="1">Kalkulatorsiatkowy</f>
        <v>7.3000000000000007</v>
      </c>
      <c r="AG36">
        <f ca="1">Kalkulatorsiatkowy</f>
        <v>7.3000000000000007</v>
      </c>
      <c r="AH36">
        <f ca="1">Kalkulatorsiatkowy</f>
        <v>7.3000000000000007</v>
      </c>
      <c r="AI36">
        <f ca="1">Kalkulatorsiatkowy</f>
        <v>7.3000000000000007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6</v>
      </c>
      <c r="D37" t="str">
        <f ca="1">INDEX(Działania[DZIAŁANIE],MATCH($C37,Działania[Identyfikator],0))</f>
        <v>Skrypt galerii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 t="e">
        <f ca="1">Kalkulatorsiatkowy</f>
        <v>#N/A</v>
      </c>
      <c r="I37" t="e">
        <f ca="1">Kalkulatorsiatkowy</f>
        <v>#N/A</v>
      </c>
      <c r="J37" t="e">
        <f ca="1">Kalkulatorsiatkowy</f>
        <v>#N/A</v>
      </c>
      <c r="K37" t="e">
        <f ca="1">Kalkulatorsiatkowy</f>
        <v>#N/A</v>
      </c>
      <c r="L37" t="e">
        <f ca="1">Kalkulatorsiatkowy</f>
        <v>#N/A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>
        <f ca="1">Kalkulatorsiatkowy</f>
        <v>6.3000000000000007</v>
      </c>
      <c r="W37">
        <f ca="1">Kalkulatorsiatkowy</f>
        <v>6.3000000000000007</v>
      </c>
      <c r="X37">
        <f ca="1">Kalkulatorsiatkowy</f>
        <v>6.3000000000000007</v>
      </c>
      <c r="Y37">
        <f ca="1">Kalkulatorsiatkowy</f>
        <v>6.3000000000000007</v>
      </c>
      <c r="Z37">
        <f ca="1">Kalkulatorsiatkowy</f>
        <v>6.3000000000000007</v>
      </c>
      <c r="AA37">
        <f ca="1">Kalkulatorsiatkowy</f>
        <v>6.3000000000000007</v>
      </c>
      <c r="AB37">
        <f ca="1">Kalkulatorsiatkowy</f>
        <v>6.3000000000000007</v>
      </c>
      <c r="AC37">
        <f ca="1">Kalkulatorsiatkowy</f>
        <v>6.3000000000000007</v>
      </c>
      <c r="AD37">
        <f ca="1">Kalkulatorsiatkowy</f>
        <v>6.3000000000000007</v>
      </c>
      <c r="AE37">
        <f ca="1">Kalkulatorsiatkowy</f>
        <v>6.3000000000000007</v>
      </c>
      <c r="AF37">
        <f ca="1">Kalkulatorsiatkowy</f>
        <v>6.3000000000000007</v>
      </c>
      <c r="AG37">
        <f ca="1">Kalkulatorsiatkowy</f>
        <v>6.3000000000000007</v>
      </c>
      <c r="AH37">
        <f ca="1">Kalkulatorsiatkowy</f>
        <v>6.3000000000000007</v>
      </c>
      <c r="AI37">
        <f ca="1">Kalkulatorsiatkowy</f>
        <v>6.3000000000000007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7</v>
      </c>
      <c r="D38" t="str">
        <f ca="1">INDEX(Działania[DZIAŁANIE],MATCH($C38,Działania[Identyfikator],0))</f>
        <v>Wymaganie funkcjonalne/niefunkcjonalne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 t="e">
        <f ca="1">Kalkulatorsiatkowy</f>
        <v>#N/A</v>
      </c>
      <c r="J38" t="e">
        <f ca="1">Kalkulatorsiatkowy</f>
        <v>#N/A</v>
      </c>
      <c r="K38" t="e">
        <f ca="1">Kalkulatorsiatkowy</f>
        <v>#N/A</v>
      </c>
      <c r="L38" t="e">
        <f ca="1">Kalkulatorsiatkowy</f>
        <v>#N/A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8</v>
      </c>
      <c r="D39" t="str">
        <f ca="1">INDEX(Działania[DZIAŁANIE],MATCH($C39,Działania[Identyfikator],0))</f>
        <v>Diagram przypadków użycia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>
        <f ca="1">Kalkulatorsiatkowy</f>
        <v>4.3000000000000007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9</v>
      </c>
      <c r="D40" t="str">
        <f ca="1">INDEX(Działania[DZIAŁANIE],MATCH($C40,Działania[Identyfikator],0))</f>
        <v>Diagram sekwencji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41883</v>
      </c>
      <c r="F43" s="1">
        <f t="shared" ref="F43:AH43" si="4">F31</f>
        <v>41884</v>
      </c>
      <c r="G43" s="1">
        <f t="shared" si="4"/>
        <v>41885</v>
      </c>
      <c r="H43" s="1">
        <f t="shared" si="4"/>
        <v>41886</v>
      </c>
      <c r="I43" s="1">
        <f t="shared" si="4"/>
        <v>41887</v>
      </c>
      <c r="J43" s="1">
        <f t="shared" si="4"/>
        <v>41888</v>
      </c>
      <c r="K43" s="1">
        <f t="shared" si="4"/>
        <v>41889</v>
      </c>
      <c r="L43" s="1">
        <f t="shared" si="4"/>
        <v>41890</v>
      </c>
      <c r="M43" s="1">
        <f t="shared" si="4"/>
        <v>41891</v>
      </c>
      <c r="N43" s="1">
        <f t="shared" si="4"/>
        <v>41892</v>
      </c>
      <c r="O43" s="1">
        <f t="shared" si="4"/>
        <v>41893</v>
      </c>
      <c r="P43" s="1">
        <f t="shared" si="4"/>
        <v>41894</v>
      </c>
      <c r="Q43" s="1">
        <f t="shared" si="4"/>
        <v>41895</v>
      </c>
      <c r="R43" s="1">
        <f t="shared" si="4"/>
        <v>41896</v>
      </c>
      <c r="S43" s="1">
        <f t="shared" si="4"/>
        <v>41897</v>
      </c>
      <c r="T43" s="1">
        <f t="shared" si="4"/>
        <v>41898</v>
      </c>
      <c r="U43" s="1">
        <f t="shared" si="4"/>
        <v>41899</v>
      </c>
      <c r="V43" s="1">
        <f t="shared" si="4"/>
        <v>41900</v>
      </c>
      <c r="W43" s="1">
        <f t="shared" si="4"/>
        <v>41901</v>
      </c>
      <c r="X43" s="1">
        <f t="shared" si="4"/>
        <v>41902</v>
      </c>
      <c r="Y43" s="1">
        <f t="shared" si="4"/>
        <v>41903</v>
      </c>
      <c r="Z43" s="1">
        <f t="shared" si="4"/>
        <v>41904</v>
      </c>
      <c r="AA43" s="1">
        <f t="shared" si="4"/>
        <v>41905</v>
      </c>
      <c r="AB43" s="1">
        <f t="shared" si="4"/>
        <v>41906</v>
      </c>
      <c r="AC43" s="1">
        <f t="shared" si="4"/>
        <v>41907</v>
      </c>
      <c r="AD43" s="1">
        <f t="shared" si="4"/>
        <v>41908</v>
      </c>
      <c r="AE43" s="1">
        <f t="shared" si="4"/>
        <v>41909</v>
      </c>
      <c r="AF43" s="1">
        <f t="shared" si="4"/>
        <v>41910</v>
      </c>
      <c r="AG43" s="1">
        <f t="shared" si="4"/>
        <v>41911</v>
      </c>
      <c r="AH43" s="1">
        <f t="shared" si="4"/>
        <v>41912</v>
      </c>
    </row>
    <row r="44" spans="1:35" x14ac:dyDescent="0.2">
      <c r="C44">
        <f ca="1">C32</f>
        <v>1</v>
      </c>
      <c r="D44" t="str">
        <f ca="1">UPPER(INDEX(Działania[DZIAŁANIE],MATCH($C44,Działania[Identyfikator],0)))</f>
        <v>PRZYGOTOWANIE PLATOFRMY GITHUB</v>
      </c>
      <c r="E44">
        <f t="shared" ref="E44:AH44" ca="1" si="5">IF(ISERROR(F32),E32,NA())</f>
        <v>11.3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>
        <f t="shared" ref="C45:C52" ca="1" si="6">C33</f>
        <v>2</v>
      </c>
      <c r="D45" t="str">
        <f ca="1">UPPER(INDEX(Działania[DZIAŁANIE],MATCH($C45,Działania[Identyfikator],0)))</f>
        <v>DIAGRAM GANTTA</v>
      </c>
      <c r="E45">
        <f t="shared" ref="E45:AH45" ca="1" si="7">IF(ISERROR(F33),E33,NA())</f>
        <v>10.3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>
        <f t="shared" ca="1" si="6"/>
        <v>3</v>
      </c>
      <c r="D46" t="str">
        <f ca="1">UPPER(INDEX(Działania[DZIAŁANIE],MATCH($C46,Działania[Identyfikator],0)))</f>
        <v>STRONA POWITALNA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>
        <f t="shared" ca="1" si="8"/>
        <v>9.3000000000000007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>
        <f t="shared" ca="1" si="6"/>
        <v>4</v>
      </c>
      <c r="D47" t="str">
        <f ca="1">UPPER(INDEX(Działania[DZIAŁANIE],MATCH($C47,Działania[Identyfikator],0)))</f>
        <v>ZAPROJEKTOWANIE MODELU BAZY DANYCH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>
        <f t="shared" ca="1" si="9"/>
        <v>8.3000000000000007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5</v>
      </c>
      <c r="D48" t="str">
        <f ca="1">UPPER(INDEX(Działania[DZIAŁANIE],MATCH($C48,Działania[Identyfikator],0)))</f>
        <v>PANEL LOGOWANIA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6</v>
      </c>
      <c r="D49" t="str">
        <f ca="1">UPPER(INDEX(Działania[DZIAŁANIE],MATCH($C49,Działania[Identyfikator],0)))</f>
        <v>SKRYPT GALERII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7</v>
      </c>
      <c r="D50" t="str">
        <f ca="1">UPPER(INDEX(Działania[DZIAŁANIE],MATCH($C50,Działania[Identyfikator],0)))</f>
        <v>WYMAGANIE FUNKCJONALNE/NIEFUNKCJONALNE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8</v>
      </c>
      <c r="D51" t="str">
        <f ca="1">UPPER(INDEX(Działania[DZIAŁANIE],MATCH($C51,Działania[Identyfikator],0)))</f>
        <v>DIAGRAM PRZYPADKÓW UŻYCIA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9</v>
      </c>
      <c r="D52" t="str">
        <f ca="1">UPPER(INDEX(Działania[DZIAŁANIE],MATCH($C52,Działania[Identyfikator],0)))</f>
        <v>DIAGRAM SEKWENCJI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41883</v>
      </c>
      <c r="F55" s="1">
        <f t="shared" ref="F55:AH55" si="15">F31</f>
        <v>41884</v>
      </c>
      <c r="G55" s="1">
        <f t="shared" si="15"/>
        <v>41885</v>
      </c>
      <c r="H55" s="1">
        <f t="shared" si="15"/>
        <v>41886</v>
      </c>
      <c r="I55" s="1">
        <f t="shared" si="15"/>
        <v>41887</v>
      </c>
      <c r="J55" s="1">
        <f t="shared" si="15"/>
        <v>41888</v>
      </c>
      <c r="K55" s="1">
        <f t="shared" si="15"/>
        <v>41889</v>
      </c>
      <c r="L55" s="1">
        <f t="shared" si="15"/>
        <v>41890</v>
      </c>
      <c r="M55" s="1">
        <f t="shared" si="15"/>
        <v>41891</v>
      </c>
      <c r="N55" s="1">
        <f t="shared" si="15"/>
        <v>41892</v>
      </c>
      <c r="O55" s="1">
        <f t="shared" si="15"/>
        <v>41893</v>
      </c>
      <c r="P55" s="1">
        <f t="shared" si="15"/>
        <v>41894</v>
      </c>
      <c r="Q55" s="1">
        <f t="shared" si="15"/>
        <v>41895</v>
      </c>
      <c r="R55" s="1">
        <f t="shared" si="15"/>
        <v>41896</v>
      </c>
      <c r="S55" s="1">
        <f t="shared" si="15"/>
        <v>41897</v>
      </c>
      <c r="T55" s="1">
        <f t="shared" si="15"/>
        <v>41898</v>
      </c>
      <c r="U55" s="1">
        <f t="shared" si="15"/>
        <v>41899</v>
      </c>
      <c r="V55" s="1">
        <f t="shared" si="15"/>
        <v>41900</v>
      </c>
      <c r="W55" s="1">
        <f t="shared" si="15"/>
        <v>41901</v>
      </c>
      <c r="X55" s="1">
        <f t="shared" si="15"/>
        <v>41902</v>
      </c>
      <c r="Y55" s="1">
        <f t="shared" si="15"/>
        <v>41903</v>
      </c>
      <c r="Z55" s="1">
        <f t="shared" si="15"/>
        <v>41904</v>
      </c>
      <c r="AA55" s="1">
        <f t="shared" si="15"/>
        <v>41905</v>
      </c>
      <c r="AB55" s="1">
        <f t="shared" si="15"/>
        <v>41906</v>
      </c>
      <c r="AC55" s="1">
        <f t="shared" si="15"/>
        <v>41907</v>
      </c>
      <c r="AD55" s="1">
        <f t="shared" si="15"/>
        <v>41908</v>
      </c>
      <c r="AE55" s="1">
        <f t="shared" si="15"/>
        <v>41909</v>
      </c>
      <c r="AF55" s="1">
        <f t="shared" si="15"/>
        <v>41910</v>
      </c>
      <c r="AG55" s="1">
        <f t="shared" si="15"/>
        <v>41911</v>
      </c>
      <c r="AH55" s="1">
        <f t="shared" si="15"/>
        <v>41912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41883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 x14ac:dyDescent="0.2">
      <c r="D59" s="3" t="str">
        <f>TEXT(D58,"mmm rrrr") &amp; " - Top Band"</f>
        <v>wrz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 x14ac:dyDescent="0.2">
      <c r="D60" s="3"/>
    </row>
    <row r="61" spans="3:34" x14ac:dyDescent="0.2">
      <c r="D61" s="3">
        <f>EOMONTH(D58,0)+1</f>
        <v>41913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 x14ac:dyDescent="0.2">
      <c r="D62" s="3" t="str">
        <f>TEXT(D61,"mmm rrrr") &amp; " - Top Band"</f>
        <v>paź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 x14ac:dyDescent="0.2">
      <c r="D63" s="3"/>
    </row>
    <row r="65" spans="4:34" x14ac:dyDescent="0.2">
      <c r="D65" s="3">
        <f>D58+1</f>
        <v>41884</v>
      </c>
      <c r="E65" t="e">
        <f>IF(MEDIAN($D65,E$55)=E$55,0.5,NA())</f>
        <v>#N/A</v>
      </c>
      <c r="F65">
        <f t="shared" ref="F65:AH66" si="21">IF(MEDIAN($D65,F$55)=F$55,0.5,NA())</f>
        <v>0.5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41914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PN</v>
      </c>
      <c r="F70" t="str">
        <f t="shared" ref="F70:AH70" si="23">LEFT(UPPER(TEXT(F55,"ddd")),$D70)</f>
        <v>WT</v>
      </c>
      <c r="G70" t="str">
        <f t="shared" si="23"/>
        <v>ŚR</v>
      </c>
      <c r="H70" t="str">
        <f t="shared" si="23"/>
        <v>CZ</v>
      </c>
      <c r="I70" t="str">
        <f t="shared" si="23"/>
        <v>PT</v>
      </c>
      <c r="J70" t="str">
        <f t="shared" si="23"/>
        <v>SO</v>
      </c>
      <c r="K70" t="str">
        <f t="shared" si="23"/>
        <v>N</v>
      </c>
      <c r="L70" t="str">
        <f t="shared" si="23"/>
        <v>PN</v>
      </c>
      <c r="M70" t="str">
        <f t="shared" si="23"/>
        <v>WT</v>
      </c>
      <c r="N70" t="str">
        <f t="shared" si="23"/>
        <v>ŚR</v>
      </c>
      <c r="O70" t="str">
        <f t="shared" si="23"/>
        <v>CZ</v>
      </c>
      <c r="P70" t="str">
        <f t="shared" si="23"/>
        <v>PT</v>
      </c>
      <c r="Q70" t="str">
        <f t="shared" si="23"/>
        <v>SO</v>
      </c>
      <c r="R70" t="str">
        <f t="shared" si="23"/>
        <v>N</v>
      </c>
      <c r="S70" t="str">
        <f t="shared" si="23"/>
        <v>PN</v>
      </c>
      <c r="T70" t="str">
        <f t="shared" si="23"/>
        <v>WT</v>
      </c>
      <c r="U70" t="str">
        <f t="shared" si="23"/>
        <v>ŚR</v>
      </c>
      <c r="V70" t="str">
        <f t="shared" si="23"/>
        <v>CZ</v>
      </c>
      <c r="W70" t="str">
        <f t="shared" si="23"/>
        <v>PT</v>
      </c>
      <c r="X70" t="str">
        <f t="shared" si="23"/>
        <v>SO</v>
      </c>
      <c r="Y70" t="str">
        <f t="shared" si="23"/>
        <v>N</v>
      </c>
      <c r="Z70" t="str">
        <f t="shared" si="23"/>
        <v>PN</v>
      </c>
      <c r="AA70" t="str">
        <f t="shared" si="23"/>
        <v>WT</v>
      </c>
      <c r="AB70" t="str">
        <f t="shared" si="23"/>
        <v>ŚR</v>
      </c>
      <c r="AC70" t="str">
        <f t="shared" si="23"/>
        <v>CZ</v>
      </c>
      <c r="AD70" t="str">
        <f t="shared" si="23"/>
        <v>PT</v>
      </c>
      <c r="AE70" t="str">
        <f t="shared" si="23"/>
        <v>SO</v>
      </c>
      <c r="AF70" t="str">
        <f t="shared" si="23"/>
        <v>N</v>
      </c>
      <c r="AG70" t="str">
        <f t="shared" si="23"/>
        <v>PN</v>
      </c>
      <c r="AH70" t="str">
        <f t="shared" si="23"/>
        <v>WT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01</v>
      </c>
      <c r="F72" t="str">
        <f t="shared" ref="F72:AH72" si="24">TEXT(F55,"dd")</f>
        <v>02</v>
      </c>
      <c r="G72" t="str">
        <f t="shared" si="24"/>
        <v>03</v>
      </c>
      <c r="H72" t="str">
        <f t="shared" si="24"/>
        <v>04</v>
      </c>
      <c r="I72" t="str">
        <f t="shared" si="24"/>
        <v>05</v>
      </c>
      <c r="J72" t="str">
        <f t="shared" si="24"/>
        <v>06</v>
      </c>
      <c r="K72" t="str">
        <f t="shared" si="24"/>
        <v>07</v>
      </c>
      <c r="L72" t="str">
        <f t="shared" si="24"/>
        <v>08</v>
      </c>
      <c r="M72" t="str">
        <f t="shared" si="24"/>
        <v>09</v>
      </c>
      <c r="N72" t="str">
        <f t="shared" si="24"/>
        <v>10</v>
      </c>
      <c r="O72" t="str">
        <f t="shared" si="24"/>
        <v>11</v>
      </c>
      <c r="P72" t="str">
        <f t="shared" si="24"/>
        <v>12</v>
      </c>
      <c r="Q72" t="str">
        <f t="shared" si="24"/>
        <v>13</v>
      </c>
      <c r="R72" t="str">
        <f t="shared" si="24"/>
        <v>14</v>
      </c>
      <c r="S72" t="str">
        <f t="shared" si="24"/>
        <v>15</v>
      </c>
      <c r="T72" t="str">
        <f t="shared" si="24"/>
        <v>16</v>
      </c>
      <c r="U72" t="str">
        <f t="shared" si="24"/>
        <v>17</v>
      </c>
      <c r="V72" t="str">
        <f t="shared" si="24"/>
        <v>18</v>
      </c>
      <c r="W72" t="str">
        <f t="shared" si="24"/>
        <v>19</v>
      </c>
      <c r="X72" t="str">
        <f t="shared" si="24"/>
        <v>20</v>
      </c>
      <c r="Y72" t="str">
        <f t="shared" si="24"/>
        <v>21</v>
      </c>
      <c r="Z72" t="str">
        <f t="shared" si="24"/>
        <v>22</v>
      </c>
      <c r="AA72" t="str">
        <f t="shared" si="24"/>
        <v>23</v>
      </c>
      <c r="AB72" t="str">
        <f t="shared" si="24"/>
        <v>24</v>
      </c>
      <c r="AC72" t="str">
        <f t="shared" si="24"/>
        <v>25</v>
      </c>
      <c r="AD72" t="str">
        <f t="shared" si="24"/>
        <v>26</v>
      </c>
      <c r="AE72" t="str">
        <f t="shared" si="24"/>
        <v>27</v>
      </c>
      <c r="AF72" t="str">
        <f t="shared" si="24"/>
        <v>28</v>
      </c>
      <c r="AG72" t="str">
        <f t="shared" si="24"/>
        <v>29</v>
      </c>
      <c r="AH72" t="str">
        <f t="shared" si="24"/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2014-10-16T09:39:24Z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