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52511" concurrentCalc="0"/>
</workbook>
</file>

<file path=xl/calcChain.xml><?xml version="1.0" encoding="utf-8"?>
<calcChain xmlns="http://schemas.openxmlformats.org/spreadsheetml/2006/main">
  <c r="E40" i="1" l="1"/>
  <c r="D41" i="1"/>
  <c r="E41" i="1"/>
  <c r="D42" i="1"/>
  <c r="E42" i="1"/>
  <c r="D43" i="1"/>
  <c r="D39" i="1"/>
  <c r="E39" i="1"/>
  <c r="D40" i="1"/>
  <c r="D20" i="1"/>
  <c r="D23" i="1"/>
  <c r="D24" i="1"/>
  <c r="E24" i="1"/>
  <c r="D25" i="1"/>
  <c r="D29" i="1"/>
  <c r="E29" i="1"/>
  <c r="D30" i="1"/>
  <c r="E30" i="1"/>
  <c r="D31" i="1"/>
  <c r="E31" i="1"/>
  <c r="D32" i="1"/>
  <c r="E32" i="1"/>
  <c r="D33" i="1"/>
  <c r="E33" i="1"/>
  <c r="D34" i="1"/>
  <c r="E34" i="1"/>
  <c r="B23" i="1"/>
  <c r="B24" i="1"/>
  <c r="B25" i="1"/>
  <c r="B26" i="1"/>
  <c r="B27" i="1"/>
  <c r="B28" i="1"/>
  <c r="B29" i="1"/>
  <c r="B30" i="1"/>
  <c r="B31" i="1"/>
  <c r="B32" i="1"/>
  <c r="B33" i="1"/>
  <c r="B34" i="1"/>
  <c r="D28" i="1"/>
  <c r="E28" i="1"/>
  <c r="E43" i="1"/>
  <c r="D44" i="1"/>
  <c r="E44" i="1"/>
  <c r="D45" i="1"/>
  <c r="E45" i="1"/>
  <c r="B35" i="1"/>
  <c r="B36" i="1"/>
  <c r="B37" i="1"/>
  <c r="B38" i="1"/>
  <c r="B39" i="1"/>
  <c r="B40" i="1"/>
  <c r="B41" i="1"/>
  <c r="B42" i="1"/>
  <c r="B43" i="1"/>
  <c r="B44" i="1"/>
  <c r="B45" i="1"/>
  <c r="B46" i="1"/>
  <c r="E25" i="1"/>
  <c r="D26" i="1"/>
  <c r="E26" i="1"/>
  <c r="D27" i="1"/>
  <c r="E23" i="1"/>
  <c r="E27" i="1"/>
  <c r="D38" i="1"/>
  <c r="E38" i="1"/>
  <c r="D35" i="1"/>
  <c r="D36" i="1"/>
  <c r="D37" i="1"/>
  <c r="E37" i="1"/>
  <c r="E36" i="1"/>
  <c r="E35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<sst xmlns="http://schemas.openxmlformats.org/spreadsheetml/2006/main" count="65" uniqueCount="47">
  <si>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</si>
  <si>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</si>
  <si>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</si>
  <si>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</si>
  <si>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</si>
  <si>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</si>
  <si>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</si>
  <si>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</si>
  <si>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</si>
  <si>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</si>
  <si>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</si>
  <si>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</si>
  <si>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</si>
  <si>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</si>
  <si>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</si>
  <si>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</si>
  <si>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</si>
  <si>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</si>
  <si>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</si>
  <si>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</si>
  <si>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</si>
  <si>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</si>
  <si>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Wymaganie funkcjonalne/niefunkcjonalne</t>
  </si>
  <si>
    <t>Diagram przypadków użycia</t>
  </si>
  <si>
    <t>Diagram sekwencji</t>
  </si>
  <si>
    <t>Diagramy czynności</t>
  </si>
  <si>
    <t>Diagramy przeglądu interakcji</t>
  </si>
  <si>
    <t>KTO</t>
  </si>
  <si>
    <t>Adam i Mateusz</t>
  </si>
  <si>
    <t>Integracja Fancybox</t>
  </si>
  <si>
    <t>Przygotowanie platofrmy Github</t>
  </si>
  <si>
    <t>Usuwanie plików</t>
  </si>
  <si>
    <t>Magda i Mateusz</t>
  </si>
  <si>
    <t>Zaprojektowanie modelu bazy danych</t>
  </si>
  <si>
    <t>Połączenie funkcji składowych z bazą danych</t>
  </si>
  <si>
    <t>Autoscroll[Centrowanie]</t>
  </si>
  <si>
    <t>Skrypt galerii</t>
  </si>
  <si>
    <t>Automove Cursor</t>
  </si>
  <si>
    <t>Strona konfiguracji CMS</t>
  </si>
  <si>
    <t>Some additional features</t>
  </si>
  <si>
    <t>Diagram obiektów</t>
  </si>
  <si>
    <t xml:space="preserve">Diagramy maszyny stanów </t>
  </si>
  <si>
    <t>Diagram klas</t>
  </si>
  <si>
    <t>Daigram komponentów</t>
  </si>
  <si>
    <t>Damian i Mateusz</t>
  </si>
  <si>
    <t>Upload plików</t>
  </si>
  <si>
    <t>Damian i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</si>
</sst>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#N/D!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[1]calcs!$E$31:$AH$31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SKRYPT GALERII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6.3000000000000007</c:v>
                </c:pt>
                <c:pt idx="2">
                  <c:v>6.3000000000000007</c:v>
                </c:pt>
                <c:pt idx="3">
                  <c:v>6.3000000000000007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DIAGRAM OBIEKTÓW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POŁĄCZENIE FUNKCJI SKŁADOWYCH Z BAZĄ DANYCH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AUTOMOVE CURSOR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INTEGRACJA FANCYBOX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lis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gru 2014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gru 2014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0.5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lis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Obliczenia!$E$72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{F47ECDC4-5D5A-462E-8491-84FE6526CC89}</c15:txfldGUID>
                      <c15:f>Obliczenia!$E$72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{710ECDCC-23A1-4845-9670-1E1B2A04D04A}</c15:txfldGUID>
                      <c15:f>Obliczenia!$F$72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{02C57D35-6C86-4283-B285-573955049C09}</c15:txfldGUID>
                      <c15:f>Obliczenia!$G$72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{24A36EED-4227-4559-871A-66FEA9DA7965}</c15:txfldGUID>
                      <c15:f>Obliczenia!$H$72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{F13FFF07-2435-4872-A858-8399E6B5C2C3}</c15:txfldGUID>
                      <c15:f>Obliczenia!$I$72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{6C97755B-B380-406F-AA0C-C23C64B548AD}</c15:txfldGUID>
                      <c15:f>Obliczenia!$J$72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{275F0F47-F30D-424D-982E-9C49B5297928}</c15:txfldGUID>
                      <c15:f>Obliczenia!$K$72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{C625052D-478E-4408-B8EE-F77157525020}</c15:txfldGUID>
                      <c15:f>Obliczenia!$L$72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{438401EA-3B04-40FD-A067-87F0A2071D48}</c15:txfldGUID>
                      <c15:f>Obliczenia!$M$72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{53BCBF5A-58FF-4AA3-BDF9-2E968DE95C99}</c15:txfldGUID>
                      <c15:f>Obliczenia!$N$72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{2E068BA6-23A1-49EE-A313-378545BC9E97}</c15:txfldGUID>
                      <c15:f>Obliczenia!$O$72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{E8A2F2E9-B268-46E9-8D4B-F482DC6D40F4}</c15:txfldGUID>
                      <c15:f>Obliczenia!$P$72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{2641BB17-9251-4425-8B9B-65215F567C49}</c15:txfldGUID>
                      <c15:f>Obliczenia!$Q$72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{ED5553BF-1169-417A-9DF3-C09ABA5620BC}</c15:txfldGUID>
                      <c15:f>Obliczenia!$R$72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{E3BFCCF1-A35D-40DE-A917-5AB3C9C45165}</c15:txfldGUID>
                      <c15:f>Obliczenia!$S$72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{F583864A-05D0-4220-A4D7-861A45C16DA6}</c15:txfldGUID>
                      <c15:f>Obliczenia!$T$72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{923D8D3A-0C1C-494E-AA30-32CA5C3BFE2D}</c15:txfldGUID>
                      <c15:f>Obliczenia!$U$72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{3962EBB4-2EC1-4D84-BA88-10375C56D965}</c15:txfldGUID>
                      <c15:f>Obliczenia!$V$72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{54DE48B1-F140-4A00-A2E8-06A922D15385}</c15:txfldGUID>
                      <c15:f>Obliczenia!$W$72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{48100B12-FDAC-4678-B86E-60D3D67B9051}</c15:txfldGUID>
                      <c15:f>Obliczenia!$X$72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{C281E75F-AD5B-4B5C-976F-43C75B629B42}</c15:txfldGUID>
                      <c15:f>Obliczenia!$Y$72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{53E1DAE3-977A-41B2-AFE3-36DA0C70D5C3}</c15:txfldGUID>
                      <c15:f>Obliczenia!$Z$72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{786DF569-B333-408A-A67C-2895A71A2EB8}</c15:txfldGUID>
                      <c15:f>Obliczenia!$AA$72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{74B96133-4EB4-4066-BB0A-18D5E3902517}</c15:txfldGUID>
                      <c15:f>Obliczenia!$AB$72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{BBBB3817-76F9-40E4-A87D-BC6A09B4ACD6}</c15:txfldGUID>
                      <c15:f>Obliczenia!$AC$72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{A890CD3B-9E1A-405B-AE8D-3279A24EBE2F}</c15:txfldGUID>
                      <c15:f>Obliczenia!$AD$72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{0EB717CB-AE10-4E95-B3F5-756EA04FF7E8}</c15:txfldGUID>
                      <c15:f>Obliczenia!$AE$72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{515C2675-0781-4AF1-94A6-13BC24F4081F}</c15:txfldGUID>
                      <c15:f>Obliczenia!$AF$72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{ABAB776B-5DA1-4F02-9740-4E6445886F1C}</c15:txfldGUID>
                      <c15:f>Obliczenia!$AG$72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{45E33833-4C6B-496A-BE65-C2C1EC449DC1}</c15:txfldGUID>
                      <c15:f>Obliczenia!$AH$72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Obliczenia!$E$70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{75231E5C-DA3C-4770-90DB-52EA4C9404A5}</c15:txfldGUID>
                      <c15:f>Obliczenia!$E$70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Obliczenia!$F$70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{3A482CF9-7CD6-4A38-BEA3-0A20B9DF5467}</c15:txfldGUID>
                      <c15:f>Obliczenia!$F$70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Obliczenia!$G$70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{B661BAD9-5020-4C70-B581-F59419F985E1}</c15:txfldGUID>
                      <c15:f>Obliczenia!$G$70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Obliczenia!$H$70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{949178CF-7352-4741-8DD7-A5C469E9A6F3}</c15:txfldGUID>
                      <c15:f>Obliczenia!$H$70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Obliczenia!$I$70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{77D47662-213B-40D3-B0B1-DD761FF53A1B}</c15:txfldGUID>
                      <c15:f>Obliczenia!$I$70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Obliczenia!$J$70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{60F640ED-1494-4AEF-859C-7DABE8F22599}</c15:txfldGUID>
                      <c15:f>Obliczenia!$J$70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Obliczenia!$K$70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{A561769A-C676-4B10-8DE1-E8FCB405BB2F}</c15:txfldGUID>
                      <c15:f>Obliczenia!$K$70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Obliczenia!$L$70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{84955E45-B31F-4121-888A-58542D79D121}</c15:txfldGUID>
                      <c15:f>Obliczenia!$L$70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Obliczenia!$M$70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{29EE732F-4252-4194-90D0-4BAA2EF65AD6}</c15:txfldGUID>
                      <c15:f>Obliczenia!$M$70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Obliczenia!$N$70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{1B0AFCAC-F8A1-441B-9EB0-2F91EABB0D11}</c15:txfldGUID>
                      <c15:f>Obliczenia!$N$70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Obliczenia!$O$70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{125D10E3-D88B-4DFD-AC30-038B2B9DBD5E}</c15:txfldGUID>
                      <c15:f>Obliczenia!$O$70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Obliczenia!$P$70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{9E3E74BB-0B00-4CFC-98B7-4A2A9A82E8A7}</c15:txfldGUID>
                      <c15:f>Obliczenia!$P$70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Obliczenia!$Q$70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{BDD1F486-0A5B-4FC4-B3B4-DD832C90B3DD}</c15:txfldGUID>
                      <c15:f>Obliczenia!$Q$70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Obliczenia!$R$70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{48A01A4E-B5D0-4FFA-A2B6-AEBD1ECB8713}</c15:txfldGUID>
                      <c15:f>Obliczenia!$R$70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Obliczenia!$S$70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{94B44B23-622D-47B6-B155-43F4F54C319C}</c15:txfldGUID>
                      <c15:f>Obliczenia!$S$70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Obliczenia!$T$70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{D29F31E2-4D8A-4CCD-A87E-AFCF29167EDF}</c15:txfldGUID>
                      <c15:f>Obliczenia!$T$70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Obliczenia!$U$70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{C792079E-1627-4FE7-BC91-FA653B768E23}</c15:txfldGUID>
                      <c15:f>Obliczenia!$U$70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Obliczenia!$V$70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{B701F157-21B2-4D7D-9A89-D6B11588BDB4}</c15:txfldGUID>
                      <c15:f>Obliczenia!$V$70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Obliczenia!$W$70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{3A0C169D-B789-480F-992A-2F6B450DA866}</c15:txfldGUID>
                      <c15:f>Obliczenia!$W$70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Obliczenia!$X$70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{DD6386EC-EF0F-464B-93CD-C6946D997C25}</c15:txfldGUID>
                      <c15:f>Obliczenia!$X$70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Obliczenia!$Y$70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{0030927F-7EB4-4AA8-976A-67C7464D00B3}</c15:txfldGUID>
                      <c15:f>Obliczenia!$Y$70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Obliczenia!$Z$70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{BD7621CE-11E2-4A97-B5D2-1E67CBDA5EA0}</c15:txfldGUID>
                      <c15:f>Obliczenia!$Z$70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Obliczenia!$AA$70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{A636088A-E720-482A-96A5-5B0E0A522934}</c15:txfldGUID>
                      <c15:f>Obliczenia!$AA$70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Obliczenia!$AB$70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{984EF63B-F4ED-4225-94EB-B836960DCF01}</c15:txfldGUID>
                      <c15:f>Obliczenia!$AB$70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Obliczenia!$AC$70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{8749C56C-03F2-499F-A827-8C4EB3F81FFB}</c15:txfldGUID>
                      <c15:f>Obliczenia!$AC$70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Obliczenia!$AD$70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{F774F207-B439-49AD-8D60-6E499EC513F0}</c15:txfldGUID>
                      <c15:f>Obliczenia!$AD$70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Obliczenia!$AE$70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{B5B92F02-3ECC-46EC-93DD-5E04116DFB8F}</c15:txfldGUID>
                      <c15:f>Obliczenia!$AE$70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Obliczenia!$AF$70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{BBE7C4BE-A7F1-4ED7-903F-FC9A4E4C42DB}</c15:txfldGUID>
                      <c15:f>Obliczenia!$AF$70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Obliczenia!$AG$70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{DF6B50F6-CBEB-4BD0-8226-C6CC39573D11}</c15:txfldGUID>
                      <c15:f>Obliczenia!$AG$70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Obliczenia!$AH$70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{EE79F1CC-800C-4F80-BBF7-8490A2738C28}</c15:txfldGUID>
                      <c15:f>Obliczenia!$AH$70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lis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gru 2014 -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434448"/>
        <c:axId val="173435008"/>
      </c:lineChart>
      <c:catAx>
        <c:axId val="17343444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73435008"/>
        <c:crosses val="autoZero"/>
        <c:auto val="1"/>
        <c:lblAlgn val="ctr"/>
        <c:lblOffset val="100"/>
        <c:noMultiLvlLbl val="1"/>
      </c:catAx>
      <c:valAx>
        <c:axId val="173435008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7343444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6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6" totalsRowShown="0" headerRowDxfId="6" dataDxfId="5">
  <autoFilter ref="B22:F46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6"/>
  <sheetViews>
    <sheetView showGridLines="0" tabSelected="1" topLeftCell="A19" zoomScaleNormal="100" workbookViewId="0">
      <selection activeCell="P33" sqref="P33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27</v>
      </c>
    </row>
    <row r="23" spans="2:6" ht="17.25" customHeight="1" x14ac:dyDescent="0.2">
      <c r="B23" s="12">
        <f t="shared" ref="B23:B28" si="0">N(B22)+1</f>
        <v>1</v>
      </c>
      <c r="C23" s="14" t="s">
        <v>30</v>
      </c>
      <c r="D23" s="19">
        <f>D20</f>
        <v>41883</v>
      </c>
      <c r="E23" s="19">
        <f>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44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 t="s">
        <v>33</v>
      </c>
      <c r="D26" s="19">
        <f>E25+1</f>
        <v>41902</v>
      </c>
      <c r="E26" s="19">
        <f>Działania[[#This Row],[ROZPOCZĘCIE]]+7</f>
        <v>41909</v>
      </c>
      <c r="F26" s="14" t="s">
        <v>20</v>
      </c>
    </row>
    <row r="27" spans="2:6" ht="17.25" customHeight="1" x14ac:dyDescent="0.2">
      <c r="B27" s="12">
        <f t="shared" si="0"/>
        <v>5</v>
      </c>
      <c r="C27" s="14" t="s">
        <v>21</v>
      </c>
      <c r="D27" s="19">
        <f>E26+1</f>
        <v>41910</v>
      </c>
      <c r="E27" s="19">
        <f>Działania[[#This Row],[ROZPOCZĘCIE]]+7</f>
        <v>41917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36</v>
      </c>
      <c r="D28" s="19">
        <f>D25</f>
        <v>41891</v>
      </c>
      <c r="E28" s="19">
        <f>Działania[[#This Row],[ROZPOCZĘCIE]]+59</f>
        <v>41950</v>
      </c>
      <c r="F28" s="14" t="s">
        <v>28</v>
      </c>
    </row>
    <row r="29" spans="2:6" ht="17.25" customHeight="1" x14ac:dyDescent="0.2">
      <c r="B29" s="15">
        <f t="shared" ref="B29:B33" si="1">N(B28)+1</f>
        <v>7</v>
      </c>
      <c r="C29" s="14" t="s">
        <v>22</v>
      </c>
      <c r="D29" s="19">
        <f>D25</f>
        <v>41891</v>
      </c>
      <c r="E29" s="19">
        <f>Działania[[#This Row],[ROZPOCZĘCIE]]+7</f>
        <v>41898</v>
      </c>
      <c r="F29" s="14" t="s">
        <v>32</v>
      </c>
    </row>
    <row r="30" spans="2:6" ht="17.25" customHeight="1" x14ac:dyDescent="0.2">
      <c r="B30" s="15">
        <f t="shared" si="1"/>
        <v>8</v>
      </c>
      <c r="C30" s="14" t="s">
        <v>23</v>
      </c>
      <c r="D30" s="19">
        <f>E29+1</f>
        <v>41899</v>
      </c>
      <c r="E30" s="19">
        <f>Działania[[#This Row],[ROZPOCZĘCIE]]+7</f>
        <v>41906</v>
      </c>
      <c r="F30" s="14" t="s">
        <v>32</v>
      </c>
    </row>
    <row r="31" spans="2:6" ht="17.25" customHeight="1" x14ac:dyDescent="0.2">
      <c r="B31" s="15">
        <f t="shared" si="1"/>
        <v>9</v>
      </c>
      <c r="C31" s="14" t="s">
        <v>24</v>
      </c>
      <c r="D31" s="19">
        <f>E30+1</f>
        <v>41907</v>
      </c>
      <c r="E31" s="19">
        <f>Działania[[#This Row],[ROZPOCZĘCIE]]+7</f>
        <v>41914</v>
      </c>
      <c r="F31" s="14" t="s">
        <v>32</v>
      </c>
    </row>
    <row r="32" spans="2:6" ht="17.25" customHeight="1" x14ac:dyDescent="0.2">
      <c r="B32" s="15">
        <f t="shared" si="1"/>
        <v>10</v>
      </c>
      <c r="C32" s="14" t="s">
        <v>25</v>
      </c>
      <c r="D32" s="19">
        <f>E31+1</f>
        <v>41915</v>
      </c>
      <c r="E32" s="19">
        <f>Działania[[#This Row],[ROZPOCZĘCIE]]+7</f>
        <v>41922</v>
      </c>
      <c r="F32" s="14" t="s">
        <v>32</v>
      </c>
    </row>
    <row r="33" spans="2:6" ht="17.25" customHeight="1" x14ac:dyDescent="0.2">
      <c r="B33" s="15">
        <f t="shared" si="1"/>
        <v>11</v>
      </c>
      <c r="C33" s="14" t="s">
        <v>41</v>
      </c>
      <c r="D33" s="19">
        <f>E32+1</f>
        <v>41923</v>
      </c>
      <c r="E33" s="19">
        <f>Działania[[#This Row],[ROZPOCZĘCIE]]+5</f>
        <v>41928</v>
      </c>
      <c r="F33" s="14" t="s">
        <v>32</v>
      </c>
    </row>
    <row r="34" spans="2:6" ht="17.25" customHeight="1" x14ac:dyDescent="0.2">
      <c r="B34" s="15">
        <f>N(B33)+1</f>
        <v>12</v>
      </c>
      <c r="C34" s="14" t="s">
        <v>26</v>
      </c>
      <c r="D34" s="19">
        <f>E33+1</f>
        <v>41929</v>
      </c>
      <c r="E34" s="19">
        <f>Działania[[#This Row],[ROZPOCZĘCIE]]+1</f>
        <v>41930</v>
      </c>
      <c r="F34" s="14" t="s">
        <v>32</v>
      </c>
    </row>
    <row r="35" spans="2:6" ht="17.25" customHeight="1" x14ac:dyDescent="0.2">
      <c r="B35" s="15">
        <f>N(B33)+1</f>
        <v>12</v>
      </c>
      <c r="C35" s="14" t="s">
        <v>43</v>
      </c>
      <c r="D35" s="19">
        <f>D33+8</f>
        <v>41931</v>
      </c>
      <c r="E35" s="19">
        <f>Działania[[#This Row],[ROZPOCZĘCIE]]+7</f>
        <v>41938</v>
      </c>
      <c r="F35" s="14" t="s">
        <v>32</v>
      </c>
    </row>
    <row r="36" spans="2:6" ht="17.25" customHeight="1" x14ac:dyDescent="0.2">
      <c r="B36" s="8">
        <f t="shared" ref="B36:B40" si="2">N(B35)+1</f>
        <v>13</v>
      </c>
      <c r="C36" s="14" t="s">
        <v>42</v>
      </c>
      <c r="D36" s="19">
        <f t="shared" ref="D36:D37" si="3">D35+8</f>
        <v>41939</v>
      </c>
      <c r="E36" s="19">
        <f>Działania[[#This Row],[ROZPOCZĘCIE]]+7</f>
        <v>41946</v>
      </c>
      <c r="F36" s="14" t="s">
        <v>32</v>
      </c>
    </row>
    <row r="37" spans="2:6" ht="17.25" customHeight="1" x14ac:dyDescent="0.2">
      <c r="B37" s="8">
        <f t="shared" si="2"/>
        <v>14</v>
      </c>
      <c r="C37" s="14" t="s">
        <v>40</v>
      </c>
      <c r="D37" s="19">
        <f t="shared" si="3"/>
        <v>41947</v>
      </c>
      <c r="E37" s="19">
        <f>Działania[[#This Row],[ROZPOCZĘCIE]]+7</f>
        <v>41954</v>
      </c>
      <c r="F37" s="14" t="s">
        <v>32</v>
      </c>
    </row>
    <row r="38" spans="2:6" ht="17.25" customHeight="1" x14ac:dyDescent="0.2">
      <c r="B38" s="8">
        <f t="shared" si="2"/>
        <v>15</v>
      </c>
      <c r="C38" s="14" t="s">
        <v>45</v>
      </c>
      <c r="D38" s="19">
        <f>E27+6</f>
        <v>41923</v>
      </c>
      <c r="E38" s="19">
        <f>Działania[[#This Row],[ROZPOCZĘCIE]]+14</f>
        <v>41937</v>
      </c>
      <c r="F38" s="14" t="s">
        <v>20</v>
      </c>
    </row>
    <row r="39" spans="2:6" ht="17.25" customHeight="1" x14ac:dyDescent="0.2">
      <c r="B39" s="8">
        <f t="shared" si="2"/>
        <v>16</v>
      </c>
      <c r="C39" s="20" t="s">
        <v>35</v>
      </c>
      <c r="D39" s="21">
        <f>E38+3</f>
        <v>41940</v>
      </c>
      <c r="E39" s="19">
        <f>Działania[[#This Row],[ROZPOCZĘCIE]]+6</f>
        <v>41946</v>
      </c>
      <c r="F39" s="20" t="s">
        <v>46</v>
      </c>
    </row>
    <row r="40" spans="2:6" ht="17.25" customHeight="1" x14ac:dyDescent="0.2">
      <c r="B40" s="8">
        <f t="shared" si="2"/>
        <v>17</v>
      </c>
      <c r="C40" s="14" t="s">
        <v>34</v>
      </c>
      <c r="D40" s="19">
        <f>E39+5</f>
        <v>41951</v>
      </c>
      <c r="E40" s="19">
        <f>Działania[[#This Row],[ROZPOCZĘCIE]]+12</f>
        <v>41963</v>
      </c>
      <c r="F40" s="14" t="s">
        <v>20</v>
      </c>
    </row>
    <row r="41" spans="2:6" ht="17.25" customHeight="1" x14ac:dyDescent="0.2">
      <c r="B41" s="8">
        <f t="shared" ref="B41:B45" si="4">N(B40)+1</f>
        <v>18</v>
      </c>
      <c r="C41" s="20" t="s">
        <v>37</v>
      </c>
      <c r="D41" s="21">
        <f>E40+1</f>
        <v>41964</v>
      </c>
      <c r="E41" s="19">
        <f>Działania[[#This Row],[ROZPOCZĘCIE]]+6</f>
        <v>41970</v>
      </c>
      <c r="F41" s="20" t="s">
        <v>46</v>
      </c>
    </row>
    <row r="42" spans="2:6" ht="17.25" customHeight="1" x14ac:dyDescent="0.2">
      <c r="B42" s="8">
        <f t="shared" si="4"/>
        <v>19</v>
      </c>
      <c r="C42" s="14" t="s">
        <v>29</v>
      </c>
      <c r="D42" s="19">
        <f>E41+1</f>
        <v>41971</v>
      </c>
      <c r="E42" s="19">
        <f>Działania[[#This Row],[ROZPOCZĘCIE]]+11</f>
        <v>41982</v>
      </c>
      <c r="F42" s="14" t="s">
        <v>46</v>
      </c>
    </row>
    <row r="43" spans="2:6" ht="17.25" customHeight="1" x14ac:dyDescent="0.2">
      <c r="B43" s="8">
        <f t="shared" si="4"/>
        <v>20</v>
      </c>
      <c r="C43" s="20" t="s">
        <v>31</v>
      </c>
      <c r="D43" s="21">
        <f>E42+1</f>
        <v>41983</v>
      </c>
      <c r="E43" s="19">
        <f>Działania[[#This Row],[ROZPOCZĘCIE]]+14</f>
        <v>41997</v>
      </c>
      <c r="F43" s="20" t="s">
        <v>20</v>
      </c>
    </row>
    <row r="44" spans="2:6" ht="17.25" customHeight="1" x14ac:dyDescent="0.2">
      <c r="B44" s="8">
        <f t="shared" si="4"/>
        <v>21</v>
      </c>
      <c r="C44" s="20" t="s">
        <v>38</v>
      </c>
      <c r="D44" s="21">
        <f>E43+1</f>
        <v>41998</v>
      </c>
      <c r="E44" s="21">
        <f>Działania[[#This Row],[ROZPOCZĘCIE]]+7</f>
        <v>42005</v>
      </c>
      <c r="F44" s="20" t="s">
        <v>20</v>
      </c>
    </row>
    <row r="45" spans="2:6" ht="17.25" customHeight="1" x14ac:dyDescent="0.2">
      <c r="B45" s="8">
        <f t="shared" si="4"/>
        <v>22</v>
      </c>
      <c r="C45" s="20" t="s">
        <v>39</v>
      </c>
      <c r="D45" s="21">
        <f>E44+4</f>
        <v>42009</v>
      </c>
      <c r="E45" s="21">
        <f>Działania[[#This Row],[ROZPOCZĘCIE]]+7</f>
        <v>42016</v>
      </c>
      <c r="F45" s="20" t="s">
        <v>20</v>
      </c>
    </row>
    <row r="46" spans="2:6" ht="17.25" customHeight="1" x14ac:dyDescent="0.2">
      <c r="B46" s="8">
        <f>N(B45)+1</f>
        <v>23</v>
      </c>
      <c r="C46" s="20"/>
      <c r="D46" s="21"/>
      <c r="E46" s="21"/>
      <c r="F46" s="20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42016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5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4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6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14</v>
      </c>
      <c r="F16" t="e">
        <f t="shared" ca="1" si="0"/>
        <v>#N/A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17</v>
      </c>
      <c r="F17" t="e">
        <f t="shared" ca="1" si="0"/>
        <v>#N/A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18</v>
      </c>
      <c r="F18" t="e">
        <f t="shared" ca="1" si="0"/>
        <v>#N/A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19</v>
      </c>
      <c r="F19">
        <f t="shared" ca="1" si="0"/>
        <v>6</v>
      </c>
    </row>
    <row r="20" spans="1:35" x14ac:dyDescent="0.2">
      <c r="E20" t="e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#N/A</v>
      </c>
      <c r="F20">
        <f t="shared" ca="1" si="0"/>
        <v>14</v>
      </c>
    </row>
    <row r="21" spans="1:35" x14ac:dyDescent="0.2">
      <c r="E21" t="e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#N/A</v>
      </c>
      <c r="F21">
        <f t="shared" ca="1" si="0"/>
        <v>17</v>
      </c>
    </row>
    <row r="22" spans="1:35" x14ac:dyDescent="0.2">
      <c r="E22" t="e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#N/A</v>
      </c>
      <c r="F22">
        <f t="shared" ca="1" si="0"/>
        <v>18</v>
      </c>
    </row>
    <row r="23" spans="1:35" x14ac:dyDescent="0.2">
      <c r="E23" t="e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#N/A</v>
      </c>
      <c r="F23">
        <f t="shared" ca="1" si="0"/>
        <v>19</v>
      </c>
    </row>
    <row r="25" spans="1:35" x14ac:dyDescent="0.2">
      <c r="C25" t="s">
        <v>4</v>
      </c>
      <c r="D25" s="1">
        <f>DataRozpoczęcia+Okno_Przesunięcie</f>
        <v>41947</v>
      </c>
    </row>
    <row r="26" spans="1:35" x14ac:dyDescent="0.2">
      <c r="C26" t="s">
        <v>3</v>
      </c>
      <c r="D26">
        <v>64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41947</v>
      </c>
      <c r="F31" s="1">
        <f t="shared" ref="F31:AI31" si="1">E31+1</f>
        <v>41948</v>
      </c>
      <c r="G31" s="1">
        <f t="shared" si="1"/>
        <v>41949</v>
      </c>
      <c r="H31" s="1">
        <f t="shared" si="1"/>
        <v>41950</v>
      </c>
      <c r="I31" s="1">
        <f t="shared" si="1"/>
        <v>41951</v>
      </c>
      <c r="J31" s="1">
        <f t="shared" si="1"/>
        <v>41952</v>
      </c>
      <c r="K31" s="1">
        <f t="shared" si="1"/>
        <v>41953</v>
      </c>
      <c r="L31" s="1">
        <f t="shared" si="1"/>
        <v>41954</v>
      </c>
      <c r="M31" s="1">
        <f t="shared" si="1"/>
        <v>41955</v>
      </c>
      <c r="N31" s="1">
        <f t="shared" si="1"/>
        <v>41956</v>
      </c>
      <c r="O31" s="1">
        <f t="shared" si="1"/>
        <v>41957</v>
      </c>
      <c r="P31" s="1">
        <f t="shared" si="1"/>
        <v>41958</v>
      </c>
      <c r="Q31" s="1">
        <f t="shared" si="1"/>
        <v>41959</v>
      </c>
      <c r="R31" s="1">
        <f t="shared" si="1"/>
        <v>41960</v>
      </c>
      <c r="S31" s="1">
        <f t="shared" si="1"/>
        <v>41961</v>
      </c>
      <c r="T31" s="1">
        <f t="shared" si="1"/>
        <v>41962</v>
      </c>
      <c r="U31" s="1">
        <f t="shared" si="1"/>
        <v>41963</v>
      </c>
      <c r="V31" s="1">
        <f t="shared" si="1"/>
        <v>41964</v>
      </c>
      <c r="W31" s="1">
        <f t="shared" si="1"/>
        <v>41965</v>
      </c>
      <c r="X31" s="1">
        <f t="shared" si="1"/>
        <v>41966</v>
      </c>
      <c r="Y31" s="1">
        <f t="shared" si="1"/>
        <v>41967</v>
      </c>
      <c r="Z31" s="1">
        <f t="shared" si="1"/>
        <v>41968</v>
      </c>
      <c r="AA31" s="1">
        <f t="shared" si="1"/>
        <v>41969</v>
      </c>
      <c r="AB31" s="1">
        <f t="shared" si="1"/>
        <v>41970</v>
      </c>
      <c r="AC31" s="1">
        <f t="shared" si="1"/>
        <v>41971</v>
      </c>
      <c r="AD31" s="1">
        <f t="shared" si="1"/>
        <v>41972</v>
      </c>
      <c r="AE31" s="1">
        <f t="shared" si="1"/>
        <v>41973</v>
      </c>
      <c r="AF31" s="1">
        <f t="shared" si="1"/>
        <v>41974</v>
      </c>
      <c r="AG31" s="1">
        <f t="shared" si="1"/>
        <v>41975</v>
      </c>
      <c r="AH31" s="1">
        <f t="shared" si="1"/>
        <v>41976</v>
      </c>
      <c r="AI31" s="1">
        <f t="shared" si="1"/>
        <v>41977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INDEX(Działania[DZIAŁANIE],MATCH($C32,Działania[Identyfikator],0))</f>
        <v>#N/A</v>
      </c>
      <c r="E32" t="e">
        <f ca="1">Kalkulatorsiatkowy</f>
        <v>#N/A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INDEX(Działania[DZIAŁANIE],MATCH($C33,Działania[Identyfikator],0))</f>
        <v>#N/A</v>
      </c>
      <c r="E33" t="e">
        <f ca="1">Kalkulatorsiatkowy</f>
        <v>#N/A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INDEX(Działania[DZIAŁANIE],MATCH($C34,Działania[Identyfikator],0))</f>
        <v>#N/A</v>
      </c>
      <c r="E34" t="e">
        <f ca="1">Kalkulatorsiatkowy</f>
        <v>#N/A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 t="e">
        <f ca="1">Kalkulatorsiatkowy</f>
        <v>#N/A</v>
      </c>
      <c r="N34" t="e">
        <f ca="1">Kalkulatorsiatkowy</f>
        <v>#N/A</v>
      </c>
      <c r="O34" t="e">
        <f ca="1">Kalkulatorsiatkowy</f>
        <v>#N/A</v>
      </c>
      <c r="P34" t="e">
        <f ca="1">Kalkulatorsiatkowy</f>
        <v>#N/A</v>
      </c>
      <c r="Q34" t="e">
        <f ca="1">Kalkulatorsiatkowy</f>
        <v>#N/A</v>
      </c>
      <c r="R34" t="e">
        <f ca="1">Kalkulatorsiatkowy</f>
        <v>#N/A</v>
      </c>
      <c r="S34" t="e">
        <f ca="1">Kalkulatorsiatkowy</f>
        <v>#N/A</v>
      </c>
      <c r="T34" t="e">
        <f ca="1">Kalkulatorsiatkowy</f>
        <v>#N/A</v>
      </c>
      <c r="U34" t="e">
        <f ca="1">Kalkulatorsiatkowy</f>
        <v>#N/A</v>
      </c>
      <c r="V34" t="e">
        <f ca="1">Kalkulatorsiatkowy</f>
        <v>#N/A</v>
      </c>
      <c r="W34" t="e">
        <f ca="1">Kalkulatorsiatkowy</f>
        <v>#N/A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INDEX(Działania[DZIAŁANIE],MATCH($C35,Działania[Identyfikator],0))</f>
        <v>#N/A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 t="e">
        <f ca="1">Kalkulatorsiatkowy</f>
        <v>#N/A</v>
      </c>
      <c r="N35" t="e">
        <f ca="1">Kalkulatorsiatkowy</f>
        <v>#N/A</v>
      </c>
      <c r="O35" t="e">
        <f ca="1">Kalkulatorsiatkowy</f>
        <v>#N/A</v>
      </c>
      <c r="P35" t="e">
        <f ca="1">Kalkulatorsiatkowy</f>
        <v>#N/A</v>
      </c>
      <c r="Q35" t="e">
        <f ca="1">Kalkulatorsiatkowy</f>
        <v>#N/A</v>
      </c>
      <c r="R35" t="e">
        <f ca="1">Kalkulatorsiatkowy</f>
        <v>#N/A</v>
      </c>
      <c r="S35" t="e">
        <f ca="1">Kalkulatorsiatkowy</f>
        <v>#N/A</v>
      </c>
      <c r="T35" t="e">
        <f ca="1">Kalkulatorsiatkowy</f>
        <v>#N/A</v>
      </c>
      <c r="U35" t="e">
        <f ca="1">Kalkulatorsiatkowy</f>
        <v>#N/A</v>
      </c>
      <c r="V35" t="e">
        <f ca="1">Kalkulatorsiatkowy</f>
        <v>#N/A</v>
      </c>
      <c r="W35" t="e">
        <f ca="1">Kalkulatorsiatkowy</f>
        <v>#N/A</v>
      </c>
      <c r="X35" t="e">
        <f ca="1">Kalkulatorsiatkowy</f>
        <v>#N/A</v>
      </c>
      <c r="Y35" t="e">
        <f ca="1">Kalkulatorsiatkowy</f>
        <v>#N/A</v>
      </c>
      <c r="Z35" t="e">
        <f ca="1">Kalkulatorsiatkowy</f>
        <v>#N/A</v>
      </c>
      <c r="AA35" t="e">
        <f ca="1">Kalkulatorsiatkowy</f>
        <v>#N/A</v>
      </c>
      <c r="AB35" t="e">
        <f ca="1">Kalkulatorsiatkowy</f>
        <v>#N/A</v>
      </c>
      <c r="AC35" t="e">
        <f ca="1">Kalkulatorsiatkowy</f>
        <v>#N/A</v>
      </c>
      <c r="AD35" t="e">
        <f ca="1">Kalkulatorsiatkowy</f>
        <v>#N/A</v>
      </c>
      <c r="AE35" t="e">
        <f ca="1">Kalkulatorsiatkowy</f>
        <v>#N/A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6</v>
      </c>
      <c r="D36" t="str">
        <f ca="1">INDEX(Działania[DZIAŁANIE],MATCH($C36,Działania[Identyfikator],0))</f>
        <v>Skrypt galerii</v>
      </c>
      <c r="E36">
        <f ca="1">Kalkulatorsiatkowy</f>
        <v>7.3000000000000007</v>
      </c>
      <c r="F36">
        <f ca="1">Kalkulatorsiatkowy</f>
        <v>7.3000000000000007</v>
      </c>
      <c r="G36">
        <f ca="1">Kalkulatorsiatkowy</f>
        <v>7.3000000000000007</v>
      </c>
      <c r="H36">
        <f ca="1">Kalkulatorsiatkowy</f>
        <v>7.3000000000000007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 t="e">
        <f ca="1">Kalkulatorsiatkowy</f>
        <v>#N/A</v>
      </c>
      <c r="Y36" t="e">
        <f ca="1">Kalkulatorsiatkowy</f>
        <v>#N/A</v>
      </c>
      <c r="Z36" t="e">
        <f ca="1">Kalkulatorsiatkowy</f>
        <v>#N/A</v>
      </c>
      <c r="AA36" t="e">
        <f ca="1">Kalkulatorsiatkowy</f>
        <v>#N/A</v>
      </c>
      <c r="AB36" t="e">
        <f ca="1">Kalkulatorsiatkowy</f>
        <v>#N/A</v>
      </c>
      <c r="AC36" t="e">
        <f ca="1">Kalkulatorsiatkowy</f>
        <v>#N/A</v>
      </c>
      <c r="AD36" t="e">
        <f ca="1">Kalkulatorsiatkowy</f>
        <v>#N/A</v>
      </c>
      <c r="AE36" t="e">
        <f ca="1">Kalkulatorsiatkowy</f>
        <v>#N/A</v>
      </c>
      <c r="AF36" t="e">
        <f ca="1">Kalkulatorsiatkowy</f>
        <v>#N/A</v>
      </c>
      <c r="AG36" t="e">
        <f ca="1">Kalkulatorsiatkowy</f>
        <v>#N/A</v>
      </c>
      <c r="AH36" t="e">
        <f ca="1">Kalkulatorsiatkowy</f>
        <v>#N/A</v>
      </c>
      <c r="AI36" t="e">
        <f ca="1">Kalkulatorsiatkowy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14</v>
      </c>
      <c r="D37" t="str">
        <f ca="1">INDEX(Działania[DZIAŁANIE],MATCH($C37,Działania[Identyfikator],0))</f>
        <v>Diagram obiektów</v>
      </c>
      <c r="E37">
        <f ca="1">Kalkulatorsiatkowy</f>
        <v>6.3000000000000007</v>
      </c>
      <c r="F37">
        <f ca="1">Kalkulatorsiatkowy</f>
        <v>6.3000000000000007</v>
      </c>
      <c r="G37">
        <f ca="1">Kalkulatorsiatkowy</f>
        <v>6.3000000000000007</v>
      </c>
      <c r="H37">
        <f ca="1">Kalkulatorsiatkowy</f>
        <v>6.3000000000000007</v>
      </c>
      <c r="I37">
        <f ca="1">Kalkulatorsiatkowy</f>
        <v>6.3000000000000007</v>
      </c>
      <c r="J37">
        <f ca="1">Kalkulatorsiatkowy</f>
        <v>6.3000000000000007</v>
      </c>
      <c r="K37">
        <f ca="1">Kalkulatorsiatkowy</f>
        <v>6.3000000000000007</v>
      </c>
      <c r="L37">
        <f ca="1">Kalkulatorsiatkowy</f>
        <v>6.3000000000000007</v>
      </c>
      <c r="M37" t="e">
        <f ca="1">Kalkulatorsiatkowy</f>
        <v>#N/A</v>
      </c>
      <c r="N37" t="e">
        <f ca="1">Kalkulatorsiatkowy</f>
        <v>#N/A</v>
      </c>
      <c r="O37" t="e">
        <f ca="1">Kalkulatorsiatkowy</f>
        <v>#N/A</v>
      </c>
      <c r="P37" t="e">
        <f ca="1">Kalkulatorsiatkowy</f>
        <v>#N/A</v>
      </c>
      <c r="Q37" t="e">
        <f ca="1">Kalkulatorsiatkowy</f>
        <v>#N/A</v>
      </c>
      <c r="R37" t="e">
        <f ca="1">Kalkulatorsiatkowy</f>
        <v>#N/A</v>
      </c>
      <c r="S37" t="e">
        <f ca="1">Kalkulatorsiatkowy</f>
        <v>#N/A</v>
      </c>
      <c r="T37" t="e">
        <f ca="1">Kalkulatorsiatkowy</f>
        <v>#N/A</v>
      </c>
      <c r="U37" t="e">
        <f ca="1">Kalkulatorsiatkowy</f>
        <v>#N/A</v>
      </c>
      <c r="V37" t="e">
        <f ca="1">Kalkulatorsiatkowy</f>
        <v>#N/A</v>
      </c>
      <c r="W37" t="e">
        <f ca="1">Kalkulatorsiatkowy</f>
        <v>#N/A</v>
      </c>
      <c r="X37" t="e">
        <f ca="1">Kalkulatorsiatkowy</f>
        <v>#N/A</v>
      </c>
      <c r="Y37" t="e">
        <f ca="1">Kalkulatorsiatkowy</f>
        <v>#N/A</v>
      </c>
      <c r="Z37" t="e">
        <f ca="1">Kalkulatorsiatkowy</f>
        <v>#N/A</v>
      </c>
      <c r="AA37" t="e">
        <f ca="1">Kalkulatorsiatkowy</f>
        <v>#N/A</v>
      </c>
      <c r="AB37" t="e">
        <f ca="1">Kalkulatorsiatkowy</f>
        <v>#N/A</v>
      </c>
      <c r="AC37" t="e">
        <f ca="1">Kalkulatorsiatkowy</f>
        <v>#N/A</v>
      </c>
      <c r="AD37" t="e">
        <f ca="1">Kalkulatorsiatkowy</f>
        <v>#N/A</v>
      </c>
      <c r="AE37" t="e">
        <f ca="1">Kalkulatorsiatkowy</f>
        <v>#N/A</v>
      </c>
      <c r="AF37" t="e">
        <f ca="1">Kalkulatorsiatkowy</f>
        <v>#N/A</v>
      </c>
      <c r="AG37" t="e">
        <f ca="1">Kalkulatorsiatkowy</f>
        <v>#N/A</v>
      </c>
      <c r="AH37" t="e">
        <f ca="1">Kalkulatorsiatkowy</f>
        <v>#N/A</v>
      </c>
      <c r="AI37" t="e">
        <f ca="1">Kalkulatorsiatkowy</f>
        <v>#N/A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17</v>
      </c>
      <c r="D38" t="str">
        <f ca="1">INDEX(Działania[DZIAŁANIE],MATCH($C38,Działania[Identyfikator],0))</f>
        <v>Połączenie funkcji składowych z bazą danych</v>
      </c>
      <c r="E38" t="e">
        <f ca="1">Kalkulatorsiatkowy</f>
        <v>#N/A</v>
      </c>
      <c r="F38" t="e">
        <f ca="1">Kalkulatorsiatkowy</f>
        <v>#N/A</v>
      </c>
      <c r="G38" t="e">
        <f ca="1">Kalkulatorsiatkowy</f>
        <v>#N/A</v>
      </c>
      <c r="H38" t="e">
        <f ca="1">Kalkulatorsiatkowy</f>
        <v>#N/A</v>
      </c>
      <c r="I38">
        <f ca="1">Kalkulatorsiatkowy</f>
        <v>5.3000000000000007</v>
      </c>
      <c r="J38">
        <f ca="1">Kalkulatorsiatkowy</f>
        <v>5.3000000000000007</v>
      </c>
      <c r="K38">
        <f ca="1">Kalkulatorsiatkowy</f>
        <v>5.3000000000000007</v>
      </c>
      <c r="L38">
        <f ca="1">Kalkulatorsiatkowy</f>
        <v>5.3000000000000007</v>
      </c>
      <c r="M38">
        <f ca="1">Kalkulatorsiatkowy</f>
        <v>5.3000000000000007</v>
      </c>
      <c r="N38">
        <f ca="1">Kalkulatorsiatkowy</f>
        <v>5.3000000000000007</v>
      </c>
      <c r="O38">
        <f ca="1">Kalkulatorsiatkowy</f>
        <v>5.3000000000000007</v>
      </c>
      <c r="P38">
        <f ca="1">Kalkulatorsiatkowy</f>
        <v>5.3000000000000007</v>
      </c>
      <c r="Q38">
        <f ca="1">Kalkulatorsiatkowy</f>
        <v>5.3000000000000007</v>
      </c>
      <c r="R38">
        <f ca="1">Kalkulatorsiatkowy</f>
        <v>5.3000000000000007</v>
      </c>
      <c r="S38">
        <f ca="1">Kalkulatorsiatkowy</f>
        <v>5.3000000000000007</v>
      </c>
      <c r="T38">
        <f ca="1">Kalkulatorsiatkowy</f>
        <v>5.3000000000000007</v>
      </c>
      <c r="U38">
        <f ca="1">Kalkulatorsiatkowy</f>
        <v>5.3000000000000007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18</v>
      </c>
      <c r="D39" t="str">
        <f ca="1">INDEX(Działania[DZIAŁANIE],MATCH($C39,Działania[Identyfikator],0))</f>
        <v>Automove Cursor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 t="e">
        <f ca="1">Kalkulatorsiatkowy</f>
        <v>#N/A</v>
      </c>
      <c r="L39" t="e">
        <f ca="1">Kalkulatorsiatkowy</f>
        <v>#N/A</v>
      </c>
      <c r="M39" t="e">
        <f ca="1">Kalkulatorsiatkowy</f>
        <v>#N/A</v>
      </c>
      <c r="N39" t="e">
        <f ca="1">Kalkulatorsiatkowy</f>
        <v>#N/A</v>
      </c>
      <c r="O39" t="e">
        <f ca="1">Kalkulatorsiatkowy</f>
        <v>#N/A</v>
      </c>
      <c r="P39" t="e">
        <f ca="1">Kalkulatorsiatkowy</f>
        <v>#N/A</v>
      </c>
      <c r="Q39" t="e">
        <f ca="1">Kalkulatorsiatkowy</f>
        <v>#N/A</v>
      </c>
      <c r="R39" t="e">
        <f ca="1">Kalkulatorsiatkowy</f>
        <v>#N/A</v>
      </c>
      <c r="S39" t="e">
        <f ca="1">Kalkulatorsiatkowy</f>
        <v>#N/A</v>
      </c>
      <c r="T39" t="e">
        <f ca="1">Kalkulatorsiatkowy</f>
        <v>#N/A</v>
      </c>
      <c r="U39" t="e">
        <f ca="1">Kalkulatorsiatkowy</f>
        <v>#N/A</v>
      </c>
      <c r="V39">
        <f ca="1">Kalkulatorsiatkowy</f>
        <v>4.3000000000000007</v>
      </c>
      <c r="W39">
        <f ca="1">Kalkulatorsiatkowy</f>
        <v>4.3000000000000007</v>
      </c>
      <c r="X39">
        <f ca="1">Kalkulatorsiatkowy</f>
        <v>4.3000000000000007</v>
      </c>
      <c r="Y39">
        <f ca="1">Kalkulatorsiatkowy</f>
        <v>4.3000000000000007</v>
      </c>
      <c r="Z39">
        <f ca="1">Kalkulatorsiatkowy</f>
        <v>4.3000000000000007</v>
      </c>
      <c r="AA39">
        <f ca="1">Kalkulatorsiatkowy</f>
        <v>4.3000000000000007</v>
      </c>
      <c r="AB39">
        <f ca="1">Kalkulatorsiatkowy</f>
        <v>4.3000000000000007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19</v>
      </c>
      <c r="D40" t="str">
        <f ca="1">INDEX(Działania[DZIAŁANIE],MATCH($C40,Działania[Identyfikator],0))</f>
        <v>Integracja Fancybox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 t="e">
        <f ca="1">Kalkulatorsiatkowy</f>
        <v>#N/A</v>
      </c>
      <c r="W40" t="e">
        <f ca="1">Kalkulatorsiatkowy</f>
        <v>#N/A</v>
      </c>
      <c r="X40" t="e">
        <f ca="1">Kalkulatorsiatkowy</f>
        <v>#N/A</v>
      </c>
      <c r="Y40" t="e">
        <f ca="1">Kalkulatorsiatkowy</f>
        <v>#N/A</v>
      </c>
      <c r="Z40" t="e">
        <f ca="1">Kalkulatorsiatkowy</f>
        <v>#N/A</v>
      </c>
      <c r="AA40" t="e">
        <f ca="1">Kalkulatorsiatkowy</f>
        <v>#N/A</v>
      </c>
      <c r="AB40" t="e">
        <f ca="1">Kalkulatorsiatkowy</f>
        <v>#N/A</v>
      </c>
      <c r="AC40">
        <f ca="1">Kalkulatorsiatkowy</f>
        <v>3.3000000000000007</v>
      </c>
      <c r="AD40">
        <f ca="1">Kalkulatorsiatkowy</f>
        <v>3.3000000000000007</v>
      </c>
      <c r="AE40">
        <f ca="1">Kalkulatorsiatkowy</f>
        <v>3.3000000000000007</v>
      </c>
      <c r="AF40">
        <f ca="1">Kalkulatorsiatkowy</f>
        <v>3.3000000000000007</v>
      </c>
      <c r="AG40">
        <f ca="1">Kalkulatorsiatkowy</f>
        <v>3.3000000000000007</v>
      </c>
      <c r="AH40">
        <f ca="1">Kalkulatorsiatkowy</f>
        <v>3.3000000000000007</v>
      </c>
      <c r="AI40">
        <f ca="1">Kalkulatorsiatkowy</f>
        <v>3.3000000000000007</v>
      </c>
    </row>
    <row r="43" spans="1:35" x14ac:dyDescent="0.2">
      <c r="E43" s="1">
        <f>E31</f>
        <v>41947</v>
      </c>
      <c r="F43" s="1">
        <f t="shared" ref="F43:AH43" si="4">F31</f>
        <v>41948</v>
      </c>
      <c r="G43" s="1">
        <f t="shared" si="4"/>
        <v>41949</v>
      </c>
      <c r="H43" s="1">
        <f t="shared" si="4"/>
        <v>41950</v>
      </c>
      <c r="I43" s="1">
        <f t="shared" si="4"/>
        <v>41951</v>
      </c>
      <c r="J43" s="1">
        <f t="shared" si="4"/>
        <v>41952</v>
      </c>
      <c r="K43" s="1">
        <f t="shared" si="4"/>
        <v>41953</v>
      </c>
      <c r="L43" s="1">
        <f t="shared" si="4"/>
        <v>41954</v>
      </c>
      <c r="M43" s="1">
        <f t="shared" si="4"/>
        <v>41955</v>
      </c>
      <c r="N43" s="1">
        <f t="shared" si="4"/>
        <v>41956</v>
      </c>
      <c r="O43" s="1">
        <f t="shared" si="4"/>
        <v>41957</v>
      </c>
      <c r="P43" s="1">
        <f t="shared" si="4"/>
        <v>41958</v>
      </c>
      <c r="Q43" s="1">
        <f t="shared" si="4"/>
        <v>41959</v>
      </c>
      <c r="R43" s="1">
        <f t="shared" si="4"/>
        <v>41960</v>
      </c>
      <c r="S43" s="1">
        <f t="shared" si="4"/>
        <v>41961</v>
      </c>
      <c r="T43" s="1">
        <f t="shared" si="4"/>
        <v>41962</v>
      </c>
      <c r="U43" s="1">
        <f t="shared" si="4"/>
        <v>41963</v>
      </c>
      <c r="V43" s="1">
        <f t="shared" si="4"/>
        <v>41964</v>
      </c>
      <c r="W43" s="1">
        <f t="shared" si="4"/>
        <v>41965</v>
      </c>
      <c r="X43" s="1">
        <f t="shared" si="4"/>
        <v>41966</v>
      </c>
      <c r="Y43" s="1">
        <f t="shared" si="4"/>
        <v>41967</v>
      </c>
      <c r="Z43" s="1">
        <f t="shared" si="4"/>
        <v>41968</v>
      </c>
      <c r="AA43" s="1">
        <f t="shared" si="4"/>
        <v>41969</v>
      </c>
      <c r="AB43" s="1">
        <f t="shared" si="4"/>
        <v>41970</v>
      </c>
      <c r="AC43" s="1">
        <f t="shared" si="4"/>
        <v>41971</v>
      </c>
      <c r="AD43" s="1">
        <f t="shared" si="4"/>
        <v>41972</v>
      </c>
      <c r="AE43" s="1">
        <f t="shared" si="4"/>
        <v>41973</v>
      </c>
      <c r="AF43" s="1">
        <f t="shared" si="4"/>
        <v>41974</v>
      </c>
      <c r="AG43" s="1">
        <f t="shared" si="4"/>
        <v>41975</v>
      </c>
      <c r="AH43" s="1">
        <f t="shared" si="4"/>
        <v>41976</v>
      </c>
    </row>
    <row r="44" spans="1:35" x14ac:dyDescent="0.2">
      <c r="C44" t="e">
        <f ca="1">C32</f>
        <v>#N/A</v>
      </c>
      <c r="D44" t="e">
        <f ca="1">UPPER(INDEX(Działania[DZIAŁANIE],MATCH($C44,Działania[Identyfikator],0)))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UPPER(INDEX(Działania[DZIAŁANIE],MATCH($C45,Działania[Identyfikator],0)))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UPPER(INDEX(Działania[DZIAŁANIE],MATCH($C46,Działania[Identyfikator],0)))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ca="1">UPPER(INDEX(Działania[DZIAŁANIE],MATCH($C47,Działania[Identyfikator],0)))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6</v>
      </c>
      <c r="D48" t="str">
        <f ca="1">UPPER(INDEX(Działania[DZIAŁANIE],MATCH($C48,Działania[Identyfikator],0)))</f>
        <v>SKRYPT GALERII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14</v>
      </c>
      <c r="D49" t="str">
        <f ca="1">UPPER(INDEX(Działania[DZIAŁANIE],MATCH($C49,Działania[Identyfikator],0)))</f>
        <v>DIAGRAM OBIEKTÓW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>
        <f t="shared" ca="1" si="11"/>
        <v>6.3000000000000007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17</v>
      </c>
      <c r="D50" t="str">
        <f ca="1">UPPER(INDEX(Działania[DZIAŁANIE],MATCH($C50,Działania[Identyfikator],0)))</f>
        <v>POŁĄCZENIE FUNKCJI SKŁADOWYCH Z BAZĄ DANYCH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>
        <f t="shared" ca="1" si="12"/>
        <v>5.3000000000000007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18</v>
      </c>
      <c r="D51" t="str">
        <f ca="1">UPPER(INDEX(Działania[DZIAŁANIE],MATCH($C51,Działania[Identyfikator],0)))</f>
        <v>AUTOMOVE CURSOR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>
        <f t="shared" ca="1" si="13"/>
        <v>4.3000000000000007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19</v>
      </c>
      <c r="D52" t="str">
        <f ca="1">UPPER(INDEX(Działania[DZIAŁANIE],MATCH($C52,Działania[Identyfikator],0)))</f>
        <v>INTEGRACJA FANCYBOX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41947</v>
      </c>
      <c r="F55" s="1">
        <f t="shared" ref="F55:AH55" si="15">F31</f>
        <v>41948</v>
      </c>
      <c r="G55" s="1">
        <f t="shared" si="15"/>
        <v>41949</v>
      </c>
      <c r="H55" s="1">
        <f t="shared" si="15"/>
        <v>41950</v>
      </c>
      <c r="I55" s="1">
        <f t="shared" si="15"/>
        <v>41951</v>
      </c>
      <c r="J55" s="1">
        <f t="shared" si="15"/>
        <v>41952</v>
      </c>
      <c r="K55" s="1">
        <f t="shared" si="15"/>
        <v>41953</v>
      </c>
      <c r="L55" s="1">
        <f t="shared" si="15"/>
        <v>41954</v>
      </c>
      <c r="M55" s="1">
        <f t="shared" si="15"/>
        <v>41955</v>
      </c>
      <c r="N55" s="1">
        <f t="shared" si="15"/>
        <v>41956</v>
      </c>
      <c r="O55" s="1">
        <f t="shared" si="15"/>
        <v>41957</v>
      </c>
      <c r="P55" s="1">
        <f t="shared" si="15"/>
        <v>41958</v>
      </c>
      <c r="Q55" s="1">
        <f t="shared" si="15"/>
        <v>41959</v>
      </c>
      <c r="R55" s="1">
        <f t="shared" si="15"/>
        <v>41960</v>
      </c>
      <c r="S55" s="1">
        <f t="shared" si="15"/>
        <v>41961</v>
      </c>
      <c r="T55" s="1">
        <f t="shared" si="15"/>
        <v>41962</v>
      </c>
      <c r="U55" s="1">
        <f t="shared" si="15"/>
        <v>41963</v>
      </c>
      <c r="V55" s="1">
        <f t="shared" si="15"/>
        <v>41964</v>
      </c>
      <c r="W55" s="1">
        <f t="shared" si="15"/>
        <v>41965</v>
      </c>
      <c r="X55" s="1">
        <f t="shared" si="15"/>
        <v>41966</v>
      </c>
      <c r="Y55" s="1">
        <f t="shared" si="15"/>
        <v>41967</v>
      </c>
      <c r="Z55" s="1">
        <f t="shared" si="15"/>
        <v>41968</v>
      </c>
      <c r="AA55" s="1">
        <f t="shared" si="15"/>
        <v>41969</v>
      </c>
      <c r="AB55" s="1">
        <f t="shared" si="15"/>
        <v>41970</v>
      </c>
      <c r="AC55" s="1">
        <f t="shared" si="15"/>
        <v>41971</v>
      </c>
      <c r="AD55" s="1">
        <f t="shared" si="15"/>
        <v>41972</v>
      </c>
      <c r="AE55" s="1">
        <f t="shared" si="15"/>
        <v>41973</v>
      </c>
      <c r="AF55" s="1">
        <f t="shared" si="15"/>
        <v>41974</v>
      </c>
      <c r="AG55" s="1">
        <f t="shared" si="15"/>
        <v>41975</v>
      </c>
      <c r="AH55" s="1">
        <f t="shared" si="15"/>
        <v>41976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41944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x14ac:dyDescent="0.2">
      <c r="D59" s="3" t="str">
        <f>TEXT(D58,"mmm rrrr") &amp; " - Top Band"</f>
        <v>lis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41974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x14ac:dyDescent="0.2">
      <c r="D62" s="3" t="str">
        <f>TEXT(D61,"mmm rrrr") &amp; " - Top Band"</f>
        <v>gru 2014 -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41945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41975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>
        <f t="shared" si="21"/>
        <v>0.5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WT</v>
      </c>
      <c r="F70" t="str">
        <f t="shared" ref="F70:AH70" si="23">LEFT(UPPER(TEXT(F55,"ddd")),$D70)</f>
        <v>ŚR</v>
      </c>
      <c r="G70" t="str">
        <f t="shared" si="23"/>
        <v>CZ</v>
      </c>
      <c r="H70" t="str">
        <f t="shared" si="23"/>
        <v>PT</v>
      </c>
      <c r="I70" t="str">
        <f t="shared" si="23"/>
        <v>SO</v>
      </c>
      <c r="J70" t="str">
        <f t="shared" si="23"/>
        <v>N</v>
      </c>
      <c r="K70" t="str">
        <f t="shared" si="23"/>
        <v>PN</v>
      </c>
      <c r="L70" t="str">
        <f t="shared" si="23"/>
        <v>WT</v>
      </c>
      <c r="M70" t="str">
        <f t="shared" si="23"/>
        <v>ŚR</v>
      </c>
      <c r="N70" t="str">
        <f t="shared" si="23"/>
        <v>CZ</v>
      </c>
      <c r="O70" t="str">
        <f t="shared" si="23"/>
        <v>PT</v>
      </c>
      <c r="P70" t="str">
        <f t="shared" si="23"/>
        <v>SO</v>
      </c>
      <c r="Q70" t="str">
        <f t="shared" si="23"/>
        <v>N</v>
      </c>
      <c r="R70" t="str">
        <f t="shared" si="23"/>
        <v>PN</v>
      </c>
      <c r="S70" t="str">
        <f t="shared" si="23"/>
        <v>WT</v>
      </c>
      <c r="T70" t="str">
        <f t="shared" si="23"/>
        <v>ŚR</v>
      </c>
      <c r="U70" t="str">
        <f t="shared" si="23"/>
        <v>CZ</v>
      </c>
      <c r="V70" t="str">
        <f t="shared" si="23"/>
        <v>PT</v>
      </c>
      <c r="W70" t="str">
        <f t="shared" si="23"/>
        <v>SO</v>
      </c>
      <c r="X70" t="str">
        <f t="shared" si="23"/>
        <v>N</v>
      </c>
      <c r="Y70" t="str">
        <f t="shared" si="23"/>
        <v>PN</v>
      </c>
      <c r="Z70" t="str">
        <f t="shared" si="23"/>
        <v>WT</v>
      </c>
      <c r="AA70" t="str">
        <f t="shared" si="23"/>
        <v>ŚR</v>
      </c>
      <c r="AB70" t="str">
        <f t="shared" si="23"/>
        <v>CZ</v>
      </c>
      <c r="AC70" t="str">
        <f t="shared" si="23"/>
        <v>PT</v>
      </c>
      <c r="AD70" t="str">
        <f t="shared" si="23"/>
        <v>SO</v>
      </c>
      <c r="AE70" t="str">
        <f t="shared" si="23"/>
        <v>N</v>
      </c>
      <c r="AF70" t="str">
        <f t="shared" si="23"/>
        <v>PN</v>
      </c>
      <c r="AG70" t="str">
        <f t="shared" si="23"/>
        <v>WT</v>
      </c>
      <c r="AH70" t="str">
        <f t="shared" si="23"/>
        <v>ŚR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04</v>
      </c>
      <c r="F72" t="str">
        <f t="shared" ref="F72:AH72" si="24">TEXT(F55,"dd")</f>
        <v>05</v>
      </c>
      <c r="G72" t="str">
        <f t="shared" si="24"/>
        <v>06</v>
      </c>
      <c r="H72" t="str">
        <f t="shared" si="24"/>
        <v>07</v>
      </c>
      <c r="I72" t="str">
        <f t="shared" si="24"/>
        <v>08</v>
      </c>
      <c r="J72" t="str">
        <f t="shared" si="24"/>
        <v>09</v>
      </c>
      <c r="K72" t="str">
        <f t="shared" si="24"/>
        <v>10</v>
      </c>
      <c r="L72" t="str">
        <f t="shared" si="24"/>
        <v>11</v>
      </c>
      <c r="M72" t="str">
        <f t="shared" si="24"/>
        <v>12</v>
      </c>
      <c r="N72" t="str">
        <f t="shared" si="24"/>
        <v>13</v>
      </c>
      <c r="O72" t="str">
        <f t="shared" si="24"/>
        <v>14</v>
      </c>
      <c r="P72" t="str">
        <f t="shared" si="24"/>
        <v>15</v>
      </c>
      <c r="Q72" t="str">
        <f t="shared" si="24"/>
        <v>16</v>
      </c>
      <c r="R72" t="str">
        <f t="shared" si="24"/>
        <v>17</v>
      </c>
      <c r="S72" t="str">
        <f t="shared" si="24"/>
        <v>18</v>
      </c>
      <c r="T72" t="str">
        <f t="shared" si="24"/>
        <v>19</v>
      </c>
      <c r="U72" t="str">
        <f t="shared" si="24"/>
        <v>20</v>
      </c>
      <c r="V72" t="str">
        <f t="shared" si="24"/>
        <v>21</v>
      </c>
      <c r="W72" t="str">
        <f t="shared" si="24"/>
        <v>22</v>
      </c>
      <c r="X72" t="str">
        <f t="shared" si="24"/>
        <v>23</v>
      </c>
      <c r="Y72" t="str">
        <f t="shared" si="24"/>
        <v>24</v>
      </c>
      <c r="Z72" t="str">
        <f t="shared" si="24"/>
        <v>25</v>
      </c>
      <c r="AA72" t="str">
        <f t="shared" si="24"/>
        <v>26</v>
      </c>
      <c r="AB72" t="str">
        <f t="shared" si="24"/>
        <v>27</v>
      </c>
      <c r="AC72" t="str">
        <f t="shared" si="24"/>
        <v>28</v>
      </c>
      <c r="AD72" t="str">
        <f t="shared" si="24"/>
        <v>29</v>
      </c>
      <c r="AE72" t="str">
        <f t="shared" si="24"/>
        <v>30</v>
      </c>
      <c r="AF72" t="str">
        <f t="shared" si="24"/>
        <v>01</v>
      </c>
      <c r="AG72" t="str">
        <f t="shared" si="24"/>
        <v>02</v>
      </c>
      <c r="AH72" t="str">
        <f t="shared" si="24"/>
        <v>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2015-01-12T21:39:31Z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