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52511" concurrentCalc="0"/>
</workbook>
</file>

<file path=xl/calcChain.xml><?xml version="1.0" encoding="utf-8"?>
<calcChain xmlns="http://schemas.openxmlformats.org/spreadsheetml/2006/main">
  <c r="E40" i="1" l="1"/>
  <c r="D41" i="1"/>
  <c r="E41" i="1"/>
  <c r="D42" i="1"/>
  <c r="E42" i="1"/>
  <c r="D43" i="1"/>
  <c r="D39" i="1"/>
  <c r="E39" i="1"/>
  <c r="D40" i="1"/>
  <c r="D20" i="1"/>
  <c r="D23" i="1"/>
  <c r="D24" i="1"/>
  <c r="E24" i="1"/>
  <c r="D25" i="1"/>
  <c r="D29" i="1"/>
  <c r="E29" i="1"/>
  <c r="D30" i="1"/>
  <c r="E30" i="1"/>
  <c r="D31" i="1"/>
  <c r="E31" i="1"/>
  <c r="D32" i="1"/>
  <c r="E32" i="1"/>
  <c r="D33" i="1"/>
  <c r="E33" i="1"/>
  <c r="D34" i="1"/>
  <c r="E34" i="1"/>
  <c r="B23" i="1"/>
  <c r="B24" i="1"/>
  <c r="B25" i="1"/>
  <c r="B26" i="1"/>
  <c r="B27" i="1"/>
  <c r="B28" i="1"/>
  <c r="B29" i="1"/>
  <c r="B30" i="1"/>
  <c r="B31" i="1"/>
  <c r="B32" i="1"/>
  <c r="B33" i="1"/>
  <c r="B34" i="1"/>
  <c r="D28" i="1"/>
  <c r="E28" i="1"/>
  <c r="E43" i="1"/>
  <c r="D44" i="1"/>
  <c r="E44" i="1"/>
  <c r="D45" i="1"/>
  <c r="E45" i="1"/>
  <c r="B35" i="1"/>
  <c r="B36" i="1"/>
  <c r="B37" i="1"/>
  <c r="B38" i="1"/>
  <c r="B39" i="1"/>
  <c r="B40" i="1"/>
  <c r="B41" i="1"/>
  <c r="B42" i="1"/>
  <c r="B43" i="1"/>
  <c r="B44" i="1"/>
  <c r="B45" i="1"/>
  <c r="B46" i="1"/>
  <c r="E25" i="1"/>
  <c r="D26" i="1"/>
  <c r="E26" i="1"/>
  <c r="D27" i="1"/>
  <c r="E23" i="1"/>
  <c r="E27" i="1"/>
  <c r="D38" i="1"/>
  <c r="E38" i="1"/>
  <c r="D35" i="1"/>
  <c r="D36" i="1"/>
  <c r="D37" i="1"/>
  <c r="E37" i="1"/>
  <c r="E36" i="1"/>
  <c r="E35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<sst xmlns="http://schemas.openxmlformats.org/spreadsheetml/2006/main" count="65" uniqueCount="46">
  <si>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</si>
  <si>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</si>
  <si>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</si>
  <si>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</si>
  <si>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</si>
  <si>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</si>
  <si>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</si>
  <si>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</si>
  <si>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</si>
  <si>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</si>
  <si>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</si>
  <si>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</si>
  <si>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</si>
  <si>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</si>
  <si>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</si>
  <si>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</si>
  <si>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</si>
  <si>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</si>
  <si>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</si>
  <si>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</si>
  <si>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</si>
  <si>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</si>
  <si>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</si>
  <si>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</si>
  <si>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</si>
  <si>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czynności</t>
  </si>
  <si>
    <t>Diagramy przeglądu interakcji</t>
  </si>
  <si>
    <t>KTO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</si>
  <si>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</si>
  <si>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</si>
  <si>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</si>
  <si>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</si>
  <si>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</si>
  <si>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</si>
  <si>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Połączenie funkcji składowych z bazą danych</t>
  </si>
  <si>
    <t>Autoscroll[Centrowanie]</t>
  </si>
  <si>
    <t>Skrypt galerii</t>
  </si>
  <si>
    <t>Automove Cursor</t>
  </si>
  <si>
    <t>Strona konfiguracji CMS</t>
  </si>
  <si>
    <t>Some additional features</t>
  </si>
  <si>
    <t>Diagram obiektów</t>
  </si>
  <si>
    <t xml:space="preserve">Diagramy maszyny stanów </t>
  </si>
  <si>
    <t>Diagram klas</t>
  </si>
  <si>
    <t>Daigram komponentów</t>
  </si>
  <si>
    <t>Damian i Mateusz</t>
  </si>
  <si>
    <t>Upload plików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</si>
</sst>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#N/D!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SKRYPT GALERII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DIAGRAM OBIEKTÓW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POŁĄCZENIE FUNKCJI SKŁADOWYCH Z BAZĄ DANYCH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AUTOMOVE CURSOR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INTEGRACJA FANCYBOX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lis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gru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gru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lis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{261E4B3A-986E-4A60-9BE2-EF0D816252AE}</c15:txfldGUID>
                      <c15:f>Obliczenia!$E$72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{94EA9045-B4E9-4E96-8FDB-91103131BAB7}</c15:txfldGUID>
                      <c15:f>Obliczenia!$F$72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{AC8A79CA-9B79-4EFF-BCE5-92C17AEE587E}</c15:txfldGUID>
                      <c15:f>Obliczenia!$G$72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{C8B9C1D6-E97E-41BA-B64A-78A63FCBD30C}</c15:txfldGUID>
                      <c15:f>Obliczenia!$H$72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{A4A28C3F-130D-4E4A-863F-68B297423A59}</c15:txfldGUID>
                      <c15:f>Obliczenia!$I$72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{C2FC7AD3-1F68-42AD-BFAA-45370816ADE3}</c15:txfldGUID>
                      <c15:f>Obliczenia!$J$72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{5C64E06A-AC32-4533-8410-BD0EFF8CD3E9}</c15:txfldGUID>
                      <c15:f>Obliczenia!$K$72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{DC88BD05-40BC-4065-A9E1-AF6935794588}</c15:txfldGUID>
                      <c15:f>Obliczenia!$L$72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{875874DB-C9C4-4EF8-811C-301AFCCE0702}</c15:txfldGUID>
                      <c15:f>Obliczenia!$M$72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{942A04E1-F856-4031-A788-B1A498D5B781}</c15:txfldGUID>
                      <c15:f>Obliczenia!$N$72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{5F57C981-AB74-4C53-A1E8-BAF72A034D27}</c15:txfldGUID>
                      <c15:f>Obliczenia!$O$72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{6EC00F08-7DC3-4A5A-99F9-E8A8EA415E44}</c15:txfldGUID>
                      <c15:f>Obliczenia!$P$72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{2055DF06-20F7-4F00-95B5-0A998CA5799F}</c15:txfldGUID>
                      <c15:f>Obliczenia!$Q$72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{ACAC35D7-5CFF-4983-B6FA-EC75662FD40C}</c15:txfldGUID>
                      <c15:f>Obliczenia!$R$72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{3C28E4E1-4844-4AC3-84CE-C06E04D798D6}</c15:txfldGUID>
                      <c15:f>Obliczenia!$S$72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{BBFECE19-2B66-400C-BD76-47701429B95C}</c15:txfldGUID>
                      <c15:f>Obliczenia!$T$72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{C2AA7C5E-B04E-4F31-9C58-ADC5C8D169C7}</c15:txfldGUID>
                      <c15:f>Obliczenia!$U$72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{8171AA74-9ECA-4BD0-9DD9-BCCF2DF3B966}</c15:txfldGUID>
                      <c15:f>Obliczenia!$V$72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{E820371D-3426-43DB-985D-69B5D4E8AD4C}</c15:txfldGUID>
                      <c15:f>Obliczenia!$W$72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{B3C4D615-A377-45BA-BB63-C0875F5CD424}</c15:txfldGUID>
                      <c15:f>Obliczenia!$X$72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{A54AD2DD-891C-439D-95D2-5876DF5F9990}</c15:txfldGUID>
                      <c15:f>Obliczenia!$Y$72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{B5979802-0891-4BA9-AC95-797AB7306BB7}</c15:txfldGUID>
                      <c15:f>Obliczenia!$Z$72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{105AC6FD-8C1F-458B-B078-936C05DA3E65}</c15:txfldGUID>
                      <c15:f>Obliczenia!$AA$72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{19595963-0547-4F82-A58F-391A052B3874}</c15:txfldGUID>
                      <c15:f>Obliczenia!$AB$72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{8F359FFA-8BD2-4F63-8348-F14293F01CBA}</c15:txfldGUID>
                      <c15:f>Obliczenia!$AC$72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{149D42E7-D85A-472A-BF9F-7EFDEBFA12F5}</c15:txfldGUID>
                      <c15:f>Obliczenia!$AD$72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{597F8291-38AD-47E7-A4BF-2826BE18DA3E}</c15:txfldGUID>
                      <c15:f>Obliczenia!$AE$72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{3F12AF6D-1241-4ABE-AE1F-EC846CDE2E01}</c15:txfldGUID>
                      <c15:f>Obliczenia!$AF$72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{E34F84B9-7662-4330-AC03-1F1AAC74B4B1}</c15:txfldGUID>
                      <c15:f>Obliczenia!$AG$72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{B4889AAF-096F-47FD-AEC5-AFB417B6D604}</c15:txfldGUID>
                      <c15:f>Obliczenia!$AH$72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{77663FA3-02B8-402A-BAA3-6F0CF854E5F4}</c15:txfldGUID>
                      <c15:f>Obliczenia!$E$70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{6D26A751-E572-45AF-B912-9D3FA769FF4C}</c15:txfldGUID>
                      <c15:f>Obliczenia!$F$70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{6224B71B-9F36-484D-A50F-7889F8A3B620}</c15:txfldGUID>
                      <c15:f>Obliczenia!$G$70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{30542745-A23A-4CE0-AA25-5D8985A8C17F}</c15:txfldGUID>
                      <c15:f>Obliczenia!$H$70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{C70544DE-D670-4429-B968-8668022DDD87}</c15:txfldGUID>
                      <c15:f>Obliczenia!$I$70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{E3633320-CD11-4843-B468-606A0F2AF0B1}</c15:txfldGUID>
                      <c15:f>Obliczenia!$J$70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{62144FDB-54C5-4E4C-85F9-2EAEDB2286A2}</c15:txfldGUID>
                      <c15:f>Obliczenia!$K$70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{BFC5B40B-E457-4204-9E87-0460706BC193}</c15:txfldGUID>
                      <c15:f>Obliczenia!$L$70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{9450BBCC-E265-4775-911A-077A69151891}</c15:txfldGUID>
                      <c15:f>Obliczenia!$M$70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{279076DD-DA62-4998-9C20-96ACE25CE5A4}</c15:txfldGUID>
                      <c15:f>Obliczenia!$N$70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{BABF4152-10AE-4657-A435-3BD34D56BC0D}</c15:txfldGUID>
                      <c15:f>Obliczenia!$O$70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{696D547F-861D-4FB8-BEC6-2EB7C2233E9B}</c15:txfldGUID>
                      <c15:f>Obliczenia!$P$70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{346ED8EA-E752-41CE-98D9-0176309EFA9D}</c15:txfldGUID>
                      <c15:f>Obliczenia!$Q$70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{FBC19A6D-AFB9-45A0-8B58-EA80F738C44E}</c15:txfldGUID>
                      <c15:f>Obliczenia!$R$70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{455168EC-B1F9-4A29-8EF5-568739588651}</c15:txfldGUID>
                      <c15:f>Obliczenia!$S$70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{C5E6A390-6970-4D97-8B1A-0AA1F976BC8D}</c15:txfldGUID>
                      <c15:f>Obliczenia!$T$70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{F8E6CD1E-00B3-4627-A0D8-4ED886414051}</c15:txfldGUID>
                      <c15:f>Obliczenia!$U$70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{A44C4F3F-B3D3-4EF5-A85C-BF8B823AC9A2}</c15:txfldGUID>
                      <c15:f>Obliczenia!$V$70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{75F27325-46C1-4F25-8A1D-56652CA5D877}</c15:txfldGUID>
                      <c15:f>Obliczenia!$W$70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{A98283A6-AA2B-4994-8C18-E4DAFBB8AFCC}</c15:txfldGUID>
                      <c15:f>Obliczenia!$X$70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{58B859B2-377F-409E-A210-F24782EBB89D}</c15:txfldGUID>
                      <c15:f>Obliczenia!$Y$70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{70A5E807-5A8C-48F6-81C7-B4C605056D50}</c15:txfldGUID>
                      <c15:f>Obliczenia!$Z$70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{5F83B39C-C025-423B-989E-A89AE8F71DBC}</c15:txfldGUID>
                      <c15:f>Obliczenia!$AA$70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{F21B9818-64B2-40C7-9D86-B078CC1A8887}</c15:txfldGUID>
                      <c15:f>Obliczenia!$AB$70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{CBB56F0A-D83F-4C8B-8BBA-3E3D6AAE03DF}</c15:txfldGUID>
                      <c15:f>Obliczenia!$AC$70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{357281BE-F6F7-4704-8573-8320285BE3F8}</c15:txfldGUID>
                      <c15:f>Obliczenia!$AD$70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{5211B8E3-BAB5-4BC8-AAE8-C1B3604D7061}</c15:txfldGUID>
                      <c15:f>Obliczenia!$AE$70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{0FD98BFA-0B42-4B46-8F58-FF9B913B7B14}</c15:txfldGUID>
                      <c15:f>Obliczenia!$AF$70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{B2D420EC-31B7-4488-83F6-6C26C4EB48AB}</c15:txfldGUID>
                      <c15:f>Obliczenia!$AG$70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{3FE1398C-D42A-4D21-8B97-C8D8F737BD1B}</c15:txfldGUID>
                      <c15:f>Obliczenia!$AH$70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lis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gru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44384"/>
        <c:axId val="179644944"/>
      </c:lineChart>
      <c:catAx>
        <c:axId val="17964438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79644944"/>
        <c:crosses val="autoZero"/>
        <c:auto val="1"/>
        <c:lblAlgn val="ctr"/>
        <c:lblOffset val="100"/>
        <c:noMultiLvlLbl val="1"/>
      </c:catAx>
      <c:valAx>
        <c:axId val="179644944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7964438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6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6" totalsRowShown="0" headerRowDxfId="6" dataDxfId="5">
  <autoFilter ref="B22:F46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6"/>
  <sheetViews>
    <sheetView showGridLines="0" tabSelected="1" topLeftCell="A7" zoomScaleNormal="100" workbookViewId="0">
      <selection activeCell="E48" sqref="E48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27</v>
      </c>
    </row>
    <row r="23" spans="2:6" ht="17.25" customHeight="1" x14ac:dyDescent="0.2">
      <c r="B23" s="12">
        <f t="shared" ref="B23:B28" si="0">N(B22)+1</f>
        <v>1</v>
      </c>
      <c r="C23" s="14" t="s">
        <v>30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44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33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36</v>
      </c>
      <c r="D28" s="19">
        <f>D25</f>
        <v>41891</v>
      </c>
      <c r="E28" s="19">
        <f>Działania[[#This Row],[ROZPOCZĘCIE]]+59</f>
        <v>41950</v>
      </c>
      <c r="F28" s="14" t="s">
        <v>28</v>
      </c>
    </row>
    <row r="29" spans="2:6" ht="17.25" customHeight="1" x14ac:dyDescent="0.2">
      <c r="B29" s="15">
        <f t="shared" ref="B29:B33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32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32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32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32</v>
      </c>
    </row>
    <row r="33" spans="2:6" ht="17.25" customHeight="1" x14ac:dyDescent="0.2">
      <c r="B33" s="15">
        <f t="shared" si="1"/>
        <v>11</v>
      </c>
      <c r="C33" s="14" t="s">
        <v>41</v>
      </c>
      <c r="D33" s="19">
        <f>E32+1</f>
        <v>41923</v>
      </c>
      <c r="E33" s="19">
        <f>Działania[[#This Row],[ROZPOCZĘCIE]]+5</f>
        <v>41928</v>
      </c>
      <c r="F33" s="14" t="s">
        <v>32</v>
      </c>
    </row>
    <row r="34" spans="2:6" ht="17.25" customHeight="1" x14ac:dyDescent="0.2">
      <c r="B34" s="15">
        <f>N(B33)+1</f>
        <v>12</v>
      </c>
      <c r="C34" s="14" t="s">
        <v>26</v>
      </c>
      <c r="D34" s="19">
        <f>E33+1</f>
        <v>41929</v>
      </c>
      <c r="E34" s="19">
        <f>Działania[[#This Row],[ROZPOCZĘCIE]]+1</f>
        <v>41930</v>
      </c>
      <c r="F34" s="14" t="s">
        <v>32</v>
      </c>
    </row>
    <row r="35" spans="2:6" ht="17.25" customHeight="1" x14ac:dyDescent="0.2">
      <c r="B35" s="15">
        <f>N(B33)+1</f>
        <v>12</v>
      </c>
      <c r="C35" s="14" t="s">
        <v>43</v>
      </c>
      <c r="D35" s="19">
        <f>D33+8</f>
        <v>41931</v>
      </c>
      <c r="E35" s="19">
        <f>Działania[[#This Row],[ROZPOCZĘCIE]]+7</f>
        <v>41938</v>
      </c>
      <c r="F35" s="14" t="s">
        <v>32</v>
      </c>
    </row>
    <row r="36" spans="2:6" ht="17.25" customHeight="1" x14ac:dyDescent="0.2">
      <c r="B36" s="8">
        <f t="shared" ref="B36:B40" si="2">N(B35)+1</f>
        <v>13</v>
      </c>
      <c r="C36" s="14" t="s">
        <v>42</v>
      </c>
      <c r="D36" s="19">
        <f t="shared" ref="D36:D37" si="3">D35+8</f>
        <v>41939</v>
      </c>
      <c r="E36" s="19">
        <f>Działania[[#This Row],[ROZPOCZĘCIE]]+7</f>
        <v>41946</v>
      </c>
      <c r="F36" s="14" t="s">
        <v>32</v>
      </c>
    </row>
    <row r="37" spans="2:6" ht="17.25" customHeight="1" x14ac:dyDescent="0.2">
      <c r="B37" s="8">
        <f t="shared" si="2"/>
        <v>14</v>
      </c>
      <c r="C37" s="14" t="s">
        <v>40</v>
      </c>
      <c r="D37" s="19">
        <f t="shared" si="3"/>
        <v>41947</v>
      </c>
      <c r="E37" s="19">
        <f>Działania[[#This Row],[ROZPOCZĘCIE]]+7</f>
        <v>41954</v>
      </c>
      <c r="F37" s="14" t="s">
        <v>32</v>
      </c>
    </row>
    <row r="38" spans="2:6" ht="17.25" customHeight="1" x14ac:dyDescent="0.2">
      <c r="B38" s="8">
        <f t="shared" si="2"/>
        <v>15</v>
      </c>
      <c r="C38" s="14" t="s">
        <v>45</v>
      </c>
      <c r="D38" s="19">
        <f>E27+6</f>
        <v>41923</v>
      </c>
      <c r="E38" s="19">
        <f>Działania[[#This Row],[ROZPOCZĘCIE]]+14</f>
        <v>41937</v>
      </c>
      <c r="F38" s="14" t="s">
        <v>20</v>
      </c>
    </row>
    <row r="39" spans="2:6" ht="17.25" customHeight="1" x14ac:dyDescent="0.2">
      <c r="B39" s="8">
        <f t="shared" si="2"/>
        <v>16</v>
      </c>
      <c r="C39" s="20" t="s">
        <v>35</v>
      </c>
      <c r="D39" s="21">
        <f>E38+3</f>
        <v>41940</v>
      </c>
      <c r="E39" s="19">
        <f>Działania[[#This Row],[ROZPOCZĘCIE]]+6</f>
        <v>41946</v>
      </c>
      <c r="F39" s="20" t="s">
        <v>20</v>
      </c>
    </row>
    <row r="40" spans="2:6" ht="17.25" customHeight="1" x14ac:dyDescent="0.2">
      <c r="B40" s="8">
        <f t="shared" si="2"/>
        <v>17</v>
      </c>
      <c r="C40" s="14" t="s">
        <v>34</v>
      </c>
      <c r="D40" s="19">
        <f>E39+5</f>
        <v>41951</v>
      </c>
      <c r="E40" s="19">
        <f>Działania[[#This Row],[ROZPOCZĘCIE]]+12</f>
        <v>41963</v>
      </c>
      <c r="F40" s="14" t="s">
        <v>20</v>
      </c>
    </row>
    <row r="41" spans="2:6" ht="17.25" customHeight="1" x14ac:dyDescent="0.2">
      <c r="B41" s="8">
        <f t="shared" ref="B41:B45" si="4">N(B40)+1</f>
        <v>18</v>
      </c>
      <c r="C41" s="20" t="s">
        <v>37</v>
      </c>
      <c r="D41" s="21">
        <f>E40+1</f>
        <v>41964</v>
      </c>
      <c r="E41" s="19">
        <f>Działania[[#This Row],[ROZPOCZĘCIE]]+6</f>
        <v>41970</v>
      </c>
      <c r="F41" s="20" t="s">
        <v>20</v>
      </c>
    </row>
    <row r="42" spans="2:6" ht="17.25" customHeight="1" x14ac:dyDescent="0.2">
      <c r="B42" s="8">
        <f t="shared" si="4"/>
        <v>19</v>
      </c>
      <c r="C42" s="14" t="s">
        <v>29</v>
      </c>
      <c r="D42" s="19">
        <f>E41+1</f>
        <v>41971</v>
      </c>
      <c r="E42" s="19">
        <f>Działania[[#This Row],[ROZPOCZĘCIE]]+11</f>
        <v>41982</v>
      </c>
      <c r="F42" s="14" t="s">
        <v>20</v>
      </c>
    </row>
    <row r="43" spans="2:6" ht="17.25" customHeight="1" x14ac:dyDescent="0.2">
      <c r="B43" s="8">
        <f t="shared" si="4"/>
        <v>20</v>
      </c>
      <c r="C43" s="20" t="s">
        <v>31</v>
      </c>
      <c r="D43" s="21">
        <f>E42+1</f>
        <v>41983</v>
      </c>
      <c r="E43" s="19">
        <f>Działania[[#This Row],[ROZPOCZĘCIE]]+14</f>
        <v>41997</v>
      </c>
      <c r="F43" s="20" t="s">
        <v>20</v>
      </c>
    </row>
    <row r="44" spans="2:6" ht="17.25" customHeight="1" x14ac:dyDescent="0.2">
      <c r="B44" s="8">
        <f t="shared" si="4"/>
        <v>21</v>
      </c>
      <c r="C44" s="20" t="s">
        <v>38</v>
      </c>
      <c r="D44" s="21">
        <f>E43+1</f>
        <v>41998</v>
      </c>
      <c r="E44" s="21">
        <f>Działania[[#This Row],[ROZPOCZĘCIE]]+7</f>
        <v>42005</v>
      </c>
      <c r="F44" s="20" t="s">
        <v>20</v>
      </c>
    </row>
    <row r="45" spans="2:6" ht="17.25" customHeight="1" x14ac:dyDescent="0.2">
      <c r="B45" s="8">
        <f t="shared" si="4"/>
        <v>22</v>
      </c>
      <c r="C45" s="20" t="s">
        <v>39</v>
      </c>
      <c r="D45" s="21">
        <f>E44+4</f>
        <v>42009</v>
      </c>
      <c r="E45" s="21">
        <f>Działania[[#This Row],[ROZPOCZĘCIE]]+7</f>
        <v>42016</v>
      </c>
      <c r="F45" s="20" t="s">
        <v>20</v>
      </c>
    </row>
    <row r="46" spans="2:6" ht="17.25" customHeight="1" x14ac:dyDescent="0.2">
      <c r="B46" s="8">
        <f>N(B45)+1</f>
        <v>23</v>
      </c>
      <c r="C46" s="20"/>
      <c r="D46" s="21"/>
      <c r="E46" s="21"/>
      <c r="F46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42016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6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14</v>
      </c>
      <c r="F16" t="e">
        <f t="shared" ca="1" si="0"/>
        <v>#N/A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17</v>
      </c>
      <c r="F17" t="e">
        <f t="shared" ca="1" si="0"/>
        <v>#N/A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18</v>
      </c>
      <c r="F18" t="e">
        <f t="shared" ca="1" si="0"/>
        <v>#N/A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19</v>
      </c>
      <c r="F19">
        <f t="shared" ca="1" si="0"/>
        <v>6</v>
      </c>
    </row>
    <row r="20" spans="1:35" x14ac:dyDescent="0.2">
      <c r="E20" t="e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#N/A</v>
      </c>
      <c r="F20">
        <f t="shared" ca="1" si="0"/>
        <v>14</v>
      </c>
    </row>
    <row r="21" spans="1:35" x14ac:dyDescent="0.2">
      <c r="E21" t="e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#N/A</v>
      </c>
      <c r="F21">
        <f t="shared" ca="1" si="0"/>
        <v>17</v>
      </c>
    </row>
    <row r="22" spans="1:35" x14ac:dyDescent="0.2">
      <c r="E22" t="e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#N/A</v>
      </c>
      <c r="F22">
        <f t="shared" ca="1" si="0"/>
        <v>18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19</v>
      </c>
    </row>
    <row r="25" spans="1:35" x14ac:dyDescent="0.2">
      <c r="C25" t="s">
        <v>4</v>
      </c>
      <c r="D25" s="1">
        <f>DataRozpoczęcia+Okno_Przesunięcie</f>
        <v>41947</v>
      </c>
    </row>
    <row r="26" spans="1:35" x14ac:dyDescent="0.2">
      <c r="C26" t="s">
        <v>3</v>
      </c>
      <c r="D26">
        <v>64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41947</v>
      </c>
      <c r="F31" s="1">
        <f t="shared" ref="F31:AI31" si="1">E31+1</f>
        <v>41948</v>
      </c>
      <c r="G31" s="1">
        <f t="shared" si="1"/>
        <v>41949</v>
      </c>
      <c r="H31" s="1">
        <f t="shared" si="1"/>
        <v>41950</v>
      </c>
      <c r="I31" s="1">
        <f t="shared" si="1"/>
        <v>41951</v>
      </c>
      <c r="J31" s="1">
        <f t="shared" si="1"/>
        <v>41952</v>
      </c>
      <c r="K31" s="1">
        <f t="shared" si="1"/>
        <v>41953</v>
      </c>
      <c r="L31" s="1">
        <f t="shared" si="1"/>
        <v>41954</v>
      </c>
      <c r="M31" s="1">
        <f t="shared" si="1"/>
        <v>41955</v>
      </c>
      <c r="N31" s="1">
        <f t="shared" si="1"/>
        <v>41956</v>
      </c>
      <c r="O31" s="1">
        <f t="shared" si="1"/>
        <v>41957</v>
      </c>
      <c r="P31" s="1">
        <f t="shared" si="1"/>
        <v>41958</v>
      </c>
      <c r="Q31" s="1">
        <f t="shared" si="1"/>
        <v>41959</v>
      </c>
      <c r="R31" s="1">
        <f t="shared" si="1"/>
        <v>41960</v>
      </c>
      <c r="S31" s="1">
        <f t="shared" si="1"/>
        <v>41961</v>
      </c>
      <c r="T31" s="1">
        <f t="shared" si="1"/>
        <v>41962</v>
      </c>
      <c r="U31" s="1">
        <f t="shared" si="1"/>
        <v>41963</v>
      </c>
      <c r="V31" s="1">
        <f t="shared" si="1"/>
        <v>41964</v>
      </c>
      <c r="W31" s="1">
        <f t="shared" si="1"/>
        <v>41965</v>
      </c>
      <c r="X31" s="1">
        <f t="shared" si="1"/>
        <v>41966</v>
      </c>
      <c r="Y31" s="1">
        <f t="shared" si="1"/>
        <v>41967</v>
      </c>
      <c r="Z31" s="1">
        <f t="shared" si="1"/>
        <v>41968</v>
      </c>
      <c r="AA31" s="1">
        <f t="shared" si="1"/>
        <v>41969</v>
      </c>
      <c r="AB31" s="1">
        <f t="shared" si="1"/>
        <v>41970</v>
      </c>
      <c r="AC31" s="1">
        <f t="shared" si="1"/>
        <v>41971</v>
      </c>
      <c r="AD31" s="1">
        <f t="shared" si="1"/>
        <v>41972</v>
      </c>
      <c r="AE31" s="1">
        <f t="shared" si="1"/>
        <v>41973</v>
      </c>
      <c r="AF31" s="1">
        <f t="shared" si="1"/>
        <v>41974</v>
      </c>
      <c r="AG31" s="1">
        <f t="shared" si="1"/>
        <v>41975</v>
      </c>
      <c r="AH31" s="1">
        <f t="shared" si="1"/>
        <v>41976</v>
      </c>
      <c r="AI31" s="1">
        <f t="shared" si="1"/>
        <v>41977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INDEX(Działania[DZIAŁANIE],MATCH($C33,Działania[Identyfikator],0))</f>
        <v>#N/A</v>
      </c>
      <c r="E33" t="e">
        <f ca="1">Kalkulatorsiatkowy</f>
        <v>#N/A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INDEX(Działania[DZIAŁANIE],MATCH($C34,Działania[Identyfikator],0))</f>
        <v>#N/A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INDEX(Działania[DZIAŁANIE],MATCH($C35,Działania[Identyfikator],0))</f>
        <v>#N/A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6</v>
      </c>
      <c r="D36" t="str">
        <f ca="1">INDEX(Działania[DZIAŁANIE],MATCH($C36,Działania[Identyfikator],0))</f>
        <v>Skrypt galerii</v>
      </c>
      <c r="E36">
        <f ca="1">Kalkulatorsiatkowy</f>
        <v>7.3000000000000007</v>
      </c>
      <c r="F36">
        <f ca="1">Kalkulatorsiatkowy</f>
        <v>7.3000000000000007</v>
      </c>
      <c r="G36">
        <f ca="1">Kalkulatorsiatkowy</f>
        <v>7.3000000000000007</v>
      </c>
      <c r="H36">
        <f ca="1">Kalkulatorsiatkowy</f>
        <v>7.3000000000000007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14</v>
      </c>
      <c r="D37" t="str">
        <f ca="1">INDEX(Działania[DZIAŁANIE],MATCH($C37,Działania[Identyfikator],0))</f>
        <v>Diagram obiektów</v>
      </c>
      <c r="E37">
        <f ca="1">Kalkulatorsiatkowy</f>
        <v>6.3000000000000007</v>
      </c>
      <c r="F37">
        <f ca="1">Kalkulatorsiatkowy</f>
        <v>6.3000000000000007</v>
      </c>
      <c r="G37">
        <f ca="1">Kalkulatorsiatkowy</f>
        <v>6.3000000000000007</v>
      </c>
      <c r="H37">
        <f ca="1">Kalkulatorsiatkowy</f>
        <v>6.3000000000000007</v>
      </c>
      <c r="I37">
        <f ca="1">Kalkulatorsiatkowy</f>
        <v>6.3000000000000007</v>
      </c>
      <c r="J37">
        <f ca="1">Kalkulatorsiatkowy</f>
        <v>6.3000000000000007</v>
      </c>
      <c r="K37">
        <f ca="1">Kalkulatorsiatkowy</f>
        <v>6.3000000000000007</v>
      </c>
      <c r="L37">
        <f ca="1">Kalkulatorsiatkowy</f>
        <v>6.3000000000000007</v>
      </c>
      <c r="M37" t="e">
        <f ca="1">Kalkulatorsiatkowy</f>
        <v>#N/A</v>
      </c>
      <c r="N37" t="e">
        <f ca="1">Kalkulatorsiatkowy</f>
        <v>#N/A</v>
      </c>
      <c r="O37" t="e">
        <f ca="1">Kalkulatorsiatkowy</f>
        <v>#N/A</v>
      </c>
      <c r="P37" t="e">
        <f ca="1">Kalkulatorsiatkowy</f>
        <v>#N/A</v>
      </c>
      <c r="Q37" t="e">
        <f ca="1">Kalkulatorsiatkowy</f>
        <v>#N/A</v>
      </c>
      <c r="R37" t="e">
        <f ca="1">Kalkulatorsiatkowy</f>
        <v>#N/A</v>
      </c>
      <c r="S37" t="e">
        <f ca="1">Kalkulatorsiatkowy</f>
        <v>#N/A</v>
      </c>
      <c r="T37" t="e">
        <f ca="1">Kalkulatorsiatkowy</f>
        <v>#N/A</v>
      </c>
      <c r="U37" t="e">
        <f ca="1">Kalkulatorsiatkowy</f>
        <v>#N/A</v>
      </c>
      <c r="V37" t="e">
        <f ca="1">Kalkulatorsiatkowy</f>
        <v>#N/A</v>
      </c>
      <c r="W37" t="e">
        <f ca="1">Kalkulatorsiatkowy</f>
        <v>#N/A</v>
      </c>
      <c r="X37" t="e">
        <f ca="1">Kalkulatorsiatkowy</f>
        <v>#N/A</v>
      </c>
      <c r="Y37" t="e">
        <f ca="1">Kalkulatorsiatkowy</f>
        <v>#N/A</v>
      </c>
      <c r="Z37" t="e">
        <f ca="1">Kalkulatorsiatkowy</f>
        <v>#N/A</v>
      </c>
      <c r="AA37" t="e">
        <f ca="1">Kalkulatorsiatkowy</f>
        <v>#N/A</v>
      </c>
      <c r="AB37" t="e">
        <f ca="1">Kalkulatorsiatkowy</f>
        <v>#N/A</v>
      </c>
      <c r="AC37" t="e">
        <f ca="1">Kalkulatorsiatkowy</f>
        <v>#N/A</v>
      </c>
      <c r="AD37" t="e">
        <f ca="1">Kalkulatorsiatkowy</f>
        <v>#N/A</v>
      </c>
      <c r="AE37" t="e">
        <f ca="1">Kalkulatorsiatkowy</f>
        <v>#N/A</v>
      </c>
      <c r="AF37" t="e">
        <f ca="1">Kalkulatorsiatkowy</f>
        <v>#N/A</v>
      </c>
      <c r="AG37" t="e">
        <f ca="1">Kalkulatorsiatkowy</f>
        <v>#N/A</v>
      </c>
      <c r="AH37" t="e">
        <f ca="1">Kalkulatorsiatkowy</f>
        <v>#N/A</v>
      </c>
      <c r="AI37" t="e">
        <f ca="1">Kalkulatorsiatkowy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17</v>
      </c>
      <c r="D38" t="str">
        <f ca="1">INDEX(Działania[DZIAŁANIE],MATCH($C38,Działania[Identyfikator],0))</f>
        <v>Połączenie funkcji składowych z bazą danych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>
        <f ca="1">Kalkulatorsiatkowy</f>
        <v>5.3000000000000007</v>
      </c>
      <c r="J38">
        <f ca="1">Kalkulatorsiatkowy</f>
        <v>5.3000000000000007</v>
      </c>
      <c r="K38">
        <f ca="1">Kalkulatorsiatkowy</f>
        <v>5.3000000000000007</v>
      </c>
      <c r="L38">
        <f ca="1">Kalkulatorsiatkowy</f>
        <v>5.3000000000000007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>
        <f ca="1">Kalkulatorsiatkowy</f>
        <v>5.3000000000000007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18</v>
      </c>
      <c r="D39" t="str">
        <f ca="1">INDEX(Działania[DZIAŁANIE],MATCH($C39,Działania[Identyfikator],0))</f>
        <v>Automove Cursor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 t="e">
        <f ca="1">Kalkulatorsiatkowy</f>
        <v>#N/A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19</v>
      </c>
      <c r="D40" t="str">
        <f ca="1">INDEX(Działania[DZIAŁANIE],MATCH($C40,Działania[Identyfikator],0))</f>
        <v>Integracja Fancybox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41947</v>
      </c>
      <c r="F43" s="1">
        <f t="shared" ref="F43:AH43" si="4">F31</f>
        <v>41948</v>
      </c>
      <c r="G43" s="1">
        <f t="shared" si="4"/>
        <v>41949</v>
      </c>
      <c r="H43" s="1">
        <f t="shared" si="4"/>
        <v>41950</v>
      </c>
      <c r="I43" s="1">
        <f t="shared" si="4"/>
        <v>41951</v>
      </c>
      <c r="J43" s="1">
        <f t="shared" si="4"/>
        <v>41952</v>
      </c>
      <c r="K43" s="1">
        <f t="shared" si="4"/>
        <v>41953</v>
      </c>
      <c r="L43" s="1">
        <f t="shared" si="4"/>
        <v>41954</v>
      </c>
      <c r="M43" s="1">
        <f t="shared" si="4"/>
        <v>41955</v>
      </c>
      <c r="N43" s="1">
        <f t="shared" si="4"/>
        <v>41956</v>
      </c>
      <c r="O43" s="1">
        <f t="shared" si="4"/>
        <v>41957</v>
      </c>
      <c r="P43" s="1">
        <f t="shared" si="4"/>
        <v>41958</v>
      </c>
      <c r="Q43" s="1">
        <f t="shared" si="4"/>
        <v>41959</v>
      </c>
      <c r="R43" s="1">
        <f t="shared" si="4"/>
        <v>41960</v>
      </c>
      <c r="S43" s="1">
        <f t="shared" si="4"/>
        <v>41961</v>
      </c>
      <c r="T43" s="1">
        <f t="shared" si="4"/>
        <v>41962</v>
      </c>
      <c r="U43" s="1">
        <f t="shared" si="4"/>
        <v>41963</v>
      </c>
      <c r="V43" s="1">
        <f t="shared" si="4"/>
        <v>41964</v>
      </c>
      <c r="W43" s="1">
        <f t="shared" si="4"/>
        <v>41965</v>
      </c>
      <c r="X43" s="1">
        <f t="shared" si="4"/>
        <v>41966</v>
      </c>
      <c r="Y43" s="1">
        <f t="shared" si="4"/>
        <v>41967</v>
      </c>
      <c r="Z43" s="1">
        <f t="shared" si="4"/>
        <v>41968</v>
      </c>
      <c r="AA43" s="1">
        <f t="shared" si="4"/>
        <v>41969</v>
      </c>
      <c r="AB43" s="1">
        <f t="shared" si="4"/>
        <v>41970</v>
      </c>
      <c r="AC43" s="1">
        <f t="shared" si="4"/>
        <v>41971</v>
      </c>
      <c r="AD43" s="1">
        <f t="shared" si="4"/>
        <v>41972</v>
      </c>
      <c r="AE43" s="1">
        <f t="shared" si="4"/>
        <v>41973</v>
      </c>
      <c r="AF43" s="1">
        <f t="shared" si="4"/>
        <v>41974</v>
      </c>
      <c r="AG43" s="1">
        <f t="shared" si="4"/>
        <v>41975</v>
      </c>
      <c r="AH43" s="1">
        <f t="shared" si="4"/>
        <v>41976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UPPER(INDEX(Działania[DZIAŁANIE],MATCH($C45,Działania[Identyfikator],0)))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UPPER(INDEX(Działania[DZIAŁANIE],MATCH($C46,Działania[Identyfikator],0)))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UPPER(INDEX(Działania[DZIAŁANIE],MATCH($C47,Działania[Identyfikator],0)))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6</v>
      </c>
      <c r="D48" t="str">
        <f ca="1">UPPER(INDEX(Działania[DZIAŁANIE],MATCH($C48,Działania[Identyfikator],0)))</f>
        <v>SKRYPT GALERII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14</v>
      </c>
      <c r="D49" t="str">
        <f ca="1">UPPER(INDEX(Działania[DZIAŁANIE],MATCH($C49,Działania[Identyfikator],0)))</f>
        <v>DIAGRAM OBIEKTÓW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>
        <f t="shared" ca="1" si="11"/>
        <v>6.3000000000000007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17</v>
      </c>
      <c r="D50" t="str">
        <f ca="1">UPPER(INDEX(Działania[DZIAŁANIE],MATCH($C50,Działania[Identyfikator],0)))</f>
        <v>POŁĄCZENIE FUNKCJI SKŁADOWYCH Z BAZĄ DANYCH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>
        <f t="shared" ca="1" si="12"/>
        <v>5.3000000000000007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18</v>
      </c>
      <c r="D51" t="str">
        <f ca="1">UPPER(INDEX(Działania[DZIAŁANIE],MATCH($C51,Działania[Identyfikator],0)))</f>
        <v>AUTOMOVE CURSOR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19</v>
      </c>
      <c r="D52" t="str">
        <f ca="1">UPPER(INDEX(Działania[DZIAŁANIE],MATCH($C52,Działania[Identyfikator],0)))</f>
        <v>INTEGRACJA FANCYBOX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41947</v>
      </c>
      <c r="F55" s="1">
        <f t="shared" ref="F55:AH55" si="15">F31</f>
        <v>41948</v>
      </c>
      <c r="G55" s="1">
        <f t="shared" si="15"/>
        <v>41949</v>
      </c>
      <c r="H55" s="1">
        <f t="shared" si="15"/>
        <v>41950</v>
      </c>
      <c r="I55" s="1">
        <f t="shared" si="15"/>
        <v>41951</v>
      </c>
      <c r="J55" s="1">
        <f t="shared" si="15"/>
        <v>41952</v>
      </c>
      <c r="K55" s="1">
        <f t="shared" si="15"/>
        <v>41953</v>
      </c>
      <c r="L55" s="1">
        <f t="shared" si="15"/>
        <v>41954</v>
      </c>
      <c r="M55" s="1">
        <f t="shared" si="15"/>
        <v>41955</v>
      </c>
      <c r="N55" s="1">
        <f t="shared" si="15"/>
        <v>41956</v>
      </c>
      <c r="O55" s="1">
        <f t="shared" si="15"/>
        <v>41957</v>
      </c>
      <c r="P55" s="1">
        <f t="shared" si="15"/>
        <v>41958</v>
      </c>
      <c r="Q55" s="1">
        <f t="shared" si="15"/>
        <v>41959</v>
      </c>
      <c r="R55" s="1">
        <f t="shared" si="15"/>
        <v>41960</v>
      </c>
      <c r="S55" s="1">
        <f t="shared" si="15"/>
        <v>41961</v>
      </c>
      <c r="T55" s="1">
        <f t="shared" si="15"/>
        <v>41962</v>
      </c>
      <c r="U55" s="1">
        <f t="shared" si="15"/>
        <v>41963</v>
      </c>
      <c r="V55" s="1">
        <f t="shared" si="15"/>
        <v>41964</v>
      </c>
      <c r="W55" s="1">
        <f t="shared" si="15"/>
        <v>41965</v>
      </c>
      <c r="X55" s="1">
        <f t="shared" si="15"/>
        <v>41966</v>
      </c>
      <c r="Y55" s="1">
        <f t="shared" si="15"/>
        <v>41967</v>
      </c>
      <c r="Z55" s="1">
        <f t="shared" si="15"/>
        <v>41968</v>
      </c>
      <c r="AA55" s="1">
        <f t="shared" si="15"/>
        <v>41969</v>
      </c>
      <c r="AB55" s="1">
        <f t="shared" si="15"/>
        <v>41970</v>
      </c>
      <c r="AC55" s="1">
        <f t="shared" si="15"/>
        <v>41971</v>
      </c>
      <c r="AD55" s="1">
        <f t="shared" si="15"/>
        <v>41972</v>
      </c>
      <c r="AE55" s="1">
        <f t="shared" si="15"/>
        <v>41973</v>
      </c>
      <c r="AF55" s="1">
        <f t="shared" si="15"/>
        <v>41974</v>
      </c>
      <c r="AG55" s="1">
        <f t="shared" si="15"/>
        <v>41975</v>
      </c>
      <c r="AH55" s="1">
        <f t="shared" si="15"/>
        <v>41976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41944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2">
      <c r="D59" s="3" t="str">
        <f>TEXT(D58,"mmm rrrr") &amp; " - Top Band"</f>
        <v>lis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41974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2">
      <c r="D62" s="3" t="str">
        <f>TEXT(D61,"mmm rrrr") &amp; " - Top Band"</f>
        <v>gru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41945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41975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>
        <f t="shared" si="21"/>
        <v>0.5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WT</v>
      </c>
      <c r="F70" t="str">
        <f t="shared" ref="F70:AH70" si="23">LEFT(UPPER(TEXT(F55,"ddd")),$D70)</f>
        <v>ŚR</v>
      </c>
      <c r="G70" t="str">
        <f t="shared" si="23"/>
        <v>CZ</v>
      </c>
      <c r="H70" t="str">
        <f t="shared" si="23"/>
        <v>PT</v>
      </c>
      <c r="I70" t="str">
        <f t="shared" si="23"/>
        <v>SO</v>
      </c>
      <c r="J70" t="str">
        <f t="shared" si="23"/>
        <v>N</v>
      </c>
      <c r="K70" t="str">
        <f t="shared" si="23"/>
        <v>PN</v>
      </c>
      <c r="L70" t="str">
        <f t="shared" si="23"/>
        <v>WT</v>
      </c>
      <c r="M70" t="str">
        <f t="shared" si="23"/>
        <v>ŚR</v>
      </c>
      <c r="N70" t="str">
        <f t="shared" si="23"/>
        <v>CZ</v>
      </c>
      <c r="O70" t="str">
        <f t="shared" si="23"/>
        <v>PT</v>
      </c>
      <c r="P70" t="str">
        <f t="shared" si="23"/>
        <v>SO</v>
      </c>
      <c r="Q70" t="str">
        <f t="shared" si="23"/>
        <v>N</v>
      </c>
      <c r="R70" t="str">
        <f t="shared" si="23"/>
        <v>PN</v>
      </c>
      <c r="S70" t="str">
        <f t="shared" si="23"/>
        <v>WT</v>
      </c>
      <c r="T70" t="str">
        <f t="shared" si="23"/>
        <v>ŚR</v>
      </c>
      <c r="U70" t="str">
        <f t="shared" si="23"/>
        <v>CZ</v>
      </c>
      <c r="V70" t="str">
        <f t="shared" si="23"/>
        <v>PT</v>
      </c>
      <c r="W70" t="str">
        <f t="shared" si="23"/>
        <v>SO</v>
      </c>
      <c r="X70" t="str">
        <f t="shared" si="23"/>
        <v>N</v>
      </c>
      <c r="Y70" t="str">
        <f t="shared" si="23"/>
        <v>PN</v>
      </c>
      <c r="Z70" t="str">
        <f t="shared" si="23"/>
        <v>WT</v>
      </c>
      <c r="AA70" t="str">
        <f t="shared" si="23"/>
        <v>ŚR</v>
      </c>
      <c r="AB70" t="str">
        <f t="shared" si="23"/>
        <v>CZ</v>
      </c>
      <c r="AC70" t="str">
        <f t="shared" si="23"/>
        <v>PT</v>
      </c>
      <c r="AD70" t="str">
        <f t="shared" si="23"/>
        <v>SO</v>
      </c>
      <c r="AE70" t="str">
        <f t="shared" si="23"/>
        <v>N</v>
      </c>
      <c r="AF70" t="str">
        <f t="shared" si="23"/>
        <v>PN</v>
      </c>
      <c r="AG70" t="str">
        <f t="shared" si="23"/>
        <v>WT</v>
      </c>
      <c r="AH70" t="str">
        <f t="shared" si="23"/>
        <v>ŚR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04</v>
      </c>
      <c r="F72" t="str">
        <f t="shared" ref="F72:AH72" si="24">TEXT(F55,"dd")</f>
        <v>05</v>
      </c>
      <c r="G72" t="str">
        <f t="shared" si="24"/>
        <v>06</v>
      </c>
      <c r="H72" t="str">
        <f t="shared" si="24"/>
        <v>07</v>
      </c>
      <c r="I72" t="str">
        <f t="shared" si="24"/>
        <v>08</v>
      </c>
      <c r="J72" t="str">
        <f t="shared" si="24"/>
        <v>09</v>
      </c>
      <c r="K72" t="str">
        <f t="shared" si="24"/>
        <v>10</v>
      </c>
      <c r="L72" t="str">
        <f t="shared" si="24"/>
        <v>11</v>
      </c>
      <c r="M72" t="str">
        <f t="shared" si="24"/>
        <v>12</v>
      </c>
      <c r="N72" t="str">
        <f t="shared" si="24"/>
        <v>13</v>
      </c>
      <c r="O72" t="str">
        <f t="shared" si="24"/>
        <v>14</v>
      </c>
      <c r="P72" t="str">
        <f t="shared" si="24"/>
        <v>15</v>
      </c>
      <c r="Q72" t="str">
        <f t="shared" si="24"/>
        <v>16</v>
      </c>
      <c r="R72" t="str">
        <f t="shared" si="24"/>
        <v>17</v>
      </c>
      <c r="S72" t="str">
        <f t="shared" si="24"/>
        <v>18</v>
      </c>
      <c r="T72" t="str">
        <f t="shared" si="24"/>
        <v>19</v>
      </c>
      <c r="U72" t="str">
        <f t="shared" si="24"/>
        <v>20</v>
      </c>
      <c r="V72" t="str">
        <f t="shared" si="24"/>
        <v>21</v>
      </c>
      <c r="W72" t="str">
        <f t="shared" si="24"/>
        <v>22</v>
      </c>
      <c r="X72" t="str">
        <f t="shared" si="24"/>
        <v>23</v>
      </c>
      <c r="Y72" t="str">
        <f t="shared" si="24"/>
        <v>24</v>
      </c>
      <c r="Z72" t="str">
        <f t="shared" si="24"/>
        <v>25</v>
      </c>
      <c r="AA72" t="str">
        <f t="shared" si="24"/>
        <v>26</v>
      </c>
      <c r="AB72" t="str">
        <f t="shared" si="24"/>
        <v>27</v>
      </c>
      <c r="AC72" t="str">
        <f t="shared" si="24"/>
        <v>28</v>
      </c>
      <c r="AD72" t="str">
        <f t="shared" si="24"/>
        <v>29</v>
      </c>
      <c r="AE72" t="str">
        <f t="shared" si="24"/>
        <v>30</v>
      </c>
      <c r="AF72" t="str">
        <f t="shared" si="24"/>
        <v>01</v>
      </c>
      <c r="AG72" t="str">
        <f t="shared" si="24"/>
        <v>02</v>
      </c>
      <c r="AH72" t="str">
        <f t="shared" si="24"/>
        <v>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2015-01-12T21:31:22Z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