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OperationSotsuron\"/>
    </mc:Choice>
  </mc:AlternateContent>
  <xr:revisionPtr revIDLastSave="0" documentId="8_{A97942A2-CA38-4E55-BD64-3F099EFB49C9}" xr6:coauthVersionLast="43" xr6:coauthVersionMax="43" xr10:uidLastSave="{00000000-0000-0000-0000-000000000000}"/>
  <bookViews>
    <workbookView xWindow="-120" yWindow="-120" windowWidth="29040" windowHeight="16440" activeTab="36" xr2:uid="{422AD1F4-EF42-49D9-A9F4-9A5AB558B099}"/>
  </bookViews>
  <sheets>
    <sheet name="東洋製鋼.2000" sheetId="2" r:id="rId1"/>
    <sheet name="川崎電気.2000" sheetId="1" r:id="rId2"/>
    <sheet name="赤井電機.2001" sheetId="4" r:id="rId3"/>
    <sheet name="富士車両.2001" sheetId="5" r:id="rId4"/>
    <sheet name="池貝.2001" sheetId="6" r:id="rId5"/>
    <sheet name="大倉電気.2002" sheetId="8" r:id="rId6"/>
    <sheet name="新潟鉄工所.2002" sheetId="9" r:id="rId7"/>
    <sheet name="雪印食品.2002" sheetId="10" r:id="rId8"/>
    <sheet name="段谷産業.2002" sheetId="11" r:id="rId9"/>
    <sheet name="ナカミチ.2002" sheetId="12" r:id="rId10"/>
    <sheet name="日本重化学工業.2002" sheetId="13" r:id="rId11"/>
    <sheet name="日本加工製紙.2002" sheetId="14" r:id="rId12"/>
    <sheet name="住倉工業.2002" sheetId="15" r:id="rId13"/>
    <sheet name="宝幸.2002" sheetId="16" r:id="rId14"/>
    <sheet name="ＴＷＲホールディングス.2002" sheetId="17" r:id="rId15"/>
    <sheet name="シントム.2002" sheetId="18" r:id="rId16"/>
    <sheet name="日立精機.2002" sheetId="19" r:id="rId17"/>
    <sheet name="神戸生糸.2003" sheetId="20" r:id="rId18"/>
    <sheet name="ニッケファブリック.2003" sheetId="21" r:id="rId19"/>
    <sheet name="大江工業.2003" sheetId="22" r:id="rId20"/>
    <sheet name="福助.2003" sheetId="23" r:id="rId21"/>
    <sheet name="オリエント時計.2003" sheetId="24" r:id="rId22"/>
    <sheet name="丸石ホールディングス.2004" sheetId="25" r:id="rId23"/>
    <sheet name="海岸ベルマネジメント(カネボウ).2005" sheetId="28" r:id="rId24"/>
    <sheet name="トスコ.2008" sheetId="29" r:id="rId25"/>
    <sheet name="春日電機.2009" sheetId="30" r:id="rId26"/>
    <sheet name="小杉産業.2009" sheetId="31" r:id="rId27"/>
    <sheet name="シルバーオックス.2009" sheetId="32" r:id="rId28"/>
    <sheet name="シルバー精工.2011" sheetId="33" r:id="rId29"/>
    <sheet name="マイクロンメモリ　ジャパン(エルピーダメモリ).2012" sheetId="34" r:id="rId30"/>
    <sheet name="山水電気.2012" sheetId="35" r:id="rId31"/>
    <sheet name="シコー.2012" sheetId="36" r:id="rId32"/>
    <sheet name="サクラダ.2012" sheetId="37" r:id="rId33"/>
    <sheet name="フード・プラネット.2017" sheetId="38" r:id="rId34"/>
    <sheet name="タカタ.2017" sheetId="39" r:id="rId35"/>
    <sheet name="郷鉄工所.2017" sheetId="40" r:id="rId36"/>
    <sheet name="シベール.2019" sheetId="41" r:id="rId37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41" l="1"/>
  <c r="F8" i="41"/>
  <c r="AB8" i="41" s="1"/>
  <c r="H8" i="41"/>
  <c r="J8" i="41"/>
  <c r="AD8" i="41" s="1"/>
  <c r="L8" i="41"/>
  <c r="N8" i="41"/>
  <c r="P8" i="41"/>
  <c r="R8" i="41"/>
  <c r="AH8" i="41" s="1"/>
  <c r="T8" i="41"/>
  <c r="V8" i="41"/>
  <c r="AJ8" i="41" s="1"/>
  <c r="X8" i="41"/>
  <c r="AA8" i="41"/>
  <c r="AC8" i="41"/>
  <c r="AG8" i="41"/>
  <c r="AI8" i="41"/>
  <c r="AK8" i="41"/>
  <c r="D36" i="41"/>
  <c r="F36" i="41"/>
  <c r="AB36" i="41" s="1"/>
  <c r="H36" i="41"/>
  <c r="J36" i="41"/>
  <c r="L36" i="41"/>
  <c r="N36" i="41"/>
  <c r="AF36" i="41" s="1"/>
  <c r="P36" i="41"/>
  <c r="R36" i="41"/>
  <c r="AH36" i="41" s="1"/>
  <c r="T36" i="41"/>
  <c r="V36" i="41"/>
  <c r="X36" i="41"/>
  <c r="AA36" i="41"/>
  <c r="AC36" i="41"/>
  <c r="AD36" i="41"/>
  <c r="AE36" i="41"/>
  <c r="AG36" i="41"/>
  <c r="AI36" i="41"/>
  <c r="AJ36" i="41"/>
  <c r="AK36" i="41"/>
  <c r="D37" i="41"/>
  <c r="F37" i="41"/>
  <c r="AB37" i="41" s="1"/>
  <c r="H37" i="41"/>
  <c r="J37" i="41"/>
  <c r="AD37" i="41" s="1"/>
  <c r="L37" i="41"/>
  <c r="AE37" i="41" s="1"/>
  <c r="N37" i="41"/>
  <c r="P37" i="41"/>
  <c r="R37" i="41"/>
  <c r="AH37" i="41" s="1"/>
  <c r="T37" i="41"/>
  <c r="V37" i="41"/>
  <c r="AJ37" i="41" s="1"/>
  <c r="X37" i="41"/>
  <c r="AK37" i="41" s="1"/>
  <c r="AA37" i="41"/>
  <c r="AC37" i="41"/>
  <c r="AF37" i="41"/>
  <c r="AG37" i="41"/>
  <c r="AI37" i="41"/>
  <c r="D46" i="41"/>
  <c r="AA46" i="41" s="1"/>
  <c r="F46" i="41"/>
  <c r="H46" i="41"/>
  <c r="J46" i="41"/>
  <c r="AD46" i="41" s="1"/>
  <c r="L46" i="41"/>
  <c r="N46" i="41"/>
  <c r="AF46" i="41" s="1"/>
  <c r="P46" i="41"/>
  <c r="AG46" i="41" s="1"/>
  <c r="R46" i="41"/>
  <c r="T46" i="41"/>
  <c r="V46" i="41"/>
  <c r="AJ46" i="41" s="1"/>
  <c r="X46" i="41"/>
  <c r="AB46" i="41"/>
  <c r="AC46" i="41"/>
  <c r="AE46" i="41"/>
  <c r="AH46" i="41"/>
  <c r="AI46" i="41"/>
  <c r="AK46" i="41"/>
  <c r="D55" i="41"/>
  <c r="F55" i="41"/>
  <c r="AB55" i="41" s="1"/>
  <c r="H55" i="41"/>
  <c r="AC55" i="41" s="1"/>
  <c r="J55" i="41"/>
  <c r="L55" i="41"/>
  <c r="N55" i="41"/>
  <c r="AF55" i="41" s="1"/>
  <c r="P55" i="41"/>
  <c r="R55" i="41"/>
  <c r="AH55" i="41" s="1"/>
  <c r="T55" i="41"/>
  <c r="AI55" i="41" s="1"/>
  <c r="V55" i="41"/>
  <c r="X55" i="41"/>
  <c r="AA55" i="41"/>
  <c r="AD55" i="41"/>
  <c r="AE55" i="41"/>
  <c r="AG55" i="41"/>
  <c r="AJ55" i="41"/>
  <c r="AK55" i="41"/>
  <c r="D56" i="41"/>
  <c r="F56" i="41"/>
  <c r="H56" i="41"/>
  <c r="J56" i="41"/>
  <c r="L56" i="41"/>
  <c r="N56" i="41"/>
  <c r="P56" i="41"/>
  <c r="R56" i="41"/>
  <c r="T56" i="41"/>
  <c r="V56" i="41"/>
  <c r="X56" i="41"/>
  <c r="D74" i="41"/>
  <c r="F74" i="41"/>
  <c r="H74" i="41"/>
  <c r="AC74" i="41" s="1"/>
  <c r="J74" i="41"/>
  <c r="L74" i="41"/>
  <c r="AE74" i="41" s="1"/>
  <c r="N74" i="41"/>
  <c r="AF74" i="41" s="1"/>
  <c r="P74" i="41"/>
  <c r="R74" i="41"/>
  <c r="T74" i="41"/>
  <c r="AI74" i="41" s="1"/>
  <c r="V74" i="41"/>
  <c r="X74" i="41"/>
  <c r="AK74" i="41" s="1"/>
  <c r="AA74" i="41"/>
  <c r="AB74" i="41"/>
  <c r="AD74" i="41"/>
  <c r="AG74" i="41"/>
  <c r="AH74" i="41"/>
  <c r="AJ74" i="41"/>
  <c r="D83" i="41"/>
  <c r="AA83" i="41" s="1"/>
  <c r="F83" i="41"/>
  <c r="AB83" i="41" s="1"/>
  <c r="H83" i="41"/>
  <c r="J83" i="41"/>
  <c r="L83" i="41"/>
  <c r="AE83" i="41" s="1"/>
  <c r="N83" i="41"/>
  <c r="P83" i="41"/>
  <c r="AG83" i="41" s="1"/>
  <c r="R83" i="41"/>
  <c r="AH83" i="41" s="1"/>
  <c r="T83" i="41"/>
  <c r="V83" i="41"/>
  <c r="X83" i="41"/>
  <c r="AK83" i="41" s="1"/>
  <c r="AC83" i="41"/>
  <c r="AD83" i="41"/>
  <c r="AF83" i="41"/>
  <c r="AI83" i="41"/>
  <c r="AJ83" i="41"/>
  <c r="D84" i="41"/>
  <c r="AA84" i="41" s="1"/>
  <c r="F84" i="41"/>
  <c r="H84" i="41"/>
  <c r="AC84" i="41" s="1"/>
  <c r="J84" i="41"/>
  <c r="L84" i="41"/>
  <c r="AE84" i="41" s="1"/>
  <c r="N84" i="41"/>
  <c r="P84" i="41"/>
  <c r="R84" i="41"/>
  <c r="T84" i="41"/>
  <c r="V84" i="41"/>
  <c r="X84" i="41"/>
  <c r="AB84" i="41"/>
  <c r="AK84" i="41"/>
  <c r="D112" i="41"/>
  <c r="F112" i="41"/>
  <c r="H112" i="41"/>
  <c r="AC112" i="41" s="1"/>
  <c r="J112" i="41"/>
  <c r="L112" i="41"/>
  <c r="AE112" i="41" s="1"/>
  <c r="N112" i="41"/>
  <c r="AF112" i="41" s="1"/>
  <c r="P112" i="41"/>
  <c r="R112" i="41"/>
  <c r="T112" i="41"/>
  <c r="AI112" i="41" s="1"/>
  <c r="V112" i="41"/>
  <c r="X112" i="41"/>
  <c r="AK112" i="41" s="1"/>
  <c r="AA112" i="41"/>
  <c r="AB112" i="41"/>
  <c r="AD112" i="41"/>
  <c r="AG112" i="41"/>
  <c r="AH112" i="41"/>
  <c r="AJ112" i="41"/>
  <c r="D136" i="41"/>
  <c r="AA136" i="41" s="1"/>
  <c r="F136" i="41"/>
  <c r="AB136" i="41" s="1"/>
  <c r="H136" i="41"/>
  <c r="J136" i="41"/>
  <c r="L136" i="41"/>
  <c r="AE136" i="41" s="1"/>
  <c r="N136" i="41"/>
  <c r="P136" i="41"/>
  <c r="AG136" i="41" s="1"/>
  <c r="R136" i="41"/>
  <c r="AH136" i="41" s="1"/>
  <c r="T136" i="41"/>
  <c r="V136" i="41"/>
  <c r="X136" i="41"/>
  <c r="AK136" i="41" s="1"/>
  <c r="AC136" i="41"/>
  <c r="AD136" i="41"/>
  <c r="AF136" i="41"/>
  <c r="AI136" i="41"/>
  <c r="AJ136" i="41"/>
  <c r="D162" i="41"/>
  <c r="AA162" i="41" s="1"/>
  <c r="F162" i="41"/>
  <c r="H162" i="41"/>
  <c r="AC162" i="41" s="1"/>
  <c r="J162" i="41"/>
  <c r="AD162" i="41" s="1"/>
  <c r="L162" i="41"/>
  <c r="N162" i="41"/>
  <c r="P162" i="41"/>
  <c r="AG162" i="41" s="1"/>
  <c r="R162" i="41"/>
  <c r="T162" i="41"/>
  <c r="AI162" i="41" s="1"/>
  <c r="V162" i="41"/>
  <c r="AJ162" i="41" s="1"/>
  <c r="X162" i="41"/>
  <c r="AB162" i="41"/>
  <c r="AE162" i="41"/>
  <c r="AF162" i="41"/>
  <c r="AH162" i="41"/>
  <c r="AK162" i="41"/>
  <c r="D171" i="41"/>
  <c r="F171" i="41"/>
  <c r="H171" i="41"/>
  <c r="AC171" i="41" s="1"/>
  <c r="J171" i="41"/>
  <c r="L171" i="41"/>
  <c r="AE171" i="41" s="1"/>
  <c r="N171" i="41"/>
  <c r="AF171" i="41" s="1"/>
  <c r="P171" i="41"/>
  <c r="R171" i="41"/>
  <c r="T171" i="41"/>
  <c r="AI171" i="41" s="1"/>
  <c r="V171" i="41"/>
  <c r="X171" i="41"/>
  <c r="AK171" i="41" s="1"/>
  <c r="AA171" i="41"/>
  <c r="AB171" i="41"/>
  <c r="AD171" i="41"/>
  <c r="AG171" i="41"/>
  <c r="AH171" i="41"/>
  <c r="AJ171" i="41"/>
  <c r="D174" i="41"/>
  <c r="AA174" i="41" s="1"/>
  <c r="F174" i="41"/>
  <c r="AB174" i="41" s="1"/>
  <c r="H174" i="41"/>
  <c r="J174" i="41"/>
  <c r="L174" i="41"/>
  <c r="AE174" i="41" s="1"/>
  <c r="N174" i="41"/>
  <c r="P174" i="41"/>
  <c r="AG174" i="41" s="1"/>
  <c r="R174" i="41"/>
  <c r="AH174" i="41" s="1"/>
  <c r="T174" i="41"/>
  <c r="V174" i="41"/>
  <c r="X174" i="41"/>
  <c r="AK174" i="41" s="1"/>
  <c r="AC174" i="41"/>
  <c r="AD174" i="41"/>
  <c r="AF174" i="41"/>
  <c r="AI174" i="41"/>
  <c r="AJ174" i="41"/>
  <c r="D177" i="41"/>
  <c r="AA177" i="41" s="1"/>
  <c r="F177" i="41"/>
  <c r="H177" i="41"/>
  <c r="AC177" i="41" s="1"/>
  <c r="J177" i="41"/>
  <c r="AD177" i="41" s="1"/>
  <c r="L177" i="41"/>
  <c r="N177" i="41"/>
  <c r="P177" i="41"/>
  <c r="AG177" i="41" s="1"/>
  <c r="R177" i="41"/>
  <c r="T177" i="41"/>
  <c r="AI177" i="41" s="1"/>
  <c r="V177" i="41"/>
  <c r="AJ177" i="41" s="1"/>
  <c r="X177" i="41"/>
  <c r="AB177" i="41"/>
  <c r="AE177" i="41"/>
  <c r="AF177" i="41"/>
  <c r="AH177" i="41"/>
  <c r="AK177" i="41"/>
  <c r="D189" i="41"/>
  <c r="F189" i="41"/>
  <c r="H189" i="41"/>
  <c r="AC189" i="41" s="1"/>
  <c r="J189" i="41"/>
  <c r="L189" i="41"/>
  <c r="AE189" i="41" s="1"/>
  <c r="N189" i="41"/>
  <c r="AF189" i="41" s="1"/>
  <c r="P189" i="41"/>
  <c r="R189" i="41"/>
  <c r="T189" i="41"/>
  <c r="AI189" i="41" s="1"/>
  <c r="V189" i="41"/>
  <c r="X189" i="41"/>
  <c r="AK189" i="41" s="1"/>
  <c r="AA189" i="41"/>
  <c r="AB189" i="41"/>
  <c r="AD189" i="41"/>
  <c r="AG189" i="41"/>
  <c r="AH189" i="41"/>
  <c r="AJ189" i="41"/>
  <c r="D203" i="41"/>
  <c r="AA203" i="41" s="1"/>
  <c r="F203" i="41"/>
  <c r="AB203" i="41" s="1"/>
  <c r="H203" i="41"/>
  <c r="J203" i="41"/>
  <c r="L203" i="41"/>
  <c r="AE203" i="41" s="1"/>
  <c r="N203" i="41"/>
  <c r="P203" i="41"/>
  <c r="AG203" i="41" s="1"/>
  <c r="R203" i="41"/>
  <c r="AH203" i="41" s="1"/>
  <c r="T203" i="41"/>
  <c r="V203" i="41"/>
  <c r="X203" i="41"/>
  <c r="AK203" i="41" s="1"/>
  <c r="AC203" i="41"/>
  <c r="AD203" i="41"/>
  <c r="AF203" i="41"/>
  <c r="AI203" i="41"/>
  <c r="AJ203" i="41"/>
  <c r="D204" i="41"/>
  <c r="AA204" i="41" s="1"/>
  <c r="F204" i="41"/>
  <c r="H204" i="41"/>
  <c r="AC204" i="41" s="1"/>
  <c r="J204" i="41"/>
  <c r="AD204" i="41" s="1"/>
  <c r="L204" i="41"/>
  <c r="N204" i="41"/>
  <c r="P204" i="41"/>
  <c r="AG204" i="41" s="1"/>
  <c r="R204" i="41"/>
  <c r="T204" i="41"/>
  <c r="AI204" i="41" s="1"/>
  <c r="V204" i="41"/>
  <c r="AJ204" i="41" s="1"/>
  <c r="X204" i="41"/>
  <c r="AB204" i="41"/>
  <c r="AE204" i="41"/>
  <c r="AF204" i="41"/>
  <c r="AH204" i="41"/>
  <c r="AK204" i="41"/>
  <c r="D216" i="41"/>
  <c r="F216" i="41"/>
  <c r="H216" i="41"/>
  <c r="AC216" i="41" s="1"/>
  <c r="J216" i="41"/>
  <c r="L216" i="41"/>
  <c r="AE216" i="41" s="1"/>
  <c r="N216" i="41"/>
  <c r="AF216" i="41" s="1"/>
  <c r="P216" i="41"/>
  <c r="R216" i="41"/>
  <c r="T216" i="41"/>
  <c r="AI216" i="41" s="1"/>
  <c r="V216" i="41"/>
  <c r="X216" i="41"/>
  <c r="AK216" i="41" s="1"/>
  <c r="AA216" i="41"/>
  <c r="AB216" i="41"/>
  <c r="AD216" i="41"/>
  <c r="AG216" i="41"/>
  <c r="AH216" i="41"/>
  <c r="AJ216" i="41"/>
  <c r="D229" i="41"/>
  <c r="D245" i="41" s="1"/>
  <c r="AA245" i="41" s="1"/>
  <c r="F229" i="41"/>
  <c r="AB229" i="41" s="1"/>
  <c r="H229" i="41"/>
  <c r="H245" i="41" s="1"/>
  <c r="AC245" i="41" s="1"/>
  <c r="J229" i="41"/>
  <c r="L229" i="41"/>
  <c r="L245" i="41" s="1"/>
  <c r="AE245" i="41" s="1"/>
  <c r="N229" i="41"/>
  <c r="P229" i="41"/>
  <c r="P245" i="41" s="1"/>
  <c r="AG245" i="41" s="1"/>
  <c r="R229" i="41"/>
  <c r="AH229" i="41" s="1"/>
  <c r="T229" i="41"/>
  <c r="T245" i="41" s="1"/>
  <c r="AI245" i="41" s="1"/>
  <c r="V229" i="41"/>
  <c r="X229" i="41"/>
  <c r="X245" i="41" s="1"/>
  <c r="AK245" i="41" s="1"/>
  <c r="AC229" i="41"/>
  <c r="AD229" i="41"/>
  <c r="AF229" i="41"/>
  <c r="AI229" i="41"/>
  <c r="AJ229" i="41"/>
  <c r="D233" i="41"/>
  <c r="F233" i="41"/>
  <c r="H233" i="41"/>
  <c r="J233" i="41"/>
  <c r="L233" i="41"/>
  <c r="N233" i="41"/>
  <c r="P233" i="41"/>
  <c r="R233" i="41"/>
  <c r="T233" i="41"/>
  <c r="V233" i="41"/>
  <c r="X233" i="41"/>
  <c r="F245" i="41"/>
  <c r="AB245" i="41" s="1"/>
  <c r="J245" i="41"/>
  <c r="AD245" i="41" s="1"/>
  <c r="N245" i="41"/>
  <c r="R245" i="41"/>
  <c r="AH245" i="41" s="1"/>
  <c r="V245" i="41"/>
  <c r="AJ245" i="41" s="1"/>
  <c r="AF245" i="41"/>
  <c r="D285" i="41"/>
  <c r="AA285" i="41" s="1"/>
  <c r="F285" i="41"/>
  <c r="F291" i="41" s="1"/>
  <c r="AB291" i="41" s="1"/>
  <c r="H285" i="41"/>
  <c r="J285" i="41"/>
  <c r="J291" i="41" s="1"/>
  <c r="AD291" i="41" s="1"/>
  <c r="L285" i="41"/>
  <c r="N285" i="41"/>
  <c r="AF285" i="41" s="1"/>
  <c r="P285" i="41"/>
  <c r="AG285" i="41" s="1"/>
  <c r="R285" i="41"/>
  <c r="R291" i="41" s="1"/>
  <c r="AH291" i="41" s="1"/>
  <c r="T285" i="41"/>
  <c r="V285" i="41"/>
  <c r="V291" i="41" s="1"/>
  <c r="AJ291" i="41" s="1"/>
  <c r="X285" i="41"/>
  <c r="AB285" i="41"/>
  <c r="AC285" i="41"/>
  <c r="AE285" i="41"/>
  <c r="AH285" i="41"/>
  <c r="AI285" i="41"/>
  <c r="AK285" i="41"/>
  <c r="H291" i="41"/>
  <c r="AC291" i="41" s="1"/>
  <c r="L291" i="41"/>
  <c r="N291" i="41"/>
  <c r="AF291" i="41" s="1"/>
  <c r="T291" i="41"/>
  <c r="AI291" i="41" s="1"/>
  <c r="X291" i="41"/>
  <c r="AE291" i="41"/>
  <c r="AK291" i="41"/>
  <c r="D306" i="41"/>
  <c r="F306" i="41"/>
  <c r="AB306" i="41" s="1"/>
  <c r="H306" i="41"/>
  <c r="J306" i="41"/>
  <c r="AD306" i="41" s="1"/>
  <c r="L306" i="41"/>
  <c r="AE306" i="41" s="1"/>
  <c r="N306" i="41"/>
  <c r="P306" i="41"/>
  <c r="R306" i="41"/>
  <c r="AH306" i="41" s="1"/>
  <c r="T306" i="41"/>
  <c r="V306" i="41"/>
  <c r="AJ306" i="41" s="1"/>
  <c r="X306" i="41"/>
  <c r="AK306" i="41" s="1"/>
  <c r="AA306" i="41"/>
  <c r="AC306" i="41"/>
  <c r="AF306" i="41"/>
  <c r="AG306" i="41"/>
  <c r="AI306" i="41"/>
  <c r="D324" i="41"/>
  <c r="AA324" i="41" s="1"/>
  <c r="F324" i="41"/>
  <c r="H324" i="41"/>
  <c r="J324" i="41"/>
  <c r="AD324" i="41" s="1"/>
  <c r="L324" i="41"/>
  <c r="N324" i="41"/>
  <c r="AF324" i="41" s="1"/>
  <c r="P324" i="41"/>
  <c r="AG324" i="41" s="1"/>
  <c r="R324" i="41"/>
  <c r="T324" i="41"/>
  <c r="V324" i="41"/>
  <c r="AJ324" i="41" s="1"/>
  <c r="X324" i="41"/>
  <c r="AB324" i="41"/>
  <c r="AC324" i="41"/>
  <c r="AE324" i="41"/>
  <c r="AH324" i="41"/>
  <c r="AI324" i="41"/>
  <c r="AK324" i="41"/>
  <c r="D326" i="41"/>
  <c r="F326" i="41"/>
  <c r="AB326" i="41" s="1"/>
  <c r="H326" i="41"/>
  <c r="AC326" i="41" s="1"/>
  <c r="J326" i="41"/>
  <c r="L326" i="41"/>
  <c r="N326" i="41"/>
  <c r="AF326" i="41" s="1"/>
  <c r="P326" i="41"/>
  <c r="R326" i="41"/>
  <c r="AH326" i="41" s="1"/>
  <c r="T326" i="41"/>
  <c r="AI326" i="41" s="1"/>
  <c r="V326" i="41"/>
  <c r="X326" i="41"/>
  <c r="AA326" i="41"/>
  <c r="AD326" i="41"/>
  <c r="AE326" i="41"/>
  <c r="AG326" i="41"/>
  <c r="AJ326" i="41"/>
  <c r="AK326" i="41"/>
  <c r="D8" i="40"/>
  <c r="AA8" i="40" s="1"/>
  <c r="F8" i="40"/>
  <c r="AB8" i="40" s="1"/>
  <c r="H8" i="40"/>
  <c r="AC8" i="40" s="1"/>
  <c r="J8" i="40"/>
  <c r="L8" i="40"/>
  <c r="AE8" i="40" s="1"/>
  <c r="N8" i="40"/>
  <c r="P8" i="40"/>
  <c r="AG8" i="40" s="1"/>
  <c r="R8" i="40"/>
  <c r="AH8" i="40" s="1"/>
  <c r="T8" i="40"/>
  <c r="AI8" i="40" s="1"/>
  <c r="V8" i="40"/>
  <c r="X8" i="40"/>
  <c r="AK8" i="40" s="1"/>
  <c r="AD8" i="40"/>
  <c r="AF8" i="40"/>
  <c r="AJ8" i="40"/>
  <c r="D36" i="40"/>
  <c r="AA36" i="40" s="1"/>
  <c r="F36" i="40"/>
  <c r="H36" i="40"/>
  <c r="AC36" i="40" s="1"/>
  <c r="J36" i="40"/>
  <c r="AD36" i="40" s="1"/>
  <c r="L36" i="40"/>
  <c r="AE36" i="40" s="1"/>
  <c r="N36" i="40"/>
  <c r="P36" i="40"/>
  <c r="AG36" i="40" s="1"/>
  <c r="R36" i="40"/>
  <c r="T36" i="40"/>
  <c r="AI36" i="40" s="1"/>
  <c r="V36" i="40"/>
  <c r="AJ36" i="40" s="1"/>
  <c r="X36" i="40"/>
  <c r="AK36" i="40" s="1"/>
  <c r="AB36" i="40"/>
  <c r="AF36" i="40"/>
  <c r="AH36" i="40"/>
  <c r="D37" i="40"/>
  <c r="AA37" i="40" s="1"/>
  <c r="F37" i="40"/>
  <c r="H37" i="40"/>
  <c r="AC37" i="40" s="1"/>
  <c r="J37" i="40"/>
  <c r="L37" i="40"/>
  <c r="AE37" i="40" s="1"/>
  <c r="N37" i="40"/>
  <c r="AF37" i="40" s="1"/>
  <c r="P37" i="40"/>
  <c r="AG37" i="40" s="1"/>
  <c r="R37" i="40"/>
  <c r="T37" i="40"/>
  <c r="AI37" i="40" s="1"/>
  <c r="V37" i="40"/>
  <c r="X37" i="40"/>
  <c r="AK37" i="40" s="1"/>
  <c r="AB37" i="40"/>
  <c r="AD37" i="40"/>
  <c r="AH37" i="40"/>
  <c r="AJ37" i="40"/>
  <c r="D46" i="40"/>
  <c r="AA46" i="40" s="1"/>
  <c r="F46" i="40"/>
  <c r="AB46" i="40" s="1"/>
  <c r="H46" i="40"/>
  <c r="AC46" i="40" s="1"/>
  <c r="J46" i="40"/>
  <c r="L46" i="40"/>
  <c r="AE46" i="40" s="1"/>
  <c r="N46" i="40"/>
  <c r="P46" i="40"/>
  <c r="AG46" i="40" s="1"/>
  <c r="R46" i="40"/>
  <c r="AH46" i="40" s="1"/>
  <c r="T46" i="40"/>
  <c r="AI46" i="40" s="1"/>
  <c r="V46" i="40"/>
  <c r="X46" i="40"/>
  <c r="AK46" i="40" s="1"/>
  <c r="AD46" i="40"/>
  <c r="AF46" i="40"/>
  <c r="AJ46" i="40"/>
  <c r="D55" i="40"/>
  <c r="AA55" i="40" s="1"/>
  <c r="F55" i="40"/>
  <c r="H55" i="40"/>
  <c r="AC55" i="40" s="1"/>
  <c r="J55" i="40"/>
  <c r="AD55" i="40" s="1"/>
  <c r="L55" i="40"/>
  <c r="AE55" i="40" s="1"/>
  <c r="N55" i="40"/>
  <c r="P55" i="40"/>
  <c r="AG55" i="40" s="1"/>
  <c r="R55" i="40"/>
  <c r="T55" i="40"/>
  <c r="AI55" i="40" s="1"/>
  <c r="V55" i="40"/>
  <c r="AJ55" i="40" s="1"/>
  <c r="X55" i="40"/>
  <c r="AK55" i="40" s="1"/>
  <c r="AB55" i="40"/>
  <c r="AF55" i="40"/>
  <c r="AH55" i="40"/>
  <c r="D56" i="40"/>
  <c r="F56" i="40"/>
  <c r="H56" i="40"/>
  <c r="J56" i="40"/>
  <c r="L56" i="40"/>
  <c r="N56" i="40"/>
  <c r="P56" i="40"/>
  <c r="R56" i="40"/>
  <c r="T56" i="40"/>
  <c r="V56" i="40"/>
  <c r="X56" i="40"/>
  <c r="D74" i="40"/>
  <c r="AA74" i="40" s="1"/>
  <c r="F74" i="40"/>
  <c r="AB74" i="40" s="1"/>
  <c r="H74" i="40"/>
  <c r="J74" i="40"/>
  <c r="AD74" i="40" s="1"/>
  <c r="L74" i="40"/>
  <c r="N74" i="40"/>
  <c r="AF74" i="40" s="1"/>
  <c r="P74" i="40"/>
  <c r="AG74" i="40" s="1"/>
  <c r="R74" i="40"/>
  <c r="AH74" i="40" s="1"/>
  <c r="T74" i="40"/>
  <c r="V74" i="40"/>
  <c r="AJ74" i="40" s="1"/>
  <c r="X74" i="40"/>
  <c r="AC74" i="40"/>
  <c r="AE74" i="40"/>
  <c r="AI74" i="40"/>
  <c r="AK74" i="40"/>
  <c r="D83" i="40"/>
  <c r="F83" i="40"/>
  <c r="AB83" i="40" s="1"/>
  <c r="H83" i="40"/>
  <c r="AC83" i="40" s="1"/>
  <c r="J83" i="40"/>
  <c r="AD83" i="40" s="1"/>
  <c r="L83" i="40"/>
  <c r="N83" i="40"/>
  <c r="AF83" i="40" s="1"/>
  <c r="P83" i="40"/>
  <c r="R83" i="40"/>
  <c r="AH83" i="40" s="1"/>
  <c r="T83" i="40"/>
  <c r="AI83" i="40" s="1"/>
  <c r="V83" i="40"/>
  <c r="AJ83" i="40" s="1"/>
  <c r="X83" i="40"/>
  <c r="AA83" i="40"/>
  <c r="AE83" i="40"/>
  <c r="AG83" i="40"/>
  <c r="AK83" i="40"/>
  <c r="D84" i="40"/>
  <c r="F84" i="40"/>
  <c r="AB84" i="40" s="1"/>
  <c r="H84" i="40"/>
  <c r="J84" i="40"/>
  <c r="AD84" i="40" s="1"/>
  <c r="L84" i="40"/>
  <c r="AE84" i="40" s="1"/>
  <c r="N84" i="40"/>
  <c r="P84" i="40"/>
  <c r="R84" i="40"/>
  <c r="T84" i="40"/>
  <c r="V84" i="40"/>
  <c r="X84" i="40"/>
  <c r="AA84" i="40"/>
  <c r="AC84" i="40"/>
  <c r="AJ84" i="40"/>
  <c r="D112" i="40"/>
  <c r="AA112" i="40" s="1"/>
  <c r="F112" i="40"/>
  <c r="H112" i="40"/>
  <c r="AC112" i="40" s="1"/>
  <c r="J112" i="40"/>
  <c r="L112" i="40"/>
  <c r="AE112" i="40" s="1"/>
  <c r="N112" i="40"/>
  <c r="AF112" i="40" s="1"/>
  <c r="P112" i="40"/>
  <c r="AG112" i="40" s="1"/>
  <c r="R112" i="40"/>
  <c r="T112" i="40"/>
  <c r="AI112" i="40" s="1"/>
  <c r="V112" i="40"/>
  <c r="X112" i="40"/>
  <c r="AK112" i="40" s="1"/>
  <c r="AB112" i="40"/>
  <c r="AD112" i="40"/>
  <c r="AH112" i="40"/>
  <c r="AJ112" i="40"/>
  <c r="D136" i="40"/>
  <c r="AA136" i="40" s="1"/>
  <c r="F136" i="40"/>
  <c r="AB136" i="40" s="1"/>
  <c r="H136" i="40"/>
  <c r="AC136" i="40" s="1"/>
  <c r="J136" i="40"/>
  <c r="L136" i="40"/>
  <c r="AE136" i="40" s="1"/>
  <c r="N136" i="40"/>
  <c r="P136" i="40"/>
  <c r="AG136" i="40" s="1"/>
  <c r="R136" i="40"/>
  <c r="AH136" i="40" s="1"/>
  <c r="T136" i="40"/>
  <c r="AI136" i="40" s="1"/>
  <c r="V136" i="40"/>
  <c r="X136" i="40"/>
  <c r="AK136" i="40" s="1"/>
  <c r="AD136" i="40"/>
  <c r="AF136" i="40"/>
  <c r="AJ136" i="40"/>
  <c r="D162" i="40"/>
  <c r="AA162" i="40" s="1"/>
  <c r="F162" i="40"/>
  <c r="H162" i="40"/>
  <c r="AC162" i="40" s="1"/>
  <c r="J162" i="40"/>
  <c r="AD162" i="40" s="1"/>
  <c r="L162" i="40"/>
  <c r="AE162" i="40" s="1"/>
  <c r="N162" i="40"/>
  <c r="P162" i="40"/>
  <c r="AG162" i="40" s="1"/>
  <c r="R162" i="40"/>
  <c r="T162" i="40"/>
  <c r="AI162" i="40" s="1"/>
  <c r="V162" i="40"/>
  <c r="AJ162" i="40" s="1"/>
  <c r="X162" i="40"/>
  <c r="AK162" i="40" s="1"/>
  <c r="AB162" i="40"/>
  <c r="AF162" i="40"/>
  <c r="AH162" i="40"/>
  <c r="D171" i="40"/>
  <c r="AA171" i="40" s="1"/>
  <c r="F171" i="40"/>
  <c r="H171" i="40"/>
  <c r="AC171" i="40" s="1"/>
  <c r="J171" i="40"/>
  <c r="L171" i="40"/>
  <c r="AE171" i="40" s="1"/>
  <c r="N171" i="40"/>
  <c r="AF171" i="40" s="1"/>
  <c r="P171" i="40"/>
  <c r="AG171" i="40" s="1"/>
  <c r="R171" i="40"/>
  <c r="T171" i="40"/>
  <c r="AI171" i="40" s="1"/>
  <c r="V171" i="40"/>
  <c r="X171" i="40"/>
  <c r="AK171" i="40" s="1"/>
  <c r="AB171" i="40"/>
  <c r="AD171" i="40"/>
  <c r="AH171" i="40"/>
  <c r="AJ171" i="40"/>
  <c r="D174" i="40"/>
  <c r="AA174" i="40" s="1"/>
  <c r="F174" i="40"/>
  <c r="AB174" i="40" s="1"/>
  <c r="H174" i="40"/>
  <c r="AC174" i="40" s="1"/>
  <c r="J174" i="40"/>
  <c r="L174" i="40"/>
  <c r="AE174" i="40" s="1"/>
  <c r="N174" i="40"/>
  <c r="P174" i="40"/>
  <c r="AG174" i="40" s="1"/>
  <c r="R174" i="40"/>
  <c r="AH174" i="40" s="1"/>
  <c r="T174" i="40"/>
  <c r="AI174" i="40" s="1"/>
  <c r="V174" i="40"/>
  <c r="X174" i="40"/>
  <c r="AK174" i="40" s="1"/>
  <c r="AD174" i="40"/>
  <c r="AF174" i="40"/>
  <c r="AJ174" i="40"/>
  <c r="D177" i="40"/>
  <c r="AA177" i="40" s="1"/>
  <c r="F177" i="40"/>
  <c r="H177" i="40"/>
  <c r="AC177" i="40" s="1"/>
  <c r="J177" i="40"/>
  <c r="AD177" i="40" s="1"/>
  <c r="L177" i="40"/>
  <c r="AE177" i="40" s="1"/>
  <c r="N177" i="40"/>
  <c r="P177" i="40"/>
  <c r="AG177" i="40" s="1"/>
  <c r="R177" i="40"/>
  <c r="T177" i="40"/>
  <c r="AI177" i="40" s="1"/>
  <c r="V177" i="40"/>
  <c r="AJ177" i="40" s="1"/>
  <c r="X177" i="40"/>
  <c r="AK177" i="40" s="1"/>
  <c r="AB177" i="40"/>
  <c r="AF177" i="40"/>
  <c r="AH177" i="40"/>
  <c r="D189" i="40"/>
  <c r="AA189" i="40" s="1"/>
  <c r="F189" i="40"/>
  <c r="H189" i="40"/>
  <c r="AC189" i="40" s="1"/>
  <c r="J189" i="40"/>
  <c r="L189" i="40"/>
  <c r="AE189" i="40" s="1"/>
  <c r="N189" i="40"/>
  <c r="AF189" i="40" s="1"/>
  <c r="P189" i="40"/>
  <c r="AG189" i="40" s="1"/>
  <c r="R189" i="40"/>
  <c r="T189" i="40"/>
  <c r="AI189" i="40" s="1"/>
  <c r="V189" i="40"/>
  <c r="X189" i="40"/>
  <c r="AK189" i="40" s="1"/>
  <c r="AB189" i="40"/>
  <c r="AD189" i="40"/>
  <c r="AH189" i="40"/>
  <c r="AJ189" i="40"/>
  <c r="D203" i="40"/>
  <c r="AA203" i="40" s="1"/>
  <c r="F203" i="40"/>
  <c r="AB203" i="40" s="1"/>
  <c r="H203" i="40"/>
  <c r="AC203" i="40" s="1"/>
  <c r="J203" i="40"/>
  <c r="L203" i="40"/>
  <c r="AE203" i="40" s="1"/>
  <c r="N203" i="40"/>
  <c r="P203" i="40"/>
  <c r="AG203" i="40" s="1"/>
  <c r="R203" i="40"/>
  <c r="AH203" i="40" s="1"/>
  <c r="T203" i="40"/>
  <c r="AI203" i="40" s="1"/>
  <c r="V203" i="40"/>
  <c r="X203" i="40"/>
  <c r="AK203" i="40" s="1"/>
  <c r="AD203" i="40"/>
  <c r="AF203" i="40"/>
  <c r="AJ203" i="40"/>
  <c r="D204" i="40"/>
  <c r="AA204" i="40" s="1"/>
  <c r="F204" i="40"/>
  <c r="H204" i="40"/>
  <c r="AC204" i="40" s="1"/>
  <c r="J204" i="40"/>
  <c r="AD204" i="40" s="1"/>
  <c r="L204" i="40"/>
  <c r="AE204" i="40" s="1"/>
  <c r="N204" i="40"/>
  <c r="P204" i="40"/>
  <c r="AG204" i="40" s="1"/>
  <c r="R204" i="40"/>
  <c r="T204" i="40"/>
  <c r="AI204" i="40" s="1"/>
  <c r="V204" i="40"/>
  <c r="AJ204" i="40" s="1"/>
  <c r="X204" i="40"/>
  <c r="AK204" i="40" s="1"/>
  <c r="AB204" i="40"/>
  <c r="AF204" i="40"/>
  <c r="AH204" i="40"/>
  <c r="D216" i="40"/>
  <c r="AA216" i="40" s="1"/>
  <c r="F216" i="40"/>
  <c r="H216" i="40"/>
  <c r="AC216" i="40" s="1"/>
  <c r="J216" i="40"/>
  <c r="L216" i="40"/>
  <c r="AE216" i="40" s="1"/>
  <c r="N216" i="40"/>
  <c r="AF216" i="40" s="1"/>
  <c r="P216" i="40"/>
  <c r="AG216" i="40" s="1"/>
  <c r="R216" i="40"/>
  <c r="T216" i="40"/>
  <c r="AI216" i="40" s="1"/>
  <c r="V216" i="40"/>
  <c r="X216" i="40"/>
  <c r="AK216" i="40" s="1"/>
  <c r="AB216" i="40"/>
  <c r="AD216" i="40"/>
  <c r="AH216" i="40"/>
  <c r="AJ216" i="40"/>
  <c r="D229" i="40"/>
  <c r="D245" i="40" s="1"/>
  <c r="F229" i="40"/>
  <c r="AB229" i="40" s="1"/>
  <c r="H229" i="40"/>
  <c r="J229" i="40"/>
  <c r="L229" i="40"/>
  <c r="N229" i="40"/>
  <c r="P229" i="40"/>
  <c r="P245" i="40" s="1"/>
  <c r="R229" i="40"/>
  <c r="AH229" i="40" s="1"/>
  <c r="T229" i="40"/>
  <c r="V229" i="40"/>
  <c r="X229" i="40"/>
  <c r="AD229" i="40"/>
  <c r="AF229" i="40"/>
  <c r="AJ229" i="40"/>
  <c r="D233" i="40"/>
  <c r="F233" i="40"/>
  <c r="H233" i="40"/>
  <c r="J233" i="40"/>
  <c r="L233" i="40"/>
  <c r="N233" i="40"/>
  <c r="P233" i="40"/>
  <c r="R233" i="40"/>
  <c r="T233" i="40"/>
  <c r="V233" i="40"/>
  <c r="X233" i="40"/>
  <c r="F245" i="40"/>
  <c r="AB245" i="40" s="1"/>
  <c r="J245" i="40"/>
  <c r="AD245" i="40" s="1"/>
  <c r="N245" i="40"/>
  <c r="AF245" i="40" s="1"/>
  <c r="R245" i="40"/>
  <c r="AH245" i="40" s="1"/>
  <c r="V245" i="40"/>
  <c r="AJ245" i="40" s="1"/>
  <c r="AA245" i="40"/>
  <c r="AG245" i="40"/>
  <c r="D285" i="40"/>
  <c r="D291" i="40" s="1"/>
  <c r="F285" i="40"/>
  <c r="H285" i="40"/>
  <c r="J285" i="40"/>
  <c r="AD285" i="40" s="1"/>
  <c r="L285" i="40"/>
  <c r="N285" i="40"/>
  <c r="AF285" i="40" s="1"/>
  <c r="P285" i="40"/>
  <c r="P291" i="40" s="1"/>
  <c r="R285" i="40"/>
  <c r="T285" i="40"/>
  <c r="V285" i="40"/>
  <c r="AJ285" i="40" s="1"/>
  <c r="X285" i="40"/>
  <c r="AC285" i="40"/>
  <c r="AE285" i="40"/>
  <c r="AI285" i="40"/>
  <c r="AK285" i="40"/>
  <c r="H291" i="40"/>
  <c r="AC291" i="40" s="1"/>
  <c r="J291" i="40"/>
  <c r="AD291" i="40" s="1"/>
  <c r="L291" i="40"/>
  <c r="N291" i="40"/>
  <c r="AF291" i="40" s="1"/>
  <c r="T291" i="40"/>
  <c r="AI291" i="40" s="1"/>
  <c r="V291" i="40"/>
  <c r="AJ291" i="40" s="1"/>
  <c r="X291" i="40"/>
  <c r="AA291" i="40"/>
  <c r="AE291" i="40"/>
  <c r="AG291" i="40"/>
  <c r="AK291" i="40"/>
  <c r="D306" i="40"/>
  <c r="F306" i="40"/>
  <c r="AB306" i="40" s="1"/>
  <c r="H306" i="40"/>
  <c r="J306" i="40"/>
  <c r="AD306" i="40" s="1"/>
  <c r="L306" i="40"/>
  <c r="AE306" i="40" s="1"/>
  <c r="N306" i="40"/>
  <c r="AF306" i="40" s="1"/>
  <c r="P306" i="40"/>
  <c r="R306" i="40"/>
  <c r="AH306" i="40" s="1"/>
  <c r="T306" i="40"/>
  <c r="V306" i="40"/>
  <c r="AJ306" i="40" s="1"/>
  <c r="X306" i="40"/>
  <c r="AK306" i="40" s="1"/>
  <c r="AA306" i="40"/>
  <c r="AC306" i="40"/>
  <c r="AG306" i="40"/>
  <c r="AI306" i="40"/>
  <c r="D324" i="40"/>
  <c r="AA324" i="40" s="1"/>
  <c r="F324" i="40"/>
  <c r="AB324" i="40" s="1"/>
  <c r="H324" i="40"/>
  <c r="J324" i="40"/>
  <c r="AD324" i="40" s="1"/>
  <c r="L324" i="40"/>
  <c r="N324" i="40"/>
  <c r="AF324" i="40" s="1"/>
  <c r="P324" i="40"/>
  <c r="AG324" i="40" s="1"/>
  <c r="R324" i="40"/>
  <c r="AH324" i="40" s="1"/>
  <c r="T324" i="40"/>
  <c r="V324" i="40"/>
  <c r="AJ324" i="40" s="1"/>
  <c r="X324" i="40"/>
  <c r="AC324" i="40"/>
  <c r="AE324" i="40"/>
  <c r="AI324" i="40"/>
  <c r="AK324" i="40"/>
  <c r="D326" i="40"/>
  <c r="F326" i="40"/>
  <c r="AB326" i="40" s="1"/>
  <c r="H326" i="40"/>
  <c r="AC326" i="40" s="1"/>
  <c r="J326" i="40"/>
  <c r="AD326" i="40" s="1"/>
  <c r="L326" i="40"/>
  <c r="N326" i="40"/>
  <c r="AF326" i="40" s="1"/>
  <c r="P326" i="40"/>
  <c r="R326" i="40"/>
  <c r="AH326" i="40" s="1"/>
  <c r="T326" i="40"/>
  <c r="AI326" i="40" s="1"/>
  <c r="V326" i="40"/>
  <c r="AJ326" i="40" s="1"/>
  <c r="X326" i="40"/>
  <c r="AA326" i="40"/>
  <c r="AE326" i="40"/>
  <c r="AG326" i="40"/>
  <c r="AK326" i="40"/>
  <c r="D8" i="39"/>
  <c r="AA8" i="39" s="1"/>
  <c r="F8" i="39"/>
  <c r="AB8" i="39" s="1"/>
  <c r="H8" i="39"/>
  <c r="J8" i="39"/>
  <c r="L8" i="39"/>
  <c r="AE8" i="39" s="1"/>
  <c r="N8" i="39"/>
  <c r="P8" i="39"/>
  <c r="AG8" i="39" s="1"/>
  <c r="R8" i="39"/>
  <c r="AH8" i="39" s="1"/>
  <c r="T8" i="39"/>
  <c r="V8" i="39"/>
  <c r="X8" i="39"/>
  <c r="AK8" i="39" s="1"/>
  <c r="AC8" i="39"/>
  <c r="AD8" i="39"/>
  <c r="AF8" i="39"/>
  <c r="AI8" i="39"/>
  <c r="AJ8" i="39"/>
  <c r="D36" i="39"/>
  <c r="AA36" i="39" s="1"/>
  <c r="F36" i="39"/>
  <c r="H36" i="39"/>
  <c r="AC36" i="39" s="1"/>
  <c r="J36" i="39"/>
  <c r="AD36" i="39" s="1"/>
  <c r="L36" i="39"/>
  <c r="N36" i="39"/>
  <c r="P36" i="39"/>
  <c r="AG36" i="39" s="1"/>
  <c r="R36" i="39"/>
  <c r="T36" i="39"/>
  <c r="AI36" i="39" s="1"/>
  <c r="V36" i="39"/>
  <c r="AJ36" i="39" s="1"/>
  <c r="X36" i="39"/>
  <c r="AB36" i="39"/>
  <c r="AE36" i="39"/>
  <c r="AF36" i="39"/>
  <c r="AH36" i="39"/>
  <c r="AK36" i="39"/>
  <c r="D37" i="39"/>
  <c r="F37" i="39"/>
  <c r="H37" i="39"/>
  <c r="AC37" i="39" s="1"/>
  <c r="J37" i="39"/>
  <c r="L37" i="39"/>
  <c r="AE37" i="39" s="1"/>
  <c r="N37" i="39"/>
  <c r="AF37" i="39" s="1"/>
  <c r="P37" i="39"/>
  <c r="R37" i="39"/>
  <c r="T37" i="39"/>
  <c r="AI37" i="39" s="1"/>
  <c r="V37" i="39"/>
  <c r="X37" i="39"/>
  <c r="AK37" i="39" s="1"/>
  <c r="AA37" i="39"/>
  <c r="AB37" i="39"/>
  <c r="AD37" i="39"/>
  <c r="AG37" i="39"/>
  <c r="AH37" i="39"/>
  <c r="AJ37" i="39"/>
  <c r="D46" i="39"/>
  <c r="AA46" i="39" s="1"/>
  <c r="F46" i="39"/>
  <c r="AB46" i="39" s="1"/>
  <c r="H46" i="39"/>
  <c r="AC46" i="39" s="1"/>
  <c r="J46" i="39"/>
  <c r="L46" i="39"/>
  <c r="AE46" i="39" s="1"/>
  <c r="N46" i="39"/>
  <c r="P46" i="39"/>
  <c r="AG46" i="39" s="1"/>
  <c r="R46" i="39"/>
  <c r="AH46" i="39" s="1"/>
  <c r="T46" i="39"/>
  <c r="V46" i="39"/>
  <c r="X46" i="39"/>
  <c r="AK46" i="39" s="1"/>
  <c r="AD46" i="39"/>
  <c r="AF46" i="39"/>
  <c r="AI46" i="39"/>
  <c r="AJ46" i="39"/>
  <c r="D55" i="39"/>
  <c r="AA55" i="39" s="1"/>
  <c r="F55" i="39"/>
  <c r="H55" i="39"/>
  <c r="AC55" i="39" s="1"/>
  <c r="J55" i="39"/>
  <c r="AD55" i="39" s="1"/>
  <c r="L55" i="39"/>
  <c r="AE55" i="39" s="1"/>
  <c r="N55" i="39"/>
  <c r="P55" i="39"/>
  <c r="AG55" i="39" s="1"/>
  <c r="R55" i="39"/>
  <c r="T55" i="39"/>
  <c r="AI55" i="39" s="1"/>
  <c r="V55" i="39"/>
  <c r="AJ55" i="39" s="1"/>
  <c r="X55" i="39"/>
  <c r="AK55" i="39" s="1"/>
  <c r="AB55" i="39"/>
  <c r="AF55" i="39"/>
  <c r="AH55" i="39"/>
  <c r="D56" i="39"/>
  <c r="F56" i="39"/>
  <c r="H56" i="39"/>
  <c r="J56" i="39"/>
  <c r="L56" i="39"/>
  <c r="N56" i="39"/>
  <c r="P56" i="39"/>
  <c r="R56" i="39"/>
  <c r="T56" i="39"/>
  <c r="V56" i="39"/>
  <c r="X56" i="39"/>
  <c r="D74" i="39"/>
  <c r="AA74" i="39" s="1"/>
  <c r="F74" i="39"/>
  <c r="AB74" i="39" s="1"/>
  <c r="H74" i="39"/>
  <c r="J74" i="39"/>
  <c r="AD74" i="39" s="1"/>
  <c r="L74" i="39"/>
  <c r="N74" i="39"/>
  <c r="AF74" i="39" s="1"/>
  <c r="P74" i="39"/>
  <c r="AG74" i="39" s="1"/>
  <c r="R74" i="39"/>
  <c r="T74" i="39"/>
  <c r="V74" i="39"/>
  <c r="AJ74" i="39" s="1"/>
  <c r="X74" i="39"/>
  <c r="AC74" i="39"/>
  <c r="AE74" i="39"/>
  <c r="AH74" i="39"/>
  <c r="AI74" i="39"/>
  <c r="AK74" i="39"/>
  <c r="D83" i="39"/>
  <c r="F83" i="39"/>
  <c r="AB83" i="39" s="1"/>
  <c r="H83" i="39"/>
  <c r="AC83" i="39" s="1"/>
  <c r="J83" i="39"/>
  <c r="AD83" i="39" s="1"/>
  <c r="L83" i="39"/>
  <c r="N83" i="39"/>
  <c r="AF83" i="39" s="1"/>
  <c r="P83" i="39"/>
  <c r="R83" i="39"/>
  <c r="AH83" i="39" s="1"/>
  <c r="T83" i="39"/>
  <c r="AI83" i="39" s="1"/>
  <c r="V83" i="39"/>
  <c r="AJ83" i="39" s="1"/>
  <c r="X83" i="39"/>
  <c r="AA83" i="39"/>
  <c r="AE83" i="39"/>
  <c r="AG83" i="39"/>
  <c r="AK83" i="39"/>
  <c r="D84" i="39"/>
  <c r="F84" i="39"/>
  <c r="AB84" i="39" s="1"/>
  <c r="H84" i="39"/>
  <c r="J84" i="39"/>
  <c r="AD84" i="39" s="1"/>
  <c r="L84" i="39"/>
  <c r="AE84" i="39" s="1"/>
  <c r="N84" i="39"/>
  <c r="P84" i="39"/>
  <c r="R84" i="39"/>
  <c r="AH84" i="39" s="1"/>
  <c r="T84" i="39"/>
  <c r="V84" i="39"/>
  <c r="AJ84" i="39" s="1"/>
  <c r="X84" i="39"/>
  <c r="AK84" i="39" s="1"/>
  <c r="AA84" i="39"/>
  <c r="AC84" i="39"/>
  <c r="AF84" i="39"/>
  <c r="AG84" i="39"/>
  <c r="AI84" i="39"/>
  <c r="D112" i="39"/>
  <c r="AA112" i="39" s="1"/>
  <c r="F112" i="39"/>
  <c r="H112" i="39"/>
  <c r="J112" i="39"/>
  <c r="AD112" i="39" s="1"/>
  <c r="L112" i="39"/>
  <c r="N112" i="39"/>
  <c r="AF112" i="39" s="1"/>
  <c r="P112" i="39"/>
  <c r="AG112" i="39" s="1"/>
  <c r="R112" i="39"/>
  <c r="AH112" i="39" s="1"/>
  <c r="T112" i="39"/>
  <c r="V112" i="39"/>
  <c r="AJ112" i="39" s="1"/>
  <c r="X112" i="39"/>
  <c r="AB112" i="39"/>
  <c r="AC112" i="39"/>
  <c r="AE112" i="39"/>
  <c r="AI112" i="39"/>
  <c r="AK112" i="39"/>
  <c r="D136" i="39"/>
  <c r="F136" i="39"/>
  <c r="AB136" i="39" s="1"/>
  <c r="H136" i="39"/>
  <c r="AC136" i="39" s="1"/>
  <c r="J136" i="39"/>
  <c r="L136" i="39"/>
  <c r="N136" i="39"/>
  <c r="AF136" i="39" s="1"/>
  <c r="P136" i="39"/>
  <c r="R136" i="39"/>
  <c r="AH136" i="39" s="1"/>
  <c r="T136" i="39"/>
  <c r="AI136" i="39" s="1"/>
  <c r="V136" i="39"/>
  <c r="X136" i="39"/>
  <c r="AA136" i="39"/>
  <c r="AD136" i="39"/>
  <c r="AE136" i="39"/>
  <c r="AG136" i="39"/>
  <c r="AJ136" i="39"/>
  <c r="AK136" i="39"/>
  <c r="D162" i="39"/>
  <c r="F162" i="39"/>
  <c r="AB162" i="39" s="1"/>
  <c r="H162" i="39"/>
  <c r="J162" i="39"/>
  <c r="AD162" i="39" s="1"/>
  <c r="L162" i="39"/>
  <c r="AE162" i="39" s="1"/>
  <c r="N162" i="39"/>
  <c r="P162" i="39"/>
  <c r="R162" i="39"/>
  <c r="AH162" i="39" s="1"/>
  <c r="T162" i="39"/>
  <c r="V162" i="39"/>
  <c r="AJ162" i="39" s="1"/>
  <c r="X162" i="39"/>
  <c r="AK162" i="39" s="1"/>
  <c r="AA162" i="39"/>
  <c r="AC162" i="39"/>
  <c r="AF162" i="39"/>
  <c r="AG162" i="39"/>
  <c r="AI162" i="39"/>
  <c r="D171" i="39"/>
  <c r="AA171" i="39" s="1"/>
  <c r="F171" i="39"/>
  <c r="AB171" i="39" s="1"/>
  <c r="H171" i="39"/>
  <c r="J171" i="39"/>
  <c r="AD171" i="39" s="1"/>
  <c r="L171" i="39"/>
  <c r="N171" i="39"/>
  <c r="AF171" i="39" s="1"/>
  <c r="P171" i="39"/>
  <c r="AG171" i="39" s="1"/>
  <c r="R171" i="39"/>
  <c r="AH171" i="39" s="1"/>
  <c r="T171" i="39"/>
  <c r="V171" i="39"/>
  <c r="AJ171" i="39" s="1"/>
  <c r="X171" i="39"/>
  <c r="AC171" i="39"/>
  <c r="AE171" i="39"/>
  <c r="AI171" i="39"/>
  <c r="AK171" i="39"/>
  <c r="D174" i="39"/>
  <c r="F174" i="39"/>
  <c r="AB174" i="39" s="1"/>
  <c r="H174" i="39"/>
  <c r="AC174" i="39" s="1"/>
  <c r="J174" i="39"/>
  <c r="L174" i="39"/>
  <c r="N174" i="39"/>
  <c r="AF174" i="39" s="1"/>
  <c r="P174" i="39"/>
  <c r="R174" i="39"/>
  <c r="AH174" i="39" s="1"/>
  <c r="T174" i="39"/>
  <c r="AI174" i="39" s="1"/>
  <c r="V174" i="39"/>
  <c r="X174" i="39"/>
  <c r="AA174" i="39"/>
  <c r="AD174" i="39"/>
  <c r="AE174" i="39"/>
  <c r="AG174" i="39"/>
  <c r="AJ174" i="39"/>
  <c r="AK174" i="39"/>
  <c r="D177" i="39"/>
  <c r="F177" i="39"/>
  <c r="AB177" i="39" s="1"/>
  <c r="H177" i="39"/>
  <c r="J177" i="39"/>
  <c r="AD177" i="39" s="1"/>
  <c r="L177" i="39"/>
  <c r="N177" i="39"/>
  <c r="AF177" i="39" s="1"/>
  <c r="P177" i="39"/>
  <c r="R177" i="39"/>
  <c r="AH177" i="39" s="1"/>
  <c r="T177" i="39"/>
  <c r="V177" i="39"/>
  <c r="AJ177" i="39" s="1"/>
  <c r="X177" i="39"/>
  <c r="AA177" i="39"/>
  <c r="AC177" i="39"/>
  <c r="AE177" i="39"/>
  <c r="AG177" i="39"/>
  <c r="AI177" i="39"/>
  <c r="AK177" i="39"/>
  <c r="D189" i="39"/>
  <c r="AA189" i="39" s="1"/>
  <c r="F189" i="39"/>
  <c r="H189" i="39"/>
  <c r="J189" i="39"/>
  <c r="AD189" i="39" s="1"/>
  <c r="L189" i="39"/>
  <c r="N189" i="39"/>
  <c r="AF189" i="39" s="1"/>
  <c r="P189" i="39"/>
  <c r="AG189" i="39" s="1"/>
  <c r="R189" i="39"/>
  <c r="AH189" i="39" s="1"/>
  <c r="T189" i="39"/>
  <c r="V189" i="39"/>
  <c r="AJ189" i="39" s="1"/>
  <c r="X189" i="39"/>
  <c r="AB189" i="39"/>
  <c r="AC189" i="39"/>
  <c r="AE189" i="39"/>
  <c r="AI189" i="39"/>
  <c r="AK189" i="39"/>
  <c r="D203" i="39"/>
  <c r="F203" i="39"/>
  <c r="AB203" i="39" s="1"/>
  <c r="H203" i="39"/>
  <c r="AC203" i="39" s="1"/>
  <c r="J203" i="39"/>
  <c r="L203" i="39"/>
  <c r="N203" i="39"/>
  <c r="AF203" i="39" s="1"/>
  <c r="P203" i="39"/>
  <c r="R203" i="39"/>
  <c r="AH203" i="39" s="1"/>
  <c r="T203" i="39"/>
  <c r="V203" i="39"/>
  <c r="X203" i="39"/>
  <c r="AA203" i="39"/>
  <c r="AD203" i="39"/>
  <c r="AE203" i="39"/>
  <c r="AG203" i="39"/>
  <c r="AI203" i="39"/>
  <c r="AJ203" i="39"/>
  <c r="AK203" i="39"/>
  <c r="D204" i="39"/>
  <c r="F204" i="39"/>
  <c r="AB204" i="39" s="1"/>
  <c r="H204" i="39"/>
  <c r="J204" i="39"/>
  <c r="AD204" i="39" s="1"/>
  <c r="L204" i="39"/>
  <c r="AE204" i="39" s="1"/>
  <c r="N204" i="39"/>
  <c r="AF204" i="39" s="1"/>
  <c r="P204" i="39"/>
  <c r="R204" i="39"/>
  <c r="AH204" i="39" s="1"/>
  <c r="T204" i="39"/>
  <c r="V204" i="39"/>
  <c r="AJ204" i="39" s="1"/>
  <c r="X204" i="39"/>
  <c r="AK204" i="39" s="1"/>
  <c r="AA204" i="39"/>
  <c r="AC204" i="39"/>
  <c r="AG204" i="39"/>
  <c r="AI204" i="39"/>
  <c r="D216" i="39"/>
  <c r="F216" i="39"/>
  <c r="AB216" i="39" s="1"/>
  <c r="H216" i="39"/>
  <c r="J216" i="39"/>
  <c r="AD216" i="39" s="1"/>
  <c r="L216" i="39"/>
  <c r="N216" i="39"/>
  <c r="P216" i="39"/>
  <c r="AG216" i="39" s="1"/>
  <c r="R216" i="39"/>
  <c r="T216" i="39"/>
  <c r="V216" i="39"/>
  <c r="AJ216" i="39" s="1"/>
  <c r="X216" i="39"/>
  <c r="AA216" i="39"/>
  <c r="AE216" i="39"/>
  <c r="AF216" i="39"/>
  <c r="AH216" i="39"/>
  <c r="AI216" i="39"/>
  <c r="AK216" i="39"/>
  <c r="D229" i="39"/>
  <c r="F229" i="39"/>
  <c r="H229" i="39"/>
  <c r="J229" i="39"/>
  <c r="J245" i="39" s="1"/>
  <c r="AD245" i="39" s="1"/>
  <c r="L229" i="39"/>
  <c r="N229" i="39"/>
  <c r="N245" i="39" s="1"/>
  <c r="AF245" i="39" s="1"/>
  <c r="P229" i="39"/>
  <c r="R229" i="39"/>
  <c r="T229" i="39"/>
  <c r="V229" i="39"/>
  <c r="V245" i="39" s="1"/>
  <c r="AJ245" i="39" s="1"/>
  <c r="X229" i="39"/>
  <c r="AA229" i="39"/>
  <c r="AB229" i="39"/>
  <c r="AD229" i="39"/>
  <c r="AE229" i="39"/>
  <c r="AG229" i="39"/>
  <c r="AH229" i="39"/>
  <c r="AK229" i="39"/>
  <c r="D233" i="39"/>
  <c r="F233" i="39"/>
  <c r="H233" i="39"/>
  <c r="J233" i="39"/>
  <c r="L233" i="39"/>
  <c r="N233" i="39"/>
  <c r="P233" i="39"/>
  <c r="R233" i="39"/>
  <c r="T233" i="39"/>
  <c r="V233" i="39"/>
  <c r="X233" i="39"/>
  <c r="D245" i="39"/>
  <c r="AA245" i="39" s="1"/>
  <c r="F245" i="39"/>
  <c r="AB245" i="39" s="1"/>
  <c r="L245" i="39"/>
  <c r="AE245" i="39" s="1"/>
  <c r="P245" i="39"/>
  <c r="AG245" i="39" s="1"/>
  <c r="R245" i="39"/>
  <c r="AH245" i="39" s="1"/>
  <c r="X245" i="39"/>
  <c r="AK245" i="39" s="1"/>
  <c r="D285" i="39"/>
  <c r="AA285" i="39" s="1"/>
  <c r="F285" i="39"/>
  <c r="H285" i="39"/>
  <c r="H291" i="39" s="1"/>
  <c r="AC291" i="39" s="1"/>
  <c r="J285" i="39"/>
  <c r="L285" i="39"/>
  <c r="N285" i="39"/>
  <c r="P285" i="39"/>
  <c r="AG285" i="39" s="1"/>
  <c r="R285" i="39"/>
  <c r="T285" i="39"/>
  <c r="T291" i="39" s="1"/>
  <c r="AI291" i="39" s="1"/>
  <c r="V285" i="39"/>
  <c r="X285" i="39"/>
  <c r="AB285" i="39"/>
  <c r="AE285" i="39"/>
  <c r="AF285" i="39"/>
  <c r="AH285" i="39"/>
  <c r="AK285" i="39"/>
  <c r="F291" i="39"/>
  <c r="L291" i="39"/>
  <c r="AE291" i="39" s="1"/>
  <c r="N291" i="39"/>
  <c r="AF291" i="39" s="1"/>
  <c r="R291" i="39"/>
  <c r="X291" i="39"/>
  <c r="AK291" i="39" s="1"/>
  <c r="AB291" i="39"/>
  <c r="AH291" i="39"/>
  <c r="D306" i="39"/>
  <c r="AA306" i="39" s="1"/>
  <c r="F306" i="39"/>
  <c r="AB306" i="39" s="1"/>
  <c r="H306" i="39"/>
  <c r="J306" i="39"/>
  <c r="L306" i="39"/>
  <c r="AE306" i="39" s="1"/>
  <c r="N306" i="39"/>
  <c r="P306" i="39"/>
  <c r="AG306" i="39" s="1"/>
  <c r="R306" i="39"/>
  <c r="AH306" i="39" s="1"/>
  <c r="T306" i="39"/>
  <c r="V306" i="39"/>
  <c r="X306" i="39"/>
  <c r="AK306" i="39" s="1"/>
  <c r="AC306" i="39"/>
  <c r="AD306" i="39"/>
  <c r="AF306" i="39"/>
  <c r="AI306" i="39"/>
  <c r="AJ306" i="39"/>
  <c r="D324" i="39"/>
  <c r="AA324" i="39" s="1"/>
  <c r="F324" i="39"/>
  <c r="H324" i="39"/>
  <c r="AC324" i="39" s="1"/>
  <c r="J324" i="39"/>
  <c r="AD324" i="39" s="1"/>
  <c r="L324" i="39"/>
  <c r="N324" i="39"/>
  <c r="P324" i="39"/>
  <c r="AG324" i="39" s="1"/>
  <c r="R324" i="39"/>
  <c r="T324" i="39"/>
  <c r="AI324" i="39" s="1"/>
  <c r="V324" i="39"/>
  <c r="AJ324" i="39" s="1"/>
  <c r="X324" i="39"/>
  <c r="AB324" i="39"/>
  <c r="AE324" i="39"/>
  <c r="AF324" i="39"/>
  <c r="AH324" i="39"/>
  <c r="AK324" i="39"/>
  <c r="D326" i="39"/>
  <c r="F326" i="39"/>
  <c r="H326" i="39"/>
  <c r="AC326" i="39" s="1"/>
  <c r="J326" i="39"/>
  <c r="L326" i="39"/>
  <c r="AE326" i="39" s="1"/>
  <c r="N326" i="39"/>
  <c r="AF326" i="39" s="1"/>
  <c r="P326" i="39"/>
  <c r="R326" i="39"/>
  <c r="T326" i="39"/>
  <c r="AI326" i="39" s="1"/>
  <c r="V326" i="39"/>
  <c r="X326" i="39"/>
  <c r="AK326" i="39" s="1"/>
  <c r="AA326" i="39"/>
  <c r="AB326" i="39"/>
  <c r="AD326" i="39"/>
  <c r="AG326" i="39"/>
  <c r="AH326" i="39"/>
  <c r="AJ326" i="39"/>
  <c r="D8" i="38"/>
  <c r="F8" i="38"/>
  <c r="AB8" i="38" s="1"/>
  <c r="H8" i="38"/>
  <c r="J8" i="38"/>
  <c r="AD8" i="38" s="1"/>
  <c r="L8" i="38"/>
  <c r="AE8" i="38" s="1"/>
  <c r="N8" i="38"/>
  <c r="P8" i="38"/>
  <c r="R8" i="38"/>
  <c r="AH8" i="38" s="1"/>
  <c r="T8" i="38"/>
  <c r="V8" i="38"/>
  <c r="AJ8" i="38" s="1"/>
  <c r="X8" i="38"/>
  <c r="AK8" i="38" s="1"/>
  <c r="AA8" i="38"/>
  <c r="AC8" i="38"/>
  <c r="AF8" i="38"/>
  <c r="AG8" i="38"/>
  <c r="AI8" i="38"/>
  <c r="D36" i="38"/>
  <c r="AA36" i="38" s="1"/>
  <c r="F36" i="38"/>
  <c r="H36" i="38"/>
  <c r="J36" i="38"/>
  <c r="AD36" i="38" s="1"/>
  <c r="L36" i="38"/>
  <c r="N36" i="38"/>
  <c r="AF36" i="38" s="1"/>
  <c r="P36" i="38"/>
  <c r="AG36" i="38" s="1"/>
  <c r="R36" i="38"/>
  <c r="T36" i="38"/>
  <c r="V36" i="38"/>
  <c r="AJ36" i="38" s="1"/>
  <c r="X36" i="38"/>
  <c r="AB36" i="38"/>
  <c r="AC36" i="38"/>
  <c r="AE36" i="38"/>
  <c r="AH36" i="38"/>
  <c r="AI36" i="38"/>
  <c r="AK36" i="38"/>
  <c r="D37" i="38"/>
  <c r="F37" i="38"/>
  <c r="AB37" i="38" s="1"/>
  <c r="H37" i="38"/>
  <c r="AC37" i="38" s="1"/>
  <c r="J37" i="38"/>
  <c r="L37" i="38"/>
  <c r="N37" i="38"/>
  <c r="AF37" i="38" s="1"/>
  <c r="P37" i="38"/>
  <c r="R37" i="38"/>
  <c r="AH37" i="38" s="1"/>
  <c r="T37" i="38"/>
  <c r="AI37" i="38" s="1"/>
  <c r="V37" i="38"/>
  <c r="X37" i="38"/>
  <c r="AA37" i="38"/>
  <c r="AD37" i="38"/>
  <c r="AE37" i="38"/>
  <c r="AG37" i="38"/>
  <c r="AJ37" i="38"/>
  <c r="AK37" i="38"/>
  <c r="D46" i="38"/>
  <c r="F46" i="38"/>
  <c r="AB46" i="38" s="1"/>
  <c r="H46" i="38"/>
  <c r="J46" i="38"/>
  <c r="AD46" i="38" s="1"/>
  <c r="L46" i="38"/>
  <c r="AE46" i="38" s="1"/>
  <c r="N46" i="38"/>
  <c r="P46" i="38"/>
  <c r="R46" i="38"/>
  <c r="AH46" i="38" s="1"/>
  <c r="T46" i="38"/>
  <c r="V46" i="38"/>
  <c r="AJ46" i="38" s="1"/>
  <c r="X46" i="38"/>
  <c r="AK46" i="38" s="1"/>
  <c r="AA46" i="38"/>
  <c r="AC46" i="38"/>
  <c r="AF46" i="38"/>
  <c r="AG46" i="38"/>
  <c r="AI46" i="38"/>
  <c r="D55" i="38"/>
  <c r="AA55" i="38" s="1"/>
  <c r="F55" i="38"/>
  <c r="H55" i="38"/>
  <c r="J55" i="38"/>
  <c r="AD55" i="38" s="1"/>
  <c r="L55" i="38"/>
  <c r="N55" i="38"/>
  <c r="AF55" i="38" s="1"/>
  <c r="P55" i="38"/>
  <c r="AG55" i="38" s="1"/>
  <c r="R55" i="38"/>
  <c r="T55" i="38"/>
  <c r="V55" i="38"/>
  <c r="AJ55" i="38" s="1"/>
  <c r="X55" i="38"/>
  <c r="AB55" i="38"/>
  <c r="AC55" i="38"/>
  <c r="AE55" i="38"/>
  <c r="AH55" i="38"/>
  <c r="AI55" i="38"/>
  <c r="AK55" i="38"/>
  <c r="D56" i="38"/>
  <c r="F56" i="38"/>
  <c r="H56" i="38"/>
  <c r="J56" i="38"/>
  <c r="L56" i="38"/>
  <c r="N56" i="38"/>
  <c r="P56" i="38"/>
  <c r="R56" i="38"/>
  <c r="T56" i="38"/>
  <c r="V56" i="38"/>
  <c r="X56" i="38"/>
  <c r="D74" i="38"/>
  <c r="AA74" i="38" s="1"/>
  <c r="F74" i="38"/>
  <c r="H74" i="38"/>
  <c r="AC74" i="38" s="1"/>
  <c r="J74" i="38"/>
  <c r="AD74" i="38" s="1"/>
  <c r="L74" i="38"/>
  <c r="N74" i="38"/>
  <c r="P74" i="38"/>
  <c r="AG74" i="38" s="1"/>
  <c r="R74" i="38"/>
  <c r="T74" i="38"/>
  <c r="AI74" i="38" s="1"/>
  <c r="V74" i="38"/>
  <c r="AJ74" i="38" s="1"/>
  <c r="X74" i="38"/>
  <c r="AB74" i="38"/>
  <c r="AE74" i="38"/>
  <c r="AF74" i="38"/>
  <c r="AH74" i="38"/>
  <c r="AK74" i="38"/>
  <c r="D83" i="38"/>
  <c r="F83" i="38"/>
  <c r="H83" i="38"/>
  <c r="AC83" i="38" s="1"/>
  <c r="J83" i="38"/>
  <c r="L83" i="38"/>
  <c r="AE83" i="38" s="1"/>
  <c r="N83" i="38"/>
  <c r="AF83" i="38" s="1"/>
  <c r="P83" i="38"/>
  <c r="R83" i="38"/>
  <c r="T83" i="38"/>
  <c r="AI83" i="38" s="1"/>
  <c r="V83" i="38"/>
  <c r="X83" i="38"/>
  <c r="AK83" i="38" s="1"/>
  <c r="AA83" i="38"/>
  <c r="AB83" i="38"/>
  <c r="AD83" i="38"/>
  <c r="AG83" i="38"/>
  <c r="AH83" i="38"/>
  <c r="AJ83" i="38"/>
  <c r="D84" i="38"/>
  <c r="AA84" i="38" s="1"/>
  <c r="F84" i="38"/>
  <c r="AB84" i="38" s="1"/>
  <c r="H84" i="38"/>
  <c r="J84" i="38"/>
  <c r="L84" i="38"/>
  <c r="AE84" i="38" s="1"/>
  <c r="N84" i="38"/>
  <c r="P84" i="38"/>
  <c r="AG84" i="38" s="1"/>
  <c r="R84" i="38"/>
  <c r="AH84" i="38" s="1"/>
  <c r="T84" i="38"/>
  <c r="V84" i="38"/>
  <c r="X84" i="38"/>
  <c r="AK84" i="38" s="1"/>
  <c r="AC84" i="38"/>
  <c r="AF84" i="38"/>
  <c r="AI84" i="38"/>
  <c r="AJ84" i="38"/>
  <c r="D112" i="38"/>
  <c r="F112" i="38"/>
  <c r="AB112" i="38" s="1"/>
  <c r="H112" i="38"/>
  <c r="J112" i="38"/>
  <c r="AD112" i="38" s="1"/>
  <c r="L112" i="38"/>
  <c r="AE112" i="38" s="1"/>
  <c r="N112" i="38"/>
  <c r="P112" i="38"/>
  <c r="R112" i="38"/>
  <c r="AH112" i="38" s="1"/>
  <c r="T112" i="38"/>
  <c r="V112" i="38"/>
  <c r="AJ112" i="38" s="1"/>
  <c r="X112" i="38"/>
  <c r="AK112" i="38" s="1"/>
  <c r="AA112" i="38"/>
  <c r="AC112" i="38"/>
  <c r="AF112" i="38"/>
  <c r="AG112" i="38"/>
  <c r="AI112" i="38"/>
  <c r="D136" i="38"/>
  <c r="AA136" i="38" s="1"/>
  <c r="F136" i="38"/>
  <c r="H136" i="38"/>
  <c r="J136" i="38"/>
  <c r="AD136" i="38" s="1"/>
  <c r="L136" i="38"/>
  <c r="N136" i="38"/>
  <c r="AF136" i="38" s="1"/>
  <c r="P136" i="38"/>
  <c r="AG136" i="38" s="1"/>
  <c r="R136" i="38"/>
  <c r="T136" i="38"/>
  <c r="V136" i="38"/>
  <c r="AJ136" i="38" s="1"/>
  <c r="X136" i="38"/>
  <c r="AB136" i="38"/>
  <c r="AC136" i="38"/>
  <c r="AE136" i="38"/>
  <c r="AH136" i="38"/>
  <c r="AI136" i="38"/>
  <c r="AK136" i="38"/>
  <c r="D162" i="38"/>
  <c r="F162" i="38"/>
  <c r="AB162" i="38" s="1"/>
  <c r="H162" i="38"/>
  <c r="AC162" i="38" s="1"/>
  <c r="J162" i="38"/>
  <c r="L162" i="38"/>
  <c r="N162" i="38"/>
  <c r="AF162" i="38" s="1"/>
  <c r="P162" i="38"/>
  <c r="R162" i="38"/>
  <c r="AH162" i="38" s="1"/>
  <c r="T162" i="38"/>
  <c r="AI162" i="38" s="1"/>
  <c r="V162" i="38"/>
  <c r="X162" i="38"/>
  <c r="AA162" i="38"/>
  <c r="AD162" i="38"/>
  <c r="AE162" i="38"/>
  <c r="AG162" i="38"/>
  <c r="AJ162" i="38"/>
  <c r="AK162" i="38"/>
  <c r="D171" i="38"/>
  <c r="F171" i="38"/>
  <c r="AB171" i="38" s="1"/>
  <c r="H171" i="38"/>
  <c r="J171" i="38"/>
  <c r="AD171" i="38" s="1"/>
  <c r="L171" i="38"/>
  <c r="AE171" i="38" s="1"/>
  <c r="N171" i="38"/>
  <c r="P171" i="38"/>
  <c r="R171" i="38"/>
  <c r="AH171" i="38" s="1"/>
  <c r="T171" i="38"/>
  <c r="V171" i="38"/>
  <c r="AJ171" i="38" s="1"/>
  <c r="X171" i="38"/>
  <c r="AK171" i="38" s="1"/>
  <c r="AA171" i="38"/>
  <c r="AC171" i="38"/>
  <c r="AF171" i="38"/>
  <c r="AG171" i="38"/>
  <c r="AI171" i="38"/>
  <c r="D174" i="38"/>
  <c r="AA174" i="38" s="1"/>
  <c r="F174" i="38"/>
  <c r="H174" i="38"/>
  <c r="J174" i="38"/>
  <c r="AD174" i="38" s="1"/>
  <c r="L174" i="38"/>
  <c r="N174" i="38"/>
  <c r="AF174" i="38" s="1"/>
  <c r="P174" i="38"/>
  <c r="AG174" i="38" s="1"/>
  <c r="R174" i="38"/>
  <c r="T174" i="38"/>
  <c r="V174" i="38"/>
  <c r="AJ174" i="38" s="1"/>
  <c r="X174" i="38"/>
  <c r="AB174" i="38"/>
  <c r="AC174" i="38"/>
  <c r="AE174" i="38"/>
  <c r="AH174" i="38"/>
  <c r="AI174" i="38"/>
  <c r="AK174" i="38"/>
  <c r="D177" i="38"/>
  <c r="F177" i="38"/>
  <c r="AB177" i="38" s="1"/>
  <c r="H177" i="38"/>
  <c r="AC177" i="38" s="1"/>
  <c r="J177" i="38"/>
  <c r="L177" i="38"/>
  <c r="N177" i="38"/>
  <c r="AF177" i="38" s="1"/>
  <c r="P177" i="38"/>
  <c r="R177" i="38"/>
  <c r="AH177" i="38" s="1"/>
  <c r="T177" i="38"/>
  <c r="AI177" i="38" s="1"/>
  <c r="V177" i="38"/>
  <c r="X177" i="38"/>
  <c r="AA177" i="38"/>
  <c r="AD177" i="38"/>
  <c r="AE177" i="38"/>
  <c r="AG177" i="38"/>
  <c r="AJ177" i="38"/>
  <c r="AK177" i="38"/>
  <c r="D189" i="38"/>
  <c r="F189" i="38"/>
  <c r="AB189" i="38" s="1"/>
  <c r="H189" i="38"/>
  <c r="J189" i="38"/>
  <c r="AD189" i="38" s="1"/>
  <c r="L189" i="38"/>
  <c r="AE189" i="38" s="1"/>
  <c r="N189" i="38"/>
  <c r="P189" i="38"/>
  <c r="R189" i="38"/>
  <c r="AH189" i="38" s="1"/>
  <c r="T189" i="38"/>
  <c r="V189" i="38"/>
  <c r="AJ189" i="38" s="1"/>
  <c r="X189" i="38"/>
  <c r="AK189" i="38" s="1"/>
  <c r="AA189" i="38"/>
  <c r="AC189" i="38"/>
  <c r="AF189" i="38"/>
  <c r="AG189" i="38"/>
  <c r="AI189" i="38"/>
  <c r="D203" i="38"/>
  <c r="AA203" i="38" s="1"/>
  <c r="F203" i="38"/>
  <c r="H203" i="38"/>
  <c r="J203" i="38"/>
  <c r="AD203" i="38" s="1"/>
  <c r="L203" i="38"/>
  <c r="N203" i="38"/>
  <c r="AF203" i="38" s="1"/>
  <c r="P203" i="38"/>
  <c r="AG203" i="38" s="1"/>
  <c r="R203" i="38"/>
  <c r="T203" i="38"/>
  <c r="V203" i="38"/>
  <c r="AJ203" i="38" s="1"/>
  <c r="X203" i="38"/>
  <c r="AB203" i="38"/>
  <c r="AC203" i="38"/>
  <c r="AE203" i="38"/>
  <c r="AH203" i="38"/>
  <c r="AI203" i="38"/>
  <c r="AK203" i="38"/>
  <c r="D204" i="38"/>
  <c r="F204" i="38"/>
  <c r="AB204" i="38" s="1"/>
  <c r="H204" i="38"/>
  <c r="AC204" i="38" s="1"/>
  <c r="J204" i="38"/>
  <c r="L204" i="38"/>
  <c r="N204" i="38"/>
  <c r="AF204" i="38" s="1"/>
  <c r="P204" i="38"/>
  <c r="R204" i="38"/>
  <c r="AH204" i="38" s="1"/>
  <c r="T204" i="38"/>
  <c r="AI204" i="38" s="1"/>
  <c r="V204" i="38"/>
  <c r="X204" i="38"/>
  <c r="AA204" i="38"/>
  <c r="AD204" i="38"/>
  <c r="AE204" i="38"/>
  <c r="AG204" i="38"/>
  <c r="AJ204" i="38"/>
  <c r="AK204" i="38"/>
  <c r="D216" i="38"/>
  <c r="F216" i="38"/>
  <c r="AB216" i="38" s="1"/>
  <c r="H216" i="38"/>
  <c r="J216" i="38"/>
  <c r="AD216" i="38" s="1"/>
  <c r="L216" i="38"/>
  <c r="AE216" i="38" s="1"/>
  <c r="N216" i="38"/>
  <c r="P216" i="38"/>
  <c r="R216" i="38"/>
  <c r="AH216" i="38" s="1"/>
  <c r="T216" i="38"/>
  <c r="V216" i="38"/>
  <c r="AJ216" i="38" s="1"/>
  <c r="X216" i="38"/>
  <c r="AK216" i="38" s="1"/>
  <c r="AA216" i="38"/>
  <c r="AC216" i="38"/>
  <c r="AF216" i="38"/>
  <c r="AG216" i="38"/>
  <c r="AI216" i="38"/>
  <c r="D229" i="38"/>
  <c r="F229" i="38"/>
  <c r="F245" i="38" s="1"/>
  <c r="AB245" i="38" s="1"/>
  <c r="H229" i="38"/>
  <c r="J229" i="38"/>
  <c r="AD229" i="38" s="1"/>
  <c r="L229" i="38"/>
  <c r="N229" i="38"/>
  <c r="N245" i="38" s="1"/>
  <c r="AF245" i="38" s="1"/>
  <c r="P229" i="38"/>
  <c r="R229" i="38"/>
  <c r="R245" i="38" s="1"/>
  <c r="AH245" i="38" s="1"/>
  <c r="T229" i="38"/>
  <c r="V229" i="38"/>
  <c r="AJ229" i="38" s="1"/>
  <c r="X229" i="38"/>
  <c r="AB229" i="38"/>
  <c r="AC229" i="38"/>
  <c r="AE229" i="38"/>
  <c r="AH229" i="38"/>
  <c r="AI229" i="38"/>
  <c r="AK229" i="38"/>
  <c r="D233" i="38"/>
  <c r="F233" i="38"/>
  <c r="H233" i="38"/>
  <c r="J233" i="38"/>
  <c r="L233" i="38"/>
  <c r="N233" i="38"/>
  <c r="P233" i="38"/>
  <c r="R233" i="38"/>
  <c r="T233" i="38"/>
  <c r="V233" i="38"/>
  <c r="X233" i="38"/>
  <c r="H245" i="38"/>
  <c r="AC245" i="38" s="1"/>
  <c r="J245" i="38"/>
  <c r="AD245" i="38" s="1"/>
  <c r="L245" i="38"/>
  <c r="T245" i="38"/>
  <c r="AI245" i="38" s="1"/>
  <c r="V245" i="38"/>
  <c r="AJ245" i="38" s="1"/>
  <c r="X245" i="38"/>
  <c r="AE245" i="38"/>
  <c r="AK245" i="38"/>
  <c r="D285" i="38"/>
  <c r="F285" i="38"/>
  <c r="H285" i="38"/>
  <c r="AC285" i="38" s="1"/>
  <c r="J285" i="38"/>
  <c r="L285" i="38"/>
  <c r="AE285" i="38" s="1"/>
  <c r="N285" i="38"/>
  <c r="P285" i="38"/>
  <c r="R285" i="38"/>
  <c r="T285" i="38"/>
  <c r="AI285" i="38" s="1"/>
  <c r="V285" i="38"/>
  <c r="X285" i="38"/>
  <c r="X291" i="38" s="1"/>
  <c r="AK291" i="38" s="1"/>
  <c r="AA285" i="38"/>
  <c r="AB285" i="38"/>
  <c r="AD285" i="38"/>
  <c r="AG285" i="38"/>
  <c r="AH285" i="38"/>
  <c r="AJ285" i="38"/>
  <c r="D291" i="38"/>
  <c r="AA291" i="38" s="1"/>
  <c r="F291" i="38"/>
  <c r="AB291" i="38" s="1"/>
  <c r="J291" i="38"/>
  <c r="P291" i="38"/>
  <c r="AG291" i="38" s="1"/>
  <c r="R291" i="38"/>
  <c r="AH291" i="38" s="1"/>
  <c r="V291" i="38"/>
  <c r="AD291" i="38"/>
  <c r="AJ291" i="38"/>
  <c r="D306" i="38"/>
  <c r="AA306" i="38" s="1"/>
  <c r="F306" i="38"/>
  <c r="H306" i="38"/>
  <c r="AC306" i="38" s="1"/>
  <c r="J306" i="38"/>
  <c r="AD306" i="38" s="1"/>
  <c r="L306" i="38"/>
  <c r="N306" i="38"/>
  <c r="P306" i="38"/>
  <c r="AG306" i="38" s="1"/>
  <c r="R306" i="38"/>
  <c r="T306" i="38"/>
  <c r="AI306" i="38" s="1"/>
  <c r="V306" i="38"/>
  <c r="X306" i="38"/>
  <c r="AB306" i="38"/>
  <c r="AE306" i="38"/>
  <c r="AF306" i="38"/>
  <c r="AH306" i="38"/>
  <c r="AJ306" i="38"/>
  <c r="AK306" i="38"/>
  <c r="D324" i="38"/>
  <c r="F324" i="38"/>
  <c r="H324" i="38"/>
  <c r="AC324" i="38" s="1"/>
  <c r="J324" i="38"/>
  <c r="L324" i="38"/>
  <c r="AE324" i="38" s="1"/>
  <c r="N324" i="38"/>
  <c r="P324" i="38"/>
  <c r="R324" i="38"/>
  <c r="T324" i="38"/>
  <c r="AI324" i="38" s="1"/>
  <c r="V324" i="38"/>
  <c r="X324" i="38"/>
  <c r="AK324" i="38" s="1"/>
  <c r="AA324" i="38"/>
  <c r="AB324" i="38"/>
  <c r="AD324" i="38"/>
  <c r="AF324" i="38"/>
  <c r="AG324" i="38"/>
  <c r="AH324" i="38"/>
  <c r="AJ324" i="38"/>
  <c r="D326" i="38"/>
  <c r="AA326" i="38" s="1"/>
  <c r="F326" i="38"/>
  <c r="AB326" i="38" s="1"/>
  <c r="H326" i="38"/>
  <c r="J326" i="38"/>
  <c r="L326" i="38"/>
  <c r="AE326" i="38" s="1"/>
  <c r="N326" i="38"/>
  <c r="P326" i="38"/>
  <c r="AG326" i="38" s="1"/>
  <c r="R326" i="38"/>
  <c r="T326" i="38"/>
  <c r="V326" i="38"/>
  <c r="X326" i="38"/>
  <c r="AK326" i="38" s="1"/>
  <c r="AC326" i="38"/>
  <c r="AD326" i="38"/>
  <c r="AF326" i="38"/>
  <c r="AH326" i="38"/>
  <c r="AI326" i="38"/>
  <c r="AJ326" i="38"/>
  <c r="AI326" i="37"/>
  <c r="AH326" i="37"/>
  <c r="AF326" i="37"/>
  <c r="AC326" i="37"/>
  <c r="AB326" i="37"/>
  <c r="X326" i="37"/>
  <c r="AK326" i="37" s="1"/>
  <c r="V326" i="37"/>
  <c r="AJ326" i="37" s="1"/>
  <c r="T326" i="37"/>
  <c r="R326" i="37"/>
  <c r="P326" i="37"/>
  <c r="AG326" i="37" s="1"/>
  <c r="N326" i="37"/>
  <c r="L326" i="37"/>
  <c r="AE326" i="37" s="1"/>
  <c r="J326" i="37"/>
  <c r="AD326" i="37" s="1"/>
  <c r="H326" i="37"/>
  <c r="F326" i="37"/>
  <c r="D326" i="37"/>
  <c r="AA326" i="37" s="1"/>
  <c r="AJ324" i="37"/>
  <c r="AG324" i="37"/>
  <c r="AF324" i="37"/>
  <c r="AE324" i="37"/>
  <c r="AD324" i="37"/>
  <c r="AA324" i="37"/>
  <c r="X324" i="37"/>
  <c r="AK324" i="37" s="1"/>
  <c r="V324" i="37"/>
  <c r="T324" i="37"/>
  <c r="AI324" i="37" s="1"/>
  <c r="R324" i="37"/>
  <c r="AH324" i="37" s="1"/>
  <c r="P324" i="37"/>
  <c r="N324" i="37"/>
  <c r="L324" i="37"/>
  <c r="J324" i="37"/>
  <c r="H324" i="37"/>
  <c r="AC324" i="37" s="1"/>
  <c r="F324" i="37"/>
  <c r="AB324" i="37" s="1"/>
  <c r="D324" i="37"/>
  <c r="AK306" i="37"/>
  <c r="AJ306" i="37"/>
  <c r="AE306" i="37"/>
  <c r="AD306" i="37"/>
  <c r="X306" i="37"/>
  <c r="V306" i="37"/>
  <c r="T306" i="37"/>
  <c r="AI306" i="37" s="1"/>
  <c r="R306" i="37"/>
  <c r="AH306" i="37" s="1"/>
  <c r="P306" i="37"/>
  <c r="AG306" i="37" s="1"/>
  <c r="N306" i="37"/>
  <c r="AF306" i="37" s="1"/>
  <c r="L306" i="37"/>
  <c r="J306" i="37"/>
  <c r="H306" i="37"/>
  <c r="AC306" i="37" s="1"/>
  <c r="F306" i="37"/>
  <c r="AB306" i="37" s="1"/>
  <c r="D306" i="37"/>
  <c r="AA306" i="37" s="1"/>
  <c r="AH291" i="37"/>
  <c r="AF291" i="37"/>
  <c r="AB291" i="37"/>
  <c r="AA291" i="37"/>
  <c r="R291" i="37"/>
  <c r="P291" i="37"/>
  <c r="AG291" i="37" s="1"/>
  <c r="N291" i="37"/>
  <c r="L291" i="37"/>
  <c r="AE291" i="37" s="1"/>
  <c r="F291" i="37"/>
  <c r="D291" i="37"/>
  <c r="AK285" i="37"/>
  <c r="AG285" i="37"/>
  <c r="AF285" i="37"/>
  <c r="AE285" i="37"/>
  <c r="AA285" i="37"/>
  <c r="X285" i="37"/>
  <c r="X291" i="37" s="1"/>
  <c r="AK291" i="37" s="1"/>
  <c r="V285" i="37"/>
  <c r="T285" i="37"/>
  <c r="R285" i="37"/>
  <c r="AH285" i="37" s="1"/>
  <c r="P285" i="37"/>
  <c r="N285" i="37"/>
  <c r="L285" i="37"/>
  <c r="J285" i="37"/>
  <c r="H285" i="37"/>
  <c r="F285" i="37"/>
  <c r="AB285" i="37" s="1"/>
  <c r="D285" i="37"/>
  <c r="AH245" i="37"/>
  <c r="AC245" i="37"/>
  <c r="T245" i="37"/>
  <c r="AI245" i="37" s="1"/>
  <c r="R245" i="37"/>
  <c r="P245" i="37"/>
  <c r="AG245" i="37" s="1"/>
  <c r="H245" i="37"/>
  <c r="F245" i="37"/>
  <c r="AB245" i="37" s="1"/>
  <c r="D245" i="37"/>
  <c r="AA245" i="37" s="1"/>
  <c r="X233" i="37"/>
  <c r="V233" i="37"/>
  <c r="T233" i="37"/>
  <c r="R233" i="37"/>
  <c r="P233" i="37"/>
  <c r="N233" i="37"/>
  <c r="L233" i="37"/>
  <c r="J233" i="37"/>
  <c r="H233" i="37"/>
  <c r="F233" i="37"/>
  <c r="D233" i="37"/>
  <c r="AH229" i="37"/>
  <c r="AG229" i="37"/>
  <c r="AF229" i="37"/>
  <c r="AE229" i="37"/>
  <c r="AB229" i="37"/>
  <c r="AA229" i="37"/>
  <c r="X229" i="37"/>
  <c r="X245" i="37" s="1"/>
  <c r="AK245" i="37" s="1"/>
  <c r="V229" i="37"/>
  <c r="T229" i="37"/>
  <c r="AI229" i="37" s="1"/>
  <c r="R229" i="37"/>
  <c r="P229" i="37"/>
  <c r="N229" i="37"/>
  <c r="N245" i="37" s="1"/>
  <c r="AF245" i="37" s="1"/>
  <c r="L229" i="37"/>
  <c r="L245" i="37" s="1"/>
  <c r="AE245" i="37" s="1"/>
  <c r="J229" i="37"/>
  <c r="H229" i="37"/>
  <c r="AC229" i="37" s="1"/>
  <c r="F229" i="37"/>
  <c r="D229" i="37"/>
  <c r="AK216" i="37"/>
  <c r="AJ216" i="37"/>
  <c r="AF216" i="37"/>
  <c r="AE216" i="37"/>
  <c r="AD216" i="37"/>
  <c r="X216" i="37"/>
  <c r="V216" i="37"/>
  <c r="T216" i="37"/>
  <c r="AI216" i="37" s="1"/>
  <c r="R216" i="37"/>
  <c r="AH216" i="37" s="1"/>
  <c r="P216" i="37"/>
  <c r="AG216" i="37" s="1"/>
  <c r="N216" i="37"/>
  <c r="L216" i="37"/>
  <c r="J216" i="37"/>
  <c r="H216" i="37"/>
  <c r="AC216" i="37" s="1"/>
  <c r="F216" i="37"/>
  <c r="AB216" i="37" s="1"/>
  <c r="D216" i="37"/>
  <c r="AA216" i="37" s="1"/>
  <c r="AJ204" i="37"/>
  <c r="AI204" i="37"/>
  <c r="AG204" i="37"/>
  <c r="AD204" i="37"/>
  <c r="AC204" i="37"/>
  <c r="AA204" i="37"/>
  <c r="X204" i="37"/>
  <c r="AK204" i="37" s="1"/>
  <c r="V204" i="37"/>
  <c r="T204" i="37"/>
  <c r="R204" i="37"/>
  <c r="AH204" i="37" s="1"/>
  <c r="P204" i="37"/>
  <c r="N204" i="37"/>
  <c r="AF204" i="37" s="1"/>
  <c r="L204" i="37"/>
  <c r="AE204" i="37" s="1"/>
  <c r="J204" i="37"/>
  <c r="H204" i="37"/>
  <c r="F204" i="37"/>
  <c r="AB204" i="37" s="1"/>
  <c r="D204" i="37"/>
  <c r="AK203" i="37"/>
  <c r="AH203" i="37"/>
  <c r="AG203" i="37"/>
  <c r="AF203" i="37"/>
  <c r="AE203" i="37"/>
  <c r="AB203" i="37"/>
  <c r="AA203" i="37"/>
  <c r="X203" i="37"/>
  <c r="V203" i="37"/>
  <c r="AJ203" i="37" s="1"/>
  <c r="T203" i="37"/>
  <c r="AI203" i="37" s="1"/>
  <c r="R203" i="37"/>
  <c r="P203" i="37"/>
  <c r="N203" i="37"/>
  <c r="L203" i="37"/>
  <c r="J203" i="37"/>
  <c r="AD203" i="37" s="1"/>
  <c r="H203" i="37"/>
  <c r="AC203" i="37" s="1"/>
  <c r="F203" i="37"/>
  <c r="D203" i="37"/>
  <c r="AK189" i="37"/>
  <c r="AI189" i="37"/>
  <c r="AF189" i="37"/>
  <c r="AE189" i="37"/>
  <c r="X189" i="37"/>
  <c r="V189" i="37"/>
  <c r="AJ189" i="37" s="1"/>
  <c r="T189" i="37"/>
  <c r="R189" i="37"/>
  <c r="AH189" i="37" s="1"/>
  <c r="P189" i="37"/>
  <c r="AG189" i="37" s="1"/>
  <c r="N189" i="37"/>
  <c r="L189" i="37"/>
  <c r="J189" i="37"/>
  <c r="AD189" i="37" s="1"/>
  <c r="H189" i="37"/>
  <c r="AC189" i="37" s="1"/>
  <c r="F189" i="37"/>
  <c r="AB189" i="37" s="1"/>
  <c r="D189" i="37"/>
  <c r="AA189" i="37" s="1"/>
  <c r="AJ177" i="37"/>
  <c r="AI177" i="37"/>
  <c r="AH177" i="37"/>
  <c r="AG177" i="37"/>
  <c r="AD177" i="37"/>
  <c r="AC177" i="37"/>
  <c r="AB177" i="37"/>
  <c r="X177" i="37"/>
  <c r="AK177" i="37" s="1"/>
  <c r="V177" i="37"/>
  <c r="T177" i="37"/>
  <c r="R177" i="37"/>
  <c r="P177" i="37"/>
  <c r="N177" i="37"/>
  <c r="AF177" i="37" s="1"/>
  <c r="L177" i="37"/>
  <c r="AE177" i="37" s="1"/>
  <c r="J177" i="37"/>
  <c r="H177" i="37"/>
  <c r="F177" i="37"/>
  <c r="D177" i="37"/>
  <c r="AA177" i="37" s="1"/>
  <c r="AH174" i="37"/>
  <c r="AG174" i="37"/>
  <c r="AF174" i="37"/>
  <c r="AB174" i="37"/>
  <c r="AA174" i="37"/>
  <c r="X174" i="37"/>
  <c r="AK174" i="37" s="1"/>
  <c r="V174" i="37"/>
  <c r="AJ174" i="37" s="1"/>
  <c r="T174" i="37"/>
  <c r="AI174" i="37" s="1"/>
  <c r="R174" i="37"/>
  <c r="P174" i="37"/>
  <c r="N174" i="37"/>
  <c r="L174" i="37"/>
  <c r="AE174" i="37" s="1"/>
  <c r="J174" i="37"/>
  <c r="AD174" i="37" s="1"/>
  <c r="H174" i="37"/>
  <c r="AC174" i="37" s="1"/>
  <c r="F174" i="37"/>
  <c r="D174" i="37"/>
  <c r="AK171" i="37"/>
  <c r="AJ171" i="37"/>
  <c r="AI171" i="37"/>
  <c r="AF171" i="37"/>
  <c r="AE171" i="37"/>
  <c r="X171" i="37"/>
  <c r="V171" i="37"/>
  <c r="T171" i="37"/>
  <c r="R171" i="37"/>
  <c r="AH171" i="37" s="1"/>
  <c r="P171" i="37"/>
  <c r="AG171" i="37" s="1"/>
  <c r="N171" i="37"/>
  <c r="L171" i="37"/>
  <c r="J171" i="37"/>
  <c r="AD171" i="37" s="1"/>
  <c r="H171" i="37"/>
  <c r="AC171" i="37" s="1"/>
  <c r="F171" i="37"/>
  <c r="AB171" i="37" s="1"/>
  <c r="D171" i="37"/>
  <c r="AA171" i="37" s="1"/>
  <c r="AJ162" i="37"/>
  <c r="AI162" i="37"/>
  <c r="AH162" i="37"/>
  <c r="AG162" i="37"/>
  <c r="AD162" i="37"/>
  <c r="AC162" i="37"/>
  <c r="AA162" i="37"/>
  <c r="X162" i="37"/>
  <c r="AK162" i="37" s="1"/>
  <c r="V162" i="37"/>
  <c r="T162" i="37"/>
  <c r="R162" i="37"/>
  <c r="P162" i="37"/>
  <c r="N162" i="37"/>
  <c r="AF162" i="37" s="1"/>
  <c r="L162" i="37"/>
  <c r="AE162" i="37" s="1"/>
  <c r="J162" i="37"/>
  <c r="H162" i="37"/>
  <c r="F162" i="37"/>
  <c r="AB162" i="37" s="1"/>
  <c r="D162" i="37"/>
  <c r="AH136" i="37"/>
  <c r="AG136" i="37"/>
  <c r="AB136" i="37"/>
  <c r="AA136" i="37"/>
  <c r="X136" i="37"/>
  <c r="AK136" i="37" s="1"/>
  <c r="V136" i="37"/>
  <c r="AJ136" i="37" s="1"/>
  <c r="T136" i="37"/>
  <c r="AI136" i="37" s="1"/>
  <c r="R136" i="37"/>
  <c r="P136" i="37"/>
  <c r="N136" i="37"/>
  <c r="AF136" i="37" s="1"/>
  <c r="L136" i="37"/>
  <c r="AE136" i="37" s="1"/>
  <c r="J136" i="37"/>
  <c r="AD136" i="37" s="1"/>
  <c r="H136" i="37"/>
  <c r="AC136" i="37" s="1"/>
  <c r="F136" i="37"/>
  <c r="D136" i="37"/>
  <c r="AK112" i="37"/>
  <c r="AI112" i="37"/>
  <c r="AF112" i="37"/>
  <c r="AE112" i="37"/>
  <c r="AC112" i="37"/>
  <c r="X112" i="37"/>
  <c r="V112" i="37"/>
  <c r="AJ112" i="37" s="1"/>
  <c r="T112" i="37"/>
  <c r="R112" i="37"/>
  <c r="AH112" i="37" s="1"/>
  <c r="P112" i="37"/>
  <c r="AG112" i="37" s="1"/>
  <c r="N112" i="37"/>
  <c r="L112" i="37"/>
  <c r="J112" i="37"/>
  <c r="AD112" i="37" s="1"/>
  <c r="H112" i="37"/>
  <c r="F112" i="37"/>
  <c r="AB112" i="37" s="1"/>
  <c r="D112" i="37"/>
  <c r="AA112" i="37" s="1"/>
  <c r="AG84" i="37"/>
  <c r="AF84" i="37"/>
  <c r="AE84" i="37"/>
  <c r="X84" i="37"/>
  <c r="V84" i="37"/>
  <c r="AJ84" i="37" s="1"/>
  <c r="T84" i="37"/>
  <c r="R84" i="37"/>
  <c r="AH84" i="37" s="1"/>
  <c r="P84" i="37"/>
  <c r="N84" i="37"/>
  <c r="L84" i="37"/>
  <c r="J84" i="37"/>
  <c r="AD84" i="37" s="1"/>
  <c r="H84" i="37"/>
  <c r="F84" i="37"/>
  <c r="D84" i="37"/>
  <c r="AA84" i="37" s="1"/>
  <c r="AJ83" i="37"/>
  <c r="AI83" i="37"/>
  <c r="AD83" i="37"/>
  <c r="AC83" i="37"/>
  <c r="AB83" i="37"/>
  <c r="X83" i="37"/>
  <c r="AK83" i="37" s="1"/>
  <c r="V83" i="37"/>
  <c r="T83" i="37"/>
  <c r="R83" i="37"/>
  <c r="AH83" i="37" s="1"/>
  <c r="P83" i="37"/>
  <c r="AG83" i="37" s="1"/>
  <c r="N83" i="37"/>
  <c r="AF83" i="37" s="1"/>
  <c r="L83" i="37"/>
  <c r="AE83" i="37" s="1"/>
  <c r="J83" i="37"/>
  <c r="H83" i="37"/>
  <c r="F83" i="37"/>
  <c r="D83" i="37"/>
  <c r="AA83" i="37" s="1"/>
  <c r="AH74" i="37"/>
  <c r="AG74" i="37"/>
  <c r="AF74" i="37"/>
  <c r="AE74" i="37"/>
  <c r="AB74" i="37"/>
  <c r="AA74" i="37"/>
  <c r="X74" i="37"/>
  <c r="AK74" i="37" s="1"/>
  <c r="V74" i="37"/>
  <c r="AJ74" i="37" s="1"/>
  <c r="T74" i="37"/>
  <c r="AI74" i="37" s="1"/>
  <c r="R74" i="37"/>
  <c r="P74" i="37"/>
  <c r="N74" i="37"/>
  <c r="L74" i="37"/>
  <c r="J74" i="37"/>
  <c r="AD74" i="37" s="1"/>
  <c r="H74" i="37"/>
  <c r="AC74" i="37" s="1"/>
  <c r="F74" i="37"/>
  <c r="D74" i="37"/>
  <c r="X56" i="37"/>
  <c r="V56" i="37"/>
  <c r="T56" i="37"/>
  <c r="R56" i="37"/>
  <c r="P56" i="37"/>
  <c r="N56" i="37"/>
  <c r="L56" i="37"/>
  <c r="J56" i="37"/>
  <c r="H56" i="37"/>
  <c r="F56" i="37"/>
  <c r="D56" i="37"/>
  <c r="AK55" i="37"/>
  <c r="AJ55" i="37"/>
  <c r="AE55" i="37"/>
  <c r="AD55" i="37"/>
  <c r="AC55" i="37"/>
  <c r="X55" i="37"/>
  <c r="V55" i="37"/>
  <c r="T55" i="37"/>
  <c r="AI55" i="37" s="1"/>
  <c r="R55" i="37"/>
  <c r="AH55" i="37" s="1"/>
  <c r="P55" i="37"/>
  <c r="AG55" i="37" s="1"/>
  <c r="N55" i="37"/>
  <c r="AF55" i="37" s="1"/>
  <c r="L55" i="37"/>
  <c r="J55" i="37"/>
  <c r="H55" i="37"/>
  <c r="F55" i="37"/>
  <c r="AB55" i="37" s="1"/>
  <c r="D55" i="37"/>
  <c r="AA55" i="37" s="1"/>
  <c r="AJ46" i="37"/>
  <c r="AI46" i="37"/>
  <c r="AH46" i="37"/>
  <c r="AG46" i="37"/>
  <c r="AF46" i="37"/>
  <c r="AD46" i="37"/>
  <c r="AC46" i="37"/>
  <c r="AB46" i="37"/>
  <c r="X46" i="37"/>
  <c r="AK46" i="37" s="1"/>
  <c r="V46" i="37"/>
  <c r="T46" i="37"/>
  <c r="R46" i="37"/>
  <c r="P46" i="37"/>
  <c r="N46" i="37"/>
  <c r="L46" i="37"/>
  <c r="AE46" i="37" s="1"/>
  <c r="J46" i="37"/>
  <c r="H46" i="37"/>
  <c r="F46" i="37"/>
  <c r="D46" i="37"/>
  <c r="AA46" i="37" s="1"/>
  <c r="AJ37" i="37"/>
  <c r="AH37" i="37"/>
  <c r="AG37" i="37"/>
  <c r="AF37" i="37"/>
  <c r="AD37" i="37"/>
  <c r="AB37" i="37"/>
  <c r="AA37" i="37"/>
  <c r="X37" i="37"/>
  <c r="AK37" i="37" s="1"/>
  <c r="V37" i="37"/>
  <c r="T37" i="37"/>
  <c r="AI37" i="37" s="1"/>
  <c r="R37" i="37"/>
  <c r="P37" i="37"/>
  <c r="N37" i="37"/>
  <c r="L37" i="37"/>
  <c r="AE37" i="37" s="1"/>
  <c r="J37" i="37"/>
  <c r="H37" i="37"/>
  <c r="AC37" i="37" s="1"/>
  <c r="F37" i="37"/>
  <c r="D37" i="37"/>
  <c r="AK36" i="37"/>
  <c r="AJ36" i="37"/>
  <c r="AF36" i="37"/>
  <c r="AE36" i="37"/>
  <c r="AD36" i="37"/>
  <c r="AC36" i="37"/>
  <c r="X36" i="37"/>
  <c r="V36" i="37"/>
  <c r="T36" i="37"/>
  <c r="AI36" i="37" s="1"/>
  <c r="R36" i="37"/>
  <c r="AH36" i="37" s="1"/>
  <c r="P36" i="37"/>
  <c r="AG36" i="37" s="1"/>
  <c r="N36" i="37"/>
  <c r="L36" i="37"/>
  <c r="J36" i="37"/>
  <c r="H36" i="37"/>
  <c r="F36" i="37"/>
  <c r="AB36" i="37" s="1"/>
  <c r="D36" i="37"/>
  <c r="AA36" i="37" s="1"/>
  <c r="AJ8" i="37"/>
  <c r="AI8" i="37"/>
  <c r="AH8" i="37"/>
  <c r="AG8" i="37"/>
  <c r="AF8" i="37"/>
  <c r="AD8" i="37"/>
  <c r="AC8" i="37"/>
  <c r="AB8" i="37"/>
  <c r="X8" i="37"/>
  <c r="AK8" i="37" s="1"/>
  <c r="V8" i="37"/>
  <c r="T8" i="37"/>
  <c r="R8" i="37"/>
  <c r="P8" i="37"/>
  <c r="N8" i="37"/>
  <c r="L8" i="37"/>
  <c r="AE8" i="37" s="1"/>
  <c r="J8" i="37"/>
  <c r="H8" i="37"/>
  <c r="F8" i="37"/>
  <c r="D8" i="37"/>
  <c r="AA8" i="37" s="1"/>
  <c r="AK326" i="36"/>
  <c r="AJ326" i="36"/>
  <c r="AI326" i="36"/>
  <c r="AG326" i="36"/>
  <c r="AE326" i="36"/>
  <c r="AD326" i="36"/>
  <c r="AC326" i="36"/>
  <c r="AA326" i="36"/>
  <c r="X326" i="36"/>
  <c r="V326" i="36"/>
  <c r="T326" i="36"/>
  <c r="R326" i="36"/>
  <c r="AH326" i="36" s="1"/>
  <c r="P326" i="36"/>
  <c r="N326" i="36"/>
  <c r="AF326" i="36" s="1"/>
  <c r="L326" i="36"/>
  <c r="J326" i="36"/>
  <c r="H326" i="36"/>
  <c r="F326" i="36"/>
  <c r="AB326" i="36" s="1"/>
  <c r="D326" i="36"/>
  <c r="AI324" i="36"/>
  <c r="AH324" i="36"/>
  <c r="AG324" i="36"/>
  <c r="AF324" i="36"/>
  <c r="AC324" i="36"/>
  <c r="AB324" i="36"/>
  <c r="AA324" i="36"/>
  <c r="X324" i="36"/>
  <c r="AK324" i="36" s="1"/>
  <c r="V324" i="36"/>
  <c r="AJ324" i="36" s="1"/>
  <c r="T324" i="36"/>
  <c r="R324" i="36"/>
  <c r="P324" i="36"/>
  <c r="N324" i="36"/>
  <c r="L324" i="36"/>
  <c r="AE324" i="36" s="1"/>
  <c r="J324" i="36"/>
  <c r="AD324" i="36" s="1"/>
  <c r="H324" i="36"/>
  <c r="F324" i="36"/>
  <c r="D324" i="36"/>
  <c r="AK306" i="36"/>
  <c r="AJ306" i="36"/>
  <c r="AI306" i="36"/>
  <c r="AG306" i="36"/>
  <c r="AF306" i="36"/>
  <c r="AE306" i="36"/>
  <c r="AD306" i="36"/>
  <c r="AC306" i="36"/>
  <c r="AA306" i="36"/>
  <c r="X306" i="36"/>
  <c r="V306" i="36"/>
  <c r="T306" i="36"/>
  <c r="R306" i="36"/>
  <c r="AH306" i="36" s="1"/>
  <c r="P306" i="36"/>
  <c r="N306" i="36"/>
  <c r="L306" i="36"/>
  <c r="J306" i="36"/>
  <c r="H306" i="36"/>
  <c r="F306" i="36"/>
  <c r="AB306" i="36" s="1"/>
  <c r="D306" i="36"/>
  <c r="AH291" i="36"/>
  <c r="AB291" i="36"/>
  <c r="R291" i="36"/>
  <c r="P291" i="36"/>
  <c r="AG291" i="36" s="1"/>
  <c r="N291" i="36"/>
  <c r="AF291" i="36" s="1"/>
  <c r="F291" i="36"/>
  <c r="D291" i="36"/>
  <c r="AA291" i="36" s="1"/>
  <c r="AH285" i="36"/>
  <c r="AG285" i="36"/>
  <c r="AE285" i="36"/>
  <c r="AB285" i="36"/>
  <c r="AA285" i="36"/>
  <c r="X285" i="36"/>
  <c r="V285" i="36"/>
  <c r="T285" i="36"/>
  <c r="R285" i="36"/>
  <c r="P285" i="36"/>
  <c r="N285" i="36"/>
  <c r="L285" i="36"/>
  <c r="L291" i="36" s="1"/>
  <c r="AE291" i="36" s="1"/>
  <c r="J285" i="36"/>
  <c r="H285" i="36"/>
  <c r="AC285" i="36" s="1"/>
  <c r="F285" i="36"/>
  <c r="D285" i="36"/>
  <c r="AI245" i="36"/>
  <c r="AH245" i="36"/>
  <c r="V245" i="36"/>
  <c r="AJ245" i="36" s="1"/>
  <c r="T245" i="36"/>
  <c r="R245" i="36"/>
  <c r="P245" i="36"/>
  <c r="AG245" i="36" s="1"/>
  <c r="H245" i="36"/>
  <c r="AC245" i="36" s="1"/>
  <c r="F245" i="36"/>
  <c r="AB245" i="36" s="1"/>
  <c r="D245" i="36"/>
  <c r="AA245" i="36" s="1"/>
  <c r="X233" i="36"/>
  <c r="V233" i="36"/>
  <c r="T233" i="36"/>
  <c r="R233" i="36"/>
  <c r="P233" i="36"/>
  <c r="N233" i="36"/>
  <c r="L233" i="36"/>
  <c r="J233" i="36"/>
  <c r="H233" i="36"/>
  <c r="F233" i="36"/>
  <c r="D233" i="36"/>
  <c r="AK229" i="36"/>
  <c r="AI229" i="36"/>
  <c r="AH229" i="36"/>
  <c r="AG229" i="36"/>
  <c r="AF229" i="36"/>
  <c r="AE229" i="36"/>
  <c r="AC229" i="36"/>
  <c r="AB229" i="36"/>
  <c r="AA229" i="36"/>
  <c r="X229" i="36"/>
  <c r="X245" i="36" s="1"/>
  <c r="AK245" i="36" s="1"/>
  <c r="V229" i="36"/>
  <c r="AJ229" i="36" s="1"/>
  <c r="T229" i="36"/>
  <c r="R229" i="36"/>
  <c r="P229" i="36"/>
  <c r="N229" i="36"/>
  <c r="N245" i="36" s="1"/>
  <c r="AF245" i="36" s="1"/>
  <c r="L229" i="36"/>
  <c r="L245" i="36" s="1"/>
  <c r="AE245" i="36" s="1"/>
  <c r="J229" i="36"/>
  <c r="H229" i="36"/>
  <c r="F229" i="36"/>
  <c r="D229" i="36"/>
  <c r="AI216" i="36"/>
  <c r="AG216" i="36"/>
  <c r="AF216" i="36"/>
  <c r="AC216" i="36"/>
  <c r="AA216" i="36"/>
  <c r="X216" i="36"/>
  <c r="AK216" i="36" s="1"/>
  <c r="V216" i="36"/>
  <c r="AJ216" i="36" s="1"/>
  <c r="T216" i="36"/>
  <c r="R216" i="36"/>
  <c r="AH216" i="36" s="1"/>
  <c r="P216" i="36"/>
  <c r="N216" i="36"/>
  <c r="L216" i="36"/>
  <c r="AE216" i="36" s="1"/>
  <c r="J216" i="36"/>
  <c r="AD216" i="36" s="1"/>
  <c r="H216" i="36"/>
  <c r="F216" i="36"/>
  <c r="AB216" i="36" s="1"/>
  <c r="D216" i="36"/>
  <c r="AK204" i="36"/>
  <c r="AJ204" i="36"/>
  <c r="AE204" i="36"/>
  <c r="AD204" i="36"/>
  <c r="AC204" i="36"/>
  <c r="AB204" i="36"/>
  <c r="X204" i="36"/>
  <c r="V204" i="36"/>
  <c r="T204" i="36"/>
  <c r="AI204" i="36" s="1"/>
  <c r="R204" i="36"/>
  <c r="AH204" i="36" s="1"/>
  <c r="P204" i="36"/>
  <c r="AG204" i="36" s="1"/>
  <c r="N204" i="36"/>
  <c r="AF204" i="36" s="1"/>
  <c r="L204" i="36"/>
  <c r="J204" i="36"/>
  <c r="H204" i="36"/>
  <c r="F204" i="36"/>
  <c r="D204" i="36"/>
  <c r="AA204" i="36" s="1"/>
  <c r="AI203" i="36"/>
  <c r="AH203" i="36"/>
  <c r="AG203" i="36"/>
  <c r="AF203" i="36"/>
  <c r="AE203" i="36"/>
  <c r="AC203" i="36"/>
  <c r="AB203" i="36"/>
  <c r="X203" i="36"/>
  <c r="AK203" i="36" s="1"/>
  <c r="V203" i="36"/>
  <c r="AJ203" i="36" s="1"/>
  <c r="T203" i="36"/>
  <c r="R203" i="36"/>
  <c r="P203" i="36"/>
  <c r="N203" i="36"/>
  <c r="L203" i="36"/>
  <c r="J203" i="36"/>
  <c r="AD203" i="36" s="1"/>
  <c r="H203" i="36"/>
  <c r="F203" i="36"/>
  <c r="D203" i="36"/>
  <c r="AA203" i="36" s="1"/>
  <c r="AJ189" i="36"/>
  <c r="AI189" i="36"/>
  <c r="AG189" i="36"/>
  <c r="AF189" i="36"/>
  <c r="AD189" i="36"/>
  <c r="AC189" i="36"/>
  <c r="AA189" i="36"/>
  <c r="X189" i="36"/>
  <c r="AK189" i="36" s="1"/>
  <c r="V189" i="36"/>
  <c r="T189" i="36"/>
  <c r="R189" i="36"/>
  <c r="AH189" i="36" s="1"/>
  <c r="P189" i="36"/>
  <c r="N189" i="36"/>
  <c r="L189" i="36"/>
  <c r="AE189" i="36" s="1"/>
  <c r="J189" i="36"/>
  <c r="H189" i="36"/>
  <c r="F189" i="36"/>
  <c r="AB189" i="36" s="1"/>
  <c r="D189" i="36"/>
  <c r="AK177" i="36"/>
  <c r="AJ177" i="36"/>
  <c r="AG177" i="36"/>
  <c r="AE177" i="36"/>
  <c r="AD177" i="36"/>
  <c r="AC177" i="36"/>
  <c r="AA177" i="36"/>
  <c r="X177" i="36"/>
  <c r="V177" i="36"/>
  <c r="T177" i="36"/>
  <c r="AI177" i="36" s="1"/>
  <c r="R177" i="36"/>
  <c r="AH177" i="36" s="1"/>
  <c r="P177" i="36"/>
  <c r="N177" i="36"/>
  <c r="AF177" i="36" s="1"/>
  <c r="L177" i="36"/>
  <c r="J177" i="36"/>
  <c r="H177" i="36"/>
  <c r="F177" i="36"/>
  <c r="AB177" i="36" s="1"/>
  <c r="D177" i="36"/>
  <c r="AI174" i="36"/>
  <c r="AH174" i="36"/>
  <c r="AG174" i="36"/>
  <c r="AC174" i="36"/>
  <c r="AB174" i="36"/>
  <c r="AA174" i="36"/>
  <c r="X174" i="36"/>
  <c r="AK174" i="36" s="1"/>
  <c r="V174" i="36"/>
  <c r="AJ174" i="36" s="1"/>
  <c r="T174" i="36"/>
  <c r="R174" i="36"/>
  <c r="P174" i="36"/>
  <c r="N174" i="36"/>
  <c r="AF174" i="36" s="1"/>
  <c r="L174" i="36"/>
  <c r="AE174" i="36" s="1"/>
  <c r="J174" i="36"/>
  <c r="AD174" i="36" s="1"/>
  <c r="H174" i="36"/>
  <c r="F174" i="36"/>
  <c r="D174" i="36"/>
  <c r="AK171" i="36"/>
  <c r="AJ171" i="36"/>
  <c r="AI171" i="36"/>
  <c r="AG171" i="36"/>
  <c r="AF171" i="36"/>
  <c r="AE171" i="36"/>
  <c r="AD171" i="36"/>
  <c r="AC171" i="36"/>
  <c r="AA171" i="36"/>
  <c r="X171" i="36"/>
  <c r="V171" i="36"/>
  <c r="T171" i="36"/>
  <c r="R171" i="36"/>
  <c r="AH171" i="36" s="1"/>
  <c r="P171" i="36"/>
  <c r="N171" i="36"/>
  <c r="L171" i="36"/>
  <c r="J171" i="36"/>
  <c r="H171" i="36"/>
  <c r="F171" i="36"/>
  <c r="AB171" i="36" s="1"/>
  <c r="D171" i="36"/>
  <c r="AK162" i="36"/>
  <c r="AJ162" i="36"/>
  <c r="AH162" i="36"/>
  <c r="AG162" i="36"/>
  <c r="AE162" i="36"/>
  <c r="AB162" i="36"/>
  <c r="X162" i="36"/>
  <c r="V162" i="36"/>
  <c r="T162" i="36"/>
  <c r="AI162" i="36" s="1"/>
  <c r="R162" i="36"/>
  <c r="P162" i="36"/>
  <c r="N162" i="36"/>
  <c r="AF162" i="36" s="1"/>
  <c r="L162" i="36"/>
  <c r="J162" i="36"/>
  <c r="AD162" i="36" s="1"/>
  <c r="H162" i="36"/>
  <c r="AC162" i="36" s="1"/>
  <c r="F162" i="36"/>
  <c r="D162" i="36"/>
  <c r="AA162" i="36" s="1"/>
  <c r="AI136" i="36"/>
  <c r="AH136" i="36"/>
  <c r="AC136" i="36"/>
  <c r="AB136" i="36"/>
  <c r="X136" i="36"/>
  <c r="AK136" i="36" s="1"/>
  <c r="V136" i="36"/>
  <c r="AJ136" i="36" s="1"/>
  <c r="T136" i="36"/>
  <c r="R136" i="36"/>
  <c r="P136" i="36"/>
  <c r="AG136" i="36" s="1"/>
  <c r="N136" i="36"/>
  <c r="AF136" i="36" s="1"/>
  <c r="L136" i="36"/>
  <c r="AE136" i="36" s="1"/>
  <c r="J136" i="36"/>
  <c r="AD136" i="36" s="1"/>
  <c r="H136" i="36"/>
  <c r="F136" i="36"/>
  <c r="D136" i="36"/>
  <c r="AA136" i="36" s="1"/>
  <c r="AK112" i="36"/>
  <c r="AJ112" i="36"/>
  <c r="AG112" i="36"/>
  <c r="AF112" i="36"/>
  <c r="AE112" i="36"/>
  <c r="AD112" i="36"/>
  <c r="AA112" i="36"/>
  <c r="X112" i="36"/>
  <c r="V112" i="36"/>
  <c r="T112" i="36"/>
  <c r="AI112" i="36" s="1"/>
  <c r="R112" i="36"/>
  <c r="AH112" i="36" s="1"/>
  <c r="P112" i="36"/>
  <c r="N112" i="36"/>
  <c r="L112" i="36"/>
  <c r="J112" i="36"/>
  <c r="H112" i="36"/>
  <c r="AC112" i="36" s="1"/>
  <c r="F112" i="36"/>
  <c r="AB112" i="36" s="1"/>
  <c r="D112" i="36"/>
  <c r="AK84" i="36"/>
  <c r="AI84" i="36"/>
  <c r="AH84" i="36"/>
  <c r="AG84" i="36"/>
  <c r="AE84" i="36"/>
  <c r="AC84" i="36"/>
  <c r="AA84" i="36"/>
  <c r="X84" i="36"/>
  <c r="V84" i="36"/>
  <c r="AJ84" i="36" s="1"/>
  <c r="T84" i="36"/>
  <c r="R84" i="36"/>
  <c r="P84" i="36"/>
  <c r="N84" i="36"/>
  <c r="AF84" i="36" s="1"/>
  <c r="L84" i="36"/>
  <c r="J84" i="36"/>
  <c r="AD84" i="36" s="1"/>
  <c r="H84" i="36"/>
  <c r="F84" i="36"/>
  <c r="AB84" i="36" s="1"/>
  <c r="D84" i="36"/>
  <c r="AK83" i="36"/>
  <c r="AI83" i="36"/>
  <c r="AE83" i="36"/>
  <c r="AC83" i="36"/>
  <c r="AA83" i="36"/>
  <c r="X83" i="36"/>
  <c r="V83" i="36"/>
  <c r="AJ83" i="36" s="1"/>
  <c r="T83" i="36"/>
  <c r="R83" i="36"/>
  <c r="AH83" i="36" s="1"/>
  <c r="P83" i="36"/>
  <c r="AG83" i="36" s="1"/>
  <c r="N83" i="36"/>
  <c r="AF83" i="36" s="1"/>
  <c r="L83" i="36"/>
  <c r="J83" i="36"/>
  <c r="AD83" i="36" s="1"/>
  <c r="H83" i="36"/>
  <c r="F83" i="36"/>
  <c r="AB83" i="36" s="1"/>
  <c r="D83" i="36"/>
  <c r="AK74" i="36"/>
  <c r="AF74" i="36"/>
  <c r="AE74" i="36"/>
  <c r="AD74" i="36"/>
  <c r="AB74" i="36"/>
  <c r="X74" i="36"/>
  <c r="V74" i="36"/>
  <c r="AJ74" i="36" s="1"/>
  <c r="T74" i="36"/>
  <c r="AI74" i="36" s="1"/>
  <c r="R74" i="36"/>
  <c r="AH74" i="36" s="1"/>
  <c r="P74" i="36"/>
  <c r="AG74" i="36" s="1"/>
  <c r="N74" i="36"/>
  <c r="L74" i="36"/>
  <c r="J74" i="36"/>
  <c r="H74" i="36"/>
  <c r="AC74" i="36" s="1"/>
  <c r="F74" i="36"/>
  <c r="D74" i="36"/>
  <c r="AA74" i="36" s="1"/>
  <c r="X56" i="36"/>
  <c r="V56" i="36"/>
  <c r="T56" i="36"/>
  <c r="R56" i="36"/>
  <c r="P56" i="36"/>
  <c r="N56" i="36"/>
  <c r="L56" i="36"/>
  <c r="J56" i="36"/>
  <c r="H56" i="36"/>
  <c r="F56" i="36"/>
  <c r="D56" i="36"/>
  <c r="AK55" i="36"/>
  <c r="AI55" i="36"/>
  <c r="AE55" i="36"/>
  <c r="AC55" i="36"/>
  <c r="AB55" i="36"/>
  <c r="AA55" i="36"/>
  <c r="X55" i="36"/>
  <c r="V55" i="36"/>
  <c r="AJ55" i="36" s="1"/>
  <c r="T55" i="36"/>
  <c r="R55" i="36"/>
  <c r="AH55" i="36" s="1"/>
  <c r="P55" i="36"/>
  <c r="AG55" i="36" s="1"/>
  <c r="N55" i="36"/>
  <c r="AF55" i="36" s="1"/>
  <c r="L55" i="36"/>
  <c r="J55" i="36"/>
  <c r="AD55" i="36" s="1"/>
  <c r="H55" i="36"/>
  <c r="F55" i="36"/>
  <c r="D55" i="36"/>
  <c r="AK46" i="36"/>
  <c r="AI46" i="36"/>
  <c r="AG46" i="36"/>
  <c r="AE46" i="36"/>
  <c r="AC46" i="36"/>
  <c r="AA46" i="36"/>
  <c r="X46" i="36"/>
  <c r="V46" i="36"/>
  <c r="AJ46" i="36" s="1"/>
  <c r="T46" i="36"/>
  <c r="R46" i="36"/>
  <c r="AH46" i="36" s="1"/>
  <c r="P46" i="36"/>
  <c r="N46" i="36"/>
  <c r="AF46" i="36" s="1"/>
  <c r="L46" i="36"/>
  <c r="J46" i="36"/>
  <c r="AD46" i="36" s="1"/>
  <c r="H46" i="36"/>
  <c r="F46" i="36"/>
  <c r="AB46" i="36" s="1"/>
  <c r="D46" i="36"/>
  <c r="AK37" i="36"/>
  <c r="AG37" i="36"/>
  <c r="AE37" i="36"/>
  <c r="AD37" i="36"/>
  <c r="AC37" i="36"/>
  <c r="AA37" i="36"/>
  <c r="X37" i="36"/>
  <c r="V37" i="36"/>
  <c r="AJ37" i="36" s="1"/>
  <c r="T37" i="36"/>
  <c r="AI37" i="36" s="1"/>
  <c r="R37" i="36"/>
  <c r="AH37" i="36" s="1"/>
  <c r="P37" i="36"/>
  <c r="N37" i="36"/>
  <c r="AF37" i="36" s="1"/>
  <c r="L37" i="36"/>
  <c r="J37" i="36"/>
  <c r="H37" i="36"/>
  <c r="F37" i="36"/>
  <c r="AB37" i="36" s="1"/>
  <c r="D37" i="36"/>
  <c r="AK36" i="36"/>
  <c r="AI36" i="36"/>
  <c r="AG36" i="36"/>
  <c r="AE36" i="36"/>
  <c r="AC36" i="36"/>
  <c r="AA36" i="36"/>
  <c r="X36" i="36"/>
  <c r="V36" i="36"/>
  <c r="AJ36" i="36" s="1"/>
  <c r="T36" i="36"/>
  <c r="R36" i="36"/>
  <c r="AH36" i="36" s="1"/>
  <c r="P36" i="36"/>
  <c r="N36" i="36"/>
  <c r="AF36" i="36" s="1"/>
  <c r="L36" i="36"/>
  <c r="J36" i="36"/>
  <c r="AD36" i="36" s="1"/>
  <c r="H36" i="36"/>
  <c r="F36" i="36"/>
  <c r="AB36" i="36" s="1"/>
  <c r="D36" i="36"/>
  <c r="AI8" i="36"/>
  <c r="AG8" i="36"/>
  <c r="AF8" i="36"/>
  <c r="AE8" i="36"/>
  <c r="AC8" i="36"/>
  <c r="AA8" i="36"/>
  <c r="X8" i="36"/>
  <c r="AK8" i="36" s="1"/>
  <c r="V8" i="36"/>
  <c r="AJ8" i="36" s="1"/>
  <c r="T8" i="36"/>
  <c r="R8" i="36"/>
  <c r="AH8" i="36" s="1"/>
  <c r="P8" i="36"/>
  <c r="N8" i="36"/>
  <c r="L8" i="36"/>
  <c r="J8" i="36"/>
  <c r="AD8" i="36" s="1"/>
  <c r="H8" i="36"/>
  <c r="F8" i="36"/>
  <c r="AB8" i="36" s="1"/>
  <c r="D8" i="36"/>
  <c r="AJ326" i="35"/>
  <c r="AH326" i="35"/>
  <c r="AD326" i="35"/>
  <c r="AB326" i="35"/>
  <c r="AA326" i="35"/>
  <c r="X326" i="35"/>
  <c r="AK326" i="35" s="1"/>
  <c r="V326" i="35"/>
  <c r="T326" i="35"/>
  <c r="AI326" i="35" s="1"/>
  <c r="R326" i="35"/>
  <c r="P326" i="35"/>
  <c r="AG326" i="35" s="1"/>
  <c r="N326" i="35"/>
  <c r="AF326" i="35" s="1"/>
  <c r="L326" i="35"/>
  <c r="AE326" i="35" s="1"/>
  <c r="J326" i="35"/>
  <c r="H326" i="35"/>
  <c r="AC326" i="35" s="1"/>
  <c r="F326" i="35"/>
  <c r="D326" i="35"/>
  <c r="AJ324" i="35"/>
  <c r="AH324" i="35"/>
  <c r="AF324" i="35"/>
  <c r="AD324" i="35"/>
  <c r="AB324" i="35"/>
  <c r="X324" i="35"/>
  <c r="AK324" i="35" s="1"/>
  <c r="V324" i="35"/>
  <c r="T324" i="35"/>
  <c r="AI324" i="35" s="1"/>
  <c r="R324" i="35"/>
  <c r="P324" i="35"/>
  <c r="AG324" i="35" s="1"/>
  <c r="N324" i="35"/>
  <c r="L324" i="35"/>
  <c r="AE324" i="35" s="1"/>
  <c r="J324" i="35"/>
  <c r="H324" i="35"/>
  <c r="AC324" i="35" s="1"/>
  <c r="F324" i="35"/>
  <c r="D324" i="35"/>
  <c r="AA324" i="35" s="1"/>
  <c r="AJ306" i="35"/>
  <c r="AI306" i="35"/>
  <c r="AF306" i="35"/>
  <c r="AD306" i="35"/>
  <c r="AC306" i="35"/>
  <c r="AB306" i="35"/>
  <c r="X306" i="35"/>
  <c r="AK306" i="35" s="1"/>
  <c r="V306" i="35"/>
  <c r="T306" i="35"/>
  <c r="R306" i="35"/>
  <c r="AH306" i="35" s="1"/>
  <c r="P306" i="35"/>
  <c r="AG306" i="35" s="1"/>
  <c r="N306" i="35"/>
  <c r="L306" i="35"/>
  <c r="AE306" i="35" s="1"/>
  <c r="J306" i="35"/>
  <c r="H306" i="35"/>
  <c r="F306" i="35"/>
  <c r="D306" i="35"/>
  <c r="AA306" i="35" s="1"/>
  <c r="AH291" i="35"/>
  <c r="AG291" i="35"/>
  <c r="AB291" i="35"/>
  <c r="AA291" i="35"/>
  <c r="X291" i="35"/>
  <c r="AK291" i="35" s="1"/>
  <c r="P291" i="35"/>
  <c r="N291" i="35"/>
  <c r="AF291" i="35" s="1"/>
  <c r="D291" i="35"/>
  <c r="AH285" i="35"/>
  <c r="AF285" i="35"/>
  <c r="AB285" i="35"/>
  <c r="X285" i="35"/>
  <c r="AK285" i="35" s="1"/>
  <c r="V285" i="35"/>
  <c r="V291" i="35" s="1"/>
  <c r="AJ291" i="35" s="1"/>
  <c r="T285" i="35"/>
  <c r="R285" i="35"/>
  <c r="R291" i="35" s="1"/>
  <c r="P285" i="35"/>
  <c r="AG285" i="35" s="1"/>
  <c r="N285" i="35"/>
  <c r="L285" i="35"/>
  <c r="L291" i="35" s="1"/>
  <c r="AE291" i="35" s="1"/>
  <c r="J285" i="35"/>
  <c r="J291" i="35" s="1"/>
  <c r="AD291" i="35" s="1"/>
  <c r="H285" i="35"/>
  <c r="F285" i="35"/>
  <c r="F291" i="35" s="1"/>
  <c r="D285" i="35"/>
  <c r="AA285" i="35" s="1"/>
  <c r="AI245" i="35"/>
  <c r="AH245" i="35"/>
  <c r="AB245" i="35"/>
  <c r="T245" i="35"/>
  <c r="R245" i="35"/>
  <c r="P245" i="35"/>
  <c r="AG245" i="35" s="1"/>
  <c r="H245" i="35"/>
  <c r="AC245" i="35" s="1"/>
  <c r="F245" i="35"/>
  <c r="D245" i="35"/>
  <c r="AA245" i="35" s="1"/>
  <c r="X233" i="35"/>
  <c r="V233" i="35"/>
  <c r="T233" i="35"/>
  <c r="R233" i="35"/>
  <c r="P233" i="35"/>
  <c r="N233" i="35"/>
  <c r="L233" i="35"/>
  <c r="J233" i="35"/>
  <c r="H233" i="35"/>
  <c r="F233" i="35"/>
  <c r="D233" i="35"/>
  <c r="AI229" i="35"/>
  <c r="AG229" i="35"/>
  <c r="AF229" i="35"/>
  <c r="AE229" i="35"/>
  <c r="AC229" i="35"/>
  <c r="AA229" i="35"/>
  <c r="X229" i="35"/>
  <c r="X245" i="35" s="1"/>
  <c r="AK245" i="35" s="1"/>
  <c r="V229" i="35"/>
  <c r="T229" i="35"/>
  <c r="R229" i="35"/>
  <c r="AH229" i="35" s="1"/>
  <c r="P229" i="35"/>
  <c r="N229" i="35"/>
  <c r="N245" i="35" s="1"/>
  <c r="AF245" i="35" s="1"/>
  <c r="L229" i="35"/>
  <c r="L245" i="35" s="1"/>
  <c r="AE245" i="35" s="1"/>
  <c r="J229" i="35"/>
  <c r="H229" i="35"/>
  <c r="F229" i="35"/>
  <c r="AB229" i="35" s="1"/>
  <c r="D229" i="35"/>
  <c r="AK216" i="35"/>
  <c r="AG216" i="35"/>
  <c r="AE216" i="35"/>
  <c r="AA216" i="35"/>
  <c r="X216" i="35"/>
  <c r="V216" i="35"/>
  <c r="AJ216" i="35" s="1"/>
  <c r="T216" i="35"/>
  <c r="AI216" i="35" s="1"/>
  <c r="R216" i="35"/>
  <c r="AH216" i="35" s="1"/>
  <c r="P216" i="35"/>
  <c r="N216" i="35"/>
  <c r="AF216" i="35" s="1"/>
  <c r="L216" i="35"/>
  <c r="J216" i="35"/>
  <c r="AD216" i="35" s="1"/>
  <c r="H216" i="35"/>
  <c r="AC216" i="35" s="1"/>
  <c r="F216" i="35"/>
  <c r="AB216" i="35" s="1"/>
  <c r="D216" i="35"/>
  <c r="AK204" i="35"/>
  <c r="AI204" i="35"/>
  <c r="AH204" i="35"/>
  <c r="AG204" i="35"/>
  <c r="AE204" i="35"/>
  <c r="AC204" i="35"/>
  <c r="AB204" i="35"/>
  <c r="AA204" i="35"/>
  <c r="X204" i="35"/>
  <c r="V204" i="35"/>
  <c r="AJ204" i="35" s="1"/>
  <c r="T204" i="35"/>
  <c r="R204" i="35"/>
  <c r="P204" i="35"/>
  <c r="N204" i="35"/>
  <c r="AF204" i="35" s="1"/>
  <c r="L204" i="35"/>
  <c r="J204" i="35"/>
  <c r="AD204" i="35" s="1"/>
  <c r="H204" i="35"/>
  <c r="F204" i="35"/>
  <c r="D204" i="35"/>
  <c r="AI203" i="35"/>
  <c r="AG203" i="35"/>
  <c r="AC203" i="35"/>
  <c r="AA203" i="35"/>
  <c r="X203" i="35"/>
  <c r="AK203" i="35" s="1"/>
  <c r="V203" i="35"/>
  <c r="AJ203" i="35" s="1"/>
  <c r="T203" i="35"/>
  <c r="R203" i="35"/>
  <c r="AH203" i="35" s="1"/>
  <c r="P203" i="35"/>
  <c r="N203" i="35"/>
  <c r="AF203" i="35" s="1"/>
  <c r="L203" i="35"/>
  <c r="AE203" i="35" s="1"/>
  <c r="J203" i="35"/>
  <c r="AD203" i="35" s="1"/>
  <c r="H203" i="35"/>
  <c r="F203" i="35"/>
  <c r="AB203" i="35" s="1"/>
  <c r="D203" i="35"/>
  <c r="AK189" i="35"/>
  <c r="AJ189" i="35"/>
  <c r="AI189" i="35"/>
  <c r="AG189" i="35"/>
  <c r="AE189" i="35"/>
  <c r="AD189" i="35"/>
  <c r="AC189" i="35"/>
  <c r="AA189" i="35"/>
  <c r="X189" i="35"/>
  <c r="V189" i="35"/>
  <c r="T189" i="35"/>
  <c r="R189" i="35"/>
  <c r="AH189" i="35" s="1"/>
  <c r="P189" i="35"/>
  <c r="N189" i="35"/>
  <c r="AF189" i="35" s="1"/>
  <c r="L189" i="35"/>
  <c r="J189" i="35"/>
  <c r="H189" i="35"/>
  <c r="F189" i="35"/>
  <c r="AB189" i="35" s="1"/>
  <c r="D189" i="35"/>
  <c r="AK177" i="35"/>
  <c r="AI177" i="35"/>
  <c r="AE177" i="35"/>
  <c r="AC177" i="35"/>
  <c r="AB177" i="35"/>
  <c r="AA177" i="35"/>
  <c r="X177" i="35"/>
  <c r="V177" i="35"/>
  <c r="AJ177" i="35" s="1"/>
  <c r="T177" i="35"/>
  <c r="R177" i="35"/>
  <c r="AH177" i="35" s="1"/>
  <c r="P177" i="35"/>
  <c r="AG177" i="35" s="1"/>
  <c r="N177" i="35"/>
  <c r="AF177" i="35" s="1"/>
  <c r="L177" i="35"/>
  <c r="J177" i="35"/>
  <c r="AD177" i="35" s="1"/>
  <c r="H177" i="35"/>
  <c r="F177" i="35"/>
  <c r="D177" i="35"/>
  <c r="AK174" i="35"/>
  <c r="AI174" i="35"/>
  <c r="AG174" i="35"/>
  <c r="AE174" i="35"/>
  <c r="AC174" i="35"/>
  <c r="AA174" i="35"/>
  <c r="X174" i="35"/>
  <c r="V174" i="35"/>
  <c r="AJ174" i="35" s="1"/>
  <c r="T174" i="35"/>
  <c r="R174" i="35"/>
  <c r="AH174" i="35" s="1"/>
  <c r="P174" i="35"/>
  <c r="N174" i="35"/>
  <c r="AF174" i="35" s="1"/>
  <c r="L174" i="35"/>
  <c r="J174" i="35"/>
  <c r="AD174" i="35" s="1"/>
  <c r="H174" i="35"/>
  <c r="F174" i="35"/>
  <c r="AB174" i="35" s="1"/>
  <c r="D174" i="35"/>
  <c r="AK171" i="35"/>
  <c r="AG171" i="35"/>
  <c r="AE171" i="35"/>
  <c r="AD171" i="35"/>
  <c r="AC171" i="35"/>
  <c r="AA171" i="35"/>
  <c r="X171" i="35"/>
  <c r="V171" i="35"/>
  <c r="AJ171" i="35" s="1"/>
  <c r="T171" i="35"/>
  <c r="AI171" i="35" s="1"/>
  <c r="R171" i="35"/>
  <c r="AH171" i="35" s="1"/>
  <c r="P171" i="35"/>
  <c r="N171" i="35"/>
  <c r="AF171" i="35" s="1"/>
  <c r="L171" i="35"/>
  <c r="J171" i="35"/>
  <c r="H171" i="35"/>
  <c r="F171" i="35"/>
  <c r="AB171" i="35" s="1"/>
  <c r="D171" i="35"/>
  <c r="AK162" i="35"/>
  <c r="AI162" i="35"/>
  <c r="AG162" i="35"/>
  <c r="AE162" i="35"/>
  <c r="AC162" i="35"/>
  <c r="AA162" i="35"/>
  <c r="X162" i="35"/>
  <c r="V162" i="35"/>
  <c r="AJ162" i="35" s="1"/>
  <c r="T162" i="35"/>
  <c r="R162" i="35"/>
  <c r="AH162" i="35" s="1"/>
  <c r="P162" i="35"/>
  <c r="N162" i="35"/>
  <c r="AF162" i="35" s="1"/>
  <c r="L162" i="35"/>
  <c r="J162" i="35"/>
  <c r="AD162" i="35" s="1"/>
  <c r="H162" i="35"/>
  <c r="F162" i="35"/>
  <c r="AB162" i="35" s="1"/>
  <c r="D162" i="35"/>
  <c r="AI136" i="35"/>
  <c r="AG136" i="35"/>
  <c r="AF136" i="35"/>
  <c r="AE136" i="35"/>
  <c r="AC136" i="35"/>
  <c r="AA136" i="35"/>
  <c r="X136" i="35"/>
  <c r="AK136" i="35" s="1"/>
  <c r="V136" i="35"/>
  <c r="AJ136" i="35" s="1"/>
  <c r="T136" i="35"/>
  <c r="R136" i="35"/>
  <c r="AH136" i="35" s="1"/>
  <c r="P136" i="35"/>
  <c r="N136" i="35"/>
  <c r="L136" i="35"/>
  <c r="J136" i="35"/>
  <c r="AD136" i="35" s="1"/>
  <c r="H136" i="35"/>
  <c r="F136" i="35"/>
  <c r="AB136" i="35" s="1"/>
  <c r="D136" i="35"/>
  <c r="AK112" i="35"/>
  <c r="AG112" i="35"/>
  <c r="AE112" i="35"/>
  <c r="AA112" i="35"/>
  <c r="X112" i="35"/>
  <c r="V112" i="35"/>
  <c r="AJ112" i="35" s="1"/>
  <c r="T112" i="35"/>
  <c r="AI112" i="35" s="1"/>
  <c r="R112" i="35"/>
  <c r="AH112" i="35" s="1"/>
  <c r="P112" i="35"/>
  <c r="N112" i="35"/>
  <c r="AF112" i="35" s="1"/>
  <c r="L112" i="35"/>
  <c r="J112" i="35"/>
  <c r="AD112" i="35" s="1"/>
  <c r="H112" i="35"/>
  <c r="AC112" i="35" s="1"/>
  <c r="F112" i="35"/>
  <c r="AB112" i="35" s="1"/>
  <c r="D112" i="35"/>
  <c r="AK84" i="35"/>
  <c r="AI84" i="35"/>
  <c r="AH84" i="35"/>
  <c r="AG84" i="35"/>
  <c r="AE84" i="35"/>
  <c r="AC84" i="35"/>
  <c r="AB84" i="35"/>
  <c r="AA84" i="35"/>
  <c r="X84" i="35"/>
  <c r="V84" i="35"/>
  <c r="AJ84" i="35" s="1"/>
  <c r="T84" i="35"/>
  <c r="R84" i="35"/>
  <c r="P84" i="35"/>
  <c r="N84" i="35"/>
  <c r="AF84" i="35" s="1"/>
  <c r="L84" i="35"/>
  <c r="J84" i="35"/>
  <c r="AD84" i="35" s="1"/>
  <c r="H84" i="35"/>
  <c r="F84" i="35"/>
  <c r="D84" i="35"/>
  <c r="AI83" i="35"/>
  <c r="AG83" i="35"/>
  <c r="AC83" i="35"/>
  <c r="AA83" i="35"/>
  <c r="X83" i="35"/>
  <c r="AK83" i="35" s="1"/>
  <c r="V83" i="35"/>
  <c r="AJ83" i="35" s="1"/>
  <c r="T83" i="35"/>
  <c r="R83" i="35"/>
  <c r="AH83" i="35" s="1"/>
  <c r="P83" i="35"/>
  <c r="N83" i="35"/>
  <c r="AF83" i="35" s="1"/>
  <c r="L83" i="35"/>
  <c r="AE83" i="35" s="1"/>
  <c r="J83" i="35"/>
  <c r="AD83" i="35" s="1"/>
  <c r="H83" i="35"/>
  <c r="F83" i="35"/>
  <c r="AB83" i="35" s="1"/>
  <c r="D83" i="35"/>
  <c r="AK74" i="35"/>
  <c r="AJ74" i="35"/>
  <c r="AI74" i="35"/>
  <c r="AG74" i="35"/>
  <c r="AE74" i="35"/>
  <c r="AD74" i="35"/>
  <c r="AC74" i="35"/>
  <c r="AA74" i="35"/>
  <c r="X74" i="35"/>
  <c r="V74" i="35"/>
  <c r="T74" i="35"/>
  <c r="R74" i="35"/>
  <c r="AH74" i="35" s="1"/>
  <c r="P74" i="35"/>
  <c r="N74" i="35"/>
  <c r="AF74" i="35" s="1"/>
  <c r="L74" i="35"/>
  <c r="J74" i="35"/>
  <c r="H74" i="35"/>
  <c r="F74" i="35"/>
  <c r="AB74" i="35" s="1"/>
  <c r="D74" i="35"/>
  <c r="X56" i="35"/>
  <c r="V56" i="35"/>
  <c r="T56" i="35"/>
  <c r="R56" i="35"/>
  <c r="P56" i="35"/>
  <c r="N56" i="35"/>
  <c r="L56" i="35"/>
  <c r="J56" i="35"/>
  <c r="H56" i="35"/>
  <c r="F56" i="35"/>
  <c r="D56" i="35"/>
  <c r="AJ55" i="35"/>
  <c r="AH55" i="35"/>
  <c r="AG55" i="35"/>
  <c r="AD55" i="35"/>
  <c r="AB55" i="35"/>
  <c r="AA55" i="35"/>
  <c r="X55" i="35"/>
  <c r="AK55" i="35" s="1"/>
  <c r="V55" i="35"/>
  <c r="T55" i="35"/>
  <c r="AI55" i="35" s="1"/>
  <c r="R55" i="35"/>
  <c r="P55" i="35"/>
  <c r="N55" i="35"/>
  <c r="AF55" i="35" s="1"/>
  <c r="L55" i="35"/>
  <c r="AE55" i="35" s="1"/>
  <c r="J55" i="35"/>
  <c r="H55" i="35"/>
  <c r="AC55" i="35" s="1"/>
  <c r="F55" i="35"/>
  <c r="D55" i="35"/>
  <c r="AH46" i="35"/>
  <c r="AB46" i="35"/>
  <c r="X46" i="35"/>
  <c r="AK46" i="35" s="1"/>
  <c r="V46" i="35"/>
  <c r="AJ46" i="35" s="1"/>
  <c r="T46" i="35"/>
  <c r="AI46" i="35" s="1"/>
  <c r="R46" i="35"/>
  <c r="P46" i="35"/>
  <c r="AG46" i="35" s="1"/>
  <c r="N46" i="35"/>
  <c r="AF46" i="35" s="1"/>
  <c r="L46" i="35"/>
  <c r="AE46" i="35" s="1"/>
  <c r="J46" i="35"/>
  <c r="AD46" i="35" s="1"/>
  <c r="H46" i="35"/>
  <c r="AC46" i="35" s="1"/>
  <c r="F46" i="35"/>
  <c r="D46" i="35"/>
  <c r="AA46" i="35" s="1"/>
  <c r="AK37" i="35"/>
  <c r="AJ37" i="35"/>
  <c r="AI37" i="35"/>
  <c r="AG37" i="35"/>
  <c r="AF37" i="35"/>
  <c r="AE37" i="35"/>
  <c r="AD37" i="35"/>
  <c r="AC37" i="35"/>
  <c r="AA37" i="35"/>
  <c r="X37" i="35"/>
  <c r="V37" i="35"/>
  <c r="T37" i="35"/>
  <c r="R37" i="35"/>
  <c r="AH37" i="35" s="1"/>
  <c r="P37" i="35"/>
  <c r="N37" i="35"/>
  <c r="L37" i="35"/>
  <c r="J37" i="35"/>
  <c r="H37" i="35"/>
  <c r="F37" i="35"/>
  <c r="AB37" i="35" s="1"/>
  <c r="D37" i="35"/>
  <c r="AK36" i="35"/>
  <c r="AJ36" i="35"/>
  <c r="AI36" i="35"/>
  <c r="AH36" i="35"/>
  <c r="AG36" i="35"/>
  <c r="AE36" i="35"/>
  <c r="AD36" i="35"/>
  <c r="AC36" i="35"/>
  <c r="AB36" i="35"/>
  <c r="AA36" i="35"/>
  <c r="X36" i="35"/>
  <c r="V36" i="35"/>
  <c r="T36" i="35"/>
  <c r="R36" i="35"/>
  <c r="P36" i="35"/>
  <c r="N36" i="35"/>
  <c r="AF36" i="35" s="1"/>
  <c r="L36" i="35"/>
  <c r="J36" i="35"/>
  <c r="H36" i="35"/>
  <c r="F36" i="35"/>
  <c r="D36" i="35"/>
  <c r="AK8" i="35"/>
  <c r="AI8" i="35"/>
  <c r="AH8" i="35"/>
  <c r="AG8" i="35"/>
  <c r="AF8" i="35"/>
  <c r="AE8" i="35"/>
  <c r="AC8" i="35"/>
  <c r="AB8" i="35"/>
  <c r="AA8" i="35"/>
  <c r="X8" i="35"/>
  <c r="V8" i="35"/>
  <c r="AJ8" i="35" s="1"/>
  <c r="T8" i="35"/>
  <c r="R8" i="35"/>
  <c r="P8" i="35"/>
  <c r="N8" i="35"/>
  <c r="L8" i="35"/>
  <c r="J8" i="35"/>
  <c r="AD8" i="35" s="1"/>
  <c r="H8" i="35"/>
  <c r="F8" i="35"/>
  <c r="D8" i="35"/>
  <c r="AJ326" i="34"/>
  <c r="AI326" i="34"/>
  <c r="AH326" i="34"/>
  <c r="AG326" i="34"/>
  <c r="AF326" i="34"/>
  <c r="AD326" i="34"/>
  <c r="AC326" i="34"/>
  <c r="AB326" i="34"/>
  <c r="AA326" i="34"/>
  <c r="X326" i="34"/>
  <c r="AK326" i="34" s="1"/>
  <c r="V326" i="34"/>
  <c r="T326" i="34"/>
  <c r="R326" i="34"/>
  <c r="P326" i="34"/>
  <c r="N326" i="34"/>
  <c r="L326" i="34"/>
  <c r="AE326" i="34" s="1"/>
  <c r="J326" i="34"/>
  <c r="H326" i="34"/>
  <c r="F326" i="34"/>
  <c r="D326" i="34"/>
  <c r="AK324" i="34"/>
  <c r="AJ324" i="34"/>
  <c r="AH324" i="34"/>
  <c r="AG324" i="34"/>
  <c r="AF324" i="34"/>
  <c r="AE324" i="34"/>
  <c r="AD324" i="34"/>
  <c r="AB324" i="34"/>
  <c r="AA324" i="34"/>
  <c r="X324" i="34"/>
  <c r="V324" i="34"/>
  <c r="T324" i="34"/>
  <c r="AI324" i="34" s="1"/>
  <c r="R324" i="34"/>
  <c r="P324" i="34"/>
  <c r="N324" i="34"/>
  <c r="L324" i="34"/>
  <c r="J324" i="34"/>
  <c r="H324" i="34"/>
  <c r="AC324" i="34" s="1"/>
  <c r="F324" i="34"/>
  <c r="D324" i="34"/>
  <c r="AK306" i="34"/>
  <c r="AJ306" i="34"/>
  <c r="AI306" i="34"/>
  <c r="AH306" i="34"/>
  <c r="AF306" i="34"/>
  <c r="AE306" i="34"/>
  <c r="AD306" i="34"/>
  <c r="AC306" i="34"/>
  <c r="AB306" i="34"/>
  <c r="X306" i="34"/>
  <c r="V306" i="34"/>
  <c r="T306" i="34"/>
  <c r="R306" i="34"/>
  <c r="P306" i="34"/>
  <c r="AG306" i="34" s="1"/>
  <c r="N306" i="34"/>
  <c r="L306" i="34"/>
  <c r="J306" i="34"/>
  <c r="H306" i="34"/>
  <c r="F306" i="34"/>
  <c r="D306" i="34"/>
  <c r="AA306" i="34" s="1"/>
  <c r="AH291" i="34"/>
  <c r="AG291" i="34"/>
  <c r="AF291" i="34"/>
  <c r="AB291" i="34"/>
  <c r="AA291" i="34"/>
  <c r="X291" i="34"/>
  <c r="AK291" i="34" s="1"/>
  <c r="R291" i="34"/>
  <c r="P291" i="34"/>
  <c r="N291" i="34"/>
  <c r="L291" i="34"/>
  <c r="AE291" i="34" s="1"/>
  <c r="F291" i="34"/>
  <c r="D291" i="34"/>
  <c r="AK285" i="34"/>
  <c r="AJ285" i="34"/>
  <c r="AH285" i="34"/>
  <c r="AG285" i="34"/>
  <c r="AF285" i="34"/>
  <c r="AE285" i="34"/>
  <c r="AD285" i="34"/>
  <c r="AB285" i="34"/>
  <c r="AA285" i="34"/>
  <c r="X285" i="34"/>
  <c r="V285" i="34"/>
  <c r="V291" i="34" s="1"/>
  <c r="AJ291" i="34" s="1"/>
  <c r="T285" i="34"/>
  <c r="AI285" i="34" s="1"/>
  <c r="R285" i="34"/>
  <c r="P285" i="34"/>
  <c r="N285" i="34"/>
  <c r="L285" i="34"/>
  <c r="J285" i="34"/>
  <c r="J291" i="34" s="1"/>
  <c r="AD291" i="34" s="1"/>
  <c r="H285" i="34"/>
  <c r="AC285" i="34" s="1"/>
  <c r="F285" i="34"/>
  <c r="D285" i="34"/>
  <c r="AI245" i="34"/>
  <c r="AH245" i="34"/>
  <c r="AC245" i="34"/>
  <c r="AB245" i="34"/>
  <c r="T245" i="34"/>
  <c r="R245" i="34"/>
  <c r="P245" i="34"/>
  <c r="AG245" i="34" s="1"/>
  <c r="H245" i="34"/>
  <c r="F245" i="34"/>
  <c r="D245" i="34"/>
  <c r="AA245" i="34" s="1"/>
  <c r="X233" i="34"/>
  <c r="V233" i="34"/>
  <c r="T233" i="34"/>
  <c r="R233" i="34"/>
  <c r="P233" i="34"/>
  <c r="N233" i="34"/>
  <c r="L233" i="34"/>
  <c r="J233" i="34"/>
  <c r="H233" i="34"/>
  <c r="F233" i="34"/>
  <c r="D233" i="34"/>
  <c r="AK229" i="34"/>
  <c r="AI229" i="34"/>
  <c r="AH229" i="34"/>
  <c r="AG229" i="34"/>
  <c r="AF229" i="34"/>
  <c r="AE229" i="34"/>
  <c r="AC229" i="34"/>
  <c r="AB229" i="34"/>
  <c r="AA229" i="34"/>
  <c r="X229" i="34"/>
  <c r="X245" i="34" s="1"/>
  <c r="AK245" i="34" s="1"/>
  <c r="V229" i="34"/>
  <c r="AJ229" i="34" s="1"/>
  <c r="T229" i="34"/>
  <c r="R229" i="34"/>
  <c r="P229" i="34"/>
  <c r="N229" i="34"/>
  <c r="N245" i="34" s="1"/>
  <c r="AF245" i="34" s="1"/>
  <c r="L229" i="34"/>
  <c r="L245" i="34" s="1"/>
  <c r="AE245" i="34" s="1"/>
  <c r="J229" i="34"/>
  <c r="AD229" i="34" s="1"/>
  <c r="H229" i="34"/>
  <c r="F229" i="34"/>
  <c r="D229" i="34"/>
  <c r="AK216" i="34"/>
  <c r="AJ216" i="34"/>
  <c r="AI216" i="34"/>
  <c r="AG216" i="34"/>
  <c r="AF216" i="34"/>
  <c r="AE216" i="34"/>
  <c r="AD216" i="34"/>
  <c r="AC216" i="34"/>
  <c r="AA216" i="34"/>
  <c r="X216" i="34"/>
  <c r="V216" i="34"/>
  <c r="T216" i="34"/>
  <c r="R216" i="34"/>
  <c r="AH216" i="34" s="1"/>
  <c r="P216" i="34"/>
  <c r="N216" i="34"/>
  <c r="L216" i="34"/>
  <c r="J216" i="34"/>
  <c r="H216" i="34"/>
  <c r="F216" i="34"/>
  <c r="AB216" i="34" s="1"/>
  <c r="D216" i="34"/>
  <c r="AK204" i="34"/>
  <c r="AJ204" i="34"/>
  <c r="AI204" i="34"/>
  <c r="AH204" i="34"/>
  <c r="AG204" i="34"/>
  <c r="AE204" i="34"/>
  <c r="AD204" i="34"/>
  <c r="AC204" i="34"/>
  <c r="AB204" i="34"/>
  <c r="AA204" i="34"/>
  <c r="X204" i="34"/>
  <c r="V204" i="34"/>
  <c r="T204" i="34"/>
  <c r="R204" i="34"/>
  <c r="P204" i="34"/>
  <c r="N204" i="34"/>
  <c r="AF204" i="34" s="1"/>
  <c r="L204" i="34"/>
  <c r="J204" i="34"/>
  <c r="H204" i="34"/>
  <c r="F204" i="34"/>
  <c r="D204" i="34"/>
  <c r="AK203" i="34"/>
  <c r="AI203" i="34"/>
  <c r="AH203" i="34"/>
  <c r="AG203" i="34"/>
  <c r="AF203" i="34"/>
  <c r="AE203" i="34"/>
  <c r="AC203" i="34"/>
  <c r="AB203" i="34"/>
  <c r="AA203" i="34"/>
  <c r="X203" i="34"/>
  <c r="V203" i="34"/>
  <c r="AJ203" i="34" s="1"/>
  <c r="T203" i="34"/>
  <c r="R203" i="34"/>
  <c r="P203" i="34"/>
  <c r="N203" i="34"/>
  <c r="L203" i="34"/>
  <c r="J203" i="34"/>
  <c r="AD203" i="34" s="1"/>
  <c r="H203" i="34"/>
  <c r="F203" i="34"/>
  <c r="D203" i="34"/>
  <c r="AK189" i="34"/>
  <c r="AJ189" i="34"/>
  <c r="AI189" i="34"/>
  <c r="AG189" i="34"/>
  <c r="AF189" i="34"/>
  <c r="AE189" i="34"/>
  <c r="AD189" i="34"/>
  <c r="AC189" i="34"/>
  <c r="AA189" i="34"/>
  <c r="X189" i="34"/>
  <c r="V189" i="34"/>
  <c r="T189" i="34"/>
  <c r="R189" i="34"/>
  <c r="AH189" i="34" s="1"/>
  <c r="P189" i="34"/>
  <c r="N189" i="34"/>
  <c r="L189" i="34"/>
  <c r="J189" i="34"/>
  <c r="H189" i="34"/>
  <c r="F189" i="34"/>
  <c r="AB189" i="34" s="1"/>
  <c r="D189" i="34"/>
  <c r="AK177" i="34"/>
  <c r="AJ177" i="34"/>
  <c r="AI177" i="34"/>
  <c r="AH177" i="34"/>
  <c r="AG177" i="34"/>
  <c r="AE177" i="34"/>
  <c r="AD177" i="34"/>
  <c r="AC177" i="34"/>
  <c r="AB177" i="34"/>
  <c r="AA177" i="34"/>
  <c r="X177" i="34"/>
  <c r="V177" i="34"/>
  <c r="T177" i="34"/>
  <c r="R177" i="34"/>
  <c r="P177" i="34"/>
  <c r="N177" i="34"/>
  <c r="AF177" i="34" s="1"/>
  <c r="L177" i="34"/>
  <c r="J177" i="34"/>
  <c r="H177" i="34"/>
  <c r="F177" i="34"/>
  <c r="D177" i="34"/>
  <c r="AK174" i="34"/>
  <c r="AI174" i="34"/>
  <c r="AH174" i="34"/>
  <c r="AG174" i="34"/>
  <c r="AF174" i="34"/>
  <c r="AE174" i="34"/>
  <c r="AC174" i="34"/>
  <c r="AB174" i="34"/>
  <c r="AA174" i="34"/>
  <c r="X174" i="34"/>
  <c r="V174" i="34"/>
  <c r="AJ174" i="34" s="1"/>
  <c r="T174" i="34"/>
  <c r="R174" i="34"/>
  <c r="P174" i="34"/>
  <c r="N174" i="34"/>
  <c r="L174" i="34"/>
  <c r="J174" i="34"/>
  <c r="AD174" i="34" s="1"/>
  <c r="H174" i="34"/>
  <c r="F174" i="34"/>
  <c r="D174" i="34"/>
  <c r="AK171" i="34"/>
  <c r="AJ171" i="34"/>
  <c r="AI171" i="34"/>
  <c r="AG171" i="34"/>
  <c r="AF171" i="34"/>
  <c r="AE171" i="34"/>
  <c r="AD171" i="34"/>
  <c r="AC171" i="34"/>
  <c r="AA171" i="34"/>
  <c r="X171" i="34"/>
  <c r="V171" i="34"/>
  <c r="T171" i="34"/>
  <c r="R171" i="34"/>
  <c r="AH171" i="34" s="1"/>
  <c r="P171" i="34"/>
  <c r="N171" i="34"/>
  <c r="L171" i="34"/>
  <c r="J171" i="34"/>
  <c r="H171" i="34"/>
  <c r="F171" i="34"/>
  <c r="AB171" i="34" s="1"/>
  <c r="D171" i="34"/>
  <c r="AK162" i="34"/>
  <c r="AJ162" i="34"/>
  <c r="AI162" i="34"/>
  <c r="AH162" i="34"/>
  <c r="AG162" i="34"/>
  <c r="AE162" i="34"/>
  <c r="AD162" i="34"/>
  <c r="AC162" i="34"/>
  <c r="AB162" i="34"/>
  <c r="AA162" i="34"/>
  <c r="X162" i="34"/>
  <c r="V162" i="34"/>
  <c r="T162" i="34"/>
  <c r="R162" i="34"/>
  <c r="P162" i="34"/>
  <c r="N162" i="34"/>
  <c r="AF162" i="34" s="1"/>
  <c r="L162" i="34"/>
  <c r="J162" i="34"/>
  <c r="H162" i="34"/>
  <c r="F162" i="34"/>
  <c r="D162" i="34"/>
  <c r="AK136" i="34"/>
  <c r="AI136" i="34"/>
  <c r="AH136" i="34"/>
  <c r="AG136" i="34"/>
  <c r="AF136" i="34"/>
  <c r="AE136" i="34"/>
  <c r="AC136" i="34"/>
  <c r="AB136" i="34"/>
  <c r="AA136" i="34"/>
  <c r="X136" i="34"/>
  <c r="V136" i="34"/>
  <c r="AJ136" i="34" s="1"/>
  <c r="T136" i="34"/>
  <c r="R136" i="34"/>
  <c r="P136" i="34"/>
  <c r="N136" i="34"/>
  <c r="L136" i="34"/>
  <c r="J136" i="34"/>
  <c r="AD136" i="34" s="1"/>
  <c r="H136" i="34"/>
  <c r="F136" i="34"/>
  <c r="D136" i="34"/>
  <c r="AK112" i="34"/>
  <c r="AJ112" i="34"/>
  <c r="AI112" i="34"/>
  <c r="AG112" i="34"/>
  <c r="AF112" i="34"/>
  <c r="AE112" i="34"/>
  <c r="AD112" i="34"/>
  <c r="AC112" i="34"/>
  <c r="AA112" i="34"/>
  <c r="X112" i="34"/>
  <c r="V112" i="34"/>
  <c r="T112" i="34"/>
  <c r="R112" i="34"/>
  <c r="AH112" i="34" s="1"/>
  <c r="P112" i="34"/>
  <c r="N112" i="34"/>
  <c r="L112" i="34"/>
  <c r="J112" i="34"/>
  <c r="H112" i="34"/>
  <c r="F112" i="34"/>
  <c r="AB112" i="34" s="1"/>
  <c r="D112" i="34"/>
  <c r="AK84" i="34"/>
  <c r="AJ84" i="34"/>
  <c r="AI84" i="34"/>
  <c r="AH84" i="34"/>
  <c r="AG84" i="34"/>
  <c r="AE84" i="34"/>
  <c r="AD84" i="34"/>
  <c r="AC84" i="34"/>
  <c r="AB84" i="34"/>
  <c r="AA84" i="34"/>
  <c r="X84" i="34"/>
  <c r="V84" i="34"/>
  <c r="T84" i="34"/>
  <c r="R84" i="34"/>
  <c r="P84" i="34"/>
  <c r="N84" i="34"/>
  <c r="AF84" i="34" s="1"/>
  <c r="L84" i="34"/>
  <c r="J84" i="34"/>
  <c r="H84" i="34"/>
  <c r="F84" i="34"/>
  <c r="D84" i="34"/>
  <c r="AK83" i="34"/>
  <c r="AI83" i="34"/>
  <c r="AH83" i="34"/>
  <c r="AG83" i="34"/>
  <c r="AF83" i="34"/>
  <c r="AE83" i="34"/>
  <c r="AC83" i="34"/>
  <c r="AB83" i="34"/>
  <c r="AA83" i="34"/>
  <c r="X83" i="34"/>
  <c r="V83" i="34"/>
  <c r="AJ83" i="34" s="1"/>
  <c r="T83" i="34"/>
  <c r="R83" i="34"/>
  <c r="P83" i="34"/>
  <c r="N83" i="34"/>
  <c r="L83" i="34"/>
  <c r="J83" i="34"/>
  <c r="AD83" i="34" s="1"/>
  <c r="H83" i="34"/>
  <c r="F83" i="34"/>
  <c r="D83" i="34"/>
  <c r="AK74" i="34"/>
  <c r="AJ74" i="34"/>
  <c r="AI74" i="34"/>
  <c r="AG74" i="34"/>
  <c r="AF74" i="34"/>
  <c r="AE74" i="34"/>
  <c r="AD74" i="34"/>
  <c r="AC74" i="34"/>
  <c r="AA74" i="34"/>
  <c r="X74" i="34"/>
  <c r="V74" i="34"/>
  <c r="T74" i="34"/>
  <c r="R74" i="34"/>
  <c r="AH74" i="34" s="1"/>
  <c r="P74" i="34"/>
  <c r="N74" i="34"/>
  <c r="L74" i="34"/>
  <c r="J74" i="34"/>
  <c r="H74" i="34"/>
  <c r="F74" i="34"/>
  <c r="AB74" i="34" s="1"/>
  <c r="D74" i="34"/>
  <c r="X56" i="34"/>
  <c r="V56" i="34"/>
  <c r="T56" i="34"/>
  <c r="R56" i="34"/>
  <c r="P56" i="34"/>
  <c r="N56" i="34"/>
  <c r="L56" i="34"/>
  <c r="J56" i="34"/>
  <c r="H56" i="34"/>
  <c r="F56" i="34"/>
  <c r="D56" i="34"/>
  <c r="AJ55" i="34"/>
  <c r="AI55" i="34"/>
  <c r="AH55" i="34"/>
  <c r="AG55" i="34"/>
  <c r="AF55" i="34"/>
  <c r="AD55" i="34"/>
  <c r="AC55" i="34"/>
  <c r="AB55" i="34"/>
  <c r="AA55" i="34"/>
  <c r="X55" i="34"/>
  <c r="AK55" i="34" s="1"/>
  <c r="V55" i="34"/>
  <c r="T55" i="34"/>
  <c r="R55" i="34"/>
  <c r="P55" i="34"/>
  <c r="N55" i="34"/>
  <c r="L55" i="34"/>
  <c r="AE55" i="34" s="1"/>
  <c r="J55" i="34"/>
  <c r="H55" i="34"/>
  <c r="F55" i="34"/>
  <c r="D55" i="34"/>
  <c r="AK46" i="34"/>
  <c r="AJ46" i="34"/>
  <c r="AH46" i="34"/>
  <c r="AG46" i="34"/>
  <c r="AF46" i="34"/>
  <c r="AE46" i="34"/>
  <c r="AD46" i="34"/>
  <c r="AB46" i="34"/>
  <c r="AA46" i="34"/>
  <c r="X46" i="34"/>
  <c r="V46" i="34"/>
  <c r="T46" i="34"/>
  <c r="AI46" i="34" s="1"/>
  <c r="R46" i="34"/>
  <c r="P46" i="34"/>
  <c r="N46" i="34"/>
  <c r="L46" i="34"/>
  <c r="J46" i="34"/>
  <c r="H46" i="34"/>
  <c r="AC46" i="34" s="1"/>
  <c r="F46" i="34"/>
  <c r="D46" i="34"/>
  <c r="AK37" i="34"/>
  <c r="AJ37" i="34"/>
  <c r="AI37" i="34"/>
  <c r="AH37" i="34"/>
  <c r="AF37" i="34"/>
  <c r="AE37" i="34"/>
  <c r="AD37" i="34"/>
  <c r="AC37" i="34"/>
  <c r="AB37" i="34"/>
  <c r="X37" i="34"/>
  <c r="V37" i="34"/>
  <c r="T37" i="34"/>
  <c r="R37" i="34"/>
  <c r="P37" i="34"/>
  <c r="AG37" i="34" s="1"/>
  <c r="N37" i="34"/>
  <c r="L37" i="34"/>
  <c r="J37" i="34"/>
  <c r="H37" i="34"/>
  <c r="F37" i="34"/>
  <c r="D37" i="34"/>
  <c r="AA37" i="34" s="1"/>
  <c r="AJ36" i="34"/>
  <c r="AI36" i="34"/>
  <c r="AH36" i="34"/>
  <c r="AG36" i="34"/>
  <c r="AF36" i="34"/>
  <c r="AD36" i="34"/>
  <c r="AC36" i="34"/>
  <c r="AB36" i="34"/>
  <c r="AA36" i="34"/>
  <c r="X36" i="34"/>
  <c r="AK36" i="34" s="1"/>
  <c r="V36" i="34"/>
  <c r="T36" i="34"/>
  <c r="R36" i="34"/>
  <c r="P36" i="34"/>
  <c r="N36" i="34"/>
  <c r="L36" i="34"/>
  <c r="AE36" i="34" s="1"/>
  <c r="J36" i="34"/>
  <c r="H36" i="34"/>
  <c r="F36" i="34"/>
  <c r="D36" i="34"/>
  <c r="AK8" i="34"/>
  <c r="AJ8" i="34"/>
  <c r="AH8" i="34"/>
  <c r="AG8" i="34"/>
  <c r="AF8" i="34"/>
  <c r="AE8" i="34"/>
  <c r="AD8" i="34"/>
  <c r="AB8" i="34"/>
  <c r="AA8" i="34"/>
  <c r="X8" i="34"/>
  <c r="V8" i="34"/>
  <c r="T8" i="34"/>
  <c r="AI8" i="34" s="1"/>
  <c r="R8" i="34"/>
  <c r="P8" i="34"/>
  <c r="N8" i="34"/>
  <c r="L8" i="34"/>
  <c r="J8" i="34"/>
  <c r="H8" i="34"/>
  <c r="AC8" i="34" s="1"/>
  <c r="F8" i="34"/>
  <c r="D8" i="34"/>
  <c r="D8" i="33"/>
  <c r="AA8" i="33" s="1"/>
  <c r="F8" i="33"/>
  <c r="AB8" i="33" s="1"/>
  <c r="H8" i="33"/>
  <c r="J8" i="33"/>
  <c r="L8" i="33"/>
  <c r="N8" i="33"/>
  <c r="AF8" i="33" s="1"/>
  <c r="P8" i="33"/>
  <c r="AG8" i="33" s="1"/>
  <c r="R8" i="33"/>
  <c r="AH8" i="33" s="1"/>
  <c r="T8" i="33"/>
  <c r="V8" i="33"/>
  <c r="X8" i="33"/>
  <c r="AC8" i="33"/>
  <c r="AD8" i="33"/>
  <c r="AE8" i="33"/>
  <c r="AI8" i="33"/>
  <c r="AJ8" i="33"/>
  <c r="AK8" i="33"/>
  <c r="D36" i="33"/>
  <c r="F36" i="33"/>
  <c r="AB36" i="33" s="1"/>
  <c r="H36" i="33"/>
  <c r="AC36" i="33" s="1"/>
  <c r="J36" i="33"/>
  <c r="AD36" i="33" s="1"/>
  <c r="L36" i="33"/>
  <c r="N36" i="33"/>
  <c r="P36" i="33"/>
  <c r="R36" i="33"/>
  <c r="AH36" i="33" s="1"/>
  <c r="T36" i="33"/>
  <c r="AI36" i="33" s="1"/>
  <c r="V36" i="33"/>
  <c r="AJ36" i="33" s="1"/>
  <c r="X36" i="33"/>
  <c r="AA36" i="33"/>
  <c r="AE36" i="33"/>
  <c r="AF36" i="33"/>
  <c r="AG36" i="33"/>
  <c r="AK36" i="33"/>
  <c r="D37" i="33"/>
  <c r="F37" i="33"/>
  <c r="H37" i="33"/>
  <c r="J37" i="33"/>
  <c r="AD37" i="33" s="1"/>
  <c r="L37" i="33"/>
  <c r="AE37" i="33" s="1"/>
  <c r="N37" i="33"/>
  <c r="AF37" i="33" s="1"/>
  <c r="P37" i="33"/>
  <c r="R37" i="33"/>
  <c r="T37" i="33"/>
  <c r="V37" i="33"/>
  <c r="AJ37" i="33" s="1"/>
  <c r="X37" i="33"/>
  <c r="AK37" i="33" s="1"/>
  <c r="AA37" i="33"/>
  <c r="AB37" i="33"/>
  <c r="AC37" i="33"/>
  <c r="AG37" i="33"/>
  <c r="AH37" i="33"/>
  <c r="AI37" i="33"/>
  <c r="D46" i="33"/>
  <c r="AA46" i="33" s="1"/>
  <c r="F46" i="33"/>
  <c r="AB46" i="33" s="1"/>
  <c r="H46" i="33"/>
  <c r="J46" i="33"/>
  <c r="L46" i="33"/>
  <c r="N46" i="33"/>
  <c r="AF46" i="33" s="1"/>
  <c r="P46" i="33"/>
  <c r="AG46" i="33" s="1"/>
  <c r="R46" i="33"/>
  <c r="AH46" i="33" s="1"/>
  <c r="T46" i="33"/>
  <c r="V46" i="33"/>
  <c r="X46" i="33"/>
  <c r="AC46" i="33"/>
  <c r="AD46" i="33"/>
  <c r="AE46" i="33"/>
  <c r="AI46" i="33"/>
  <c r="AJ46" i="33"/>
  <c r="AK46" i="33"/>
  <c r="D55" i="33"/>
  <c r="F55" i="33"/>
  <c r="AB55" i="33" s="1"/>
  <c r="H55" i="33"/>
  <c r="AC55" i="33" s="1"/>
  <c r="J55" i="33"/>
  <c r="AD55" i="33" s="1"/>
  <c r="L55" i="33"/>
  <c r="N55" i="33"/>
  <c r="P55" i="33"/>
  <c r="R55" i="33"/>
  <c r="AH55" i="33" s="1"/>
  <c r="T55" i="33"/>
  <c r="AI55" i="33" s="1"/>
  <c r="V55" i="33"/>
  <c r="AJ55" i="33" s="1"/>
  <c r="X55" i="33"/>
  <c r="AA55" i="33"/>
  <c r="AE55" i="33"/>
  <c r="AF55" i="33"/>
  <c r="AG55" i="33"/>
  <c r="AK55" i="33"/>
  <c r="D56" i="33"/>
  <c r="F56" i="33"/>
  <c r="H56" i="33"/>
  <c r="J56" i="33"/>
  <c r="L56" i="33"/>
  <c r="N56" i="33"/>
  <c r="P56" i="33"/>
  <c r="R56" i="33"/>
  <c r="T56" i="33"/>
  <c r="V56" i="33"/>
  <c r="X56" i="33"/>
  <c r="D74" i="33"/>
  <c r="AA74" i="33" s="1"/>
  <c r="F74" i="33"/>
  <c r="H74" i="33"/>
  <c r="J74" i="33"/>
  <c r="L74" i="33"/>
  <c r="AE74" i="33" s="1"/>
  <c r="N74" i="33"/>
  <c r="AF74" i="33" s="1"/>
  <c r="P74" i="33"/>
  <c r="AG74" i="33" s="1"/>
  <c r="R74" i="33"/>
  <c r="T74" i="33"/>
  <c r="V74" i="33"/>
  <c r="X74" i="33"/>
  <c r="AK74" i="33" s="1"/>
  <c r="AB74" i="33"/>
  <c r="AC74" i="33"/>
  <c r="AD74" i="33"/>
  <c r="AH74" i="33"/>
  <c r="AI74" i="33"/>
  <c r="AJ74" i="33"/>
  <c r="D83" i="33"/>
  <c r="AA83" i="33" s="1"/>
  <c r="F83" i="33"/>
  <c r="AB83" i="33" s="1"/>
  <c r="H83" i="33"/>
  <c r="AC83" i="33" s="1"/>
  <c r="J83" i="33"/>
  <c r="L83" i="33"/>
  <c r="N83" i="33"/>
  <c r="P83" i="33"/>
  <c r="AG83" i="33" s="1"/>
  <c r="R83" i="33"/>
  <c r="AH83" i="33" s="1"/>
  <c r="T83" i="33"/>
  <c r="AI83" i="33" s="1"/>
  <c r="V83" i="33"/>
  <c r="X83" i="33"/>
  <c r="AD83" i="33"/>
  <c r="AE83" i="33"/>
  <c r="AF83" i="33"/>
  <c r="AJ83" i="33"/>
  <c r="AK83" i="33"/>
  <c r="D84" i="33"/>
  <c r="F84" i="33"/>
  <c r="H84" i="33"/>
  <c r="AC84" i="33" s="1"/>
  <c r="J84" i="33"/>
  <c r="AD84" i="33" s="1"/>
  <c r="L84" i="33"/>
  <c r="AE84" i="33" s="1"/>
  <c r="N84" i="33"/>
  <c r="P84" i="33"/>
  <c r="R84" i="33"/>
  <c r="T84" i="33"/>
  <c r="AI84" i="33" s="1"/>
  <c r="V84" i="33"/>
  <c r="AJ84" i="33" s="1"/>
  <c r="X84" i="33"/>
  <c r="AK84" i="33" s="1"/>
  <c r="AA84" i="33"/>
  <c r="AB84" i="33"/>
  <c r="AF84" i="33"/>
  <c r="AG84" i="33"/>
  <c r="AH84" i="33"/>
  <c r="D112" i="33"/>
  <c r="AA112" i="33" s="1"/>
  <c r="F112" i="33"/>
  <c r="H112" i="33"/>
  <c r="J112" i="33"/>
  <c r="L112" i="33"/>
  <c r="AE112" i="33" s="1"/>
  <c r="N112" i="33"/>
  <c r="AF112" i="33" s="1"/>
  <c r="P112" i="33"/>
  <c r="AG112" i="33" s="1"/>
  <c r="R112" i="33"/>
  <c r="T112" i="33"/>
  <c r="V112" i="33"/>
  <c r="X112" i="33"/>
  <c r="AK112" i="33" s="1"/>
  <c r="AB112" i="33"/>
  <c r="AC112" i="33"/>
  <c r="AD112" i="33"/>
  <c r="AH112" i="33"/>
  <c r="AI112" i="33"/>
  <c r="AJ112" i="33"/>
  <c r="D136" i="33"/>
  <c r="AA136" i="33" s="1"/>
  <c r="F136" i="33"/>
  <c r="AB136" i="33" s="1"/>
  <c r="H136" i="33"/>
  <c r="AC136" i="33" s="1"/>
  <c r="J136" i="33"/>
  <c r="L136" i="33"/>
  <c r="N136" i="33"/>
  <c r="P136" i="33"/>
  <c r="AG136" i="33" s="1"/>
  <c r="R136" i="33"/>
  <c r="AH136" i="33" s="1"/>
  <c r="T136" i="33"/>
  <c r="AI136" i="33" s="1"/>
  <c r="V136" i="33"/>
  <c r="X136" i="33"/>
  <c r="AD136" i="33"/>
  <c r="AE136" i="33"/>
  <c r="AF136" i="33"/>
  <c r="AJ136" i="33"/>
  <c r="AK136" i="33"/>
  <c r="D162" i="33"/>
  <c r="F162" i="33"/>
  <c r="H162" i="33"/>
  <c r="AC162" i="33" s="1"/>
  <c r="J162" i="33"/>
  <c r="AD162" i="33" s="1"/>
  <c r="L162" i="33"/>
  <c r="AE162" i="33" s="1"/>
  <c r="N162" i="33"/>
  <c r="P162" i="33"/>
  <c r="R162" i="33"/>
  <c r="T162" i="33"/>
  <c r="AI162" i="33" s="1"/>
  <c r="V162" i="33"/>
  <c r="AJ162" i="33" s="1"/>
  <c r="X162" i="33"/>
  <c r="AK162" i="33" s="1"/>
  <c r="AA162" i="33"/>
  <c r="AB162" i="33"/>
  <c r="AF162" i="33"/>
  <c r="AG162" i="33"/>
  <c r="AH162" i="33"/>
  <c r="D171" i="33"/>
  <c r="AA171" i="33" s="1"/>
  <c r="F171" i="33"/>
  <c r="H171" i="33"/>
  <c r="J171" i="33"/>
  <c r="L171" i="33"/>
  <c r="AE171" i="33" s="1"/>
  <c r="N171" i="33"/>
  <c r="AF171" i="33" s="1"/>
  <c r="P171" i="33"/>
  <c r="AG171" i="33" s="1"/>
  <c r="R171" i="33"/>
  <c r="T171" i="33"/>
  <c r="V171" i="33"/>
  <c r="X171" i="33"/>
  <c r="AK171" i="33" s="1"/>
  <c r="AB171" i="33"/>
  <c r="AC171" i="33"/>
  <c r="AD171" i="33"/>
  <c r="AH171" i="33"/>
  <c r="AI171" i="33"/>
  <c r="AJ171" i="33"/>
  <c r="D174" i="33"/>
  <c r="AA174" i="33" s="1"/>
  <c r="F174" i="33"/>
  <c r="AB174" i="33" s="1"/>
  <c r="H174" i="33"/>
  <c r="AC174" i="33" s="1"/>
  <c r="J174" i="33"/>
  <c r="L174" i="33"/>
  <c r="N174" i="33"/>
  <c r="P174" i="33"/>
  <c r="AG174" i="33" s="1"/>
  <c r="R174" i="33"/>
  <c r="AH174" i="33" s="1"/>
  <c r="T174" i="33"/>
  <c r="AI174" i="33" s="1"/>
  <c r="V174" i="33"/>
  <c r="X174" i="33"/>
  <c r="AD174" i="33"/>
  <c r="AE174" i="33"/>
  <c r="AF174" i="33"/>
  <c r="AJ174" i="33"/>
  <c r="AK174" i="33"/>
  <c r="D177" i="33"/>
  <c r="F177" i="33"/>
  <c r="H177" i="33"/>
  <c r="AC177" i="33" s="1"/>
  <c r="J177" i="33"/>
  <c r="AD177" i="33" s="1"/>
  <c r="L177" i="33"/>
  <c r="AE177" i="33" s="1"/>
  <c r="N177" i="33"/>
  <c r="P177" i="33"/>
  <c r="R177" i="33"/>
  <c r="T177" i="33"/>
  <c r="AI177" i="33" s="1"/>
  <c r="V177" i="33"/>
  <c r="AJ177" i="33" s="1"/>
  <c r="X177" i="33"/>
  <c r="AK177" i="33" s="1"/>
  <c r="AA177" i="33"/>
  <c r="AB177" i="33"/>
  <c r="AF177" i="33"/>
  <c r="AG177" i="33"/>
  <c r="AH177" i="33"/>
  <c r="D189" i="33"/>
  <c r="AA189" i="33" s="1"/>
  <c r="F189" i="33"/>
  <c r="H189" i="33"/>
  <c r="J189" i="33"/>
  <c r="L189" i="33"/>
  <c r="AE189" i="33" s="1"/>
  <c r="N189" i="33"/>
  <c r="AF189" i="33" s="1"/>
  <c r="P189" i="33"/>
  <c r="AG189" i="33" s="1"/>
  <c r="R189" i="33"/>
  <c r="T189" i="33"/>
  <c r="V189" i="33"/>
  <c r="X189" i="33"/>
  <c r="AK189" i="33" s="1"/>
  <c r="AB189" i="33"/>
  <c r="AC189" i="33"/>
  <c r="AD189" i="33"/>
  <c r="AH189" i="33"/>
  <c r="AI189" i="33"/>
  <c r="AJ189" i="33"/>
  <c r="D203" i="33"/>
  <c r="AA203" i="33" s="1"/>
  <c r="F203" i="33"/>
  <c r="AB203" i="33" s="1"/>
  <c r="H203" i="33"/>
  <c r="AC203" i="33" s="1"/>
  <c r="J203" i="33"/>
  <c r="L203" i="33"/>
  <c r="N203" i="33"/>
  <c r="P203" i="33"/>
  <c r="AG203" i="33" s="1"/>
  <c r="R203" i="33"/>
  <c r="AH203" i="33" s="1"/>
  <c r="T203" i="33"/>
  <c r="AI203" i="33" s="1"/>
  <c r="V203" i="33"/>
  <c r="X203" i="33"/>
  <c r="AD203" i="33"/>
  <c r="AE203" i="33"/>
  <c r="AF203" i="33"/>
  <c r="AJ203" i="33"/>
  <c r="AK203" i="33"/>
  <c r="D204" i="33"/>
  <c r="F204" i="33"/>
  <c r="H204" i="33"/>
  <c r="AC204" i="33" s="1"/>
  <c r="J204" i="33"/>
  <c r="AD204" i="33" s="1"/>
  <c r="L204" i="33"/>
  <c r="AE204" i="33" s="1"/>
  <c r="N204" i="33"/>
  <c r="P204" i="33"/>
  <c r="R204" i="33"/>
  <c r="T204" i="33"/>
  <c r="AI204" i="33" s="1"/>
  <c r="V204" i="33"/>
  <c r="AJ204" i="33" s="1"/>
  <c r="X204" i="33"/>
  <c r="AK204" i="33" s="1"/>
  <c r="AA204" i="33"/>
  <c r="AB204" i="33"/>
  <c r="AF204" i="33"/>
  <c r="AG204" i="33"/>
  <c r="AH204" i="33"/>
  <c r="D216" i="33"/>
  <c r="AA216" i="33" s="1"/>
  <c r="F216" i="33"/>
  <c r="H216" i="33"/>
  <c r="J216" i="33"/>
  <c r="L216" i="33"/>
  <c r="AE216" i="33" s="1"/>
  <c r="N216" i="33"/>
  <c r="AF216" i="33" s="1"/>
  <c r="P216" i="33"/>
  <c r="AG216" i="33" s="1"/>
  <c r="R216" i="33"/>
  <c r="T216" i="33"/>
  <c r="V216" i="33"/>
  <c r="X216" i="33"/>
  <c r="AK216" i="33" s="1"/>
  <c r="AB216" i="33"/>
  <c r="AC216" i="33"/>
  <c r="AD216" i="33"/>
  <c r="AH216" i="33"/>
  <c r="AI216" i="33"/>
  <c r="AJ216" i="33"/>
  <c r="D229" i="33"/>
  <c r="AA229" i="33" s="1"/>
  <c r="F229" i="33"/>
  <c r="F245" i="33" s="1"/>
  <c r="AB245" i="33" s="1"/>
  <c r="H229" i="33"/>
  <c r="AC229" i="33" s="1"/>
  <c r="J229" i="33"/>
  <c r="L229" i="33"/>
  <c r="N229" i="33"/>
  <c r="P229" i="33"/>
  <c r="AG229" i="33" s="1"/>
  <c r="R229" i="33"/>
  <c r="R245" i="33" s="1"/>
  <c r="AH245" i="33" s="1"/>
  <c r="T229" i="33"/>
  <c r="T245" i="33" s="1"/>
  <c r="AI245" i="33" s="1"/>
  <c r="V229" i="33"/>
  <c r="X229" i="33"/>
  <c r="AD229" i="33"/>
  <c r="AE229" i="33"/>
  <c r="AF229" i="33"/>
  <c r="AJ229" i="33"/>
  <c r="AK229" i="33"/>
  <c r="D233" i="33"/>
  <c r="F233" i="33"/>
  <c r="H233" i="33"/>
  <c r="J233" i="33"/>
  <c r="L233" i="33"/>
  <c r="N233" i="33"/>
  <c r="P233" i="33"/>
  <c r="R233" i="33"/>
  <c r="T233" i="33"/>
  <c r="V233" i="33"/>
  <c r="X233" i="33"/>
  <c r="J245" i="33"/>
  <c r="AD245" i="33" s="1"/>
  <c r="L245" i="33"/>
  <c r="AE245" i="33" s="1"/>
  <c r="N245" i="33"/>
  <c r="AF245" i="33" s="1"/>
  <c r="V245" i="33"/>
  <c r="AJ245" i="33" s="1"/>
  <c r="X245" i="33"/>
  <c r="AK245" i="33" s="1"/>
  <c r="D285" i="33"/>
  <c r="D291" i="33" s="1"/>
  <c r="AA291" i="33" s="1"/>
  <c r="F285" i="33"/>
  <c r="AB285" i="33" s="1"/>
  <c r="H285" i="33"/>
  <c r="J285" i="33"/>
  <c r="L285" i="33"/>
  <c r="N285" i="33"/>
  <c r="N291" i="33" s="1"/>
  <c r="AF291" i="33" s="1"/>
  <c r="P285" i="33"/>
  <c r="P291" i="33" s="1"/>
  <c r="AG291" i="33" s="1"/>
  <c r="R285" i="33"/>
  <c r="R291" i="33" s="1"/>
  <c r="AH291" i="33" s="1"/>
  <c r="T285" i="33"/>
  <c r="V285" i="33"/>
  <c r="X285" i="33"/>
  <c r="AC285" i="33"/>
  <c r="AD285" i="33"/>
  <c r="AE285" i="33"/>
  <c r="AI285" i="33"/>
  <c r="AJ285" i="33"/>
  <c r="AK285" i="33"/>
  <c r="H291" i="33"/>
  <c r="AC291" i="33" s="1"/>
  <c r="J291" i="33"/>
  <c r="AD291" i="33" s="1"/>
  <c r="L291" i="33"/>
  <c r="T291" i="33"/>
  <c r="AI291" i="33" s="1"/>
  <c r="V291" i="33"/>
  <c r="AJ291" i="33" s="1"/>
  <c r="X291" i="33"/>
  <c r="AE291" i="33"/>
  <c r="AK291" i="33"/>
  <c r="D306" i="33"/>
  <c r="F306" i="33"/>
  <c r="H306" i="33"/>
  <c r="J306" i="33"/>
  <c r="AD306" i="33" s="1"/>
  <c r="L306" i="33"/>
  <c r="AE306" i="33" s="1"/>
  <c r="N306" i="33"/>
  <c r="AF306" i="33" s="1"/>
  <c r="P306" i="33"/>
  <c r="R306" i="33"/>
  <c r="T306" i="33"/>
  <c r="V306" i="33"/>
  <c r="AJ306" i="33" s="1"/>
  <c r="X306" i="33"/>
  <c r="AK306" i="33" s="1"/>
  <c r="AA306" i="33"/>
  <c r="AB306" i="33"/>
  <c r="AC306" i="33"/>
  <c r="AG306" i="33"/>
  <c r="AH306" i="33"/>
  <c r="AI306" i="33"/>
  <c r="D324" i="33"/>
  <c r="AA324" i="33" s="1"/>
  <c r="F324" i="33"/>
  <c r="AB324" i="33" s="1"/>
  <c r="H324" i="33"/>
  <c r="J324" i="33"/>
  <c r="L324" i="33"/>
  <c r="N324" i="33"/>
  <c r="AF324" i="33" s="1"/>
  <c r="P324" i="33"/>
  <c r="AG324" i="33" s="1"/>
  <c r="R324" i="33"/>
  <c r="AH324" i="33" s="1"/>
  <c r="T324" i="33"/>
  <c r="V324" i="33"/>
  <c r="X324" i="33"/>
  <c r="AC324" i="33"/>
  <c r="AD324" i="33"/>
  <c r="AE324" i="33"/>
  <c r="AI324" i="33"/>
  <c r="AJ324" i="33"/>
  <c r="AK324" i="33"/>
  <c r="D326" i="33"/>
  <c r="F326" i="33"/>
  <c r="AB326" i="33" s="1"/>
  <c r="H326" i="33"/>
  <c r="AC326" i="33" s="1"/>
  <c r="J326" i="33"/>
  <c r="AD326" i="33" s="1"/>
  <c r="L326" i="33"/>
  <c r="N326" i="33"/>
  <c r="P326" i="33"/>
  <c r="R326" i="33"/>
  <c r="AH326" i="33" s="1"/>
  <c r="T326" i="33"/>
  <c r="AI326" i="33" s="1"/>
  <c r="V326" i="33"/>
  <c r="AJ326" i="33" s="1"/>
  <c r="X326" i="33"/>
  <c r="AA326" i="33"/>
  <c r="AE326" i="33"/>
  <c r="AF326" i="33"/>
  <c r="AG326" i="33"/>
  <c r="AK326" i="33"/>
  <c r="D8" i="32"/>
  <c r="AA8" i="32" s="1"/>
  <c r="F8" i="32"/>
  <c r="AB8" i="32" s="1"/>
  <c r="H8" i="32"/>
  <c r="J8" i="32"/>
  <c r="AD8" i="32" s="1"/>
  <c r="L8" i="32"/>
  <c r="N8" i="32"/>
  <c r="P8" i="32"/>
  <c r="AG8" i="32" s="1"/>
  <c r="R8" i="32"/>
  <c r="AH8" i="32" s="1"/>
  <c r="T8" i="32"/>
  <c r="V8" i="32"/>
  <c r="AJ8" i="32" s="1"/>
  <c r="X8" i="32"/>
  <c r="AC8" i="32"/>
  <c r="AE8" i="32"/>
  <c r="AF8" i="32"/>
  <c r="AI8" i="32"/>
  <c r="AK8" i="32"/>
  <c r="D36" i="32"/>
  <c r="F36" i="32"/>
  <c r="H36" i="32"/>
  <c r="AC36" i="32" s="1"/>
  <c r="J36" i="32"/>
  <c r="AD36" i="32" s="1"/>
  <c r="L36" i="32"/>
  <c r="N36" i="32"/>
  <c r="AF36" i="32" s="1"/>
  <c r="P36" i="32"/>
  <c r="R36" i="32"/>
  <c r="T36" i="32"/>
  <c r="AI36" i="32" s="1"/>
  <c r="V36" i="32"/>
  <c r="AJ36" i="32" s="1"/>
  <c r="X36" i="32"/>
  <c r="AA36" i="32"/>
  <c r="AB36" i="32"/>
  <c r="AE36" i="32"/>
  <c r="AG36" i="32"/>
  <c r="AH36" i="32"/>
  <c r="AK36" i="32"/>
  <c r="D37" i="32"/>
  <c r="F37" i="32"/>
  <c r="AB37" i="32" s="1"/>
  <c r="H37" i="32"/>
  <c r="J37" i="32"/>
  <c r="L37" i="32"/>
  <c r="AE37" i="32" s="1"/>
  <c r="N37" i="32"/>
  <c r="AF37" i="32" s="1"/>
  <c r="P37" i="32"/>
  <c r="R37" i="32"/>
  <c r="AH37" i="32" s="1"/>
  <c r="T37" i="32"/>
  <c r="V37" i="32"/>
  <c r="X37" i="32"/>
  <c r="AK37" i="32" s="1"/>
  <c r="AA37" i="32"/>
  <c r="AC37" i="32"/>
  <c r="AD37" i="32"/>
  <c r="AG37" i="32"/>
  <c r="AI37" i="32"/>
  <c r="AJ37" i="32"/>
  <c r="D46" i="32"/>
  <c r="AA46" i="32" s="1"/>
  <c r="F46" i="32"/>
  <c r="AB46" i="32" s="1"/>
  <c r="H46" i="32"/>
  <c r="J46" i="32"/>
  <c r="AD46" i="32" s="1"/>
  <c r="L46" i="32"/>
  <c r="N46" i="32"/>
  <c r="P46" i="32"/>
  <c r="AG46" i="32" s="1"/>
  <c r="R46" i="32"/>
  <c r="AH46" i="32" s="1"/>
  <c r="T46" i="32"/>
  <c r="V46" i="32"/>
  <c r="AJ46" i="32" s="1"/>
  <c r="X46" i="32"/>
  <c r="AC46" i="32"/>
  <c r="AE46" i="32"/>
  <c r="AF46" i="32"/>
  <c r="AI46" i="32"/>
  <c r="AK46" i="32"/>
  <c r="D55" i="32"/>
  <c r="F55" i="32"/>
  <c r="H55" i="32"/>
  <c r="AC55" i="32" s="1"/>
  <c r="J55" i="32"/>
  <c r="AD55" i="32" s="1"/>
  <c r="L55" i="32"/>
  <c r="N55" i="32"/>
  <c r="AF55" i="32" s="1"/>
  <c r="P55" i="32"/>
  <c r="R55" i="32"/>
  <c r="T55" i="32"/>
  <c r="AI55" i="32" s="1"/>
  <c r="V55" i="32"/>
  <c r="AJ55" i="32" s="1"/>
  <c r="X55" i="32"/>
  <c r="AA55" i="32"/>
  <c r="AB55" i="32"/>
  <c r="AE55" i="32"/>
  <c r="AG55" i="32"/>
  <c r="AH55" i="32"/>
  <c r="AK55" i="32"/>
  <c r="D56" i="32"/>
  <c r="F56" i="32"/>
  <c r="H56" i="32"/>
  <c r="J56" i="32"/>
  <c r="L56" i="32"/>
  <c r="N56" i="32"/>
  <c r="P56" i="32"/>
  <c r="R56" i="32"/>
  <c r="T56" i="32"/>
  <c r="V56" i="32"/>
  <c r="X56" i="32"/>
  <c r="D74" i="32"/>
  <c r="AA74" i="32" s="1"/>
  <c r="F74" i="32"/>
  <c r="H74" i="32"/>
  <c r="AC74" i="32" s="1"/>
  <c r="J74" i="32"/>
  <c r="L74" i="32"/>
  <c r="N74" i="32"/>
  <c r="AF74" i="32" s="1"/>
  <c r="P74" i="32"/>
  <c r="AG74" i="32" s="1"/>
  <c r="R74" i="32"/>
  <c r="T74" i="32"/>
  <c r="AI74" i="32" s="1"/>
  <c r="V74" i="32"/>
  <c r="X74" i="32"/>
  <c r="AB74" i="32"/>
  <c r="AD74" i="32"/>
  <c r="AE74" i="32"/>
  <c r="AH74" i="32"/>
  <c r="AJ74" i="32"/>
  <c r="AK74" i="32"/>
  <c r="D83" i="32"/>
  <c r="F83" i="32"/>
  <c r="AB83" i="32" s="1"/>
  <c r="H83" i="32"/>
  <c r="AC83" i="32" s="1"/>
  <c r="J83" i="32"/>
  <c r="L83" i="32"/>
  <c r="AE83" i="32" s="1"/>
  <c r="N83" i="32"/>
  <c r="P83" i="32"/>
  <c r="R83" i="32"/>
  <c r="AH83" i="32" s="1"/>
  <c r="T83" i="32"/>
  <c r="AI83" i="32" s="1"/>
  <c r="V83" i="32"/>
  <c r="X83" i="32"/>
  <c r="AK83" i="32" s="1"/>
  <c r="AA83" i="32"/>
  <c r="AD83" i="32"/>
  <c r="AF83" i="32"/>
  <c r="AG83" i="32"/>
  <c r="AJ83" i="32"/>
  <c r="D84" i="32"/>
  <c r="AA84" i="32" s="1"/>
  <c r="F84" i="32"/>
  <c r="H84" i="32"/>
  <c r="J84" i="32"/>
  <c r="AD84" i="32" s="1"/>
  <c r="L84" i="32"/>
  <c r="AE84" i="32" s="1"/>
  <c r="N84" i="32"/>
  <c r="P84" i="32"/>
  <c r="AG84" i="32" s="1"/>
  <c r="R84" i="32"/>
  <c r="T84" i="32"/>
  <c r="V84" i="32"/>
  <c r="AJ84" i="32" s="1"/>
  <c r="X84" i="32"/>
  <c r="AK84" i="32" s="1"/>
  <c r="AB84" i="32"/>
  <c r="AC84" i="32"/>
  <c r="AF84" i="32"/>
  <c r="AH84" i="32"/>
  <c r="AI84" i="32"/>
  <c r="D112" i="32"/>
  <c r="AA112" i="32" s="1"/>
  <c r="F112" i="32"/>
  <c r="H112" i="32"/>
  <c r="AC112" i="32" s="1"/>
  <c r="J112" i="32"/>
  <c r="L112" i="32"/>
  <c r="N112" i="32"/>
  <c r="AF112" i="32" s="1"/>
  <c r="P112" i="32"/>
  <c r="AG112" i="32" s="1"/>
  <c r="R112" i="32"/>
  <c r="T112" i="32"/>
  <c r="AI112" i="32" s="1"/>
  <c r="V112" i="32"/>
  <c r="X112" i="32"/>
  <c r="AB112" i="32"/>
  <c r="AD112" i="32"/>
  <c r="AE112" i="32"/>
  <c r="AH112" i="32"/>
  <c r="AJ112" i="32"/>
  <c r="AK112" i="32"/>
  <c r="D136" i="32"/>
  <c r="F136" i="32"/>
  <c r="AB136" i="32" s="1"/>
  <c r="H136" i="32"/>
  <c r="AC136" i="32" s="1"/>
  <c r="J136" i="32"/>
  <c r="L136" i="32"/>
  <c r="AE136" i="32" s="1"/>
  <c r="N136" i="32"/>
  <c r="P136" i="32"/>
  <c r="R136" i="32"/>
  <c r="AH136" i="32" s="1"/>
  <c r="T136" i="32"/>
  <c r="AI136" i="32" s="1"/>
  <c r="V136" i="32"/>
  <c r="X136" i="32"/>
  <c r="AK136" i="32" s="1"/>
  <c r="AA136" i="32"/>
  <c r="AD136" i="32"/>
  <c r="AF136" i="32"/>
  <c r="AG136" i="32"/>
  <c r="AJ136" i="32"/>
  <c r="D162" i="32"/>
  <c r="AA162" i="32" s="1"/>
  <c r="F162" i="32"/>
  <c r="H162" i="32"/>
  <c r="J162" i="32"/>
  <c r="L162" i="32"/>
  <c r="AE162" i="32" s="1"/>
  <c r="N162" i="32"/>
  <c r="P162" i="32"/>
  <c r="AG162" i="32" s="1"/>
  <c r="R162" i="32"/>
  <c r="T162" i="32"/>
  <c r="V162" i="32"/>
  <c r="X162" i="32"/>
  <c r="AK162" i="32" s="1"/>
  <c r="AB162" i="32"/>
  <c r="AC162" i="32"/>
  <c r="AD162" i="32"/>
  <c r="AF162" i="32"/>
  <c r="AH162" i="32"/>
  <c r="AI162" i="32"/>
  <c r="AJ162" i="32"/>
  <c r="D171" i="32"/>
  <c r="AA171" i="32" s="1"/>
  <c r="F171" i="32"/>
  <c r="H171" i="32"/>
  <c r="AC171" i="32" s="1"/>
  <c r="J171" i="32"/>
  <c r="L171" i="32"/>
  <c r="N171" i="32"/>
  <c r="P171" i="32"/>
  <c r="AG171" i="32" s="1"/>
  <c r="R171" i="32"/>
  <c r="T171" i="32"/>
  <c r="AI171" i="32" s="1"/>
  <c r="V171" i="32"/>
  <c r="X171" i="32"/>
  <c r="AB171" i="32"/>
  <c r="AD171" i="32"/>
  <c r="AE171" i="32"/>
  <c r="AF171" i="32"/>
  <c r="AH171" i="32"/>
  <c r="AJ171" i="32"/>
  <c r="AK171" i="32"/>
  <c r="D174" i="32"/>
  <c r="F174" i="32"/>
  <c r="H174" i="32"/>
  <c r="AC174" i="32" s="1"/>
  <c r="J174" i="32"/>
  <c r="L174" i="32"/>
  <c r="AE174" i="32" s="1"/>
  <c r="N174" i="32"/>
  <c r="P174" i="32"/>
  <c r="R174" i="32"/>
  <c r="T174" i="32"/>
  <c r="AI174" i="32" s="1"/>
  <c r="V174" i="32"/>
  <c r="X174" i="32"/>
  <c r="AK174" i="32" s="1"/>
  <c r="AA174" i="32"/>
  <c r="AB174" i="32"/>
  <c r="AD174" i="32"/>
  <c r="AF174" i="32"/>
  <c r="AG174" i="32"/>
  <c r="AH174" i="32"/>
  <c r="AJ174" i="32"/>
  <c r="D177" i="32"/>
  <c r="AA177" i="32" s="1"/>
  <c r="F177" i="32"/>
  <c r="H177" i="32"/>
  <c r="J177" i="32"/>
  <c r="L177" i="32"/>
  <c r="AE177" i="32" s="1"/>
  <c r="N177" i="32"/>
  <c r="P177" i="32"/>
  <c r="AG177" i="32" s="1"/>
  <c r="R177" i="32"/>
  <c r="T177" i="32"/>
  <c r="V177" i="32"/>
  <c r="X177" i="32"/>
  <c r="AK177" i="32" s="1"/>
  <c r="AB177" i="32"/>
  <c r="AC177" i="32"/>
  <c r="AD177" i="32"/>
  <c r="AF177" i="32"/>
  <c r="AH177" i="32"/>
  <c r="AI177" i="32"/>
  <c r="AJ177" i="32"/>
  <c r="D189" i="32"/>
  <c r="AA189" i="32" s="1"/>
  <c r="F189" i="32"/>
  <c r="H189" i="32"/>
  <c r="AC189" i="32" s="1"/>
  <c r="J189" i="32"/>
  <c r="L189" i="32"/>
  <c r="N189" i="32"/>
  <c r="P189" i="32"/>
  <c r="AG189" i="32" s="1"/>
  <c r="R189" i="32"/>
  <c r="T189" i="32"/>
  <c r="AI189" i="32" s="1"/>
  <c r="V189" i="32"/>
  <c r="X189" i="32"/>
  <c r="AB189" i="32"/>
  <c r="AD189" i="32"/>
  <c r="AE189" i="32"/>
  <c r="AF189" i="32"/>
  <c r="AH189" i="32"/>
  <c r="AJ189" i="32"/>
  <c r="AK189" i="32"/>
  <c r="D203" i="32"/>
  <c r="F203" i="32"/>
  <c r="H203" i="32"/>
  <c r="AC203" i="32" s="1"/>
  <c r="J203" i="32"/>
  <c r="L203" i="32"/>
  <c r="AE203" i="32" s="1"/>
  <c r="N203" i="32"/>
  <c r="P203" i="32"/>
  <c r="R203" i="32"/>
  <c r="T203" i="32"/>
  <c r="AI203" i="32" s="1"/>
  <c r="V203" i="32"/>
  <c r="X203" i="32"/>
  <c r="AK203" i="32" s="1"/>
  <c r="AA203" i="32"/>
  <c r="AB203" i="32"/>
  <c r="AD203" i="32"/>
  <c r="AF203" i="32"/>
  <c r="AG203" i="32"/>
  <c r="AH203" i="32"/>
  <c r="AJ203" i="32"/>
  <c r="D204" i="32"/>
  <c r="AA204" i="32" s="1"/>
  <c r="F204" i="32"/>
  <c r="H204" i="32"/>
  <c r="J204" i="32"/>
  <c r="L204" i="32"/>
  <c r="AE204" i="32" s="1"/>
  <c r="N204" i="32"/>
  <c r="P204" i="32"/>
  <c r="AG204" i="32" s="1"/>
  <c r="R204" i="32"/>
  <c r="T204" i="32"/>
  <c r="V204" i="32"/>
  <c r="X204" i="32"/>
  <c r="AK204" i="32" s="1"/>
  <c r="AB204" i="32"/>
  <c r="AC204" i="32"/>
  <c r="AD204" i="32"/>
  <c r="AF204" i="32"/>
  <c r="AH204" i="32"/>
  <c r="AI204" i="32"/>
  <c r="AJ204" i="32"/>
  <c r="D216" i="32"/>
  <c r="AA216" i="32" s="1"/>
  <c r="F216" i="32"/>
  <c r="H216" i="32"/>
  <c r="AC216" i="32" s="1"/>
  <c r="J216" i="32"/>
  <c r="L216" i="32"/>
  <c r="N216" i="32"/>
  <c r="P216" i="32"/>
  <c r="AG216" i="32" s="1"/>
  <c r="R216" i="32"/>
  <c r="T216" i="32"/>
  <c r="AI216" i="32" s="1"/>
  <c r="V216" i="32"/>
  <c r="X216" i="32"/>
  <c r="AB216" i="32"/>
  <c r="AD216" i="32"/>
  <c r="AE216" i="32"/>
  <c r="AF216" i="32"/>
  <c r="AH216" i="32"/>
  <c r="AJ216" i="32"/>
  <c r="AK216" i="32"/>
  <c r="D229" i="32"/>
  <c r="D245" i="32" s="1"/>
  <c r="AA245" i="32" s="1"/>
  <c r="F229" i="32"/>
  <c r="H229" i="32"/>
  <c r="H245" i="32" s="1"/>
  <c r="AC245" i="32" s="1"/>
  <c r="J229" i="32"/>
  <c r="L229" i="32"/>
  <c r="L245" i="32" s="1"/>
  <c r="AE245" i="32" s="1"/>
  <c r="N229" i="32"/>
  <c r="P229" i="32"/>
  <c r="P245" i="32" s="1"/>
  <c r="AG245" i="32" s="1"/>
  <c r="R229" i="32"/>
  <c r="T229" i="32"/>
  <c r="T245" i="32" s="1"/>
  <c r="AI245" i="32" s="1"/>
  <c r="V229" i="32"/>
  <c r="X229" i="32"/>
  <c r="X245" i="32" s="1"/>
  <c r="AK245" i="32" s="1"/>
  <c r="AA229" i="32"/>
  <c r="AB229" i="32"/>
  <c r="AD229" i="32"/>
  <c r="AF229" i="32"/>
  <c r="AG229" i="32"/>
  <c r="AH229" i="32"/>
  <c r="AJ229" i="32"/>
  <c r="D233" i="32"/>
  <c r="F233" i="32"/>
  <c r="H233" i="32"/>
  <c r="J233" i="32"/>
  <c r="L233" i="32"/>
  <c r="N233" i="32"/>
  <c r="P233" i="32"/>
  <c r="R233" i="32"/>
  <c r="T233" i="32"/>
  <c r="V233" i="32"/>
  <c r="X233" i="32"/>
  <c r="F245" i="32"/>
  <c r="AB245" i="32" s="1"/>
  <c r="J245" i="32"/>
  <c r="N245" i="32"/>
  <c r="AF245" i="32" s="1"/>
  <c r="R245" i="32"/>
  <c r="AH245" i="32" s="1"/>
  <c r="V245" i="32"/>
  <c r="AD245" i="32"/>
  <c r="AJ245" i="32"/>
  <c r="D285" i="32"/>
  <c r="F285" i="32"/>
  <c r="F291" i="32" s="1"/>
  <c r="AB291" i="32" s="1"/>
  <c r="H285" i="32"/>
  <c r="J285" i="32"/>
  <c r="AD285" i="32" s="1"/>
  <c r="L285" i="32"/>
  <c r="L291" i="32" s="1"/>
  <c r="AE291" i="32" s="1"/>
  <c r="N285" i="32"/>
  <c r="P285" i="32"/>
  <c r="R285" i="32"/>
  <c r="R291" i="32" s="1"/>
  <c r="AH291" i="32" s="1"/>
  <c r="T285" i="32"/>
  <c r="V285" i="32"/>
  <c r="AJ285" i="32" s="1"/>
  <c r="X285" i="32"/>
  <c r="X291" i="32" s="1"/>
  <c r="AK291" i="32" s="1"/>
  <c r="AA285" i="32"/>
  <c r="AC285" i="32"/>
  <c r="AE285" i="32"/>
  <c r="AF285" i="32"/>
  <c r="AG285" i="32"/>
  <c r="AI285" i="32"/>
  <c r="AK285" i="32"/>
  <c r="D291" i="32"/>
  <c r="H291" i="32"/>
  <c r="J291" i="32"/>
  <c r="AD291" i="32" s="1"/>
  <c r="N291" i="32"/>
  <c r="AF291" i="32" s="1"/>
  <c r="P291" i="32"/>
  <c r="T291" i="32"/>
  <c r="V291" i="32"/>
  <c r="AJ291" i="32" s="1"/>
  <c r="AA291" i="32"/>
  <c r="AC291" i="32"/>
  <c r="AG291" i="32"/>
  <c r="AI291" i="32"/>
  <c r="D306" i="32"/>
  <c r="F306" i="32"/>
  <c r="AB306" i="32" s="1"/>
  <c r="H306" i="32"/>
  <c r="J306" i="32"/>
  <c r="L306" i="32"/>
  <c r="N306" i="32"/>
  <c r="AF306" i="32" s="1"/>
  <c r="P306" i="32"/>
  <c r="R306" i="32"/>
  <c r="AH306" i="32" s="1"/>
  <c r="T306" i="32"/>
  <c r="V306" i="32"/>
  <c r="X306" i="32"/>
  <c r="AA306" i="32"/>
  <c r="AC306" i="32"/>
  <c r="AD306" i="32"/>
  <c r="AE306" i="32"/>
  <c r="AG306" i="32"/>
  <c r="AI306" i="32"/>
  <c r="AJ306" i="32"/>
  <c r="AK306" i="32"/>
  <c r="D324" i="32"/>
  <c r="F324" i="32"/>
  <c r="AB324" i="32" s="1"/>
  <c r="H324" i="32"/>
  <c r="J324" i="32"/>
  <c r="AD324" i="32" s="1"/>
  <c r="L324" i="32"/>
  <c r="N324" i="32"/>
  <c r="P324" i="32"/>
  <c r="R324" i="32"/>
  <c r="AH324" i="32" s="1"/>
  <c r="T324" i="32"/>
  <c r="V324" i="32"/>
  <c r="AJ324" i="32" s="1"/>
  <c r="X324" i="32"/>
  <c r="AA324" i="32"/>
  <c r="AC324" i="32"/>
  <c r="AE324" i="32"/>
  <c r="AF324" i="32"/>
  <c r="AG324" i="32"/>
  <c r="AI324" i="32"/>
  <c r="AK324" i="32"/>
  <c r="D326" i="32"/>
  <c r="F326" i="32"/>
  <c r="H326" i="32"/>
  <c r="J326" i="32"/>
  <c r="AD326" i="32" s="1"/>
  <c r="L326" i="32"/>
  <c r="N326" i="32"/>
  <c r="AF326" i="32" s="1"/>
  <c r="P326" i="32"/>
  <c r="R326" i="32"/>
  <c r="T326" i="32"/>
  <c r="V326" i="32"/>
  <c r="AJ326" i="32" s="1"/>
  <c r="X326" i="32"/>
  <c r="AA326" i="32"/>
  <c r="AB326" i="32"/>
  <c r="AC326" i="32"/>
  <c r="AE326" i="32"/>
  <c r="AG326" i="32"/>
  <c r="AH326" i="32"/>
  <c r="AI326" i="32"/>
  <c r="AK326" i="32"/>
  <c r="AH326" i="31"/>
  <c r="AG326" i="31"/>
  <c r="AB326" i="31"/>
  <c r="AA326" i="31"/>
  <c r="X326" i="31"/>
  <c r="AK326" i="31" s="1"/>
  <c r="V326" i="31"/>
  <c r="AJ326" i="31" s="1"/>
  <c r="T326" i="31"/>
  <c r="AI326" i="31" s="1"/>
  <c r="R326" i="31"/>
  <c r="P326" i="31"/>
  <c r="N326" i="31"/>
  <c r="AF326" i="31" s="1"/>
  <c r="L326" i="31"/>
  <c r="AE326" i="31" s="1"/>
  <c r="J326" i="31"/>
  <c r="AD326" i="31" s="1"/>
  <c r="H326" i="31"/>
  <c r="AC326" i="31" s="1"/>
  <c r="F326" i="31"/>
  <c r="D326" i="31"/>
  <c r="AK324" i="31"/>
  <c r="AF324" i="31"/>
  <c r="AE324" i="31"/>
  <c r="X324" i="31"/>
  <c r="V324" i="31"/>
  <c r="AJ324" i="31" s="1"/>
  <c r="T324" i="31"/>
  <c r="AI324" i="31" s="1"/>
  <c r="R324" i="31"/>
  <c r="AH324" i="31" s="1"/>
  <c r="P324" i="31"/>
  <c r="AG324" i="31" s="1"/>
  <c r="N324" i="31"/>
  <c r="L324" i="31"/>
  <c r="J324" i="31"/>
  <c r="AD324" i="31" s="1"/>
  <c r="H324" i="31"/>
  <c r="AC324" i="31" s="1"/>
  <c r="F324" i="31"/>
  <c r="AB324" i="31" s="1"/>
  <c r="D324" i="31"/>
  <c r="AA324" i="31" s="1"/>
  <c r="AJ306" i="31"/>
  <c r="AI306" i="31"/>
  <c r="AH306" i="31"/>
  <c r="AD306" i="31"/>
  <c r="AC306" i="31"/>
  <c r="AB306" i="31"/>
  <c r="X306" i="31"/>
  <c r="AK306" i="31" s="1"/>
  <c r="V306" i="31"/>
  <c r="T306" i="31"/>
  <c r="R306" i="31"/>
  <c r="P306" i="31"/>
  <c r="AG306" i="31" s="1"/>
  <c r="N306" i="31"/>
  <c r="AF306" i="31" s="1"/>
  <c r="L306" i="31"/>
  <c r="AE306" i="31" s="1"/>
  <c r="J306" i="31"/>
  <c r="H306" i="31"/>
  <c r="F306" i="31"/>
  <c r="D306" i="31"/>
  <c r="AA306" i="31" s="1"/>
  <c r="AG291" i="31"/>
  <c r="AA291" i="31"/>
  <c r="X291" i="31"/>
  <c r="AK291" i="31" s="1"/>
  <c r="P291" i="31"/>
  <c r="N291" i="31"/>
  <c r="AF291" i="31" s="1"/>
  <c r="L291" i="31"/>
  <c r="AE291" i="31" s="1"/>
  <c r="D291" i="31"/>
  <c r="AK285" i="31"/>
  <c r="AJ285" i="31"/>
  <c r="AF285" i="31"/>
  <c r="AE285" i="31"/>
  <c r="X285" i="31"/>
  <c r="V285" i="31"/>
  <c r="V291" i="31" s="1"/>
  <c r="AJ291" i="31" s="1"/>
  <c r="T285" i="31"/>
  <c r="R285" i="31"/>
  <c r="AH285" i="31" s="1"/>
  <c r="P285" i="31"/>
  <c r="AG285" i="31" s="1"/>
  <c r="N285" i="31"/>
  <c r="L285" i="31"/>
  <c r="J285" i="31"/>
  <c r="J291" i="31" s="1"/>
  <c r="AD291" i="31" s="1"/>
  <c r="H285" i="31"/>
  <c r="F285" i="31"/>
  <c r="AB285" i="31" s="1"/>
  <c r="D285" i="31"/>
  <c r="AA285" i="31" s="1"/>
  <c r="AI245" i="31"/>
  <c r="AC245" i="31"/>
  <c r="AB245" i="31"/>
  <c r="T245" i="31"/>
  <c r="R245" i="31"/>
  <c r="AH245" i="31" s="1"/>
  <c r="P245" i="31"/>
  <c r="AG245" i="31" s="1"/>
  <c r="H245" i="31"/>
  <c r="F245" i="31"/>
  <c r="D245" i="31"/>
  <c r="AA245" i="31" s="1"/>
  <c r="X233" i="31"/>
  <c r="V233" i="31"/>
  <c r="T233" i="31"/>
  <c r="R233" i="31"/>
  <c r="P233" i="31"/>
  <c r="N233" i="31"/>
  <c r="L233" i="31"/>
  <c r="J233" i="31"/>
  <c r="H233" i="31"/>
  <c r="F233" i="31"/>
  <c r="D233" i="31"/>
  <c r="AK229" i="31"/>
  <c r="AG229" i="31"/>
  <c r="AF229" i="31"/>
  <c r="AA229" i="31"/>
  <c r="X229" i="31"/>
  <c r="X245" i="31" s="1"/>
  <c r="AK245" i="31" s="1"/>
  <c r="V229" i="31"/>
  <c r="T229" i="31"/>
  <c r="AI229" i="31" s="1"/>
  <c r="R229" i="31"/>
  <c r="AH229" i="31" s="1"/>
  <c r="P229" i="31"/>
  <c r="N229" i="31"/>
  <c r="N245" i="31" s="1"/>
  <c r="AF245" i="31" s="1"/>
  <c r="L229" i="31"/>
  <c r="L245" i="31" s="1"/>
  <c r="AE245" i="31" s="1"/>
  <c r="J229" i="31"/>
  <c r="H229" i="31"/>
  <c r="AC229" i="31" s="1"/>
  <c r="F229" i="31"/>
  <c r="AB229" i="31" s="1"/>
  <c r="D229" i="31"/>
  <c r="AK216" i="31"/>
  <c r="AJ216" i="31"/>
  <c r="AE216" i="31"/>
  <c r="AD216" i="31"/>
  <c r="X216" i="31"/>
  <c r="V216" i="31"/>
  <c r="T216" i="31"/>
  <c r="AI216" i="31" s="1"/>
  <c r="R216" i="31"/>
  <c r="AH216" i="31" s="1"/>
  <c r="P216" i="31"/>
  <c r="AG216" i="31" s="1"/>
  <c r="N216" i="31"/>
  <c r="AF216" i="31" s="1"/>
  <c r="L216" i="31"/>
  <c r="J216" i="31"/>
  <c r="H216" i="31"/>
  <c r="AC216" i="31" s="1"/>
  <c r="F216" i="31"/>
  <c r="AB216" i="31" s="1"/>
  <c r="D216" i="31"/>
  <c r="AA216" i="31" s="1"/>
  <c r="AI204" i="31"/>
  <c r="AH204" i="31"/>
  <c r="AG204" i="31"/>
  <c r="AC204" i="31"/>
  <c r="AB204" i="31"/>
  <c r="X204" i="31"/>
  <c r="AK204" i="31" s="1"/>
  <c r="V204" i="31"/>
  <c r="AJ204" i="31" s="1"/>
  <c r="T204" i="31"/>
  <c r="R204" i="31"/>
  <c r="P204" i="31"/>
  <c r="N204" i="31"/>
  <c r="AF204" i="31" s="1"/>
  <c r="L204" i="31"/>
  <c r="AE204" i="31" s="1"/>
  <c r="J204" i="31"/>
  <c r="AD204" i="31" s="1"/>
  <c r="H204" i="31"/>
  <c r="F204" i="31"/>
  <c r="D204" i="31"/>
  <c r="AA204" i="31" s="1"/>
  <c r="AG203" i="31"/>
  <c r="AF203" i="31"/>
  <c r="AE203" i="31"/>
  <c r="AA203" i="31"/>
  <c r="X203" i="31"/>
  <c r="AK203" i="31" s="1"/>
  <c r="V203" i="31"/>
  <c r="AJ203" i="31" s="1"/>
  <c r="T203" i="31"/>
  <c r="AI203" i="31" s="1"/>
  <c r="R203" i="31"/>
  <c r="AH203" i="31" s="1"/>
  <c r="P203" i="31"/>
  <c r="N203" i="31"/>
  <c r="L203" i="31"/>
  <c r="J203" i="31"/>
  <c r="AD203" i="31" s="1"/>
  <c r="H203" i="31"/>
  <c r="AC203" i="31" s="1"/>
  <c r="F203" i="31"/>
  <c r="AB203" i="31" s="1"/>
  <c r="D203" i="31"/>
  <c r="AK189" i="31"/>
  <c r="AJ189" i="31"/>
  <c r="AE189" i="31"/>
  <c r="AD189" i="31"/>
  <c r="AC189" i="31"/>
  <c r="X189" i="31"/>
  <c r="V189" i="31"/>
  <c r="T189" i="31"/>
  <c r="AI189" i="31" s="1"/>
  <c r="R189" i="31"/>
  <c r="AH189" i="31" s="1"/>
  <c r="P189" i="31"/>
  <c r="AG189" i="31" s="1"/>
  <c r="N189" i="31"/>
  <c r="AF189" i="31" s="1"/>
  <c r="L189" i="31"/>
  <c r="J189" i="31"/>
  <c r="H189" i="31"/>
  <c r="F189" i="31"/>
  <c r="AB189" i="31" s="1"/>
  <c r="D189" i="31"/>
  <c r="AA189" i="31" s="1"/>
  <c r="AI177" i="31"/>
  <c r="AH177" i="31"/>
  <c r="AC177" i="31"/>
  <c r="AB177" i="31"/>
  <c r="X177" i="31"/>
  <c r="AK177" i="31" s="1"/>
  <c r="V177" i="31"/>
  <c r="AJ177" i="31" s="1"/>
  <c r="T177" i="31"/>
  <c r="R177" i="31"/>
  <c r="P177" i="31"/>
  <c r="AG177" i="31" s="1"/>
  <c r="N177" i="31"/>
  <c r="AF177" i="31" s="1"/>
  <c r="L177" i="31"/>
  <c r="AE177" i="31" s="1"/>
  <c r="J177" i="31"/>
  <c r="AD177" i="31" s="1"/>
  <c r="H177" i="31"/>
  <c r="F177" i="31"/>
  <c r="D177" i="31"/>
  <c r="AA177" i="31" s="1"/>
  <c r="AG174" i="31"/>
  <c r="AF174" i="31"/>
  <c r="AA174" i="31"/>
  <c r="X174" i="31"/>
  <c r="AK174" i="31" s="1"/>
  <c r="V174" i="31"/>
  <c r="AJ174" i="31" s="1"/>
  <c r="T174" i="31"/>
  <c r="AI174" i="31" s="1"/>
  <c r="R174" i="31"/>
  <c r="AH174" i="31" s="1"/>
  <c r="P174" i="31"/>
  <c r="N174" i="31"/>
  <c r="L174" i="31"/>
  <c r="AE174" i="31" s="1"/>
  <c r="J174" i="31"/>
  <c r="AD174" i="31" s="1"/>
  <c r="H174" i="31"/>
  <c r="AC174" i="31" s="1"/>
  <c r="F174" i="31"/>
  <c r="AB174" i="31" s="1"/>
  <c r="D174" i="31"/>
  <c r="AK171" i="31"/>
  <c r="AJ171" i="31"/>
  <c r="AE171" i="31"/>
  <c r="AD171" i="31"/>
  <c r="AC171" i="31"/>
  <c r="X171" i="31"/>
  <c r="V171" i="31"/>
  <c r="T171" i="31"/>
  <c r="AI171" i="31" s="1"/>
  <c r="R171" i="31"/>
  <c r="AH171" i="31" s="1"/>
  <c r="P171" i="31"/>
  <c r="AG171" i="31" s="1"/>
  <c r="N171" i="31"/>
  <c r="AF171" i="31" s="1"/>
  <c r="L171" i="31"/>
  <c r="J171" i="31"/>
  <c r="H171" i="31"/>
  <c r="F171" i="31"/>
  <c r="AB171" i="31" s="1"/>
  <c r="D171" i="31"/>
  <c r="AA171" i="31" s="1"/>
  <c r="AI162" i="31"/>
  <c r="AH162" i="31"/>
  <c r="AC162" i="31"/>
  <c r="AB162" i="31"/>
  <c r="AA162" i="31"/>
  <c r="X162" i="31"/>
  <c r="AK162" i="31" s="1"/>
  <c r="V162" i="31"/>
  <c r="AJ162" i="31" s="1"/>
  <c r="T162" i="31"/>
  <c r="R162" i="31"/>
  <c r="P162" i="31"/>
  <c r="AG162" i="31" s="1"/>
  <c r="N162" i="31"/>
  <c r="AF162" i="31" s="1"/>
  <c r="L162" i="31"/>
  <c r="AE162" i="31" s="1"/>
  <c r="J162" i="31"/>
  <c r="AD162" i="31" s="1"/>
  <c r="H162" i="31"/>
  <c r="F162" i="31"/>
  <c r="D162" i="31"/>
  <c r="AK136" i="31"/>
  <c r="AG136" i="31"/>
  <c r="AF136" i="31"/>
  <c r="AA136" i="31"/>
  <c r="X136" i="31"/>
  <c r="V136" i="31"/>
  <c r="AJ136" i="31" s="1"/>
  <c r="T136" i="31"/>
  <c r="AI136" i="31" s="1"/>
  <c r="R136" i="31"/>
  <c r="AH136" i="31" s="1"/>
  <c r="P136" i="31"/>
  <c r="N136" i="31"/>
  <c r="L136" i="31"/>
  <c r="AE136" i="31" s="1"/>
  <c r="J136" i="31"/>
  <c r="AD136" i="31" s="1"/>
  <c r="H136" i="31"/>
  <c r="AC136" i="31" s="1"/>
  <c r="F136" i="31"/>
  <c r="AB136" i="31" s="1"/>
  <c r="D136" i="31"/>
  <c r="AK112" i="31"/>
  <c r="AJ112" i="31"/>
  <c r="AE112" i="31"/>
  <c r="AD112" i="31"/>
  <c r="X112" i="31"/>
  <c r="V112" i="31"/>
  <c r="T112" i="31"/>
  <c r="AI112" i="31" s="1"/>
  <c r="R112" i="31"/>
  <c r="AH112" i="31" s="1"/>
  <c r="P112" i="31"/>
  <c r="AG112" i="31" s="1"/>
  <c r="N112" i="31"/>
  <c r="AF112" i="31" s="1"/>
  <c r="L112" i="31"/>
  <c r="J112" i="31"/>
  <c r="H112" i="31"/>
  <c r="AC112" i="31" s="1"/>
  <c r="F112" i="31"/>
  <c r="AB112" i="31" s="1"/>
  <c r="D112" i="31"/>
  <c r="AA112" i="31" s="1"/>
  <c r="AI84" i="31"/>
  <c r="AH84" i="31"/>
  <c r="AG84" i="31"/>
  <c r="AC84" i="31"/>
  <c r="AB84" i="31"/>
  <c r="X84" i="31"/>
  <c r="AK84" i="31" s="1"/>
  <c r="V84" i="31"/>
  <c r="AJ84" i="31" s="1"/>
  <c r="T84" i="31"/>
  <c r="R84" i="31"/>
  <c r="P84" i="31"/>
  <c r="N84" i="31"/>
  <c r="AF84" i="31" s="1"/>
  <c r="L84" i="31"/>
  <c r="AE84" i="31" s="1"/>
  <c r="J84" i="31"/>
  <c r="AD84" i="31" s="1"/>
  <c r="H84" i="31"/>
  <c r="F84" i="31"/>
  <c r="D84" i="31"/>
  <c r="AA84" i="31" s="1"/>
  <c r="AG83" i="31"/>
  <c r="AF83" i="31"/>
  <c r="AE83" i="31"/>
  <c r="AA83" i="31"/>
  <c r="X83" i="31"/>
  <c r="AK83" i="31" s="1"/>
  <c r="V83" i="31"/>
  <c r="AJ83" i="31" s="1"/>
  <c r="T83" i="31"/>
  <c r="AI83" i="31" s="1"/>
  <c r="R83" i="31"/>
  <c r="AH83" i="31" s="1"/>
  <c r="P83" i="31"/>
  <c r="N83" i="31"/>
  <c r="L83" i="31"/>
  <c r="J83" i="31"/>
  <c r="AD83" i="31" s="1"/>
  <c r="H83" i="31"/>
  <c r="AC83" i="31" s="1"/>
  <c r="F83" i="31"/>
  <c r="AB83" i="31" s="1"/>
  <c r="D83" i="31"/>
  <c r="AK74" i="31"/>
  <c r="AJ74" i="31"/>
  <c r="AE74" i="31"/>
  <c r="AD74" i="31"/>
  <c r="AC74" i="31"/>
  <c r="X74" i="31"/>
  <c r="V74" i="31"/>
  <c r="T74" i="31"/>
  <c r="AI74" i="31" s="1"/>
  <c r="R74" i="31"/>
  <c r="AH74" i="31" s="1"/>
  <c r="P74" i="31"/>
  <c r="AG74" i="31" s="1"/>
  <c r="N74" i="31"/>
  <c r="AF74" i="31" s="1"/>
  <c r="L74" i="31"/>
  <c r="J74" i="31"/>
  <c r="H74" i="31"/>
  <c r="F74" i="31"/>
  <c r="AB74" i="31" s="1"/>
  <c r="D74" i="31"/>
  <c r="AA74" i="31" s="1"/>
  <c r="X56" i="31"/>
  <c r="V56" i="31"/>
  <c r="T56" i="31"/>
  <c r="R56" i="31"/>
  <c r="P56" i="31"/>
  <c r="N56" i="31"/>
  <c r="L56" i="31"/>
  <c r="J56" i="31"/>
  <c r="H56" i="31"/>
  <c r="F56" i="31"/>
  <c r="D56" i="31"/>
  <c r="AH55" i="31"/>
  <c r="AG55" i="31"/>
  <c r="AF55" i="31"/>
  <c r="AB55" i="31"/>
  <c r="AA55" i="31"/>
  <c r="X55" i="31"/>
  <c r="AK55" i="31" s="1"/>
  <c r="V55" i="31"/>
  <c r="AJ55" i="31" s="1"/>
  <c r="T55" i="31"/>
  <c r="AI55" i="31" s="1"/>
  <c r="R55" i="31"/>
  <c r="P55" i="31"/>
  <c r="N55" i="31"/>
  <c r="L55" i="31"/>
  <c r="AE55" i="31" s="1"/>
  <c r="J55" i="31"/>
  <c r="AD55" i="31" s="1"/>
  <c r="H55" i="31"/>
  <c r="AC55" i="31" s="1"/>
  <c r="F55" i="31"/>
  <c r="D55" i="31"/>
  <c r="AK46" i="31"/>
  <c r="AJ46" i="31"/>
  <c r="AF46" i="31"/>
  <c r="AE46" i="31"/>
  <c r="AD46" i="31"/>
  <c r="X46" i="31"/>
  <c r="V46" i="31"/>
  <c r="T46" i="31"/>
  <c r="AI46" i="31" s="1"/>
  <c r="R46" i="31"/>
  <c r="AH46" i="31" s="1"/>
  <c r="P46" i="31"/>
  <c r="AG46" i="31" s="1"/>
  <c r="N46" i="31"/>
  <c r="L46" i="31"/>
  <c r="J46" i="31"/>
  <c r="H46" i="31"/>
  <c r="AC46" i="31" s="1"/>
  <c r="F46" i="31"/>
  <c r="AB46" i="31" s="1"/>
  <c r="D46" i="31"/>
  <c r="AA46" i="31" s="1"/>
  <c r="AJ37" i="31"/>
  <c r="AI37" i="31"/>
  <c r="AD37" i="31"/>
  <c r="AB37" i="31"/>
  <c r="X37" i="31"/>
  <c r="AK37" i="31" s="1"/>
  <c r="V37" i="31"/>
  <c r="T37" i="31"/>
  <c r="R37" i="31"/>
  <c r="AH37" i="31" s="1"/>
  <c r="P37" i="31"/>
  <c r="AG37" i="31" s="1"/>
  <c r="N37" i="31"/>
  <c r="AF37" i="31" s="1"/>
  <c r="L37" i="31"/>
  <c r="AE37" i="31" s="1"/>
  <c r="J37" i="31"/>
  <c r="H37" i="31"/>
  <c r="AC37" i="31" s="1"/>
  <c r="F37" i="31"/>
  <c r="D37" i="31"/>
  <c r="AA37" i="31" s="1"/>
  <c r="AH36" i="31"/>
  <c r="AG36" i="31"/>
  <c r="AB36" i="31"/>
  <c r="AA36" i="31"/>
  <c r="X36" i="31"/>
  <c r="AK36" i="31" s="1"/>
  <c r="V36" i="31"/>
  <c r="AJ36" i="31" s="1"/>
  <c r="T36" i="31"/>
  <c r="AI36" i="31" s="1"/>
  <c r="R36" i="31"/>
  <c r="P36" i="31"/>
  <c r="N36" i="31"/>
  <c r="AF36" i="31" s="1"/>
  <c r="L36" i="31"/>
  <c r="AE36" i="31" s="1"/>
  <c r="J36" i="31"/>
  <c r="AD36" i="31" s="1"/>
  <c r="H36" i="31"/>
  <c r="AC36" i="31" s="1"/>
  <c r="F36" i="31"/>
  <c r="D36" i="31"/>
  <c r="AK8" i="31"/>
  <c r="AF8" i="31"/>
  <c r="AE8" i="31"/>
  <c r="X8" i="31"/>
  <c r="V8" i="31"/>
  <c r="AJ8" i="31" s="1"/>
  <c r="T8" i="31"/>
  <c r="AI8" i="31" s="1"/>
  <c r="R8" i="31"/>
  <c r="AH8" i="31" s="1"/>
  <c r="P8" i="31"/>
  <c r="AG8" i="31" s="1"/>
  <c r="N8" i="31"/>
  <c r="L8" i="31"/>
  <c r="J8" i="31"/>
  <c r="AD8" i="31" s="1"/>
  <c r="H8" i="31"/>
  <c r="AC8" i="31" s="1"/>
  <c r="F8" i="31"/>
  <c r="AB8" i="31" s="1"/>
  <c r="D8" i="31"/>
  <c r="AA8" i="31" s="1"/>
  <c r="AK326" i="30"/>
  <c r="AG326" i="30"/>
  <c r="AF326" i="30"/>
  <c r="AE326" i="30"/>
  <c r="AA326" i="30"/>
  <c r="X326" i="30"/>
  <c r="V326" i="30"/>
  <c r="AJ326" i="30" s="1"/>
  <c r="T326" i="30"/>
  <c r="AI326" i="30" s="1"/>
  <c r="R326" i="30"/>
  <c r="AH326" i="30" s="1"/>
  <c r="P326" i="30"/>
  <c r="N326" i="30"/>
  <c r="L326" i="30"/>
  <c r="J326" i="30"/>
  <c r="AD326" i="30" s="1"/>
  <c r="H326" i="30"/>
  <c r="AC326" i="30" s="1"/>
  <c r="F326" i="30"/>
  <c r="AB326" i="30" s="1"/>
  <c r="D326" i="30"/>
  <c r="AK324" i="30"/>
  <c r="AE324" i="30"/>
  <c r="AD324" i="30"/>
  <c r="AC324" i="30"/>
  <c r="X324" i="30"/>
  <c r="V324" i="30"/>
  <c r="AJ324" i="30" s="1"/>
  <c r="T324" i="30"/>
  <c r="AI324" i="30" s="1"/>
  <c r="R324" i="30"/>
  <c r="AH324" i="30" s="1"/>
  <c r="P324" i="30"/>
  <c r="AG324" i="30" s="1"/>
  <c r="N324" i="30"/>
  <c r="AF324" i="30" s="1"/>
  <c r="L324" i="30"/>
  <c r="J324" i="30"/>
  <c r="H324" i="30"/>
  <c r="F324" i="30"/>
  <c r="AB324" i="30" s="1"/>
  <c r="D324" i="30"/>
  <c r="AA324" i="30" s="1"/>
  <c r="AI306" i="30"/>
  <c r="AC306" i="30"/>
  <c r="AA306" i="30"/>
  <c r="X306" i="30"/>
  <c r="AK306" i="30" s="1"/>
  <c r="V306" i="30"/>
  <c r="AJ306" i="30" s="1"/>
  <c r="T306" i="30"/>
  <c r="R306" i="30"/>
  <c r="AH306" i="30" s="1"/>
  <c r="P306" i="30"/>
  <c r="AG306" i="30" s="1"/>
  <c r="N306" i="30"/>
  <c r="AF306" i="30" s="1"/>
  <c r="L306" i="30"/>
  <c r="AE306" i="30" s="1"/>
  <c r="J306" i="30"/>
  <c r="AD306" i="30" s="1"/>
  <c r="H306" i="30"/>
  <c r="F306" i="30"/>
  <c r="AB306" i="30" s="1"/>
  <c r="D306" i="30"/>
  <c r="AK291" i="30"/>
  <c r="X291" i="30"/>
  <c r="V291" i="30"/>
  <c r="AJ291" i="30" s="1"/>
  <c r="N291" i="30"/>
  <c r="AF291" i="30" s="1"/>
  <c r="L291" i="30"/>
  <c r="AE291" i="30" s="1"/>
  <c r="AK285" i="30"/>
  <c r="AE285" i="30"/>
  <c r="X285" i="30"/>
  <c r="V285" i="30"/>
  <c r="AJ285" i="30" s="1"/>
  <c r="T285" i="30"/>
  <c r="T291" i="30" s="1"/>
  <c r="AI291" i="30" s="1"/>
  <c r="R285" i="30"/>
  <c r="P285" i="30"/>
  <c r="AG285" i="30" s="1"/>
  <c r="N285" i="30"/>
  <c r="AF285" i="30" s="1"/>
  <c r="L285" i="30"/>
  <c r="J285" i="30"/>
  <c r="J291" i="30" s="1"/>
  <c r="AD291" i="30" s="1"/>
  <c r="H285" i="30"/>
  <c r="H291" i="30" s="1"/>
  <c r="AC291" i="30" s="1"/>
  <c r="F285" i="30"/>
  <c r="D285" i="30"/>
  <c r="AA285" i="30" s="1"/>
  <c r="AH245" i="30"/>
  <c r="AB245" i="30"/>
  <c r="R245" i="30"/>
  <c r="P245" i="30"/>
  <c r="AG245" i="30" s="1"/>
  <c r="N245" i="30"/>
  <c r="AF245" i="30" s="1"/>
  <c r="F245" i="30"/>
  <c r="D245" i="30"/>
  <c r="AA245" i="30" s="1"/>
  <c r="X233" i="30"/>
  <c r="V233" i="30"/>
  <c r="T233" i="30"/>
  <c r="R233" i="30"/>
  <c r="P233" i="30"/>
  <c r="N233" i="30"/>
  <c r="L233" i="30"/>
  <c r="J233" i="30"/>
  <c r="H233" i="30"/>
  <c r="F233" i="30"/>
  <c r="D233" i="30"/>
  <c r="AK229" i="30"/>
  <c r="AF229" i="30"/>
  <c r="X229" i="30"/>
  <c r="X245" i="30" s="1"/>
  <c r="AK245" i="30" s="1"/>
  <c r="V229" i="30"/>
  <c r="V245" i="30" s="1"/>
  <c r="AJ245" i="30" s="1"/>
  <c r="T229" i="30"/>
  <c r="R229" i="30"/>
  <c r="AH229" i="30" s="1"/>
  <c r="P229" i="30"/>
  <c r="AG229" i="30" s="1"/>
  <c r="N229" i="30"/>
  <c r="L229" i="30"/>
  <c r="L245" i="30" s="1"/>
  <c r="AE245" i="30" s="1"/>
  <c r="J229" i="30"/>
  <c r="J245" i="30" s="1"/>
  <c r="AD245" i="30" s="1"/>
  <c r="H229" i="30"/>
  <c r="F229" i="30"/>
  <c r="AB229" i="30" s="1"/>
  <c r="D229" i="30"/>
  <c r="AA229" i="30" s="1"/>
  <c r="AJ216" i="30"/>
  <c r="AH216" i="30"/>
  <c r="AD216" i="30"/>
  <c r="AB216" i="30"/>
  <c r="X216" i="30"/>
  <c r="AK216" i="30" s="1"/>
  <c r="V216" i="30"/>
  <c r="T216" i="30"/>
  <c r="AI216" i="30" s="1"/>
  <c r="R216" i="30"/>
  <c r="P216" i="30"/>
  <c r="AG216" i="30" s="1"/>
  <c r="N216" i="30"/>
  <c r="AF216" i="30" s="1"/>
  <c r="L216" i="30"/>
  <c r="AE216" i="30" s="1"/>
  <c r="J216" i="30"/>
  <c r="H216" i="30"/>
  <c r="AC216" i="30" s="1"/>
  <c r="F216" i="30"/>
  <c r="D216" i="30"/>
  <c r="AA216" i="30" s="1"/>
  <c r="AH204" i="30"/>
  <c r="AF204" i="30"/>
  <c r="AB204" i="30"/>
  <c r="X204" i="30"/>
  <c r="AK204" i="30" s="1"/>
  <c r="V204" i="30"/>
  <c r="AJ204" i="30" s="1"/>
  <c r="T204" i="30"/>
  <c r="AI204" i="30" s="1"/>
  <c r="R204" i="30"/>
  <c r="P204" i="30"/>
  <c r="AG204" i="30" s="1"/>
  <c r="N204" i="30"/>
  <c r="L204" i="30"/>
  <c r="AE204" i="30" s="1"/>
  <c r="J204" i="30"/>
  <c r="AD204" i="30" s="1"/>
  <c r="H204" i="30"/>
  <c r="AC204" i="30" s="1"/>
  <c r="F204" i="30"/>
  <c r="D204" i="30"/>
  <c r="AA204" i="30" s="1"/>
  <c r="AJ203" i="30"/>
  <c r="AF203" i="30"/>
  <c r="AD203" i="30"/>
  <c r="X203" i="30"/>
  <c r="AK203" i="30" s="1"/>
  <c r="V203" i="30"/>
  <c r="T203" i="30"/>
  <c r="AI203" i="30" s="1"/>
  <c r="R203" i="30"/>
  <c r="AH203" i="30" s="1"/>
  <c r="P203" i="30"/>
  <c r="AG203" i="30" s="1"/>
  <c r="N203" i="30"/>
  <c r="L203" i="30"/>
  <c r="AE203" i="30" s="1"/>
  <c r="J203" i="30"/>
  <c r="H203" i="30"/>
  <c r="AC203" i="30" s="1"/>
  <c r="F203" i="30"/>
  <c r="AB203" i="30" s="1"/>
  <c r="D203" i="30"/>
  <c r="AA203" i="30" s="1"/>
  <c r="AJ189" i="30"/>
  <c r="AI189" i="30"/>
  <c r="AD189" i="30"/>
  <c r="AC189" i="30"/>
  <c r="AB189" i="30"/>
  <c r="X189" i="30"/>
  <c r="AK189" i="30" s="1"/>
  <c r="V189" i="30"/>
  <c r="T189" i="30"/>
  <c r="R189" i="30"/>
  <c r="AH189" i="30" s="1"/>
  <c r="P189" i="30"/>
  <c r="AG189" i="30" s="1"/>
  <c r="N189" i="30"/>
  <c r="AF189" i="30" s="1"/>
  <c r="L189" i="30"/>
  <c r="AE189" i="30" s="1"/>
  <c r="J189" i="30"/>
  <c r="H189" i="30"/>
  <c r="F189" i="30"/>
  <c r="D189" i="30"/>
  <c r="AA189" i="30" s="1"/>
  <c r="AH177" i="30"/>
  <c r="AG177" i="30"/>
  <c r="AF177" i="30"/>
  <c r="AB177" i="30"/>
  <c r="AA177" i="30"/>
  <c r="X177" i="30"/>
  <c r="AK177" i="30" s="1"/>
  <c r="V177" i="30"/>
  <c r="AJ177" i="30" s="1"/>
  <c r="T177" i="30"/>
  <c r="AI177" i="30" s="1"/>
  <c r="R177" i="30"/>
  <c r="P177" i="30"/>
  <c r="N177" i="30"/>
  <c r="L177" i="30"/>
  <c r="AE177" i="30" s="1"/>
  <c r="J177" i="30"/>
  <c r="AD177" i="30" s="1"/>
  <c r="H177" i="30"/>
  <c r="AC177" i="30" s="1"/>
  <c r="F177" i="30"/>
  <c r="D177" i="30"/>
  <c r="AK174" i="30"/>
  <c r="AJ174" i="30"/>
  <c r="AF174" i="30"/>
  <c r="AE174" i="30"/>
  <c r="AD174" i="30"/>
  <c r="X174" i="30"/>
  <c r="V174" i="30"/>
  <c r="T174" i="30"/>
  <c r="AI174" i="30" s="1"/>
  <c r="R174" i="30"/>
  <c r="AH174" i="30" s="1"/>
  <c r="P174" i="30"/>
  <c r="AG174" i="30" s="1"/>
  <c r="N174" i="30"/>
  <c r="L174" i="30"/>
  <c r="J174" i="30"/>
  <c r="H174" i="30"/>
  <c r="AC174" i="30" s="1"/>
  <c r="F174" i="30"/>
  <c r="AB174" i="30" s="1"/>
  <c r="D174" i="30"/>
  <c r="AA174" i="30" s="1"/>
  <c r="AJ171" i="30"/>
  <c r="AD171" i="30"/>
  <c r="AC171" i="30"/>
  <c r="AB171" i="30"/>
  <c r="X171" i="30"/>
  <c r="AK171" i="30" s="1"/>
  <c r="V171" i="30"/>
  <c r="T171" i="30"/>
  <c r="AI171" i="30" s="1"/>
  <c r="R171" i="30"/>
  <c r="AH171" i="30" s="1"/>
  <c r="P171" i="30"/>
  <c r="AG171" i="30" s="1"/>
  <c r="N171" i="30"/>
  <c r="AF171" i="30" s="1"/>
  <c r="L171" i="30"/>
  <c r="AE171" i="30" s="1"/>
  <c r="J171" i="30"/>
  <c r="H171" i="30"/>
  <c r="F171" i="30"/>
  <c r="D171" i="30"/>
  <c r="AA171" i="30" s="1"/>
  <c r="AH162" i="30"/>
  <c r="AG162" i="30"/>
  <c r="AB162" i="30"/>
  <c r="AA162" i="30"/>
  <c r="X162" i="30"/>
  <c r="AK162" i="30" s="1"/>
  <c r="V162" i="30"/>
  <c r="AJ162" i="30" s="1"/>
  <c r="T162" i="30"/>
  <c r="AI162" i="30" s="1"/>
  <c r="R162" i="30"/>
  <c r="P162" i="30"/>
  <c r="N162" i="30"/>
  <c r="AF162" i="30" s="1"/>
  <c r="L162" i="30"/>
  <c r="AE162" i="30" s="1"/>
  <c r="J162" i="30"/>
  <c r="AD162" i="30" s="1"/>
  <c r="H162" i="30"/>
  <c r="AC162" i="30" s="1"/>
  <c r="F162" i="30"/>
  <c r="D162" i="30"/>
  <c r="AK136" i="30"/>
  <c r="AF136" i="30"/>
  <c r="AE136" i="30"/>
  <c r="X136" i="30"/>
  <c r="V136" i="30"/>
  <c r="AJ136" i="30" s="1"/>
  <c r="T136" i="30"/>
  <c r="AI136" i="30" s="1"/>
  <c r="R136" i="30"/>
  <c r="AH136" i="30" s="1"/>
  <c r="P136" i="30"/>
  <c r="AG136" i="30" s="1"/>
  <c r="N136" i="30"/>
  <c r="L136" i="30"/>
  <c r="J136" i="30"/>
  <c r="AD136" i="30" s="1"/>
  <c r="H136" i="30"/>
  <c r="AC136" i="30" s="1"/>
  <c r="F136" i="30"/>
  <c r="AB136" i="30" s="1"/>
  <c r="D136" i="30"/>
  <c r="AA136" i="30" s="1"/>
  <c r="AI112" i="30"/>
  <c r="AH112" i="30"/>
  <c r="AF112" i="30"/>
  <c r="AE112" i="30"/>
  <c r="AC112" i="30"/>
  <c r="AB112" i="30"/>
  <c r="X112" i="30"/>
  <c r="AK112" i="30" s="1"/>
  <c r="V112" i="30"/>
  <c r="AJ112" i="30" s="1"/>
  <c r="T112" i="30"/>
  <c r="R112" i="30"/>
  <c r="P112" i="30"/>
  <c r="AG112" i="30" s="1"/>
  <c r="N112" i="30"/>
  <c r="L112" i="30"/>
  <c r="J112" i="30"/>
  <c r="AD112" i="30" s="1"/>
  <c r="H112" i="30"/>
  <c r="F112" i="30"/>
  <c r="D112" i="30"/>
  <c r="AA112" i="30" s="1"/>
  <c r="AJ84" i="30"/>
  <c r="AI84" i="30"/>
  <c r="AG84" i="30"/>
  <c r="AF84" i="30"/>
  <c r="AD84" i="30"/>
  <c r="AC84" i="30"/>
  <c r="AA84" i="30"/>
  <c r="X84" i="30"/>
  <c r="AK84" i="30" s="1"/>
  <c r="V84" i="30"/>
  <c r="T84" i="30"/>
  <c r="R84" i="30"/>
  <c r="AH84" i="30" s="1"/>
  <c r="P84" i="30"/>
  <c r="N84" i="30"/>
  <c r="L84" i="30"/>
  <c r="AE84" i="30" s="1"/>
  <c r="J84" i="30"/>
  <c r="H84" i="30"/>
  <c r="F84" i="30"/>
  <c r="AB84" i="30" s="1"/>
  <c r="D84" i="30"/>
  <c r="AK83" i="30"/>
  <c r="AJ83" i="30"/>
  <c r="AH83" i="30"/>
  <c r="AG83" i="30"/>
  <c r="AE83" i="30"/>
  <c r="AD83" i="30"/>
  <c r="AB83" i="30"/>
  <c r="AA83" i="30"/>
  <c r="X83" i="30"/>
  <c r="V83" i="30"/>
  <c r="T83" i="30"/>
  <c r="AI83" i="30" s="1"/>
  <c r="R83" i="30"/>
  <c r="P83" i="30"/>
  <c r="N83" i="30"/>
  <c r="AF83" i="30" s="1"/>
  <c r="L83" i="30"/>
  <c r="J83" i="30"/>
  <c r="H83" i="30"/>
  <c r="AC83" i="30" s="1"/>
  <c r="F83" i="30"/>
  <c r="D83" i="30"/>
  <c r="AK74" i="30"/>
  <c r="AI74" i="30"/>
  <c r="AH74" i="30"/>
  <c r="AF74" i="30"/>
  <c r="AE74" i="30"/>
  <c r="AC74" i="30"/>
  <c r="AB74" i="30"/>
  <c r="X74" i="30"/>
  <c r="V74" i="30"/>
  <c r="AJ74" i="30" s="1"/>
  <c r="T74" i="30"/>
  <c r="R74" i="30"/>
  <c r="P74" i="30"/>
  <c r="AG74" i="30" s="1"/>
  <c r="N74" i="30"/>
  <c r="L74" i="30"/>
  <c r="J74" i="30"/>
  <c r="AD74" i="30" s="1"/>
  <c r="H74" i="30"/>
  <c r="F74" i="30"/>
  <c r="D74" i="30"/>
  <c r="AA74" i="30" s="1"/>
  <c r="X56" i="30"/>
  <c r="V56" i="30"/>
  <c r="T56" i="30"/>
  <c r="R56" i="30"/>
  <c r="P56" i="30"/>
  <c r="N56" i="30"/>
  <c r="L56" i="30"/>
  <c r="J56" i="30"/>
  <c r="H56" i="30"/>
  <c r="F56" i="30"/>
  <c r="D56" i="30"/>
  <c r="AK55" i="30"/>
  <c r="AI55" i="30"/>
  <c r="AH55" i="30"/>
  <c r="AF55" i="30"/>
  <c r="AE55" i="30"/>
  <c r="AC55" i="30"/>
  <c r="AB55" i="30"/>
  <c r="X55" i="30"/>
  <c r="V55" i="30"/>
  <c r="AJ55" i="30" s="1"/>
  <c r="T55" i="30"/>
  <c r="R55" i="30"/>
  <c r="P55" i="30"/>
  <c r="AG55" i="30" s="1"/>
  <c r="N55" i="30"/>
  <c r="L55" i="30"/>
  <c r="J55" i="30"/>
  <c r="AD55" i="30" s="1"/>
  <c r="H55" i="30"/>
  <c r="F55" i="30"/>
  <c r="D55" i="30"/>
  <c r="AA55" i="30" s="1"/>
  <c r="AJ46" i="30"/>
  <c r="AI46" i="30"/>
  <c r="AG46" i="30"/>
  <c r="AF46" i="30"/>
  <c r="AD46" i="30"/>
  <c r="AC46" i="30"/>
  <c r="AA46" i="30"/>
  <c r="X46" i="30"/>
  <c r="AK46" i="30" s="1"/>
  <c r="V46" i="30"/>
  <c r="T46" i="30"/>
  <c r="R46" i="30"/>
  <c r="AH46" i="30" s="1"/>
  <c r="P46" i="30"/>
  <c r="N46" i="30"/>
  <c r="L46" i="30"/>
  <c r="AE46" i="30" s="1"/>
  <c r="J46" i="30"/>
  <c r="H46" i="30"/>
  <c r="F46" i="30"/>
  <c r="AB46" i="30" s="1"/>
  <c r="D46" i="30"/>
  <c r="AK37" i="30"/>
  <c r="AJ37" i="30"/>
  <c r="AH37" i="30"/>
  <c r="AG37" i="30"/>
  <c r="AE37" i="30"/>
  <c r="AD37" i="30"/>
  <c r="AB37" i="30"/>
  <c r="AA37" i="30"/>
  <c r="X37" i="30"/>
  <c r="V37" i="30"/>
  <c r="T37" i="30"/>
  <c r="AI37" i="30" s="1"/>
  <c r="R37" i="30"/>
  <c r="P37" i="30"/>
  <c r="N37" i="30"/>
  <c r="AF37" i="30" s="1"/>
  <c r="L37" i="30"/>
  <c r="J37" i="30"/>
  <c r="H37" i="30"/>
  <c r="AC37" i="30" s="1"/>
  <c r="F37" i="30"/>
  <c r="D37" i="30"/>
  <c r="AK36" i="30"/>
  <c r="AI36" i="30"/>
  <c r="AH36" i="30"/>
  <c r="AF36" i="30"/>
  <c r="AE36" i="30"/>
  <c r="AC36" i="30"/>
  <c r="AB36" i="30"/>
  <c r="X36" i="30"/>
  <c r="V36" i="30"/>
  <c r="AJ36" i="30" s="1"/>
  <c r="T36" i="30"/>
  <c r="R36" i="30"/>
  <c r="P36" i="30"/>
  <c r="AG36" i="30" s="1"/>
  <c r="N36" i="30"/>
  <c r="L36" i="30"/>
  <c r="J36" i="30"/>
  <c r="AD36" i="30" s="1"/>
  <c r="H36" i="30"/>
  <c r="F36" i="30"/>
  <c r="D36" i="30"/>
  <c r="AA36" i="30" s="1"/>
  <c r="AJ8" i="30"/>
  <c r="AI8" i="30"/>
  <c r="AG8" i="30"/>
  <c r="AF8" i="30"/>
  <c r="AD8" i="30"/>
  <c r="AC8" i="30"/>
  <c r="AA8" i="30"/>
  <c r="X8" i="30"/>
  <c r="AK8" i="30" s="1"/>
  <c r="V8" i="30"/>
  <c r="T8" i="30"/>
  <c r="R8" i="30"/>
  <c r="AH8" i="30" s="1"/>
  <c r="P8" i="30"/>
  <c r="N8" i="30"/>
  <c r="L8" i="30"/>
  <c r="AE8" i="30" s="1"/>
  <c r="J8" i="30"/>
  <c r="H8" i="30"/>
  <c r="F8" i="30"/>
  <c r="AB8" i="30" s="1"/>
  <c r="D8" i="30"/>
  <c r="AK326" i="29"/>
  <c r="AH326" i="29"/>
  <c r="AG326" i="29"/>
  <c r="AE326" i="29"/>
  <c r="AB326" i="29"/>
  <c r="AA326" i="29"/>
  <c r="X326" i="29"/>
  <c r="V326" i="29"/>
  <c r="AJ326" i="29" s="1"/>
  <c r="T326" i="29"/>
  <c r="AI326" i="29" s="1"/>
  <c r="R326" i="29"/>
  <c r="P326" i="29"/>
  <c r="N326" i="29"/>
  <c r="AF326" i="29" s="1"/>
  <c r="L326" i="29"/>
  <c r="J326" i="29"/>
  <c r="AD326" i="29" s="1"/>
  <c r="H326" i="29"/>
  <c r="AC326" i="29" s="1"/>
  <c r="F326" i="29"/>
  <c r="D326" i="29"/>
  <c r="AK324" i="29"/>
  <c r="AI324" i="29"/>
  <c r="AF324" i="29"/>
  <c r="AE324" i="29"/>
  <c r="AC324" i="29"/>
  <c r="X324" i="29"/>
  <c r="V324" i="29"/>
  <c r="AJ324" i="29" s="1"/>
  <c r="T324" i="29"/>
  <c r="R324" i="29"/>
  <c r="AH324" i="29" s="1"/>
  <c r="P324" i="29"/>
  <c r="AG324" i="29" s="1"/>
  <c r="N324" i="29"/>
  <c r="L324" i="29"/>
  <c r="J324" i="29"/>
  <c r="AD324" i="29" s="1"/>
  <c r="H324" i="29"/>
  <c r="F324" i="29"/>
  <c r="AB324" i="29" s="1"/>
  <c r="D324" i="29"/>
  <c r="AA324" i="29" s="1"/>
  <c r="AJ306" i="29"/>
  <c r="AI306" i="29"/>
  <c r="AG306" i="29"/>
  <c r="AD306" i="29"/>
  <c r="AC306" i="29"/>
  <c r="AA306" i="29"/>
  <c r="X306" i="29"/>
  <c r="AK306" i="29" s="1"/>
  <c r="V306" i="29"/>
  <c r="T306" i="29"/>
  <c r="R306" i="29"/>
  <c r="AH306" i="29" s="1"/>
  <c r="P306" i="29"/>
  <c r="N306" i="29"/>
  <c r="AF306" i="29" s="1"/>
  <c r="L306" i="29"/>
  <c r="AE306" i="29" s="1"/>
  <c r="J306" i="29"/>
  <c r="H306" i="29"/>
  <c r="F306" i="29"/>
  <c r="AB306" i="29" s="1"/>
  <c r="D306" i="29"/>
  <c r="AG291" i="29"/>
  <c r="AA291" i="29"/>
  <c r="T291" i="29"/>
  <c r="AI291" i="29" s="1"/>
  <c r="P291" i="29"/>
  <c r="N291" i="29"/>
  <c r="AF291" i="29" s="1"/>
  <c r="H291" i="29"/>
  <c r="AC291" i="29" s="1"/>
  <c r="D291" i="29"/>
  <c r="AK285" i="29"/>
  <c r="AI285" i="29"/>
  <c r="AF285" i="29"/>
  <c r="AE285" i="29"/>
  <c r="AC285" i="29"/>
  <c r="X285" i="29"/>
  <c r="X291" i="29" s="1"/>
  <c r="AK291" i="29" s="1"/>
  <c r="V285" i="29"/>
  <c r="V291" i="29" s="1"/>
  <c r="AJ291" i="29" s="1"/>
  <c r="T285" i="29"/>
  <c r="R285" i="29"/>
  <c r="AH285" i="29" s="1"/>
  <c r="P285" i="29"/>
  <c r="AG285" i="29" s="1"/>
  <c r="N285" i="29"/>
  <c r="L285" i="29"/>
  <c r="L291" i="29" s="1"/>
  <c r="AE291" i="29" s="1"/>
  <c r="J285" i="29"/>
  <c r="J291" i="29" s="1"/>
  <c r="AD291" i="29" s="1"/>
  <c r="H285" i="29"/>
  <c r="F285" i="29"/>
  <c r="AB285" i="29" s="1"/>
  <c r="D285" i="29"/>
  <c r="AA285" i="29" s="1"/>
  <c r="AJ245" i="29"/>
  <c r="AI245" i="29"/>
  <c r="AD245" i="29"/>
  <c r="AC245" i="29"/>
  <c r="V245" i="29"/>
  <c r="T245" i="29"/>
  <c r="R245" i="29"/>
  <c r="AH245" i="29" s="1"/>
  <c r="J245" i="29"/>
  <c r="H245" i="29"/>
  <c r="F245" i="29"/>
  <c r="AB245" i="29" s="1"/>
  <c r="X233" i="29"/>
  <c r="V233" i="29"/>
  <c r="T233" i="29"/>
  <c r="R233" i="29"/>
  <c r="P233" i="29"/>
  <c r="N233" i="29"/>
  <c r="L233" i="29"/>
  <c r="J233" i="29"/>
  <c r="H233" i="29"/>
  <c r="F233" i="29"/>
  <c r="D233" i="29"/>
  <c r="AJ229" i="29"/>
  <c r="AG229" i="29"/>
  <c r="AF229" i="29"/>
  <c r="AD229" i="29"/>
  <c r="AA229" i="29"/>
  <c r="X229" i="29"/>
  <c r="X245" i="29" s="1"/>
  <c r="AK245" i="29" s="1"/>
  <c r="V229" i="29"/>
  <c r="T229" i="29"/>
  <c r="AI229" i="29" s="1"/>
  <c r="R229" i="29"/>
  <c r="AH229" i="29" s="1"/>
  <c r="P229" i="29"/>
  <c r="P245" i="29" s="1"/>
  <c r="AG245" i="29" s="1"/>
  <c r="N229" i="29"/>
  <c r="N245" i="29" s="1"/>
  <c r="AF245" i="29" s="1"/>
  <c r="L229" i="29"/>
  <c r="L245" i="29" s="1"/>
  <c r="AE245" i="29" s="1"/>
  <c r="J229" i="29"/>
  <c r="H229" i="29"/>
  <c r="AC229" i="29" s="1"/>
  <c r="F229" i="29"/>
  <c r="AB229" i="29" s="1"/>
  <c r="D229" i="29"/>
  <c r="D245" i="29" s="1"/>
  <c r="AA245" i="29" s="1"/>
  <c r="AK216" i="29"/>
  <c r="AJ216" i="29"/>
  <c r="AH216" i="29"/>
  <c r="AE216" i="29"/>
  <c r="AD216" i="29"/>
  <c r="AB216" i="29"/>
  <c r="X216" i="29"/>
  <c r="V216" i="29"/>
  <c r="T216" i="29"/>
  <c r="AI216" i="29" s="1"/>
  <c r="R216" i="29"/>
  <c r="P216" i="29"/>
  <c r="AG216" i="29" s="1"/>
  <c r="N216" i="29"/>
  <c r="AF216" i="29" s="1"/>
  <c r="L216" i="29"/>
  <c r="J216" i="29"/>
  <c r="H216" i="29"/>
  <c r="AC216" i="29" s="1"/>
  <c r="F216" i="29"/>
  <c r="D216" i="29"/>
  <c r="AA216" i="29" s="1"/>
  <c r="AI204" i="29"/>
  <c r="AH204" i="29"/>
  <c r="AF204" i="29"/>
  <c r="AC204" i="29"/>
  <c r="AB204" i="29"/>
  <c r="X204" i="29"/>
  <c r="AK204" i="29" s="1"/>
  <c r="V204" i="29"/>
  <c r="AJ204" i="29" s="1"/>
  <c r="T204" i="29"/>
  <c r="R204" i="29"/>
  <c r="P204" i="29"/>
  <c r="AG204" i="29" s="1"/>
  <c r="N204" i="29"/>
  <c r="L204" i="29"/>
  <c r="AE204" i="29" s="1"/>
  <c r="J204" i="29"/>
  <c r="AD204" i="29" s="1"/>
  <c r="H204" i="29"/>
  <c r="F204" i="29"/>
  <c r="D204" i="29"/>
  <c r="AA204" i="29" s="1"/>
  <c r="AJ203" i="29"/>
  <c r="AG203" i="29"/>
  <c r="AF203" i="29"/>
  <c r="AD203" i="29"/>
  <c r="AA203" i="29"/>
  <c r="X203" i="29"/>
  <c r="AK203" i="29" s="1"/>
  <c r="V203" i="29"/>
  <c r="T203" i="29"/>
  <c r="AI203" i="29" s="1"/>
  <c r="R203" i="29"/>
  <c r="AH203" i="29" s="1"/>
  <c r="P203" i="29"/>
  <c r="N203" i="29"/>
  <c r="L203" i="29"/>
  <c r="AE203" i="29" s="1"/>
  <c r="J203" i="29"/>
  <c r="H203" i="29"/>
  <c r="AC203" i="29" s="1"/>
  <c r="F203" i="29"/>
  <c r="AB203" i="29" s="1"/>
  <c r="D203" i="29"/>
  <c r="AK189" i="29"/>
  <c r="AJ189" i="29"/>
  <c r="AH189" i="29"/>
  <c r="AE189" i="29"/>
  <c r="AD189" i="29"/>
  <c r="AB189" i="29"/>
  <c r="X189" i="29"/>
  <c r="V189" i="29"/>
  <c r="T189" i="29"/>
  <c r="AI189" i="29" s="1"/>
  <c r="R189" i="29"/>
  <c r="P189" i="29"/>
  <c r="AG189" i="29" s="1"/>
  <c r="N189" i="29"/>
  <c r="AF189" i="29" s="1"/>
  <c r="L189" i="29"/>
  <c r="J189" i="29"/>
  <c r="H189" i="29"/>
  <c r="AC189" i="29" s="1"/>
  <c r="F189" i="29"/>
  <c r="D189" i="29"/>
  <c r="AA189" i="29" s="1"/>
  <c r="AI177" i="29"/>
  <c r="AH177" i="29"/>
  <c r="AF177" i="29"/>
  <c r="AC177" i="29"/>
  <c r="AB177" i="29"/>
  <c r="X177" i="29"/>
  <c r="AK177" i="29" s="1"/>
  <c r="V177" i="29"/>
  <c r="AJ177" i="29" s="1"/>
  <c r="T177" i="29"/>
  <c r="R177" i="29"/>
  <c r="P177" i="29"/>
  <c r="AG177" i="29" s="1"/>
  <c r="N177" i="29"/>
  <c r="L177" i="29"/>
  <c r="AE177" i="29" s="1"/>
  <c r="J177" i="29"/>
  <c r="AD177" i="29" s="1"/>
  <c r="H177" i="29"/>
  <c r="F177" i="29"/>
  <c r="D177" i="29"/>
  <c r="AA177" i="29" s="1"/>
  <c r="AJ174" i="29"/>
  <c r="AG174" i="29"/>
  <c r="AF174" i="29"/>
  <c r="AD174" i="29"/>
  <c r="AA174" i="29"/>
  <c r="X174" i="29"/>
  <c r="AK174" i="29" s="1"/>
  <c r="V174" i="29"/>
  <c r="T174" i="29"/>
  <c r="AI174" i="29" s="1"/>
  <c r="R174" i="29"/>
  <c r="AH174" i="29" s="1"/>
  <c r="P174" i="29"/>
  <c r="N174" i="29"/>
  <c r="L174" i="29"/>
  <c r="AE174" i="29" s="1"/>
  <c r="J174" i="29"/>
  <c r="H174" i="29"/>
  <c r="AC174" i="29" s="1"/>
  <c r="F174" i="29"/>
  <c r="AB174" i="29" s="1"/>
  <c r="D174" i="29"/>
  <c r="AK171" i="29"/>
  <c r="AJ171" i="29"/>
  <c r="AH171" i="29"/>
  <c r="AE171" i="29"/>
  <c r="AD171" i="29"/>
  <c r="AB171" i="29"/>
  <c r="X171" i="29"/>
  <c r="V171" i="29"/>
  <c r="T171" i="29"/>
  <c r="AI171" i="29" s="1"/>
  <c r="R171" i="29"/>
  <c r="P171" i="29"/>
  <c r="AG171" i="29" s="1"/>
  <c r="N171" i="29"/>
  <c r="AF171" i="29" s="1"/>
  <c r="L171" i="29"/>
  <c r="J171" i="29"/>
  <c r="H171" i="29"/>
  <c r="AC171" i="29" s="1"/>
  <c r="F171" i="29"/>
  <c r="D171" i="29"/>
  <c r="AA171" i="29" s="1"/>
  <c r="AI162" i="29"/>
  <c r="AH162" i="29"/>
  <c r="AF162" i="29"/>
  <c r="AC162" i="29"/>
  <c r="AB162" i="29"/>
  <c r="X162" i="29"/>
  <c r="AK162" i="29" s="1"/>
  <c r="V162" i="29"/>
  <c r="AJ162" i="29" s="1"/>
  <c r="T162" i="29"/>
  <c r="R162" i="29"/>
  <c r="P162" i="29"/>
  <c r="AG162" i="29" s="1"/>
  <c r="N162" i="29"/>
  <c r="L162" i="29"/>
  <c r="AE162" i="29" s="1"/>
  <c r="J162" i="29"/>
  <c r="AD162" i="29" s="1"/>
  <c r="H162" i="29"/>
  <c r="F162" i="29"/>
  <c r="D162" i="29"/>
  <c r="AA162" i="29" s="1"/>
  <c r="AJ136" i="29"/>
  <c r="AG136" i="29"/>
  <c r="AF136" i="29"/>
  <c r="AD136" i="29"/>
  <c r="AA136" i="29"/>
  <c r="X136" i="29"/>
  <c r="AK136" i="29" s="1"/>
  <c r="V136" i="29"/>
  <c r="T136" i="29"/>
  <c r="AI136" i="29" s="1"/>
  <c r="R136" i="29"/>
  <c r="AH136" i="29" s="1"/>
  <c r="P136" i="29"/>
  <c r="N136" i="29"/>
  <c r="L136" i="29"/>
  <c r="AE136" i="29" s="1"/>
  <c r="J136" i="29"/>
  <c r="H136" i="29"/>
  <c r="AC136" i="29" s="1"/>
  <c r="F136" i="29"/>
  <c r="AB136" i="29" s="1"/>
  <c r="D136" i="29"/>
  <c r="AK112" i="29"/>
  <c r="AJ112" i="29"/>
  <c r="AH112" i="29"/>
  <c r="AE112" i="29"/>
  <c r="AD112" i="29"/>
  <c r="AB112" i="29"/>
  <c r="X112" i="29"/>
  <c r="V112" i="29"/>
  <c r="T112" i="29"/>
  <c r="AI112" i="29" s="1"/>
  <c r="R112" i="29"/>
  <c r="P112" i="29"/>
  <c r="AG112" i="29" s="1"/>
  <c r="N112" i="29"/>
  <c r="AF112" i="29" s="1"/>
  <c r="L112" i="29"/>
  <c r="J112" i="29"/>
  <c r="H112" i="29"/>
  <c r="AC112" i="29" s="1"/>
  <c r="F112" i="29"/>
  <c r="D112" i="29"/>
  <c r="AA112" i="29" s="1"/>
  <c r="AI84" i="29"/>
  <c r="AH84" i="29"/>
  <c r="AF84" i="29"/>
  <c r="AC84" i="29"/>
  <c r="AB84" i="29"/>
  <c r="X84" i="29"/>
  <c r="AK84" i="29" s="1"/>
  <c r="V84" i="29"/>
  <c r="AJ84" i="29" s="1"/>
  <c r="T84" i="29"/>
  <c r="R84" i="29"/>
  <c r="P84" i="29"/>
  <c r="AG84" i="29" s="1"/>
  <c r="N84" i="29"/>
  <c r="L84" i="29"/>
  <c r="AE84" i="29" s="1"/>
  <c r="J84" i="29"/>
  <c r="AD84" i="29" s="1"/>
  <c r="H84" i="29"/>
  <c r="F84" i="29"/>
  <c r="D84" i="29"/>
  <c r="AA84" i="29" s="1"/>
  <c r="AJ83" i="29"/>
  <c r="AG83" i="29"/>
  <c r="AF83" i="29"/>
  <c r="AD83" i="29"/>
  <c r="AA83" i="29"/>
  <c r="X83" i="29"/>
  <c r="AK83" i="29" s="1"/>
  <c r="V83" i="29"/>
  <c r="T83" i="29"/>
  <c r="AI83" i="29" s="1"/>
  <c r="R83" i="29"/>
  <c r="AH83" i="29" s="1"/>
  <c r="P83" i="29"/>
  <c r="N83" i="29"/>
  <c r="L83" i="29"/>
  <c r="AE83" i="29" s="1"/>
  <c r="J83" i="29"/>
  <c r="H83" i="29"/>
  <c r="AC83" i="29" s="1"/>
  <c r="F83" i="29"/>
  <c r="AB83" i="29" s="1"/>
  <c r="D83" i="29"/>
  <c r="AK74" i="29"/>
  <c r="AJ74" i="29"/>
  <c r="AH74" i="29"/>
  <c r="AE74" i="29"/>
  <c r="AD74" i="29"/>
  <c r="AB74" i="29"/>
  <c r="X74" i="29"/>
  <c r="V74" i="29"/>
  <c r="T74" i="29"/>
  <c r="AI74" i="29" s="1"/>
  <c r="R74" i="29"/>
  <c r="P74" i="29"/>
  <c r="AG74" i="29" s="1"/>
  <c r="N74" i="29"/>
  <c r="AF74" i="29" s="1"/>
  <c r="L74" i="29"/>
  <c r="J74" i="29"/>
  <c r="H74" i="29"/>
  <c r="AC74" i="29" s="1"/>
  <c r="F74" i="29"/>
  <c r="D74" i="29"/>
  <c r="AA74" i="29" s="1"/>
  <c r="X56" i="29"/>
  <c r="V56" i="29"/>
  <c r="T56" i="29"/>
  <c r="R56" i="29"/>
  <c r="P56" i="29"/>
  <c r="N56" i="29"/>
  <c r="L56" i="29"/>
  <c r="J56" i="29"/>
  <c r="H56" i="29"/>
  <c r="F56" i="29"/>
  <c r="D56" i="29"/>
  <c r="AK55" i="29"/>
  <c r="AH55" i="29"/>
  <c r="AG55" i="29"/>
  <c r="AE55" i="29"/>
  <c r="AB55" i="29"/>
  <c r="AA55" i="29"/>
  <c r="X55" i="29"/>
  <c r="V55" i="29"/>
  <c r="AJ55" i="29" s="1"/>
  <c r="T55" i="29"/>
  <c r="AI55" i="29" s="1"/>
  <c r="R55" i="29"/>
  <c r="P55" i="29"/>
  <c r="N55" i="29"/>
  <c r="AF55" i="29" s="1"/>
  <c r="L55" i="29"/>
  <c r="J55" i="29"/>
  <c r="AD55" i="29" s="1"/>
  <c r="H55" i="29"/>
  <c r="AC55" i="29" s="1"/>
  <c r="F55" i="29"/>
  <c r="D55" i="29"/>
  <c r="AK46" i="29"/>
  <c r="AI46" i="29"/>
  <c r="AF46" i="29"/>
  <c r="AE46" i="29"/>
  <c r="AC46" i="29"/>
  <c r="X46" i="29"/>
  <c r="V46" i="29"/>
  <c r="AJ46" i="29" s="1"/>
  <c r="T46" i="29"/>
  <c r="R46" i="29"/>
  <c r="AH46" i="29" s="1"/>
  <c r="P46" i="29"/>
  <c r="AG46" i="29" s="1"/>
  <c r="N46" i="29"/>
  <c r="L46" i="29"/>
  <c r="J46" i="29"/>
  <c r="AD46" i="29" s="1"/>
  <c r="H46" i="29"/>
  <c r="F46" i="29"/>
  <c r="AB46" i="29" s="1"/>
  <c r="D46" i="29"/>
  <c r="AA46" i="29" s="1"/>
  <c r="AJ37" i="29"/>
  <c r="AI37" i="29"/>
  <c r="AG37" i="29"/>
  <c r="AD37" i="29"/>
  <c r="AC37" i="29"/>
  <c r="AA37" i="29"/>
  <c r="X37" i="29"/>
  <c r="AK37" i="29" s="1"/>
  <c r="V37" i="29"/>
  <c r="T37" i="29"/>
  <c r="R37" i="29"/>
  <c r="AH37" i="29" s="1"/>
  <c r="P37" i="29"/>
  <c r="N37" i="29"/>
  <c r="AF37" i="29" s="1"/>
  <c r="L37" i="29"/>
  <c r="AE37" i="29" s="1"/>
  <c r="J37" i="29"/>
  <c r="H37" i="29"/>
  <c r="F37" i="29"/>
  <c r="AB37" i="29" s="1"/>
  <c r="D37" i="29"/>
  <c r="AK36" i="29"/>
  <c r="AH36" i="29"/>
  <c r="AG36" i="29"/>
  <c r="AE36" i="29"/>
  <c r="AB36" i="29"/>
  <c r="AA36" i="29"/>
  <c r="X36" i="29"/>
  <c r="V36" i="29"/>
  <c r="AJ36" i="29" s="1"/>
  <c r="T36" i="29"/>
  <c r="AI36" i="29" s="1"/>
  <c r="R36" i="29"/>
  <c r="P36" i="29"/>
  <c r="N36" i="29"/>
  <c r="AF36" i="29" s="1"/>
  <c r="L36" i="29"/>
  <c r="J36" i="29"/>
  <c r="AD36" i="29" s="1"/>
  <c r="H36" i="29"/>
  <c r="AC36" i="29" s="1"/>
  <c r="F36" i="29"/>
  <c r="D36" i="29"/>
  <c r="AK8" i="29"/>
  <c r="AI8" i="29"/>
  <c r="AF8" i="29"/>
  <c r="AE8" i="29"/>
  <c r="AC8" i="29"/>
  <c r="X8" i="29"/>
  <c r="V8" i="29"/>
  <c r="AJ8" i="29" s="1"/>
  <c r="T8" i="29"/>
  <c r="R8" i="29"/>
  <c r="AH8" i="29" s="1"/>
  <c r="P8" i="29"/>
  <c r="AG8" i="29" s="1"/>
  <c r="N8" i="29"/>
  <c r="L8" i="29"/>
  <c r="J8" i="29"/>
  <c r="AD8" i="29" s="1"/>
  <c r="H8" i="29"/>
  <c r="F8" i="29"/>
  <c r="AB8" i="29" s="1"/>
  <c r="D8" i="29"/>
  <c r="AA8" i="29" s="1"/>
  <c r="AJ326" i="24"/>
  <c r="AI326" i="24"/>
  <c r="AG326" i="24"/>
  <c r="AF326" i="24"/>
  <c r="AD326" i="24"/>
  <c r="AC326" i="24"/>
  <c r="AA326" i="24"/>
  <c r="X326" i="24"/>
  <c r="V326" i="24"/>
  <c r="T326" i="24"/>
  <c r="R326" i="24"/>
  <c r="AH326" i="24" s="1"/>
  <c r="P326" i="24"/>
  <c r="N326" i="24"/>
  <c r="L326" i="24"/>
  <c r="AE326" i="24" s="1"/>
  <c r="J326" i="24"/>
  <c r="H326" i="24"/>
  <c r="F326" i="24"/>
  <c r="AB326" i="24" s="1"/>
  <c r="D326" i="24"/>
  <c r="AJ324" i="24"/>
  <c r="AI324" i="24"/>
  <c r="AG324" i="24"/>
  <c r="AF324" i="24"/>
  <c r="AD324" i="24"/>
  <c r="AC324" i="24"/>
  <c r="AA324" i="24"/>
  <c r="X324" i="24"/>
  <c r="V324" i="24"/>
  <c r="T324" i="24"/>
  <c r="R324" i="24"/>
  <c r="AH324" i="24" s="1"/>
  <c r="P324" i="24"/>
  <c r="N324" i="24"/>
  <c r="L324" i="24"/>
  <c r="AE324" i="24" s="1"/>
  <c r="J324" i="24"/>
  <c r="H324" i="24"/>
  <c r="F324" i="24"/>
  <c r="AB324" i="24" s="1"/>
  <c r="D324" i="24"/>
  <c r="AJ306" i="24"/>
  <c r="AI306" i="24"/>
  <c r="AG306" i="24"/>
  <c r="AF306" i="24"/>
  <c r="AD306" i="24"/>
  <c r="AC306" i="24"/>
  <c r="AA306" i="24"/>
  <c r="X306" i="24"/>
  <c r="V306" i="24"/>
  <c r="T306" i="24"/>
  <c r="R306" i="24"/>
  <c r="AH306" i="24" s="1"/>
  <c r="P306" i="24"/>
  <c r="N306" i="24"/>
  <c r="L306" i="24"/>
  <c r="AE306" i="24" s="1"/>
  <c r="J306" i="24"/>
  <c r="H306" i="24"/>
  <c r="F306" i="24"/>
  <c r="AB306" i="24" s="1"/>
  <c r="D306" i="24"/>
  <c r="AJ291" i="24"/>
  <c r="AI291" i="24"/>
  <c r="AD291" i="24"/>
  <c r="AC291" i="24"/>
  <c r="X291" i="24"/>
  <c r="V291" i="24"/>
  <c r="T291" i="24"/>
  <c r="R291" i="24"/>
  <c r="AH291" i="24" s="1"/>
  <c r="J291" i="24"/>
  <c r="H291" i="24"/>
  <c r="F291" i="24"/>
  <c r="AB291" i="24" s="1"/>
  <c r="AJ285" i="24"/>
  <c r="AI285" i="24"/>
  <c r="AG285" i="24"/>
  <c r="AF285" i="24"/>
  <c r="AD285" i="24"/>
  <c r="AC285" i="24"/>
  <c r="AA285" i="24"/>
  <c r="X285" i="24"/>
  <c r="V285" i="24"/>
  <c r="T285" i="24"/>
  <c r="R285" i="24"/>
  <c r="AH285" i="24" s="1"/>
  <c r="P285" i="24"/>
  <c r="P291" i="24" s="1"/>
  <c r="AG291" i="24" s="1"/>
  <c r="N285" i="24"/>
  <c r="N291" i="24" s="1"/>
  <c r="AF291" i="24" s="1"/>
  <c r="L285" i="24"/>
  <c r="J285" i="24"/>
  <c r="H285" i="24"/>
  <c r="F285" i="24"/>
  <c r="AB285" i="24" s="1"/>
  <c r="D285" i="24"/>
  <c r="D291" i="24" s="1"/>
  <c r="AA291" i="24" s="1"/>
  <c r="X245" i="24"/>
  <c r="R245" i="24"/>
  <c r="AH245" i="24" s="1"/>
  <c r="L245" i="24"/>
  <c r="AE245" i="24" s="1"/>
  <c r="F245" i="24"/>
  <c r="AB245" i="24" s="1"/>
  <c r="V233" i="24"/>
  <c r="T233" i="24"/>
  <c r="R233" i="24"/>
  <c r="P233" i="24"/>
  <c r="N233" i="24"/>
  <c r="L233" i="24"/>
  <c r="J233" i="24"/>
  <c r="H233" i="24"/>
  <c r="F233" i="24"/>
  <c r="D233" i="24"/>
  <c r="AJ229" i="24"/>
  <c r="AH229" i="24"/>
  <c r="AG229" i="24"/>
  <c r="AE229" i="24"/>
  <c r="AD229" i="24"/>
  <c r="AB229" i="24"/>
  <c r="AA229" i="24"/>
  <c r="X229" i="24"/>
  <c r="V229" i="24"/>
  <c r="V245" i="24" s="1"/>
  <c r="AJ245" i="24" s="1"/>
  <c r="T229" i="24"/>
  <c r="R229" i="24"/>
  <c r="P229" i="24"/>
  <c r="P245" i="24" s="1"/>
  <c r="AG245" i="24" s="1"/>
  <c r="N229" i="24"/>
  <c r="N245" i="24" s="1"/>
  <c r="AF245" i="24" s="1"/>
  <c r="L229" i="24"/>
  <c r="J229" i="24"/>
  <c r="J245" i="24" s="1"/>
  <c r="AD245" i="24" s="1"/>
  <c r="H229" i="24"/>
  <c r="F229" i="24"/>
  <c r="D229" i="24"/>
  <c r="D245" i="24" s="1"/>
  <c r="AA245" i="24" s="1"/>
  <c r="AJ216" i="24"/>
  <c r="AH216" i="24"/>
  <c r="AG216" i="24"/>
  <c r="AE216" i="24"/>
  <c r="AD216" i="24"/>
  <c r="AB216" i="24"/>
  <c r="AA216" i="24"/>
  <c r="X216" i="24"/>
  <c r="V216" i="24"/>
  <c r="T216" i="24"/>
  <c r="AI216" i="24" s="1"/>
  <c r="R216" i="24"/>
  <c r="P216" i="24"/>
  <c r="N216" i="24"/>
  <c r="AF216" i="24" s="1"/>
  <c r="L216" i="24"/>
  <c r="J216" i="24"/>
  <c r="H216" i="24"/>
  <c r="AC216" i="24" s="1"/>
  <c r="F216" i="24"/>
  <c r="D216" i="24"/>
  <c r="AJ204" i="24"/>
  <c r="AH204" i="24"/>
  <c r="AG204" i="24"/>
  <c r="AE204" i="24"/>
  <c r="AD204" i="24"/>
  <c r="AB204" i="24"/>
  <c r="AA204" i="24"/>
  <c r="X204" i="24"/>
  <c r="V204" i="24"/>
  <c r="T204" i="24"/>
  <c r="AI204" i="24" s="1"/>
  <c r="R204" i="24"/>
  <c r="P204" i="24"/>
  <c r="N204" i="24"/>
  <c r="AF204" i="24" s="1"/>
  <c r="L204" i="24"/>
  <c r="J204" i="24"/>
  <c r="H204" i="24"/>
  <c r="AC204" i="24" s="1"/>
  <c r="F204" i="24"/>
  <c r="D204" i="24"/>
  <c r="AJ203" i="24"/>
  <c r="AH203" i="24"/>
  <c r="AG203" i="24"/>
  <c r="AE203" i="24"/>
  <c r="AD203" i="24"/>
  <c r="AB203" i="24"/>
  <c r="AA203" i="24"/>
  <c r="X203" i="24"/>
  <c r="V203" i="24"/>
  <c r="T203" i="24"/>
  <c r="AI203" i="24" s="1"/>
  <c r="R203" i="24"/>
  <c r="P203" i="24"/>
  <c r="N203" i="24"/>
  <c r="AF203" i="24" s="1"/>
  <c r="L203" i="24"/>
  <c r="J203" i="24"/>
  <c r="H203" i="24"/>
  <c r="AC203" i="24" s="1"/>
  <c r="F203" i="24"/>
  <c r="D203" i="24"/>
  <c r="AJ189" i="24"/>
  <c r="AG189" i="24"/>
  <c r="AF189" i="24"/>
  <c r="AE189" i="24"/>
  <c r="AD189" i="24"/>
  <c r="AA189" i="24"/>
  <c r="V189" i="24"/>
  <c r="T189" i="24"/>
  <c r="AI189" i="24" s="1"/>
  <c r="R189" i="24"/>
  <c r="AH189" i="24" s="1"/>
  <c r="P189" i="24"/>
  <c r="N189" i="24"/>
  <c r="L189" i="24"/>
  <c r="J189" i="24"/>
  <c r="H189" i="24"/>
  <c r="AC189" i="24" s="1"/>
  <c r="F189" i="24"/>
  <c r="AB189" i="24" s="1"/>
  <c r="D189" i="24"/>
  <c r="AJ177" i="24"/>
  <c r="AI177" i="24"/>
  <c r="AG177" i="24"/>
  <c r="AF177" i="24"/>
  <c r="AD177" i="24"/>
  <c r="AC177" i="24"/>
  <c r="AA177" i="24"/>
  <c r="X177" i="24"/>
  <c r="V177" i="24"/>
  <c r="T177" i="24"/>
  <c r="R177" i="24"/>
  <c r="AH177" i="24" s="1"/>
  <c r="P177" i="24"/>
  <c r="N177" i="24"/>
  <c r="L177" i="24"/>
  <c r="AE177" i="24" s="1"/>
  <c r="J177" i="24"/>
  <c r="H177" i="24"/>
  <c r="F177" i="24"/>
  <c r="AB177" i="24" s="1"/>
  <c r="D177" i="24"/>
  <c r="AJ174" i="24"/>
  <c r="AG174" i="24"/>
  <c r="AF174" i="24"/>
  <c r="AD174" i="24"/>
  <c r="AA174" i="24"/>
  <c r="X174" i="24"/>
  <c r="V174" i="24"/>
  <c r="T174" i="24"/>
  <c r="AI174" i="24" s="1"/>
  <c r="R174" i="24"/>
  <c r="AH174" i="24" s="1"/>
  <c r="P174" i="24"/>
  <c r="N174" i="24"/>
  <c r="L174" i="24"/>
  <c r="AE174" i="24" s="1"/>
  <c r="J174" i="24"/>
  <c r="H174" i="24"/>
  <c r="AC174" i="24" s="1"/>
  <c r="F174" i="24"/>
  <c r="AB174" i="24" s="1"/>
  <c r="D174" i="24"/>
  <c r="AJ171" i="24"/>
  <c r="AI171" i="24"/>
  <c r="AG171" i="24"/>
  <c r="AF171" i="24"/>
  <c r="AD171" i="24"/>
  <c r="AC171" i="24"/>
  <c r="AA171" i="24"/>
  <c r="X171" i="24"/>
  <c r="V171" i="24"/>
  <c r="T171" i="24"/>
  <c r="R171" i="24"/>
  <c r="AH171" i="24" s="1"/>
  <c r="P171" i="24"/>
  <c r="N171" i="24"/>
  <c r="L171" i="24"/>
  <c r="AE171" i="24" s="1"/>
  <c r="J171" i="24"/>
  <c r="H171" i="24"/>
  <c r="F171" i="24"/>
  <c r="AB171" i="24" s="1"/>
  <c r="D171" i="24"/>
  <c r="AJ162" i="24"/>
  <c r="AG162" i="24"/>
  <c r="AF162" i="24"/>
  <c r="AD162" i="24"/>
  <c r="AA162" i="24"/>
  <c r="X162" i="24"/>
  <c r="V162" i="24"/>
  <c r="T162" i="24"/>
  <c r="AI162" i="24" s="1"/>
  <c r="R162" i="24"/>
  <c r="AH162" i="24" s="1"/>
  <c r="P162" i="24"/>
  <c r="N162" i="24"/>
  <c r="L162" i="24"/>
  <c r="AE162" i="24" s="1"/>
  <c r="J162" i="24"/>
  <c r="H162" i="24"/>
  <c r="AC162" i="24" s="1"/>
  <c r="F162" i="24"/>
  <c r="AB162" i="24" s="1"/>
  <c r="D162" i="24"/>
  <c r="AJ136" i="24"/>
  <c r="AI136" i="24"/>
  <c r="AG136" i="24"/>
  <c r="AF136" i="24"/>
  <c r="AD136" i="24"/>
  <c r="AC136" i="24"/>
  <c r="AA136" i="24"/>
  <c r="X136" i="24"/>
  <c r="V136" i="24"/>
  <c r="T136" i="24"/>
  <c r="R136" i="24"/>
  <c r="AH136" i="24" s="1"/>
  <c r="P136" i="24"/>
  <c r="N136" i="24"/>
  <c r="L136" i="24"/>
  <c r="AE136" i="24" s="1"/>
  <c r="J136" i="24"/>
  <c r="H136" i="24"/>
  <c r="F136" i="24"/>
  <c r="AB136" i="24" s="1"/>
  <c r="D136" i="24"/>
  <c r="AJ112" i="24"/>
  <c r="AG112" i="24"/>
  <c r="AF112" i="24"/>
  <c r="AD112" i="24"/>
  <c r="AA112" i="24"/>
  <c r="X112" i="24"/>
  <c r="V112" i="24"/>
  <c r="T112" i="24"/>
  <c r="AI112" i="24" s="1"/>
  <c r="R112" i="24"/>
  <c r="AH112" i="24" s="1"/>
  <c r="P112" i="24"/>
  <c r="N112" i="24"/>
  <c r="L112" i="24"/>
  <c r="AE112" i="24" s="1"/>
  <c r="J112" i="24"/>
  <c r="H112" i="24"/>
  <c r="AC112" i="24" s="1"/>
  <c r="F112" i="24"/>
  <c r="AB112" i="24" s="1"/>
  <c r="D112" i="24"/>
  <c r="AJ84" i="24"/>
  <c r="AI84" i="24"/>
  <c r="AG84" i="24"/>
  <c r="AF84" i="24"/>
  <c r="AD84" i="24"/>
  <c r="AC84" i="24"/>
  <c r="AA84" i="24"/>
  <c r="X84" i="24"/>
  <c r="V84" i="24"/>
  <c r="T84" i="24"/>
  <c r="R84" i="24"/>
  <c r="AH84" i="24" s="1"/>
  <c r="P84" i="24"/>
  <c r="N84" i="24"/>
  <c r="L84" i="24"/>
  <c r="AE84" i="24" s="1"/>
  <c r="J84" i="24"/>
  <c r="H84" i="24"/>
  <c r="F84" i="24"/>
  <c r="AB84" i="24" s="1"/>
  <c r="D84" i="24"/>
  <c r="AJ83" i="24"/>
  <c r="AG83" i="24"/>
  <c r="AF83" i="24"/>
  <c r="AD83" i="24"/>
  <c r="AA83" i="24"/>
  <c r="V83" i="24"/>
  <c r="T83" i="24"/>
  <c r="AI83" i="24" s="1"/>
  <c r="R83" i="24"/>
  <c r="AH83" i="24" s="1"/>
  <c r="P83" i="24"/>
  <c r="N83" i="24"/>
  <c r="L83" i="24"/>
  <c r="AE83" i="24" s="1"/>
  <c r="J83" i="24"/>
  <c r="H83" i="24"/>
  <c r="AC83" i="24" s="1"/>
  <c r="F83" i="24"/>
  <c r="AB83" i="24" s="1"/>
  <c r="D83" i="24"/>
  <c r="AI74" i="24"/>
  <c r="AG74" i="24"/>
  <c r="AF74" i="24"/>
  <c r="AC74" i="24"/>
  <c r="AA74" i="24"/>
  <c r="V74" i="24"/>
  <c r="AJ74" i="24" s="1"/>
  <c r="T74" i="24"/>
  <c r="R74" i="24"/>
  <c r="AH74" i="24" s="1"/>
  <c r="P74" i="24"/>
  <c r="N74" i="24"/>
  <c r="L74" i="24"/>
  <c r="AE74" i="24" s="1"/>
  <c r="J74" i="24"/>
  <c r="AD74" i="24" s="1"/>
  <c r="H74" i="24"/>
  <c r="F74" i="24"/>
  <c r="AB74" i="24" s="1"/>
  <c r="D74" i="24"/>
  <c r="V56" i="24"/>
  <c r="T56" i="24"/>
  <c r="R56" i="24"/>
  <c r="P56" i="24"/>
  <c r="N56" i="24"/>
  <c r="L56" i="24"/>
  <c r="J56" i="24"/>
  <c r="H56" i="24"/>
  <c r="F56" i="24"/>
  <c r="D56" i="24"/>
  <c r="AJ55" i="24"/>
  <c r="AI55" i="24"/>
  <c r="AG55" i="24"/>
  <c r="AF55" i="24"/>
  <c r="AD55" i="24"/>
  <c r="AC55" i="24"/>
  <c r="AA55" i="24"/>
  <c r="X55" i="24"/>
  <c r="V55" i="24"/>
  <c r="T55" i="24"/>
  <c r="R55" i="24"/>
  <c r="AH55" i="24" s="1"/>
  <c r="P55" i="24"/>
  <c r="N55" i="24"/>
  <c r="L55" i="24"/>
  <c r="AE55" i="24" s="1"/>
  <c r="J55" i="24"/>
  <c r="H55" i="24"/>
  <c r="F55" i="24"/>
  <c r="AB55" i="24" s="1"/>
  <c r="D55" i="24"/>
  <c r="AJ46" i="24"/>
  <c r="AG46" i="24"/>
  <c r="AF46" i="24"/>
  <c r="AD46" i="24"/>
  <c r="AA46" i="24"/>
  <c r="X46" i="24"/>
  <c r="V46" i="24"/>
  <c r="T46" i="24"/>
  <c r="AI46" i="24" s="1"/>
  <c r="R46" i="24"/>
  <c r="AH46" i="24" s="1"/>
  <c r="P46" i="24"/>
  <c r="N46" i="24"/>
  <c r="L46" i="24"/>
  <c r="AE46" i="24" s="1"/>
  <c r="J46" i="24"/>
  <c r="H46" i="24"/>
  <c r="AC46" i="24" s="1"/>
  <c r="F46" i="24"/>
  <c r="AB46" i="24" s="1"/>
  <c r="D46" i="24"/>
  <c r="AJ37" i="24"/>
  <c r="AI37" i="24"/>
  <c r="AG37" i="24"/>
  <c r="AF37" i="24"/>
  <c r="AD37" i="24"/>
  <c r="AC37" i="24"/>
  <c r="AA37" i="24"/>
  <c r="X37" i="24"/>
  <c r="V37" i="24"/>
  <c r="T37" i="24"/>
  <c r="R37" i="24"/>
  <c r="AH37" i="24" s="1"/>
  <c r="P37" i="24"/>
  <c r="N37" i="24"/>
  <c r="L37" i="24"/>
  <c r="AE37" i="24" s="1"/>
  <c r="J37" i="24"/>
  <c r="H37" i="24"/>
  <c r="F37" i="24"/>
  <c r="AB37" i="24" s="1"/>
  <c r="D37" i="24"/>
  <c r="AJ36" i="24"/>
  <c r="AG36" i="24"/>
  <c r="AF36" i="24"/>
  <c r="AD36" i="24"/>
  <c r="AA36" i="24"/>
  <c r="X36" i="24"/>
  <c r="V36" i="24"/>
  <c r="T36" i="24"/>
  <c r="AI36" i="24" s="1"/>
  <c r="R36" i="24"/>
  <c r="AH36" i="24" s="1"/>
  <c r="P36" i="24"/>
  <c r="N36" i="24"/>
  <c r="L36" i="24"/>
  <c r="AE36" i="24" s="1"/>
  <c r="J36" i="24"/>
  <c r="H36" i="24"/>
  <c r="AC36" i="24" s="1"/>
  <c r="F36" i="24"/>
  <c r="AB36" i="24" s="1"/>
  <c r="D36" i="24"/>
  <c r="AJ8" i="24"/>
  <c r="AI8" i="24"/>
  <c r="AG8" i="24"/>
  <c r="AF8" i="24"/>
  <c r="AD8" i="24"/>
  <c r="AC8" i="24"/>
  <c r="AA8" i="24"/>
  <c r="X8" i="24"/>
  <c r="X83" i="24" s="1"/>
  <c r="V8" i="24"/>
  <c r="T8" i="24"/>
  <c r="R8" i="24"/>
  <c r="AH8" i="24" s="1"/>
  <c r="P8" i="24"/>
  <c r="N8" i="24"/>
  <c r="L8" i="24"/>
  <c r="AE8" i="24" s="1"/>
  <c r="J8" i="24"/>
  <c r="H8" i="24"/>
  <c r="F8" i="24"/>
  <c r="AB8" i="24" s="1"/>
  <c r="D8" i="24"/>
  <c r="AJ326" i="23"/>
  <c r="AI326" i="23"/>
  <c r="AG326" i="23"/>
  <c r="AD326" i="23"/>
  <c r="AC326" i="23"/>
  <c r="AA326" i="23"/>
  <c r="X326" i="23"/>
  <c r="V326" i="23"/>
  <c r="T326" i="23"/>
  <c r="R326" i="23"/>
  <c r="AH326" i="23" s="1"/>
  <c r="P326" i="23"/>
  <c r="N326" i="23"/>
  <c r="AF326" i="23" s="1"/>
  <c r="L326" i="23"/>
  <c r="AE326" i="23" s="1"/>
  <c r="J326" i="23"/>
  <c r="H326" i="23"/>
  <c r="F326" i="23"/>
  <c r="AB326" i="23" s="1"/>
  <c r="D326" i="23"/>
  <c r="AJ324" i="23"/>
  <c r="AI324" i="23"/>
  <c r="AG324" i="23"/>
  <c r="AF324" i="23"/>
  <c r="AD324" i="23"/>
  <c r="AA324" i="23"/>
  <c r="X324" i="23"/>
  <c r="V324" i="23"/>
  <c r="T324" i="23"/>
  <c r="R324" i="23"/>
  <c r="AH324" i="23" s="1"/>
  <c r="P324" i="23"/>
  <c r="N324" i="23"/>
  <c r="L324" i="23"/>
  <c r="AE324" i="23" s="1"/>
  <c r="J324" i="23"/>
  <c r="H324" i="23"/>
  <c r="AC324" i="23" s="1"/>
  <c r="F324" i="23"/>
  <c r="AB324" i="23" s="1"/>
  <c r="D324" i="23"/>
  <c r="AJ306" i="23"/>
  <c r="AI306" i="23"/>
  <c r="AG306" i="23"/>
  <c r="AD306" i="23"/>
  <c r="AC306" i="23"/>
  <c r="AA306" i="23"/>
  <c r="X306" i="23"/>
  <c r="V306" i="23"/>
  <c r="T306" i="23"/>
  <c r="R306" i="23"/>
  <c r="AH306" i="23" s="1"/>
  <c r="P306" i="23"/>
  <c r="N306" i="23"/>
  <c r="AF306" i="23" s="1"/>
  <c r="L306" i="23"/>
  <c r="AE306" i="23" s="1"/>
  <c r="J306" i="23"/>
  <c r="H306" i="23"/>
  <c r="F306" i="23"/>
  <c r="AB306" i="23" s="1"/>
  <c r="D306" i="23"/>
  <c r="AJ291" i="23"/>
  <c r="AI291" i="23"/>
  <c r="AD291" i="23"/>
  <c r="X291" i="23"/>
  <c r="V291" i="23"/>
  <c r="T291" i="23"/>
  <c r="R291" i="23"/>
  <c r="AH291" i="23" s="1"/>
  <c r="J291" i="23"/>
  <c r="H291" i="23"/>
  <c r="AC291" i="23" s="1"/>
  <c r="F291" i="23"/>
  <c r="AB291" i="23" s="1"/>
  <c r="AJ285" i="23"/>
  <c r="AI285" i="23"/>
  <c r="AG285" i="23"/>
  <c r="AF285" i="23"/>
  <c r="AD285" i="23"/>
  <c r="AC285" i="23"/>
  <c r="AA285" i="23"/>
  <c r="X285" i="23"/>
  <c r="V285" i="23"/>
  <c r="T285" i="23"/>
  <c r="R285" i="23"/>
  <c r="AH285" i="23" s="1"/>
  <c r="P285" i="23"/>
  <c r="P291" i="23" s="1"/>
  <c r="AG291" i="23" s="1"/>
  <c r="N285" i="23"/>
  <c r="N291" i="23" s="1"/>
  <c r="AF291" i="23" s="1"/>
  <c r="L285" i="23"/>
  <c r="J285" i="23"/>
  <c r="H285" i="23"/>
  <c r="F285" i="23"/>
  <c r="AB285" i="23" s="1"/>
  <c r="D285" i="23"/>
  <c r="D291" i="23" s="1"/>
  <c r="AA291" i="23" s="1"/>
  <c r="AD245" i="23"/>
  <c r="X245" i="23"/>
  <c r="R245" i="23"/>
  <c r="AH245" i="23" s="1"/>
  <c r="L245" i="23"/>
  <c r="AE245" i="23" s="1"/>
  <c r="H245" i="23"/>
  <c r="AC245" i="23" s="1"/>
  <c r="F245" i="23"/>
  <c r="AB245" i="23" s="1"/>
  <c r="V233" i="23"/>
  <c r="T233" i="23"/>
  <c r="R233" i="23"/>
  <c r="P233" i="23"/>
  <c r="N233" i="23"/>
  <c r="L233" i="23"/>
  <c r="J233" i="23"/>
  <c r="H233" i="23"/>
  <c r="F233" i="23"/>
  <c r="D233" i="23"/>
  <c r="AJ229" i="23"/>
  <c r="AH229" i="23"/>
  <c r="AG229" i="23"/>
  <c r="AE229" i="23"/>
  <c r="AB229" i="23"/>
  <c r="AA229" i="23"/>
  <c r="X229" i="23"/>
  <c r="V229" i="23"/>
  <c r="V245" i="23" s="1"/>
  <c r="AJ245" i="23" s="1"/>
  <c r="T229" i="23"/>
  <c r="AI229" i="23" s="1"/>
  <c r="R229" i="23"/>
  <c r="P229" i="23"/>
  <c r="P245" i="23" s="1"/>
  <c r="AG245" i="23" s="1"/>
  <c r="N229" i="23"/>
  <c r="N245" i="23" s="1"/>
  <c r="AF245" i="23" s="1"/>
  <c r="L229" i="23"/>
  <c r="J229" i="23"/>
  <c r="J245" i="23" s="1"/>
  <c r="H229" i="23"/>
  <c r="AC229" i="23" s="1"/>
  <c r="F229" i="23"/>
  <c r="D229" i="23"/>
  <c r="D245" i="23" s="1"/>
  <c r="AA245" i="23" s="1"/>
  <c r="AJ216" i="23"/>
  <c r="AH216" i="23"/>
  <c r="AE216" i="23"/>
  <c r="AD216" i="23"/>
  <c r="AB216" i="23"/>
  <c r="AA216" i="23"/>
  <c r="X216" i="23"/>
  <c r="V216" i="23"/>
  <c r="T216" i="23"/>
  <c r="AI216" i="23" s="1"/>
  <c r="R216" i="23"/>
  <c r="P216" i="23"/>
  <c r="AG216" i="23" s="1"/>
  <c r="N216" i="23"/>
  <c r="AF216" i="23" s="1"/>
  <c r="L216" i="23"/>
  <c r="J216" i="23"/>
  <c r="H216" i="23"/>
  <c r="AC216" i="23" s="1"/>
  <c r="F216" i="23"/>
  <c r="D216" i="23"/>
  <c r="AJ204" i="23"/>
  <c r="AH204" i="23"/>
  <c r="AG204" i="23"/>
  <c r="AE204" i="23"/>
  <c r="AB204" i="23"/>
  <c r="AA204" i="23"/>
  <c r="X204" i="23"/>
  <c r="V204" i="23"/>
  <c r="T204" i="23"/>
  <c r="AI204" i="23" s="1"/>
  <c r="R204" i="23"/>
  <c r="P204" i="23"/>
  <c r="N204" i="23"/>
  <c r="AF204" i="23" s="1"/>
  <c r="L204" i="23"/>
  <c r="J204" i="23"/>
  <c r="AD204" i="23" s="1"/>
  <c r="H204" i="23"/>
  <c r="AC204" i="23" s="1"/>
  <c r="F204" i="23"/>
  <c r="D204" i="23"/>
  <c r="AJ203" i="23"/>
  <c r="AH203" i="23"/>
  <c r="AE203" i="23"/>
  <c r="AD203" i="23"/>
  <c r="AB203" i="23"/>
  <c r="AA203" i="23"/>
  <c r="X203" i="23"/>
  <c r="V203" i="23"/>
  <c r="T203" i="23"/>
  <c r="AI203" i="23" s="1"/>
  <c r="R203" i="23"/>
  <c r="P203" i="23"/>
  <c r="AG203" i="23" s="1"/>
  <c r="N203" i="23"/>
  <c r="AF203" i="23" s="1"/>
  <c r="L203" i="23"/>
  <c r="J203" i="23"/>
  <c r="H203" i="23"/>
  <c r="AC203" i="23" s="1"/>
  <c r="F203" i="23"/>
  <c r="D203" i="23"/>
  <c r="AJ189" i="23"/>
  <c r="AG189" i="23"/>
  <c r="AE189" i="23"/>
  <c r="AD189" i="23"/>
  <c r="AA189" i="23"/>
  <c r="V189" i="23"/>
  <c r="T189" i="23"/>
  <c r="AI189" i="23" s="1"/>
  <c r="R189" i="23"/>
  <c r="AH189" i="23" s="1"/>
  <c r="P189" i="23"/>
  <c r="N189" i="23"/>
  <c r="AF189" i="23" s="1"/>
  <c r="L189" i="23"/>
  <c r="J189" i="23"/>
  <c r="H189" i="23"/>
  <c r="AC189" i="23" s="1"/>
  <c r="F189" i="23"/>
  <c r="AB189" i="23" s="1"/>
  <c r="D189" i="23"/>
  <c r="AJ177" i="23"/>
  <c r="AI177" i="23"/>
  <c r="AG177" i="23"/>
  <c r="AF177" i="23"/>
  <c r="AD177" i="23"/>
  <c r="AC177" i="23"/>
  <c r="AA177" i="23"/>
  <c r="X177" i="23"/>
  <c r="V177" i="23"/>
  <c r="T177" i="23"/>
  <c r="R177" i="23"/>
  <c r="AH177" i="23" s="1"/>
  <c r="P177" i="23"/>
  <c r="N177" i="23"/>
  <c r="L177" i="23"/>
  <c r="AE177" i="23" s="1"/>
  <c r="J177" i="23"/>
  <c r="H177" i="23"/>
  <c r="F177" i="23"/>
  <c r="AB177" i="23" s="1"/>
  <c r="D177" i="23"/>
  <c r="AJ174" i="23"/>
  <c r="AG174" i="23"/>
  <c r="AF174" i="23"/>
  <c r="AD174" i="23"/>
  <c r="AA174" i="23"/>
  <c r="X174" i="23"/>
  <c r="V174" i="23"/>
  <c r="T174" i="23"/>
  <c r="AI174" i="23" s="1"/>
  <c r="R174" i="23"/>
  <c r="AH174" i="23" s="1"/>
  <c r="P174" i="23"/>
  <c r="N174" i="23"/>
  <c r="L174" i="23"/>
  <c r="AE174" i="23" s="1"/>
  <c r="J174" i="23"/>
  <c r="H174" i="23"/>
  <c r="AC174" i="23" s="1"/>
  <c r="F174" i="23"/>
  <c r="AB174" i="23" s="1"/>
  <c r="D174" i="23"/>
  <c r="AJ171" i="23"/>
  <c r="AI171" i="23"/>
  <c r="AG171" i="23"/>
  <c r="AF171" i="23"/>
  <c r="AD171" i="23"/>
  <c r="AC171" i="23"/>
  <c r="AA171" i="23"/>
  <c r="X171" i="23"/>
  <c r="V171" i="23"/>
  <c r="T171" i="23"/>
  <c r="R171" i="23"/>
  <c r="AH171" i="23" s="1"/>
  <c r="P171" i="23"/>
  <c r="N171" i="23"/>
  <c r="L171" i="23"/>
  <c r="AE171" i="23" s="1"/>
  <c r="J171" i="23"/>
  <c r="H171" i="23"/>
  <c r="F171" i="23"/>
  <c r="AB171" i="23" s="1"/>
  <c r="D171" i="23"/>
  <c r="AJ162" i="23"/>
  <c r="AG162" i="23"/>
  <c r="AF162" i="23"/>
  <c r="AD162" i="23"/>
  <c r="AA162" i="23"/>
  <c r="X162" i="23"/>
  <c r="V162" i="23"/>
  <c r="T162" i="23"/>
  <c r="AI162" i="23" s="1"/>
  <c r="R162" i="23"/>
  <c r="AH162" i="23" s="1"/>
  <c r="P162" i="23"/>
  <c r="N162" i="23"/>
  <c r="L162" i="23"/>
  <c r="AE162" i="23" s="1"/>
  <c r="J162" i="23"/>
  <c r="H162" i="23"/>
  <c r="AC162" i="23" s="1"/>
  <c r="F162" i="23"/>
  <c r="AB162" i="23" s="1"/>
  <c r="D162" i="23"/>
  <c r="AJ136" i="23"/>
  <c r="AI136" i="23"/>
  <c r="AG136" i="23"/>
  <c r="AF136" i="23"/>
  <c r="AD136" i="23"/>
  <c r="AC136" i="23"/>
  <c r="AA136" i="23"/>
  <c r="X136" i="23"/>
  <c r="V136" i="23"/>
  <c r="T136" i="23"/>
  <c r="R136" i="23"/>
  <c r="AH136" i="23" s="1"/>
  <c r="P136" i="23"/>
  <c r="N136" i="23"/>
  <c r="L136" i="23"/>
  <c r="AE136" i="23" s="1"/>
  <c r="J136" i="23"/>
  <c r="H136" i="23"/>
  <c r="F136" i="23"/>
  <c r="AB136" i="23" s="1"/>
  <c r="D136" i="23"/>
  <c r="AJ112" i="23"/>
  <c r="AG112" i="23"/>
  <c r="AF112" i="23"/>
  <c r="AD112" i="23"/>
  <c r="AA112" i="23"/>
  <c r="X112" i="23"/>
  <c r="V112" i="23"/>
  <c r="T112" i="23"/>
  <c r="AI112" i="23" s="1"/>
  <c r="R112" i="23"/>
  <c r="AH112" i="23" s="1"/>
  <c r="P112" i="23"/>
  <c r="N112" i="23"/>
  <c r="L112" i="23"/>
  <c r="AE112" i="23" s="1"/>
  <c r="J112" i="23"/>
  <c r="H112" i="23"/>
  <c r="AC112" i="23" s="1"/>
  <c r="F112" i="23"/>
  <c r="AB112" i="23" s="1"/>
  <c r="D112" i="23"/>
  <c r="AJ84" i="23"/>
  <c r="AI84" i="23"/>
  <c r="AG84" i="23"/>
  <c r="AF84" i="23"/>
  <c r="AD84" i="23"/>
  <c r="AC84" i="23"/>
  <c r="AA84" i="23"/>
  <c r="X84" i="23"/>
  <c r="V84" i="23"/>
  <c r="T84" i="23"/>
  <c r="R84" i="23"/>
  <c r="AH84" i="23" s="1"/>
  <c r="P84" i="23"/>
  <c r="N84" i="23"/>
  <c r="L84" i="23"/>
  <c r="AE84" i="23" s="1"/>
  <c r="J84" i="23"/>
  <c r="H84" i="23"/>
  <c r="F84" i="23"/>
  <c r="AB84" i="23" s="1"/>
  <c r="D84" i="23"/>
  <c r="AJ83" i="23"/>
  <c r="AG83" i="23"/>
  <c r="AF83" i="23"/>
  <c r="AD83" i="23"/>
  <c r="AC83" i="23"/>
  <c r="AA83" i="23"/>
  <c r="T83" i="23"/>
  <c r="AI83" i="23" s="1"/>
  <c r="R83" i="23"/>
  <c r="AH83" i="23" s="1"/>
  <c r="P83" i="23"/>
  <c r="N83" i="23"/>
  <c r="L83" i="23"/>
  <c r="AE83" i="23" s="1"/>
  <c r="J83" i="23"/>
  <c r="H83" i="23"/>
  <c r="F83" i="23"/>
  <c r="AB83" i="23" s="1"/>
  <c r="D83" i="23"/>
  <c r="AI74" i="23"/>
  <c r="AG74" i="23"/>
  <c r="AF74" i="23"/>
  <c r="AC74" i="23"/>
  <c r="AA74" i="23"/>
  <c r="V74" i="23"/>
  <c r="AJ74" i="23" s="1"/>
  <c r="T74" i="23"/>
  <c r="R74" i="23"/>
  <c r="AH74" i="23" s="1"/>
  <c r="P74" i="23"/>
  <c r="N74" i="23"/>
  <c r="L74" i="23"/>
  <c r="AE74" i="23" s="1"/>
  <c r="J74" i="23"/>
  <c r="AD74" i="23" s="1"/>
  <c r="H74" i="23"/>
  <c r="F74" i="23"/>
  <c r="AB74" i="23" s="1"/>
  <c r="D74" i="23"/>
  <c r="V56" i="23"/>
  <c r="T56" i="23"/>
  <c r="R56" i="23"/>
  <c r="P56" i="23"/>
  <c r="N56" i="23"/>
  <c r="L56" i="23"/>
  <c r="J56" i="23"/>
  <c r="H56" i="23"/>
  <c r="F56" i="23"/>
  <c r="D56" i="23"/>
  <c r="AJ55" i="23"/>
  <c r="AI55" i="23"/>
  <c r="AG55" i="23"/>
  <c r="AF55" i="23"/>
  <c r="AD55" i="23"/>
  <c r="AC55" i="23"/>
  <c r="AA55" i="23"/>
  <c r="X55" i="23"/>
  <c r="V55" i="23"/>
  <c r="T55" i="23"/>
  <c r="R55" i="23"/>
  <c r="AH55" i="23" s="1"/>
  <c r="P55" i="23"/>
  <c r="N55" i="23"/>
  <c r="L55" i="23"/>
  <c r="AE55" i="23" s="1"/>
  <c r="J55" i="23"/>
  <c r="H55" i="23"/>
  <c r="F55" i="23"/>
  <c r="AB55" i="23" s="1"/>
  <c r="D55" i="23"/>
  <c r="AJ46" i="23"/>
  <c r="AG46" i="23"/>
  <c r="AF46" i="23"/>
  <c r="AD46" i="23"/>
  <c r="AA46" i="23"/>
  <c r="X46" i="23"/>
  <c r="V46" i="23"/>
  <c r="T46" i="23"/>
  <c r="AI46" i="23" s="1"/>
  <c r="R46" i="23"/>
  <c r="AH46" i="23" s="1"/>
  <c r="P46" i="23"/>
  <c r="N46" i="23"/>
  <c r="L46" i="23"/>
  <c r="AE46" i="23" s="1"/>
  <c r="J46" i="23"/>
  <c r="H46" i="23"/>
  <c r="AC46" i="23" s="1"/>
  <c r="F46" i="23"/>
  <c r="AB46" i="23" s="1"/>
  <c r="D46" i="23"/>
  <c r="AJ37" i="23"/>
  <c r="AI37" i="23"/>
  <c r="AG37" i="23"/>
  <c r="AF37" i="23"/>
  <c r="AD37" i="23"/>
  <c r="AC37" i="23"/>
  <c r="AA37" i="23"/>
  <c r="X37" i="23"/>
  <c r="V37" i="23"/>
  <c r="T37" i="23"/>
  <c r="R37" i="23"/>
  <c r="AH37" i="23" s="1"/>
  <c r="P37" i="23"/>
  <c r="N37" i="23"/>
  <c r="L37" i="23"/>
  <c r="AE37" i="23" s="1"/>
  <c r="J37" i="23"/>
  <c r="H37" i="23"/>
  <c r="F37" i="23"/>
  <c r="AB37" i="23" s="1"/>
  <c r="D37" i="23"/>
  <c r="AJ36" i="23"/>
  <c r="AG36" i="23"/>
  <c r="AF36" i="23"/>
  <c r="AD36" i="23"/>
  <c r="AA36" i="23"/>
  <c r="X36" i="23"/>
  <c r="V36" i="23"/>
  <c r="T36" i="23"/>
  <c r="AI36" i="23" s="1"/>
  <c r="R36" i="23"/>
  <c r="AH36" i="23" s="1"/>
  <c r="P36" i="23"/>
  <c r="N36" i="23"/>
  <c r="L36" i="23"/>
  <c r="AE36" i="23" s="1"/>
  <c r="J36" i="23"/>
  <c r="H36" i="23"/>
  <c r="AC36" i="23" s="1"/>
  <c r="F36" i="23"/>
  <c r="AB36" i="23" s="1"/>
  <c r="D36" i="23"/>
  <c r="AJ8" i="23"/>
  <c r="AI8" i="23"/>
  <c r="AG8" i="23"/>
  <c r="AF8" i="23"/>
  <c r="AD8" i="23"/>
  <c r="AC8" i="23"/>
  <c r="AA8" i="23"/>
  <c r="X8" i="23"/>
  <c r="X83" i="23" s="1"/>
  <c r="V8" i="23"/>
  <c r="V83" i="23" s="1"/>
  <c r="T8" i="23"/>
  <c r="R8" i="23"/>
  <c r="AH8" i="23" s="1"/>
  <c r="P8" i="23"/>
  <c r="N8" i="23"/>
  <c r="L8" i="23"/>
  <c r="AE8" i="23" s="1"/>
  <c r="J8" i="23"/>
  <c r="H8" i="23"/>
  <c r="F8" i="23"/>
  <c r="AB8" i="23" s="1"/>
  <c r="D8" i="23"/>
  <c r="AJ326" i="22"/>
  <c r="AH326" i="22"/>
  <c r="AG326" i="22"/>
  <c r="AD326" i="22"/>
  <c r="AB326" i="22"/>
  <c r="AA326" i="22"/>
  <c r="X326" i="22"/>
  <c r="V326" i="22"/>
  <c r="T326" i="22"/>
  <c r="AI326" i="22" s="1"/>
  <c r="R326" i="22"/>
  <c r="P326" i="22"/>
  <c r="N326" i="22"/>
  <c r="AF326" i="22" s="1"/>
  <c r="L326" i="22"/>
  <c r="AE326" i="22" s="1"/>
  <c r="J326" i="22"/>
  <c r="H326" i="22"/>
  <c r="AC326" i="22" s="1"/>
  <c r="F326" i="22"/>
  <c r="D326" i="22"/>
  <c r="AJ324" i="22"/>
  <c r="AG324" i="22"/>
  <c r="AE324" i="22"/>
  <c r="AD324" i="22"/>
  <c r="AA324" i="22"/>
  <c r="X324" i="22"/>
  <c r="V324" i="22"/>
  <c r="T324" i="22"/>
  <c r="AI324" i="22" s="1"/>
  <c r="R324" i="22"/>
  <c r="AH324" i="22" s="1"/>
  <c r="P324" i="22"/>
  <c r="N324" i="22"/>
  <c r="AF324" i="22" s="1"/>
  <c r="L324" i="22"/>
  <c r="J324" i="22"/>
  <c r="H324" i="22"/>
  <c r="AC324" i="22" s="1"/>
  <c r="F324" i="22"/>
  <c r="AB324" i="22" s="1"/>
  <c r="D324" i="22"/>
  <c r="AJ306" i="22"/>
  <c r="AH306" i="22"/>
  <c r="AG306" i="22"/>
  <c r="AD306" i="22"/>
  <c r="AB306" i="22"/>
  <c r="AA306" i="22"/>
  <c r="X306" i="22"/>
  <c r="V306" i="22"/>
  <c r="T306" i="22"/>
  <c r="AI306" i="22" s="1"/>
  <c r="R306" i="22"/>
  <c r="P306" i="22"/>
  <c r="N306" i="22"/>
  <c r="AF306" i="22" s="1"/>
  <c r="L306" i="22"/>
  <c r="AE306" i="22" s="1"/>
  <c r="J306" i="22"/>
  <c r="H306" i="22"/>
  <c r="AC306" i="22" s="1"/>
  <c r="F306" i="22"/>
  <c r="D306" i="22"/>
  <c r="AJ291" i="22"/>
  <c r="AD291" i="22"/>
  <c r="X291" i="22"/>
  <c r="V291" i="22"/>
  <c r="T291" i="22"/>
  <c r="AI291" i="22" s="1"/>
  <c r="R291" i="22"/>
  <c r="AH291" i="22" s="1"/>
  <c r="J291" i="22"/>
  <c r="H291" i="22"/>
  <c r="AC291" i="22" s="1"/>
  <c r="F291" i="22"/>
  <c r="AB291" i="22" s="1"/>
  <c r="AJ285" i="22"/>
  <c r="AH285" i="22"/>
  <c r="AG285" i="22"/>
  <c r="AF285" i="22"/>
  <c r="AD285" i="22"/>
  <c r="AB285" i="22"/>
  <c r="AA285" i="22"/>
  <c r="X285" i="22"/>
  <c r="V285" i="22"/>
  <c r="T285" i="22"/>
  <c r="AI285" i="22" s="1"/>
  <c r="R285" i="22"/>
  <c r="P285" i="22"/>
  <c r="P291" i="22" s="1"/>
  <c r="AG291" i="22" s="1"/>
  <c r="N285" i="22"/>
  <c r="N291" i="22" s="1"/>
  <c r="AF291" i="22" s="1"/>
  <c r="L285" i="22"/>
  <c r="J285" i="22"/>
  <c r="H285" i="22"/>
  <c r="AC285" i="22" s="1"/>
  <c r="F285" i="22"/>
  <c r="D285" i="22"/>
  <c r="D291" i="22" s="1"/>
  <c r="AA291" i="22" s="1"/>
  <c r="R245" i="22"/>
  <c r="AH245" i="22" s="1"/>
  <c r="N245" i="22"/>
  <c r="AF245" i="22" s="1"/>
  <c r="F245" i="22"/>
  <c r="AB245" i="22" s="1"/>
  <c r="V233" i="22"/>
  <c r="T233" i="22"/>
  <c r="R233" i="22"/>
  <c r="P233" i="22"/>
  <c r="N233" i="22"/>
  <c r="L233" i="22"/>
  <c r="J233" i="22"/>
  <c r="H233" i="22"/>
  <c r="F233" i="22"/>
  <c r="D233" i="22"/>
  <c r="AJ229" i="22"/>
  <c r="AH229" i="22"/>
  <c r="AF229" i="22"/>
  <c r="AE229" i="22"/>
  <c r="AD229" i="22"/>
  <c r="AB229" i="22"/>
  <c r="X229" i="22"/>
  <c r="X245" i="22" s="1"/>
  <c r="V229" i="22"/>
  <c r="V245" i="22" s="1"/>
  <c r="AJ245" i="22" s="1"/>
  <c r="T229" i="22"/>
  <c r="AI229" i="22" s="1"/>
  <c r="R229" i="22"/>
  <c r="P229" i="22"/>
  <c r="AG229" i="22" s="1"/>
  <c r="N229" i="22"/>
  <c r="L229" i="22"/>
  <c r="L245" i="22" s="1"/>
  <c r="AE245" i="22" s="1"/>
  <c r="J229" i="22"/>
  <c r="J245" i="22" s="1"/>
  <c r="AD245" i="22" s="1"/>
  <c r="H229" i="22"/>
  <c r="AC229" i="22" s="1"/>
  <c r="F229" i="22"/>
  <c r="D229" i="22"/>
  <c r="AA229" i="22" s="1"/>
  <c r="AI216" i="22"/>
  <c r="AH216" i="22"/>
  <c r="AE216" i="22"/>
  <c r="AC216" i="22"/>
  <c r="AB216" i="22"/>
  <c r="X216" i="22"/>
  <c r="V216" i="22"/>
  <c r="AJ216" i="22" s="1"/>
  <c r="T216" i="22"/>
  <c r="R216" i="22"/>
  <c r="P216" i="22"/>
  <c r="AG216" i="22" s="1"/>
  <c r="N216" i="22"/>
  <c r="AF216" i="22" s="1"/>
  <c r="L216" i="22"/>
  <c r="J216" i="22"/>
  <c r="AD216" i="22" s="1"/>
  <c r="H216" i="22"/>
  <c r="F216" i="22"/>
  <c r="D216" i="22"/>
  <c r="AA216" i="22" s="1"/>
  <c r="AH204" i="22"/>
  <c r="AF204" i="22"/>
  <c r="AE204" i="22"/>
  <c r="AB204" i="22"/>
  <c r="X204" i="22"/>
  <c r="V204" i="22"/>
  <c r="AJ204" i="22" s="1"/>
  <c r="T204" i="22"/>
  <c r="AI204" i="22" s="1"/>
  <c r="R204" i="22"/>
  <c r="P204" i="22"/>
  <c r="AG204" i="22" s="1"/>
  <c r="N204" i="22"/>
  <c r="L204" i="22"/>
  <c r="J204" i="22"/>
  <c r="AD204" i="22" s="1"/>
  <c r="H204" i="22"/>
  <c r="AC204" i="22" s="1"/>
  <c r="F204" i="22"/>
  <c r="D204" i="22"/>
  <c r="AA204" i="22" s="1"/>
  <c r="AI203" i="22"/>
  <c r="AH203" i="22"/>
  <c r="AG203" i="22"/>
  <c r="AE203" i="22"/>
  <c r="AC203" i="22"/>
  <c r="AB203" i="22"/>
  <c r="AA203" i="22"/>
  <c r="X203" i="22"/>
  <c r="V203" i="22"/>
  <c r="AJ203" i="22" s="1"/>
  <c r="T203" i="22"/>
  <c r="R203" i="22"/>
  <c r="P203" i="22"/>
  <c r="N203" i="22"/>
  <c r="AF203" i="22" s="1"/>
  <c r="L203" i="22"/>
  <c r="J203" i="22"/>
  <c r="AD203" i="22" s="1"/>
  <c r="H203" i="22"/>
  <c r="F203" i="22"/>
  <c r="D203" i="22"/>
  <c r="AJ189" i="22"/>
  <c r="AF189" i="22"/>
  <c r="AE189" i="22"/>
  <c r="AD189" i="22"/>
  <c r="V189" i="22"/>
  <c r="T189" i="22"/>
  <c r="AI189" i="22" s="1"/>
  <c r="R189" i="22"/>
  <c r="AH189" i="22" s="1"/>
  <c r="P189" i="22"/>
  <c r="AG189" i="22" s="1"/>
  <c r="N189" i="22"/>
  <c r="L189" i="22"/>
  <c r="J189" i="22"/>
  <c r="H189" i="22"/>
  <c r="AC189" i="22" s="1"/>
  <c r="F189" i="22"/>
  <c r="AB189" i="22" s="1"/>
  <c r="D189" i="22"/>
  <c r="AA189" i="22" s="1"/>
  <c r="AJ177" i="22"/>
  <c r="AH177" i="22"/>
  <c r="AG177" i="22"/>
  <c r="AD177" i="22"/>
  <c r="AB177" i="22"/>
  <c r="AA177" i="22"/>
  <c r="X177" i="22"/>
  <c r="V177" i="22"/>
  <c r="T177" i="22"/>
  <c r="AI177" i="22" s="1"/>
  <c r="R177" i="22"/>
  <c r="P177" i="22"/>
  <c r="N177" i="22"/>
  <c r="AF177" i="22" s="1"/>
  <c r="L177" i="22"/>
  <c r="AE177" i="22" s="1"/>
  <c r="J177" i="22"/>
  <c r="H177" i="22"/>
  <c r="AC177" i="22" s="1"/>
  <c r="F177" i="22"/>
  <c r="D177" i="22"/>
  <c r="AJ174" i="22"/>
  <c r="AI174" i="22"/>
  <c r="AG174" i="22"/>
  <c r="AE174" i="22"/>
  <c r="AD174" i="22"/>
  <c r="AA174" i="22"/>
  <c r="X174" i="22"/>
  <c r="V174" i="22"/>
  <c r="T174" i="22"/>
  <c r="R174" i="22"/>
  <c r="AH174" i="22" s="1"/>
  <c r="P174" i="22"/>
  <c r="N174" i="22"/>
  <c r="AF174" i="22" s="1"/>
  <c r="L174" i="22"/>
  <c r="J174" i="22"/>
  <c r="H174" i="22"/>
  <c r="AC174" i="22" s="1"/>
  <c r="F174" i="22"/>
  <c r="AB174" i="22" s="1"/>
  <c r="D174" i="22"/>
  <c r="AJ171" i="22"/>
  <c r="AH171" i="22"/>
  <c r="AG171" i="22"/>
  <c r="AD171" i="22"/>
  <c r="AB171" i="22"/>
  <c r="AA171" i="22"/>
  <c r="X171" i="22"/>
  <c r="V171" i="22"/>
  <c r="T171" i="22"/>
  <c r="AI171" i="22" s="1"/>
  <c r="R171" i="22"/>
  <c r="P171" i="22"/>
  <c r="N171" i="22"/>
  <c r="AF171" i="22" s="1"/>
  <c r="L171" i="22"/>
  <c r="AE171" i="22" s="1"/>
  <c r="J171" i="22"/>
  <c r="H171" i="22"/>
  <c r="AC171" i="22" s="1"/>
  <c r="F171" i="22"/>
  <c r="D171" i="22"/>
  <c r="AJ162" i="22"/>
  <c r="AI162" i="22"/>
  <c r="AG162" i="22"/>
  <c r="AE162" i="22"/>
  <c r="AD162" i="22"/>
  <c r="AA162" i="22"/>
  <c r="X162" i="22"/>
  <c r="V162" i="22"/>
  <c r="T162" i="22"/>
  <c r="R162" i="22"/>
  <c r="AH162" i="22" s="1"/>
  <c r="P162" i="22"/>
  <c r="N162" i="22"/>
  <c r="AF162" i="22" s="1"/>
  <c r="L162" i="22"/>
  <c r="J162" i="22"/>
  <c r="H162" i="22"/>
  <c r="AC162" i="22" s="1"/>
  <c r="F162" i="22"/>
  <c r="AB162" i="22" s="1"/>
  <c r="D162" i="22"/>
  <c r="AJ136" i="22"/>
  <c r="AH136" i="22"/>
  <c r="AG136" i="22"/>
  <c r="AD136" i="22"/>
  <c r="AB136" i="22"/>
  <c r="AA136" i="22"/>
  <c r="X136" i="22"/>
  <c r="V136" i="22"/>
  <c r="T136" i="22"/>
  <c r="AI136" i="22" s="1"/>
  <c r="R136" i="22"/>
  <c r="P136" i="22"/>
  <c r="N136" i="22"/>
  <c r="AF136" i="22" s="1"/>
  <c r="L136" i="22"/>
  <c r="AE136" i="22" s="1"/>
  <c r="J136" i="22"/>
  <c r="H136" i="22"/>
  <c r="AC136" i="22" s="1"/>
  <c r="F136" i="22"/>
  <c r="D136" i="22"/>
  <c r="AJ112" i="22"/>
  <c r="AI112" i="22"/>
  <c r="AG112" i="22"/>
  <c r="AE112" i="22"/>
  <c r="AD112" i="22"/>
  <c r="AA112" i="22"/>
  <c r="X112" i="22"/>
  <c r="V112" i="22"/>
  <c r="T112" i="22"/>
  <c r="R112" i="22"/>
  <c r="AH112" i="22" s="1"/>
  <c r="P112" i="22"/>
  <c r="N112" i="22"/>
  <c r="AF112" i="22" s="1"/>
  <c r="L112" i="22"/>
  <c r="J112" i="22"/>
  <c r="H112" i="22"/>
  <c r="AC112" i="22" s="1"/>
  <c r="F112" i="22"/>
  <c r="AB112" i="22" s="1"/>
  <c r="D112" i="22"/>
  <c r="AJ84" i="22"/>
  <c r="AH84" i="22"/>
  <c r="AG84" i="22"/>
  <c r="AD84" i="22"/>
  <c r="AB84" i="22"/>
  <c r="AA84" i="22"/>
  <c r="X84" i="22"/>
  <c r="V84" i="22"/>
  <c r="T84" i="22"/>
  <c r="AI84" i="22" s="1"/>
  <c r="R84" i="22"/>
  <c r="P84" i="22"/>
  <c r="N84" i="22"/>
  <c r="AF84" i="22" s="1"/>
  <c r="L84" i="22"/>
  <c r="AE84" i="22" s="1"/>
  <c r="J84" i="22"/>
  <c r="H84" i="22"/>
  <c r="AC84" i="22" s="1"/>
  <c r="F84" i="22"/>
  <c r="D84" i="22"/>
  <c r="AJ83" i="22"/>
  <c r="AG83" i="22"/>
  <c r="AE83" i="22"/>
  <c r="AD83" i="22"/>
  <c r="AA83" i="22"/>
  <c r="V83" i="22"/>
  <c r="T83" i="22"/>
  <c r="AI83" i="22" s="1"/>
  <c r="R83" i="22"/>
  <c r="AH83" i="22" s="1"/>
  <c r="P83" i="22"/>
  <c r="N83" i="22"/>
  <c r="AF83" i="22" s="1"/>
  <c r="L83" i="22"/>
  <c r="J83" i="22"/>
  <c r="H83" i="22"/>
  <c r="AC83" i="22" s="1"/>
  <c r="F83" i="22"/>
  <c r="AB83" i="22" s="1"/>
  <c r="D83" i="22"/>
  <c r="AH74" i="22"/>
  <c r="AG74" i="22"/>
  <c r="AF74" i="22"/>
  <c r="AB74" i="22"/>
  <c r="AA74" i="22"/>
  <c r="V74" i="22"/>
  <c r="AJ74" i="22" s="1"/>
  <c r="T74" i="22"/>
  <c r="AI74" i="22" s="1"/>
  <c r="R74" i="22"/>
  <c r="P74" i="22"/>
  <c r="N74" i="22"/>
  <c r="L74" i="22"/>
  <c r="AE74" i="22" s="1"/>
  <c r="J74" i="22"/>
  <c r="AD74" i="22" s="1"/>
  <c r="H74" i="22"/>
  <c r="AC74" i="22" s="1"/>
  <c r="F74" i="22"/>
  <c r="D74" i="22"/>
  <c r="V56" i="22"/>
  <c r="T56" i="22"/>
  <c r="R56" i="22"/>
  <c r="P56" i="22"/>
  <c r="N56" i="22"/>
  <c r="L56" i="22"/>
  <c r="J56" i="22"/>
  <c r="H56" i="22"/>
  <c r="F56" i="22"/>
  <c r="D56" i="22"/>
  <c r="AJ55" i="22"/>
  <c r="AH55" i="22"/>
  <c r="AG55" i="22"/>
  <c r="AD55" i="22"/>
  <c r="AB55" i="22"/>
  <c r="AA55" i="22"/>
  <c r="X55" i="22"/>
  <c r="V55" i="22"/>
  <c r="T55" i="22"/>
  <c r="AI55" i="22" s="1"/>
  <c r="R55" i="22"/>
  <c r="P55" i="22"/>
  <c r="N55" i="22"/>
  <c r="AF55" i="22" s="1"/>
  <c r="L55" i="22"/>
  <c r="AE55" i="22" s="1"/>
  <c r="J55" i="22"/>
  <c r="H55" i="22"/>
  <c r="AC55" i="22" s="1"/>
  <c r="F55" i="22"/>
  <c r="D55" i="22"/>
  <c r="AJ46" i="22"/>
  <c r="AG46" i="22"/>
  <c r="AE46" i="22"/>
  <c r="AD46" i="22"/>
  <c r="AA46" i="22"/>
  <c r="X46" i="22"/>
  <c r="V46" i="22"/>
  <c r="T46" i="22"/>
  <c r="AI46" i="22" s="1"/>
  <c r="R46" i="22"/>
  <c r="AH46" i="22" s="1"/>
  <c r="P46" i="22"/>
  <c r="N46" i="22"/>
  <c r="AF46" i="22" s="1"/>
  <c r="L46" i="22"/>
  <c r="J46" i="22"/>
  <c r="H46" i="22"/>
  <c r="AC46" i="22" s="1"/>
  <c r="F46" i="22"/>
  <c r="AB46" i="22" s="1"/>
  <c r="D46" i="22"/>
  <c r="AJ37" i="22"/>
  <c r="AH37" i="22"/>
  <c r="AG37" i="22"/>
  <c r="AD37" i="22"/>
  <c r="AB37" i="22"/>
  <c r="AA37" i="22"/>
  <c r="X37" i="22"/>
  <c r="V37" i="22"/>
  <c r="T37" i="22"/>
  <c r="AI37" i="22" s="1"/>
  <c r="R37" i="22"/>
  <c r="P37" i="22"/>
  <c r="N37" i="22"/>
  <c r="AF37" i="22" s="1"/>
  <c r="L37" i="22"/>
  <c r="AE37" i="22" s="1"/>
  <c r="J37" i="22"/>
  <c r="H37" i="22"/>
  <c r="AC37" i="22" s="1"/>
  <c r="F37" i="22"/>
  <c r="D37" i="22"/>
  <c r="AJ36" i="22"/>
  <c r="AG36" i="22"/>
  <c r="AE36" i="22"/>
  <c r="AD36" i="22"/>
  <c r="AA36" i="22"/>
  <c r="X36" i="22"/>
  <c r="V36" i="22"/>
  <c r="T36" i="22"/>
  <c r="AI36" i="22" s="1"/>
  <c r="R36" i="22"/>
  <c r="AH36" i="22" s="1"/>
  <c r="P36" i="22"/>
  <c r="N36" i="22"/>
  <c r="AF36" i="22" s="1"/>
  <c r="L36" i="22"/>
  <c r="J36" i="22"/>
  <c r="H36" i="22"/>
  <c r="AC36" i="22" s="1"/>
  <c r="F36" i="22"/>
  <c r="AB36" i="22" s="1"/>
  <c r="D36" i="22"/>
  <c r="AJ8" i="22"/>
  <c r="AH8" i="22"/>
  <c r="AG8" i="22"/>
  <c r="AD8" i="22"/>
  <c r="AB8" i="22"/>
  <c r="AA8" i="22"/>
  <c r="X8" i="22"/>
  <c r="X83" i="22" s="1"/>
  <c r="V8" i="22"/>
  <c r="T8" i="22"/>
  <c r="AI8" i="22" s="1"/>
  <c r="R8" i="22"/>
  <c r="P8" i="22"/>
  <c r="N8" i="22"/>
  <c r="AF8" i="22" s="1"/>
  <c r="L8" i="22"/>
  <c r="AE8" i="22" s="1"/>
  <c r="J8" i="22"/>
  <c r="H8" i="22"/>
  <c r="AC8" i="22" s="1"/>
  <c r="F8" i="22"/>
  <c r="D8" i="22"/>
  <c r="AJ326" i="21"/>
  <c r="AH326" i="21"/>
  <c r="AG326" i="21"/>
  <c r="AD326" i="21"/>
  <c r="AB326" i="21"/>
  <c r="AA326" i="21"/>
  <c r="X326" i="21"/>
  <c r="V326" i="21"/>
  <c r="T326" i="21"/>
  <c r="AI326" i="21" s="1"/>
  <c r="R326" i="21"/>
  <c r="P326" i="21"/>
  <c r="N326" i="21"/>
  <c r="AF326" i="21" s="1"/>
  <c r="L326" i="21"/>
  <c r="AE326" i="21" s="1"/>
  <c r="J326" i="21"/>
  <c r="H326" i="21"/>
  <c r="AC326" i="21" s="1"/>
  <c r="F326" i="21"/>
  <c r="D326" i="21"/>
  <c r="AI324" i="21"/>
  <c r="AG324" i="21"/>
  <c r="AE324" i="21"/>
  <c r="AC324" i="21"/>
  <c r="AA324" i="21"/>
  <c r="X324" i="21"/>
  <c r="V324" i="21"/>
  <c r="AJ324" i="21" s="1"/>
  <c r="T324" i="21"/>
  <c r="R324" i="21"/>
  <c r="AH324" i="21" s="1"/>
  <c r="P324" i="21"/>
  <c r="N324" i="21"/>
  <c r="AF324" i="21" s="1"/>
  <c r="L324" i="21"/>
  <c r="J324" i="21"/>
  <c r="AD324" i="21" s="1"/>
  <c r="H324" i="21"/>
  <c r="F324" i="21"/>
  <c r="AB324" i="21" s="1"/>
  <c r="D324" i="21"/>
  <c r="AJ306" i="21"/>
  <c r="AH306" i="21"/>
  <c r="AG306" i="21"/>
  <c r="AD306" i="21"/>
  <c r="AB306" i="21"/>
  <c r="AA306" i="21"/>
  <c r="X306" i="21"/>
  <c r="V306" i="21"/>
  <c r="T306" i="21"/>
  <c r="AI306" i="21" s="1"/>
  <c r="R306" i="21"/>
  <c r="P306" i="21"/>
  <c r="N306" i="21"/>
  <c r="AF306" i="21" s="1"/>
  <c r="L306" i="21"/>
  <c r="AE306" i="21" s="1"/>
  <c r="J306" i="21"/>
  <c r="H306" i="21"/>
  <c r="AC306" i="21" s="1"/>
  <c r="F306" i="21"/>
  <c r="D306" i="21"/>
  <c r="X291" i="21"/>
  <c r="V291" i="21"/>
  <c r="AJ291" i="21" s="1"/>
  <c r="T291" i="21"/>
  <c r="AI291" i="21" s="1"/>
  <c r="R291" i="21"/>
  <c r="AH291" i="21" s="1"/>
  <c r="J291" i="21"/>
  <c r="AD291" i="21" s="1"/>
  <c r="H291" i="21"/>
  <c r="AC291" i="21" s="1"/>
  <c r="F291" i="21"/>
  <c r="AB291" i="21" s="1"/>
  <c r="AJ285" i="21"/>
  <c r="AH285" i="21"/>
  <c r="AG285" i="21"/>
  <c r="AD285" i="21"/>
  <c r="AB285" i="21"/>
  <c r="AA285" i="21"/>
  <c r="X285" i="21"/>
  <c r="V285" i="21"/>
  <c r="T285" i="21"/>
  <c r="AI285" i="21" s="1"/>
  <c r="R285" i="21"/>
  <c r="P285" i="21"/>
  <c r="P291" i="21" s="1"/>
  <c r="AG291" i="21" s="1"/>
  <c r="N285" i="21"/>
  <c r="N291" i="21" s="1"/>
  <c r="AF291" i="21" s="1"/>
  <c r="L285" i="21"/>
  <c r="J285" i="21"/>
  <c r="H285" i="21"/>
  <c r="AC285" i="21" s="1"/>
  <c r="F285" i="21"/>
  <c r="D285" i="21"/>
  <c r="D291" i="21" s="1"/>
  <c r="AA291" i="21" s="1"/>
  <c r="AE245" i="21"/>
  <c r="R245" i="21"/>
  <c r="AH245" i="21" s="1"/>
  <c r="N245" i="21"/>
  <c r="AF245" i="21" s="1"/>
  <c r="F245" i="21"/>
  <c r="AB245" i="21" s="1"/>
  <c r="V233" i="21"/>
  <c r="T233" i="21"/>
  <c r="R233" i="21"/>
  <c r="P233" i="21"/>
  <c r="N233" i="21"/>
  <c r="L233" i="21"/>
  <c r="J233" i="21"/>
  <c r="H233" i="21"/>
  <c r="F233" i="21"/>
  <c r="D233" i="21"/>
  <c r="AJ229" i="21"/>
  <c r="AH229" i="21"/>
  <c r="AF229" i="21"/>
  <c r="AD229" i="21"/>
  <c r="AB229" i="21"/>
  <c r="X229" i="21"/>
  <c r="X245" i="21" s="1"/>
  <c r="V229" i="21"/>
  <c r="V245" i="21" s="1"/>
  <c r="AJ245" i="21" s="1"/>
  <c r="T229" i="21"/>
  <c r="AI229" i="21" s="1"/>
  <c r="R229" i="21"/>
  <c r="P229" i="21"/>
  <c r="AG229" i="21" s="1"/>
  <c r="N229" i="21"/>
  <c r="L229" i="21"/>
  <c r="L245" i="21" s="1"/>
  <c r="J229" i="21"/>
  <c r="J245" i="21" s="1"/>
  <c r="AD245" i="21" s="1"/>
  <c r="H229" i="21"/>
  <c r="AC229" i="21" s="1"/>
  <c r="F229" i="21"/>
  <c r="D229" i="21"/>
  <c r="AA229" i="21" s="1"/>
  <c r="AI216" i="21"/>
  <c r="AH216" i="21"/>
  <c r="AE216" i="21"/>
  <c r="AC216" i="21"/>
  <c r="AB216" i="21"/>
  <c r="X216" i="21"/>
  <c r="V216" i="21"/>
  <c r="AJ216" i="21" s="1"/>
  <c r="T216" i="21"/>
  <c r="R216" i="21"/>
  <c r="P216" i="21"/>
  <c r="AG216" i="21" s="1"/>
  <c r="N216" i="21"/>
  <c r="AF216" i="21" s="1"/>
  <c r="L216" i="21"/>
  <c r="J216" i="21"/>
  <c r="AD216" i="21" s="1"/>
  <c r="H216" i="21"/>
  <c r="F216" i="21"/>
  <c r="D216" i="21"/>
  <c r="AA216" i="21" s="1"/>
  <c r="AH204" i="21"/>
  <c r="AF204" i="21"/>
  <c r="AE204" i="21"/>
  <c r="AB204" i="21"/>
  <c r="X204" i="21"/>
  <c r="V204" i="21"/>
  <c r="AJ204" i="21" s="1"/>
  <c r="T204" i="21"/>
  <c r="AI204" i="21" s="1"/>
  <c r="R204" i="21"/>
  <c r="P204" i="21"/>
  <c r="AG204" i="21" s="1"/>
  <c r="N204" i="21"/>
  <c r="L204" i="21"/>
  <c r="J204" i="21"/>
  <c r="AD204" i="21" s="1"/>
  <c r="H204" i="21"/>
  <c r="AC204" i="21" s="1"/>
  <c r="F204" i="21"/>
  <c r="D204" i="21"/>
  <c r="AA204" i="21" s="1"/>
  <c r="AI203" i="21"/>
  <c r="AG203" i="21"/>
  <c r="AE203" i="21"/>
  <c r="AC203" i="21"/>
  <c r="AA203" i="21"/>
  <c r="X203" i="21"/>
  <c r="V203" i="21"/>
  <c r="AJ203" i="21" s="1"/>
  <c r="T203" i="21"/>
  <c r="R203" i="21"/>
  <c r="AH203" i="21" s="1"/>
  <c r="P203" i="21"/>
  <c r="N203" i="21"/>
  <c r="AF203" i="21" s="1"/>
  <c r="L203" i="21"/>
  <c r="J203" i="21"/>
  <c r="AD203" i="21" s="1"/>
  <c r="H203" i="21"/>
  <c r="F203" i="21"/>
  <c r="AB203" i="21" s="1"/>
  <c r="D203" i="21"/>
  <c r="AJ189" i="21"/>
  <c r="AF189" i="21"/>
  <c r="AE189" i="21"/>
  <c r="V189" i="21"/>
  <c r="T189" i="21"/>
  <c r="AI189" i="21" s="1"/>
  <c r="R189" i="21"/>
  <c r="AH189" i="21" s="1"/>
  <c r="P189" i="21"/>
  <c r="AG189" i="21" s="1"/>
  <c r="N189" i="21"/>
  <c r="L189" i="21"/>
  <c r="J189" i="21"/>
  <c r="AD189" i="21" s="1"/>
  <c r="H189" i="21"/>
  <c r="AC189" i="21" s="1"/>
  <c r="F189" i="21"/>
  <c r="AB189" i="21" s="1"/>
  <c r="D189" i="21"/>
  <c r="AA189" i="21" s="1"/>
  <c r="AJ177" i="21"/>
  <c r="AH177" i="21"/>
  <c r="AG177" i="21"/>
  <c r="AD177" i="21"/>
  <c r="AB177" i="21"/>
  <c r="AA177" i="21"/>
  <c r="X177" i="21"/>
  <c r="V177" i="21"/>
  <c r="T177" i="21"/>
  <c r="AI177" i="21" s="1"/>
  <c r="R177" i="21"/>
  <c r="P177" i="21"/>
  <c r="N177" i="21"/>
  <c r="AF177" i="21" s="1"/>
  <c r="L177" i="21"/>
  <c r="AE177" i="21" s="1"/>
  <c r="J177" i="21"/>
  <c r="H177" i="21"/>
  <c r="AC177" i="21" s="1"/>
  <c r="F177" i="21"/>
  <c r="D177" i="21"/>
  <c r="AI174" i="21"/>
  <c r="AG174" i="21"/>
  <c r="AE174" i="21"/>
  <c r="AD174" i="21"/>
  <c r="AA174" i="21"/>
  <c r="X174" i="21"/>
  <c r="V174" i="21"/>
  <c r="AJ174" i="21" s="1"/>
  <c r="T174" i="21"/>
  <c r="R174" i="21"/>
  <c r="AH174" i="21" s="1"/>
  <c r="P174" i="21"/>
  <c r="N174" i="21"/>
  <c r="AF174" i="21" s="1"/>
  <c r="L174" i="21"/>
  <c r="J174" i="21"/>
  <c r="H174" i="21"/>
  <c r="AC174" i="21" s="1"/>
  <c r="F174" i="21"/>
  <c r="AB174" i="21" s="1"/>
  <c r="D174" i="21"/>
  <c r="AJ171" i="21"/>
  <c r="AH171" i="21"/>
  <c r="AG171" i="21"/>
  <c r="AD171" i="21"/>
  <c r="AB171" i="21"/>
  <c r="AA171" i="21"/>
  <c r="X171" i="21"/>
  <c r="V171" i="21"/>
  <c r="T171" i="21"/>
  <c r="AI171" i="21" s="1"/>
  <c r="R171" i="21"/>
  <c r="P171" i="21"/>
  <c r="N171" i="21"/>
  <c r="AF171" i="21" s="1"/>
  <c r="L171" i="21"/>
  <c r="AE171" i="21" s="1"/>
  <c r="J171" i="21"/>
  <c r="H171" i="21"/>
  <c r="AC171" i="21" s="1"/>
  <c r="F171" i="21"/>
  <c r="D171" i="21"/>
  <c r="AI162" i="21"/>
  <c r="AG162" i="21"/>
  <c r="AE162" i="21"/>
  <c r="AD162" i="21"/>
  <c r="AA162" i="21"/>
  <c r="X162" i="21"/>
  <c r="V162" i="21"/>
  <c r="AJ162" i="21" s="1"/>
  <c r="T162" i="21"/>
  <c r="R162" i="21"/>
  <c r="AH162" i="21" s="1"/>
  <c r="P162" i="21"/>
  <c r="N162" i="21"/>
  <c r="AF162" i="21" s="1"/>
  <c r="L162" i="21"/>
  <c r="J162" i="21"/>
  <c r="H162" i="21"/>
  <c r="AC162" i="21" s="1"/>
  <c r="F162" i="21"/>
  <c r="AB162" i="21" s="1"/>
  <c r="D162" i="21"/>
  <c r="AJ136" i="21"/>
  <c r="AH136" i="21"/>
  <c r="AG136" i="21"/>
  <c r="AD136" i="21"/>
  <c r="AB136" i="21"/>
  <c r="AA136" i="21"/>
  <c r="X136" i="21"/>
  <c r="V136" i="21"/>
  <c r="T136" i="21"/>
  <c r="AI136" i="21" s="1"/>
  <c r="R136" i="21"/>
  <c r="P136" i="21"/>
  <c r="N136" i="21"/>
  <c r="AF136" i="21" s="1"/>
  <c r="L136" i="21"/>
  <c r="AE136" i="21" s="1"/>
  <c r="J136" i="21"/>
  <c r="H136" i="21"/>
  <c r="AC136" i="21" s="1"/>
  <c r="F136" i="21"/>
  <c r="D136" i="21"/>
  <c r="AI112" i="21"/>
  <c r="AG112" i="21"/>
  <c r="AE112" i="21"/>
  <c r="AD112" i="21"/>
  <c r="AA112" i="21"/>
  <c r="X112" i="21"/>
  <c r="V112" i="21"/>
  <c r="AJ112" i="21" s="1"/>
  <c r="T112" i="21"/>
  <c r="R112" i="21"/>
  <c r="AH112" i="21" s="1"/>
  <c r="P112" i="21"/>
  <c r="N112" i="21"/>
  <c r="AF112" i="21" s="1"/>
  <c r="L112" i="21"/>
  <c r="J112" i="21"/>
  <c r="H112" i="21"/>
  <c r="AC112" i="21" s="1"/>
  <c r="F112" i="21"/>
  <c r="AB112" i="21" s="1"/>
  <c r="D112" i="21"/>
  <c r="AJ84" i="21"/>
  <c r="AH84" i="21"/>
  <c r="AG84" i="21"/>
  <c r="AD84" i="21"/>
  <c r="AB84" i="21"/>
  <c r="AA84" i="21"/>
  <c r="X84" i="21"/>
  <c r="V84" i="21"/>
  <c r="T84" i="21"/>
  <c r="AI84" i="21" s="1"/>
  <c r="R84" i="21"/>
  <c r="P84" i="21"/>
  <c r="N84" i="21"/>
  <c r="AF84" i="21" s="1"/>
  <c r="L84" i="21"/>
  <c r="AE84" i="21" s="1"/>
  <c r="J84" i="21"/>
  <c r="H84" i="21"/>
  <c r="AC84" i="21" s="1"/>
  <c r="F84" i="21"/>
  <c r="D84" i="21"/>
  <c r="AG83" i="21"/>
  <c r="AE83" i="21"/>
  <c r="AD83" i="21"/>
  <c r="AA83" i="21"/>
  <c r="T83" i="21"/>
  <c r="AI83" i="21" s="1"/>
  <c r="R83" i="21"/>
  <c r="AH83" i="21" s="1"/>
  <c r="P83" i="21"/>
  <c r="N83" i="21"/>
  <c r="AF83" i="21" s="1"/>
  <c r="L83" i="21"/>
  <c r="J83" i="21"/>
  <c r="H83" i="21"/>
  <c r="AC83" i="21" s="1"/>
  <c r="F83" i="21"/>
  <c r="AB83" i="21" s="1"/>
  <c r="D83" i="21"/>
  <c r="AH74" i="21"/>
  <c r="AG74" i="21"/>
  <c r="AB74" i="21"/>
  <c r="AA74" i="21"/>
  <c r="V74" i="21"/>
  <c r="AJ74" i="21" s="1"/>
  <c r="T74" i="21"/>
  <c r="AI74" i="21" s="1"/>
  <c r="R74" i="21"/>
  <c r="P74" i="21"/>
  <c r="N74" i="21"/>
  <c r="AF74" i="21" s="1"/>
  <c r="L74" i="21"/>
  <c r="AE74" i="21" s="1"/>
  <c r="J74" i="21"/>
  <c r="AD74" i="21" s="1"/>
  <c r="H74" i="21"/>
  <c r="AC74" i="21" s="1"/>
  <c r="F74" i="21"/>
  <c r="D74" i="21"/>
  <c r="V56" i="21"/>
  <c r="T56" i="21"/>
  <c r="R56" i="21"/>
  <c r="P56" i="21"/>
  <c r="N56" i="21"/>
  <c r="L56" i="21"/>
  <c r="J56" i="21"/>
  <c r="H56" i="21"/>
  <c r="F56" i="21"/>
  <c r="D56" i="21"/>
  <c r="AJ55" i="21"/>
  <c r="AH55" i="21"/>
  <c r="AG55" i="21"/>
  <c r="AD55" i="21"/>
  <c r="AB55" i="21"/>
  <c r="AA55" i="21"/>
  <c r="X55" i="21"/>
  <c r="V55" i="21"/>
  <c r="T55" i="21"/>
  <c r="AI55" i="21" s="1"/>
  <c r="R55" i="21"/>
  <c r="P55" i="21"/>
  <c r="N55" i="21"/>
  <c r="AF55" i="21" s="1"/>
  <c r="L55" i="21"/>
  <c r="AE55" i="21" s="1"/>
  <c r="J55" i="21"/>
  <c r="H55" i="21"/>
  <c r="AC55" i="21" s="1"/>
  <c r="F55" i="21"/>
  <c r="D55" i="21"/>
  <c r="AJ46" i="21"/>
  <c r="AG46" i="21"/>
  <c r="AD46" i="21"/>
  <c r="AB46" i="21"/>
  <c r="X46" i="21"/>
  <c r="V46" i="21"/>
  <c r="T46" i="21"/>
  <c r="AI46" i="21" s="1"/>
  <c r="R46" i="21"/>
  <c r="AH46" i="21" s="1"/>
  <c r="P46" i="21"/>
  <c r="N46" i="21"/>
  <c r="AF46" i="21" s="1"/>
  <c r="L46" i="21"/>
  <c r="AE46" i="21" s="1"/>
  <c r="J46" i="21"/>
  <c r="H46" i="21"/>
  <c r="AC46" i="21" s="1"/>
  <c r="F46" i="21"/>
  <c r="D46" i="21"/>
  <c r="AA46" i="21" s="1"/>
  <c r="AI37" i="21"/>
  <c r="AG37" i="21"/>
  <c r="AE37" i="21"/>
  <c r="AC37" i="21"/>
  <c r="AA37" i="21"/>
  <c r="X37" i="21"/>
  <c r="V37" i="21"/>
  <c r="AJ37" i="21" s="1"/>
  <c r="T37" i="21"/>
  <c r="R37" i="21"/>
  <c r="AH37" i="21" s="1"/>
  <c r="P37" i="21"/>
  <c r="N37" i="21"/>
  <c r="AF37" i="21" s="1"/>
  <c r="L37" i="21"/>
  <c r="J37" i="21"/>
  <c r="AD37" i="21" s="1"/>
  <c r="H37" i="21"/>
  <c r="F37" i="21"/>
  <c r="AB37" i="21" s="1"/>
  <c r="D37" i="21"/>
  <c r="AJ36" i="21"/>
  <c r="AH36" i="21"/>
  <c r="AF36" i="21"/>
  <c r="AD36" i="21"/>
  <c r="AB36" i="21"/>
  <c r="X36" i="21"/>
  <c r="V36" i="21"/>
  <c r="T36" i="21"/>
  <c r="AI36" i="21" s="1"/>
  <c r="R36" i="21"/>
  <c r="P36" i="21"/>
  <c r="AG36" i="21" s="1"/>
  <c r="N36" i="21"/>
  <c r="L36" i="21"/>
  <c r="AE36" i="21" s="1"/>
  <c r="J36" i="21"/>
  <c r="H36" i="21"/>
  <c r="AC36" i="21" s="1"/>
  <c r="F36" i="21"/>
  <c r="D36" i="21"/>
  <c r="AA36" i="21" s="1"/>
  <c r="AI8" i="21"/>
  <c r="AG8" i="21"/>
  <c r="AE8" i="21"/>
  <c r="AC8" i="21"/>
  <c r="AA8" i="21"/>
  <c r="X8" i="21"/>
  <c r="X83" i="21" s="1"/>
  <c r="V8" i="21"/>
  <c r="V83" i="21" s="1"/>
  <c r="AJ83" i="21" s="1"/>
  <c r="T8" i="21"/>
  <c r="R8" i="21"/>
  <c r="AH8" i="21" s="1"/>
  <c r="P8" i="21"/>
  <c r="N8" i="21"/>
  <c r="AF8" i="21" s="1"/>
  <c r="L8" i="21"/>
  <c r="J8" i="21"/>
  <c r="AD8" i="21" s="1"/>
  <c r="H8" i="21"/>
  <c r="F8" i="21"/>
  <c r="AB8" i="21" s="1"/>
  <c r="D8" i="21"/>
  <c r="AI326" i="20"/>
  <c r="AG326" i="20"/>
  <c r="AE326" i="20"/>
  <c r="AC326" i="20"/>
  <c r="AA326" i="20"/>
  <c r="X326" i="20"/>
  <c r="V326" i="20"/>
  <c r="AJ326" i="20" s="1"/>
  <c r="T326" i="20"/>
  <c r="R326" i="20"/>
  <c r="AH326" i="20" s="1"/>
  <c r="P326" i="20"/>
  <c r="N326" i="20"/>
  <c r="AF326" i="20" s="1"/>
  <c r="L326" i="20"/>
  <c r="J326" i="20"/>
  <c r="AD326" i="20" s="1"/>
  <c r="H326" i="20"/>
  <c r="F326" i="20"/>
  <c r="AB326" i="20" s="1"/>
  <c r="D326" i="20"/>
  <c r="AJ324" i="20"/>
  <c r="AH324" i="20"/>
  <c r="AF324" i="20"/>
  <c r="AD324" i="20"/>
  <c r="AB324" i="20"/>
  <c r="X324" i="20"/>
  <c r="V324" i="20"/>
  <c r="T324" i="20"/>
  <c r="AI324" i="20" s="1"/>
  <c r="R324" i="20"/>
  <c r="P324" i="20"/>
  <c r="AG324" i="20" s="1"/>
  <c r="N324" i="20"/>
  <c r="L324" i="20"/>
  <c r="AE324" i="20" s="1"/>
  <c r="J324" i="20"/>
  <c r="H324" i="20"/>
  <c r="AC324" i="20" s="1"/>
  <c r="F324" i="20"/>
  <c r="D324" i="20"/>
  <c r="AA324" i="20" s="1"/>
  <c r="AI306" i="20"/>
  <c r="AG306" i="20"/>
  <c r="AE306" i="20"/>
  <c r="AC306" i="20"/>
  <c r="AA306" i="20"/>
  <c r="X306" i="20"/>
  <c r="V306" i="20"/>
  <c r="AJ306" i="20" s="1"/>
  <c r="T306" i="20"/>
  <c r="R306" i="20"/>
  <c r="AH306" i="20" s="1"/>
  <c r="P306" i="20"/>
  <c r="N306" i="20"/>
  <c r="AF306" i="20" s="1"/>
  <c r="L306" i="20"/>
  <c r="J306" i="20"/>
  <c r="AD306" i="20" s="1"/>
  <c r="H306" i="20"/>
  <c r="F306" i="20"/>
  <c r="AB306" i="20" s="1"/>
  <c r="D306" i="20"/>
  <c r="AJ291" i="20"/>
  <c r="X291" i="20"/>
  <c r="V291" i="20"/>
  <c r="T291" i="20"/>
  <c r="AI291" i="20" s="1"/>
  <c r="P291" i="20"/>
  <c r="AG291" i="20" s="1"/>
  <c r="L291" i="20"/>
  <c r="AE291" i="20" s="1"/>
  <c r="H291" i="20"/>
  <c r="AC291" i="20" s="1"/>
  <c r="D291" i="20"/>
  <c r="AA291" i="20" s="1"/>
  <c r="AI285" i="20"/>
  <c r="AG285" i="20"/>
  <c r="AE285" i="20"/>
  <c r="AC285" i="20"/>
  <c r="AA285" i="20"/>
  <c r="X285" i="20"/>
  <c r="V285" i="20"/>
  <c r="AJ285" i="20" s="1"/>
  <c r="T285" i="20"/>
  <c r="R285" i="20"/>
  <c r="R291" i="20" s="1"/>
  <c r="AH291" i="20" s="1"/>
  <c r="P285" i="20"/>
  <c r="N285" i="20"/>
  <c r="AF285" i="20" s="1"/>
  <c r="L285" i="20"/>
  <c r="J285" i="20"/>
  <c r="AD285" i="20" s="1"/>
  <c r="H285" i="20"/>
  <c r="F285" i="20"/>
  <c r="F291" i="20" s="1"/>
  <c r="AB291" i="20" s="1"/>
  <c r="D285" i="20"/>
  <c r="X245" i="20"/>
  <c r="T245" i="20"/>
  <c r="AI245" i="20" s="1"/>
  <c r="P245" i="20"/>
  <c r="AG245" i="20" s="1"/>
  <c r="L245" i="20"/>
  <c r="AE245" i="20" s="1"/>
  <c r="H245" i="20"/>
  <c r="AC245" i="20" s="1"/>
  <c r="D245" i="20"/>
  <c r="AA245" i="20" s="1"/>
  <c r="V233" i="20"/>
  <c r="T233" i="20"/>
  <c r="R233" i="20"/>
  <c r="P233" i="20"/>
  <c r="N233" i="20"/>
  <c r="L233" i="20"/>
  <c r="J233" i="20"/>
  <c r="H233" i="20"/>
  <c r="F233" i="20"/>
  <c r="D233" i="20"/>
  <c r="AI229" i="20"/>
  <c r="AG229" i="20"/>
  <c r="AE229" i="20"/>
  <c r="AC229" i="20"/>
  <c r="AA229" i="20"/>
  <c r="X229" i="20"/>
  <c r="V229" i="20"/>
  <c r="AJ229" i="20" s="1"/>
  <c r="T229" i="20"/>
  <c r="R229" i="20"/>
  <c r="R245" i="20" s="1"/>
  <c r="AH245" i="20" s="1"/>
  <c r="P229" i="20"/>
  <c r="N229" i="20"/>
  <c r="N245" i="20" s="1"/>
  <c r="AF245" i="20" s="1"/>
  <c r="L229" i="20"/>
  <c r="J229" i="20"/>
  <c r="AD229" i="20" s="1"/>
  <c r="H229" i="20"/>
  <c r="F229" i="20"/>
  <c r="F245" i="20" s="1"/>
  <c r="AB245" i="20" s="1"/>
  <c r="D229" i="20"/>
  <c r="AJ216" i="20"/>
  <c r="AH216" i="20"/>
  <c r="AF216" i="20"/>
  <c r="AD216" i="20"/>
  <c r="AB216" i="20"/>
  <c r="X216" i="20"/>
  <c r="V216" i="20"/>
  <c r="T216" i="20"/>
  <c r="AI216" i="20" s="1"/>
  <c r="R216" i="20"/>
  <c r="P216" i="20"/>
  <c r="AG216" i="20" s="1"/>
  <c r="N216" i="20"/>
  <c r="L216" i="20"/>
  <c r="AE216" i="20" s="1"/>
  <c r="J216" i="20"/>
  <c r="H216" i="20"/>
  <c r="AC216" i="20" s="1"/>
  <c r="F216" i="20"/>
  <c r="D216" i="20"/>
  <c r="AA216" i="20" s="1"/>
  <c r="AI204" i="20"/>
  <c r="AG204" i="20"/>
  <c r="AE204" i="20"/>
  <c r="AC204" i="20"/>
  <c r="AA204" i="20"/>
  <c r="X204" i="20"/>
  <c r="V204" i="20"/>
  <c r="AJ204" i="20" s="1"/>
  <c r="T204" i="20"/>
  <c r="R204" i="20"/>
  <c r="AH204" i="20" s="1"/>
  <c r="P204" i="20"/>
  <c r="N204" i="20"/>
  <c r="AF204" i="20" s="1"/>
  <c r="L204" i="20"/>
  <c r="J204" i="20"/>
  <c r="AD204" i="20" s="1"/>
  <c r="H204" i="20"/>
  <c r="F204" i="20"/>
  <c r="AB204" i="20" s="1"/>
  <c r="D204" i="20"/>
  <c r="AJ203" i="20"/>
  <c r="AH203" i="20"/>
  <c r="AF203" i="20"/>
  <c r="AD203" i="20"/>
  <c r="AB203" i="20"/>
  <c r="X203" i="20"/>
  <c r="V203" i="20"/>
  <c r="T203" i="20"/>
  <c r="AI203" i="20" s="1"/>
  <c r="R203" i="20"/>
  <c r="P203" i="20"/>
  <c r="AG203" i="20" s="1"/>
  <c r="N203" i="20"/>
  <c r="L203" i="20"/>
  <c r="AE203" i="20" s="1"/>
  <c r="J203" i="20"/>
  <c r="H203" i="20"/>
  <c r="AC203" i="20" s="1"/>
  <c r="F203" i="20"/>
  <c r="D203" i="20"/>
  <c r="AA203" i="20" s="1"/>
  <c r="AJ189" i="20"/>
  <c r="AG189" i="20"/>
  <c r="AD189" i="20"/>
  <c r="AA189" i="20"/>
  <c r="V189" i="20"/>
  <c r="T189" i="20"/>
  <c r="AI189" i="20" s="1"/>
  <c r="R189" i="20"/>
  <c r="AH189" i="20" s="1"/>
  <c r="P189" i="20"/>
  <c r="N189" i="20"/>
  <c r="AF189" i="20" s="1"/>
  <c r="L189" i="20"/>
  <c r="AE189" i="20" s="1"/>
  <c r="J189" i="20"/>
  <c r="H189" i="20"/>
  <c r="AC189" i="20" s="1"/>
  <c r="F189" i="20"/>
  <c r="AB189" i="20" s="1"/>
  <c r="D189" i="20"/>
  <c r="AI177" i="20"/>
  <c r="AG177" i="20"/>
  <c r="AE177" i="20"/>
  <c r="AC177" i="20"/>
  <c r="AA177" i="20"/>
  <c r="X177" i="20"/>
  <c r="V177" i="20"/>
  <c r="AJ177" i="20" s="1"/>
  <c r="T177" i="20"/>
  <c r="R177" i="20"/>
  <c r="AH177" i="20" s="1"/>
  <c r="P177" i="20"/>
  <c r="N177" i="20"/>
  <c r="AF177" i="20" s="1"/>
  <c r="L177" i="20"/>
  <c r="J177" i="20"/>
  <c r="AD177" i="20" s="1"/>
  <c r="H177" i="20"/>
  <c r="F177" i="20"/>
  <c r="AB177" i="20" s="1"/>
  <c r="D177" i="20"/>
  <c r="AJ174" i="20"/>
  <c r="AH174" i="20"/>
  <c r="AF174" i="20"/>
  <c r="AD174" i="20"/>
  <c r="AB174" i="20"/>
  <c r="X174" i="20"/>
  <c r="V174" i="20"/>
  <c r="T174" i="20"/>
  <c r="AI174" i="20" s="1"/>
  <c r="R174" i="20"/>
  <c r="P174" i="20"/>
  <c r="AG174" i="20" s="1"/>
  <c r="N174" i="20"/>
  <c r="L174" i="20"/>
  <c r="AE174" i="20" s="1"/>
  <c r="J174" i="20"/>
  <c r="H174" i="20"/>
  <c r="AC174" i="20" s="1"/>
  <c r="F174" i="20"/>
  <c r="D174" i="20"/>
  <c r="AA174" i="20" s="1"/>
  <c r="AI171" i="20"/>
  <c r="AG171" i="20"/>
  <c r="AE171" i="20"/>
  <c r="AC171" i="20"/>
  <c r="AA171" i="20"/>
  <c r="X171" i="20"/>
  <c r="V171" i="20"/>
  <c r="AJ171" i="20" s="1"/>
  <c r="T171" i="20"/>
  <c r="R171" i="20"/>
  <c r="AH171" i="20" s="1"/>
  <c r="P171" i="20"/>
  <c r="N171" i="20"/>
  <c r="AF171" i="20" s="1"/>
  <c r="L171" i="20"/>
  <c r="J171" i="20"/>
  <c r="AD171" i="20" s="1"/>
  <c r="H171" i="20"/>
  <c r="F171" i="20"/>
  <c r="AB171" i="20" s="1"/>
  <c r="D171" i="20"/>
  <c r="AJ162" i="20"/>
  <c r="AH162" i="20"/>
  <c r="AF162" i="20"/>
  <c r="AD162" i="20"/>
  <c r="AB162" i="20"/>
  <c r="X162" i="20"/>
  <c r="V162" i="20"/>
  <c r="T162" i="20"/>
  <c r="AI162" i="20" s="1"/>
  <c r="R162" i="20"/>
  <c r="P162" i="20"/>
  <c r="AG162" i="20" s="1"/>
  <c r="N162" i="20"/>
  <c r="L162" i="20"/>
  <c r="AE162" i="20" s="1"/>
  <c r="J162" i="20"/>
  <c r="H162" i="20"/>
  <c r="AC162" i="20" s="1"/>
  <c r="F162" i="20"/>
  <c r="D162" i="20"/>
  <c r="AA162" i="20" s="1"/>
  <c r="AI136" i="20"/>
  <c r="AG136" i="20"/>
  <c r="AE136" i="20"/>
  <c r="AC136" i="20"/>
  <c r="AA136" i="20"/>
  <c r="X136" i="20"/>
  <c r="V136" i="20"/>
  <c r="AJ136" i="20" s="1"/>
  <c r="T136" i="20"/>
  <c r="R136" i="20"/>
  <c r="AH136" i="20" s="1"/>
  <c r="P136" i="20"/>
  <c r="N136" i="20"/>
  <c r="AF136" i="20" s="1"/>
  <c r="L136" i="20"/>
  <c r="J136" i="20"/>
  <c r="AD136" i="20" s="1"/>
  <c r="H136" i="20"/>
  <c r="F136" i="20"/>
  <c r="AB136" i="20" s="1"/>
  <c r="D136" i="20"/>
  <c r="AJ112" i="20"/>
  <c r="AH112" i="20"/>
  <c r="AF112" i="20"/>
  <c r="AD112" i="20"/>
  <c r="AB112" i="20"/>
  <c r="X112" i="20"/>
  <c r="V112" i="20"/>
  <c r="T112" i="20"/>
  <c r="AI112" i="20" s="1"/>
  <c r="R112" i="20"/>
  <c r="P112" i="20"/>
  <c r="AG112" i="20" s="1"/>
  <c r="N112" i="20"/>
  <c r="L112" i="20"/>
  <c r="AE112" i="20" s="1"/>
  <c r="J112" i="20"/>
  <c r="H112" i="20"/>
  <c r="AC112" i="20" s="1"/>
  <c r="F112" i="20"/>
  <c r="D112" i="20"/>
  <c r="AA112" i="20" s="1"/>
  <c r="AI84" i="20"/>
  <c r="AG84" i="20"/>
  <c r="AE84" i="20"/>
  <c r="AC84" i="20"/>
  <c r="AA84" i="20"/>
  <c r="X84" i="20"/>
  <c r="V84" i="20"/>
  <c r="AJ84" i="20" s="1"/>
  <c r="T84" i="20"/>
  <c r="R84" i="20"/>
  <c r="AH84" i="20" s="1"/>
  <c r="P84" i="20"/>
  <c r="N84" i="20"/>
  <c r="AF84" i="20" s="1"/>
  <c r="L84" i="20"/>
  <c r="J84" i="20"/>
  <c r="AD84" i="20" s="1"/>
  <c r="H84" i="20"/>
  <c r="F84" i="20"/>
  <c r="AB84" i="20" s="1"/>
  <c r="D84" i="20"/>
  <c r="AH83" i="20"/>
  <c r="AF83" i="20"/>
  <c r="AD83" i="20"/>
  <c r="AB83" i="20"/>
  <c r="X83" i="20"/>
  <c r="T83" i="20"/>
  <c r="AI83" i="20" s="1"/>
  <c r="R83" i="20"/>
  <c r="P83" i="20"/>
  <c r="AG83" i="20" s="1"/>
  <c r="N83" i="20"/>
  <c r="L83" i="20"/>
  <c r="AE83" i="20" s="1"/>
  <c r="J83" i="20"/>
  <c r="H83" i="20"/>
  <c r="AC83" i="20" s="1"/>
  <c r="F83" i="20"/>
  <c r="D83" i="20"/>
  <c r="AA83" i="20" s="1"/>
  <c r="AI74" i="20"/>
  <c r="AF74" i="20"/>
  <c r="AC74" i="20"/>
  <c r="V74" i="20"/>
  <c r="AJ74" i="20" s="1"/>
  <c r="T74" i="20"/>
  <c r="R74" i="20"/>
  <c r="AH74" i="20" s="1"/>
  <c r="P74" i="20"/>
  <c r="AG74" i="20" s="1"/>
  <c r="N74" i="20"/>
  <c r="L74" i="20"/>
  <c r="AE74" i="20" s="1"/>
  <c r="J74" i="20"/>
  <c r="AD74" i="20" s="1"/>
  <c r="H74" i="20"/>
  <c r="F74" i="20"/>
  <c r="AB74" i="20" s="1"/>
  <c r="D74" i="20"/>
  <c r="AA74" i="20" s="1"/>
  <c r="V56" i="20"/>
  <c r="T56" i="20"/>
  <c r="R56" i="20"/>
  <c r="P56" i="20"/>
  <c r="N56" i="20"/>
  <c r="L56" i="20"/>
  <c r="J56" i="20"/>
  <c r="H56" i="20"/>
  <c r="F56" i="20"/>
  <c r="D56" i="20"/>
  <c r="AI55" i="20"/>
  <c r="AG55" i="20"/>
  <c r="AE55" i="20"/>
  <c r="AC55" i="20"/>
  <c r="AA55" i="20"/>
  <c r="X55" i="20"/>
  <c r="V55" i="20"/>
  <c r="AJ55" i="20" s="1"/>
  <c r="T55" i="20"/>
  <c r="R55" i="20"/>
  <c r="AH55" i="20" s="1"/>
  <c r="P55" i="20"/>
  <c r="N55" i="20"/>
  <c r="AF55" i="20" s="1"/>
  <c r="L55" i="20"/>
  <c r="J55" i="20"/>
  <c r="AD55" i="20" s="1"/>
  <c r="H55" i="20"/>
  <c r="F55" i="20"/>
  <c r="AB55" i="20" s="1"/>
  <c r="D55" i="20"/>
  <c r="AJ46" i="20"/>
  <c r="AH46" i="20"/>
  <c r="AF46" i="20"/>
  <c r="AD46" i="20"/>
  <c r="AB46" i="20"/>
  <c r="X46" i="20"/>
  <c r="V46" i="20"/>
  <c r="T46" i="20"/>
  <c r="AI46" i="20" s="1"/>
  <c r="R46" i="20"/>
  <c r="P46" i="20"/>
  <c r="AG46" i="20" s="1"/>
  <c r="N46" i="20"/>
  <c r="L46" i="20"/>
  <c r="AE46" i="20" s="1"/>
  <c r="J46" i="20"/>
  <c r="H46" i="20"/>
  <c r="AC46" i="20" s="1"/>
  <c r="F46" i="20"/>
  <c r="D46" i="20"/>
  <c r="AA46" i="20" s="1"/>
  <c r="AI37" i="20"/>
  <c r="AG37" i="20"/>
  <c r="AE37" i="20"/>
  <c r="AC37" i="20"/>
  <c r="AA37" i="20"/>
  <c r="X37" i="20"/>
  <c r="V37" i="20"/>
  <c r="AJ37" i="20" s="1"/>
  <c r="T37" i="20"/>
  <c r="R37" i="20"/>
  <c r="AH37" i="20" s="1"/>
  <c r="P37" i="20"/>
  <c r="N37" i="20"/>
  <c r="AF37" i="20" s="1"/>
  <c r="L37" i="20"/>
  <c r="J37" i="20"/>
  <c r="AD37" i="20" s="1"/>
  <c r="H37" i="20"/>
  <c r="F37" i="20"/>
  <c r="AB37" i="20" s="1"/>
  <c r="D37" i="20"/>
  <c r="AJ36" i="20"/>
  <c r="AH36" i="20"/>
  <c r="AF36" i="20"/>
  <c r="AD36" i="20"/>
  <c r="AB36" i="20"/>
  <c r="X36" i="20"/>
  <c r="V36" i="20"/>
  <c r="T36" i="20"/>
  <c r="AI36" i="20" s="1"/>
  <c r="R36" i="20"/>
  <c r="P36" i="20"/>
  <c r="AG36" i="20" s="1"/>
  <c r="N36" i="20"/>
  <c r="L36" i="20"/>
  <c r="AE36" i="20" s="1"/>
  <c r="J36" i="20"/>
  <c r="H36" i="20"/>
  <c r="AC36" i="20" s="1"/>
  <c r="F36" i="20"/>
  <c r="D36" i="20"/>
  <c r="AA36" i="20" s="1"/>
  <c r="AI8" i="20"/>
  <c r="AG8" i="20"/>
  <c r="AE8" i="20"/>
  <c r="AC8" i="20"/>
  <c r="AA8" i="20"/>
  <c r="X8" i="20"/>
  <c r="V8" i="20"/>
  <c r="AJ8" i="20" s="1"/>
  <c r="T8" i="20"/>
  <c r="R8" i="20"/>
  <c r="AH8" i="20" s="1"/>
  <c r="P8" i="20"/>
  <c r="N8" i="20"/>
  <c r="AF8" i="20" s="1"/>
  <c r="L8" i="20"/>
  <c r="J8" i="20"/>
  <c r="AD8" i="20" s="1"/>
  <c r="H8" i="20"/>
  <c r="F8" i="20"/>
  <c r="AB8" i="20" s="1"/>
  <c r="D8" i="20"/>
  <c r="D8" i="19"/>
  <c r="AA8" i="19" s="1"/>
  <c r="F8" i="19"/>
  <c r="AB8" i="19" s="1"/>
  <c r="H8" i="19"/>
  <c r="J8" i="19"/>
  <c r="L8" i="19"/>
  <c r="N8" i="19"/>
  <c r="AF8" i="19" s="1"/>
  <c r="P8" i="19"/>
  <c r="AG8" i="19" s="1"/>
  <c r="R8" i="19"/>
  <c r="AH8" i="19" s="1"/>
  <c r="T8" i="19"/>
  <c r="V8" i="19"/>
  <c r="X8" i="19"/>
  <c r="AC8" i="19"/>
  <c r="AD8" i="19"/>
  <c r="AE8" i="19"/>
  <c r="AI8" i="19"/>
  <c r="AJ8" i="19"/>
  <c r="D36" i="19"/>
  <c r="F36" i="19"/>
  <c r="H36" i="19"/>
  <c r="AC36" i="19" s="1"/>
  <c r="J36" i="19"/>
  <c r="AD36" i="19" s="1"/>
  <c r="L36" i="19"/>
  <c r="AE36" i="19" s="1"/>
  <c r="N36" i="19"/>
  <c r="P36" i="19"/>
  <c r="R36" i="19"/>
  <c r="T36" i="19"/>
  <c r="AI36" i="19" s="1"/>
  <c r="V36" i="19"/>
  <c r="AJ36" i="19" s="1"/>
  <c r="X36" i="19"/>
  <c r="AA36" i="19"/>
  <c r="AB36" i="19"/>
  <c r="AF36" i="19"/>
  <c r="AG36" i="19"/>
  <c r="AH36" i="19"/>
  <c r="D37" i="19"/>
  <c r="AA37" i="19" s="1"/>
  <c r="F37" i="19"/>
  <c r="AB37" i="19" s="1"/>
  <c r="H37" i="19"/>
  <c r="J37" i="19"/>
  <c r="L37" i="19"/>
  <c r="N37" i="19"/>
  <c r="AF37" i="19" s="1"/>
  <c r="P37" i="19"/>
  <c r="AG37" i="19" s="1"/>
  <c r="R37" i="19"/>
  <c r="AH37" i="19" s="1"/>
  <c r="T37" i="19"/>
  <c r="V37" i="19"/>
  <c r="X37" i="19"/>
  <c r="AC37" i="19"/>
  <c r="AD37" i="19"/>
  <c r="AE37" i="19"/>
  <c r="AI37" i="19"/>
  <c r="AJ37" i="19"/>
  <c r="D46" i="19"/>
  <c r="F46" i="19"/>
  <c r="H46" i="19"/>
  <c r="AC46" i="19" s="1"/>
  <c r="J46" i="19"/>
  <c r="AD46" i="19" s="1"/>
  <c r="L46" i="19"/>
  <c r="AE46" i="19" s="1"/>
  <c r="N46" i="19"/>
  <c r="P46" i="19"/>
  <c r="R46" i="19"/>
  <c r="T46" i="19"/>
  <c r="AI46" i="19" s="1"/>
  <c r="V46" i="19"/>
  <c r="AJ46" i="19" s="1"/>
  <c r="X46" i="19"/>
  <c r="AA46" i="19"/>
  <c r="AB46" i="19"/>
  <c r="AF46" i="19"/>
  <c r="AG46" i="19"/>
  <c r="AH46" i="19"/>
  <c r="D55" i="19"/>
  <c r="AA55" i="19" s="1"/>
  <c r="F55" i="19"/>
  <c r="AB55" i="19" s="1"/>
  <c r="H55" i="19"/>
  <c r="J55" i="19"/>
  <c r="L55" i="19"/>
  <c r="N55" i="19"/>
  <c r="AF55" i="19" s="1"/>
  <c r="P55" i="19"/>
  <c r="AG55" i="19" s="1"/>
  <c r="R55" i="19"/>
  <c r="AH55" i="19" s="1"/>
  <c r="T55" i="19"/>
  <c r="V55" i="19"/>
  <c r="X55" i="19"/>
  <c r="AC55" i="19"/>
  <c r="AD55" i="19"/>
  <c r="AE55" i="19"/>
  <c r="AI55" i="19"/>
  <c r="AJ55" i="19"/>
  <c r="D56" i="19"/>
  <c r="F56" i="19"/>
  <c r="H56" i="19"/>
  <c r="J56" i="19"/>
  <c r="L56" i="19"/>
  <c r="N56" i="19"/>
  <c r="P56" i="19"/>
  <c r="R56" i="19"/>
  <c r="T56" i="19"/>
  <c r="V56" i="19"/>
  <c r="D74" i="19"/>
  <c r="AA74" i="19" s="1"/>
  <c r="F74" i="19"/>
  <c r="H74" i="19"/>
  <c r="J74" i="19"/>
  <c r="L74" i="19"/>
  <c r="AE74" i="19" s="1"/>
  <c r="N74" i="19"/>
  <c r="AF74" i="19" s="1"/>
  <c r="P74" i="19"/>
  <c r="AG74" i="19" s="1"/>
  <c r="R74" i="19"/>
  <c r="T74" i="19"/>
  <c r="V74" i="19"/>
  <c r="AB74" i="19"/>
  <c r="AC74" i="19"/>
  <c r="AD74" i="19"/>
  <c r="AH74" i="19"/>
  <c r="AI74" i="19"/>
  <c r="AJ74" i="19"/>
  <c r="D83" i="19"/>
  <c r="F83" i="19"/>
  <c r="H83" i="19"/>
  <c r="AC83" i="19" s="1"/>
  <c r="J83" i="19"/>
  <c r="AD83" i="19" s="1"/>
  <c r="L83" i="19"/>
  <c r="AE83" i="19" s="1"/>
  <c r="N83" i="19"/>
  <c r="P83" i="19"/>
  <c r="R83" i="19"/>
  <c r="T83" i="19"/>
  <c r="AI83" i="19" s="1"/>
  <c r="V83" i="19"/>
  <c r="AJ83" i="19" s="1"/>
  <c r="X83" i="19"/>
  <c r="AA83" i="19"/>
  <c r="AB83" i="19"/>
  <c r="AF83" i="19"/>
  <c r="AG83" i="19"/>
  <c r="AH83" i="19"/>
  <c r="D84" i="19"/>
  <c r="AA84" i="19" s="1"/>
  <c r="F84" i="19"/>
  <c r="AB84" i="19" s="1"/>
  <c r="H84" i="19"/>
  <c r="J84" i="19"/>
  <c r="L84" i="19"/>
  <c r="N84" i="19"/>
  <c r="AF84" i="19" s="1"/>
  <c r="P84" i="19"/>
  <c r="AG84" i="19" s="1"/>
  <c r="R84" i="19"/>
  <c r="AH84" i="19" s="1"/>
  <c r="T84" i="19"/>
  <c r="V84" i="19"/>
  <c r="X84" i="19"/>
  <c r="AC84" i="19"/>
  <c r="AD84" i="19"/>
  <c r="AE84" i="19"/>
  <c r="AI84" i="19"/>
  <c r="AJ84" i="19"/>
  <c r="D112" i="19"/>
  <c r="F112" i="19"/>
  <c r="H112" i="19"/>
  <c r="AC112" i="19" s="1"/>
  <c r="J112" i="19"/>
  <c r="AD112" i="19" s="1"/>
  <c r="L112" i="19"/>
  <c r="AE112" i="19" s="1"/>
  <c r="N112" i="19"/>
  <c r="P112" i="19"/>
  <c r="R112" i="19"/>
  <c r="T112" i="19"/>
  <c r="AI112" i="19" s="1"/>
  <c r="V112" i="19"/>
  <c r="AJ112" i="19" s="1"/>
  <c r="X112" i="19"/>
  <c r="AA112" i="19"/>
  <c r="AB112" i="19"/>
  <c r="AF112" i="19"/>
  <c r="AG112" i="19"/>
  <c r="AH112" i="19"/>
  <c r="D136" i="19"/>
  <c r="AA136" i="19" s="1"/>
  <c r="F136" i="19"/>
  <c r="AB136" i="19" s="1"/>
  <c r="H136" i="19"/>
  <c r="J136" i="19"/>
  <c r="L136" i="19"/>
  <c r="N136" i="19"/>
  <c r="AF136" i="19" s="1"/>
  <c r="P136" i="19"/>
  <c r="AG136" i="19" s="1"/>
  <c r="R136" i="19"/>
  <c r="AH136" i="19" s="1"/>
  <c r="T136" i="19"/>
  <c r="V136" i="19"/>
  <c r="X136" i="19"/>
  <c r="AC136" i="19"/>
  <c r="AD136" i="19"/>
  <c r="AE136" i="19"/>
  <c r="AI136" i="19"/>
  <c r="AJ136" i="19"/>
  <c r="D162" i="19"/>
  <c r="F162" i="19"/>
  <c r="H162" i="19"/>
  <c r="AC162" i="19" s="1"/>
  <c r="J162" i="19"/>
  <c r="AD162" i="19" s="1"/>
  <c r="L162" i="19"/>
  <c r="AE162" i="19" s="1"/>
  <c r="N162" i="19"/>
  <c r="P162" i="19"/>
  <c r="R162" i="19"/>
  <c r="T162" i="19"/>
  <c r="AI162" i="19" s="1"/>
  <c r="V162" i="19"/>
  <c r="AJ162" i="19" s="1"/>
  <c r="X162" i="19"/>
  <c r="AA162" i="19"/>
  <c r="AB162" i="19"/>
  <c r="AF162" i="19"/>
  <c r="AG162" i="19"/>
  <c r="AH162" i="19"/>
  <c r="D171" i="19"/>
  <c r="AA171" i="19" s="1"/>
  <c r="F171" i="19"/>
  <c r="AB171" i="19" s="1"/>
  <c r="H171" i="19"/>
  <c r="J171" i="19"/>
  <c r="L171" i="19"/>
  <c r="N171" i="19"/>
  <c r="AF171" i="19" s="1"/>
  <c r="P171" i="19"/>
  <c r="AG171" i="19" s="1"/>
  <c r="R171" i="19"/>
  <c r="AH171" i="19" s="1"/>
  <c r="T171" i="19"/>
  <c r="V171" i="19"/>
  <c r="X171" i="19"/>
  <c r="AC171" i="19"/>
  <c r="AD171" i="19"/>
  <c r="AE171" i="19"/>
  <c r="AI171" i="19"/>
  <c r="AJ171" i="19"/>
  <c r="D174" i="19"/>
  <c r="F174" i="19"/>
  <c r="H174" i="19"/>
  <c r="AC174" i="19" s="1"/>
  <c r="J174" i="19"/>
  <c r="AD174" i="19" s="1"/>
  <c r="L174" i="19"/>
  <c r="AE174" i="19" s="1"/>
  <c r="N174" i="19"/>
  <c r="P174" i="19"/>
  <c r="R174" i="19"/>
  <c r="T174" i="19"/>
  <c r="AI174" i="19" s="1"/>
  <c r="V174" i="19"/>
  <c r="AJ174" i="19" s="1"/>
  <c r="X174" i="19"/>
  <c r="AA174" i="19"/>
  <c r="AB174" i="19"/>
  <c r="AF174" i="19"/>
  <c r="AG174" i="19"/>
  <c r="AH174" i="19"/>
  <c r="D177" i="19"/>
  <c r="AA177" i="19" s="1"/>
  <c r="F177" i="19"/>
  <c r="AB177" i="19" s="1"/>
  <c r="H177" i="19"/>
  <c r="J177" i="19"/>
  <c r="L177" i="19"/>
  <c r="N177" i="19"/>
  <c r="AF177" i="19" s="1"/>
  <c r="P177" i="19"/>
  <c r="AG177" i="19" s="1"/>
  <c r="R177" i="19"/>
  <c r="AH177" i="19" s="1"/>
  <c r="T177" i="19"/>
  <c r="V177" i="19"/>
  <c r="X177" i="19"/>
  <c r="AC177" i="19"/>
  <c r="AD177" i="19"/>
  <c r="AE177" i="19"/>
  <c r="AI177" i="19"/>
  <c r="AJ177" i="19"/>
  <c r="D189" i="19"/>
  <c r="F189" i="19"/>
  <c r="H189" i="19"/>
  <c r="AC189" i="19" s="1"/>
  <c r="J189" i="19"/>
  <c r="AD189" i="19" s="1"/>
  <c r="L189" i="19"/>
  <c r="AE189" i="19" s="1"/>
  <c r="N189" i="19"/>
  <c r="P189" i="19"/>
  <c r="R189" i="19"/>
  <c r="T189" i="19"/>
  <c r="AI189" i="19" s="1"/>
  <c r="V189" i="19"/>
  <c r="AJ189" i="19" s="1"/>
  <c r="AA189" i="19"/>
  <c r="AB189" i="19"/>
  <c r="AF189" i="19"/>
  <c r="AG189" i="19"/>
  <c r="AH189" i="19"/>
  <c r="D203" i="19"/>
  <c r="AA203" i="19" s="1"/>
  <c r="F203" i="19"/>
  <c r="AB203" i="19" s="1"/>
  <c r="H203" i="19"/>
  <c r="AC203" i="19" s="1"/>
  <c r="J203" i="19"/>
  <c r="L203" i="19"/>
  <c r="N203" i="19"/>
  <c r="P203" i="19"/>
  <c r="AG203" i="19" s="1"/>
  <c r="R203" i="19"/>
  <c r="AH203" i="19" s="1"/>
  <c r="T203" i="19"/>
  <c r="AI203" i="19" s="1"/>
  <c r="V203" i="19"/>
  <c r="X203" i="19"/>
  <c r="AD203" i="19"/>
  <c r="AE203" i="19"/>
  <c r="AF203" i="19"/>
  <c r="AJ203" i="19"/>
  <c r="D204" i="19"/>
  <c r="F204" i="19"/>
  <c r="H204" i="19"/>
  <c r="J204" i="19"/>
  <c r="AD204" i="19" s="1"/>
  <c r="L204" i="19"/>
  <c r="AE204" i="19" s="1"/>
  <c r="N204" i="19"/>
  <c r="AF204" i="19" s="1"/>
  <c r="P204" i="19"/>
  <c r="R204" i="19"/>
  <c r="T204" i="19"/>
  <c r="V204" i="19"/>
  <c r="AJ204" i="19" s="1"/>
  <c r="X204" i="19"/>
  <c r="AA204" i="19"/>
  <c r="AB204" i="19"/>
  <c r="AC204" i="19"/>
  <c r="AG204" i="19"/>
  <c r="AH204" i="19"/>
  <c r="AI204" i="19"/>
  <c r="D216" i="19"/>
  <c r="AA216" i="19" s="1"/>
  <c r="F216" i="19"/>
  <c r="AB216" i="19" s="1"/>
  <c r="H216" i="19"/>
  <c r="AC216" i="19" s="1"/>
  <c r="J216" i="19"/>
  <c r="L216" i="19"/>
  <c r="N216" i="19"/>
  <c r="P216" i="19"/>
  <c r="AG216" i="19" s="1"/>
  <c r="R216" i="19"/>
  <c r="AH216" i="19" s="1"/>
  <c r="T216" i="19"/>
  <c r="AI216" i="19" s="1"/>
  <c r="V216" i="19"/>
  <c r="X216" i="19"/>
  <c r="AD216" i="19"/>
  <c r="AE216" i="19"/>
  <c r="AF216" i="19"/>
  <c r="AJ216" i="19"/>
  <c r="D229" i="19"/>
  <c r="F229" i="19"/>
  <c r="F245" i="19" s="1"/>
  <c r="AB245" i="19" s="1"/>
  <c r="H229" i="19"/>
  <c r="J229" i="19"/>
  <c r="AD229" i="19" s="1"/>
  <c r="L229" i="19"/>
  <c r="AE229" i="19" s="1"/>
  <c r="N229" i="19"/>
  <c r="AF229" i="19" s="1"/>
  <c r="P229" i="19"/>
  <c r="R229" i="19"/>
  <c r="R245" i="19" s="1"/>
  <c r="AH245" i="19" s="1"/>
  <c r="T229" i="19"/>
  <c r="V229" i="19"/>
  <c r="AJ229" i="19" s="1"/>
  <c r="X229" i="19"/>
  <c r="AA229" i="19"/>
  <c r="AB229" i="19"/>
  <c r="AC229" i="19"/>
  <c r="AG229" i="19"/>
  <c r="AH229" i="19"/>
  <c r="AI229" i="19"/>
  <c r="D233" i="19"/>
  <c r="F233" i="19"/>
  <c r="H233" i="19"/>
  <c r="J233" i="19"/>
  <c r="L233" i="19"/>
  <c r="N233" i="19"/>
  <c r="P233" i="19"/>
  <c r="R233" i="19"/>
  <c r="T233" i="19"/>
  <c r="V233" i="19"/>
  <c r="D245" i="19"/>
  <c r="H245" i="19"/>
  <c r="AC245" i="19" s="1"/>
  <c r="J245" i="19"/>
  <c r="AD245" i="19" s="1"/>
  <c r="L245" i="19"/>
  <c r="AE245" i="19" s="1"/>
  <c r="P245" i="19"/>
  <c r="T245" i="19"/>
  <c r="AI245" i="19" s="1"/>
  <c r="V245" i="19"/>
  <c r="AJ245" i="19" s="1"/>
  <c r="X245" i="19"/>
  <c r="AA245" i="19"/>
  <c r="AG245" i="19"/>
  <c r="D285" i="19"/>
  <c r="D291" i="19" s="1"/>
  <c r="AA291" i="19" s="1"/>
  <c r="F285" i="19"/>
  <c r="F291" i="19" s="1"/>
  <c r="AB291" i="19" s="1"/>
  <c r="H285" i="19"/>
  <c r="H291" i="19" s="1"/>
  <c r="AC291" i="19" s="1"/>
  <c r="J285" i="19"/>
  <c r="L285" i="19"/>
  <c r="N285" i="19"/>
  <c r="AF285" i="19" s="1"/>
  <c r="P285" i="19"/>
  <c r="P291" i="19" s="1"/>
  <c r="AG291" i="19" s="1"/>
  <c r="R285" i="19"/>
  <c r="R291" i="19" s="1"/>
  <c r="AH291" i="19" s="1"/>
  <c r="T285" i="19"/>
  <c r="T291" i="19" s="1"/>
  <c r="AI291" i="19" s="1"/>
  <c r="V285" i="19"/>
  <c r="X285" i="19"/>
  <c r="AC285" i="19"/>
  <c r="AD285" i="19"/>
  <c r="AE285" i="19"/>
  <c r="AI285" i="19"/>
  <c r="AJ285" i="19"/>
  <c r="J291" i="19"/>
  <c r="AD291" i="19" s="1"/>
  <c r="L291" i="19"/>
  <c r="AE291" i="19" s="1"/>
  <c r="N291" i="19"/>
  <c r="V291" i="19"/>
  <c r="AJ291" i="19" s="1"/>
  <c r="X291" i="19"/>
  <c r="AF291" i="19"/>
  <c r="D306" i="19"/>
  <c r="AA306" i="19" s="1"/>
  <c r="F306" i="19"/>
  <c r="AB306" i="19" s="1"/>
  <c r="H306" i="19"/>
  <c r="J306" i="19"/>
  <c r="L306" i="19"/>
  <c r="N306" i="19"/>
  <c r="AF306" i="19" s="1"/>
  <c r="P306" i="19"/>
  <c r="AG306" i="19" s="1"/>
  <c r="R306" i="19"/>
  <c r="AH306" i="19" s="1"/>
  <c r="T306" i="19"/>
  <c r="V306" i="19"/>
  <c r="X306" i="19"/>
  <c r="AC306" i="19"/>
  <c r="AD306" i="19"/>
  <c r="AE306" i="19"/>
  <c r="AI306" i="19"/>
  <c r="AJ306" i="19"/>
  <c r="D324" i="19"/>
  <c r="F324" i="19"/>
  <c r="H324" i="19"/>
  <c r="AC324" i="19" s="1"/>
  <c r="J324" i="19"/>
  <c r="AD324" i="19" s="1"/>
  <c r="L324" i="19"/>
  <c r="AE324" i="19" s="1"/>
  <c r="N324" i="19"/>
  <c r="P324" i="19"/>
  <c r="R324" i="19"/>
  <c r="T324" i="19"/>
  <c r="AI324" i="19" s="1"/>
  <c r="V324" i="19"/>
  <c r="AJ324" i="19" s="1"/>
  <c r="X324" i="19"/>
  <c r="AA324" i="19"/>
  <c r="AB324" i="19"/>
  <c r="AF324" i="19"/>
  <c r="AG324" i="19"/>
  <c r="AH324" i="19"/>
  <c r="D326" i="19"/>
  <c r="AA326" i="19" s="1"/>
  <c r="F326" i="19"/>
  <c r="AB326" i="19" s="1"/>
  <c r="H326" i="19"/>
  <c r="J326" i="19"/>
  <c r="L326" i="19"/>
  <c r="N326" i="19"/>
  <c r="AF326" i="19" s="1"/>
  <c r="P326" i="19"/>
  <c r="AG326" i="19" s="1"/>
  <c r="R326" i="19"/>
  <c r="AH326" i="19" s="1"/>
  <c r="T326" i="19"/>
  <c r="V326" i="19"/>
  <c r="X326" i="19"/>
  <c r="AC326" i="19"/>
  <c r="AD326" i="19"/>
  <c r="AE326" i="19"/>
  <c r="AI326" i="19"/>
  <c r="AJ326" i="19"/>
  <c r="D8" i="18"/>
  <c r="AA8" i="18" s="1"/>
  <c r="F8" i="18"/>
  <c r="AB8" i="18" s="1"/>
  <c r="H8" i="18"/>
  <c r="J8" i="18"/>
  <c r="AD8" i="18" s="1"/>
  <c r="L8" i="18"/>
  <c r="AE8" i="18" s="1"/>
  <c r="N8" i="18"/>
  <c r="P8" i="18"/>
  <c r="AG8" i="18" s="1"/>
  <c r="R8" i="18"/>
  <c r="AH8" i="18" s="1"/>
  <c r="T8" i="18"/>
  <c r="V8" i="18"/>
  <c r="AJ8" i="18" s="1"/>
  <c r="X8" i="18"/>
  <c r="X83" i="18" s="1"/>
  <c r="AC8" i="18"/>
  <c r="AF8" i="18"/>
  <c r="AI8" i="18"/>
  <c r="D36" i="18"/>
  <c r="AA36" i="18" s="1"/>
  <c r="F36" i="18"/>
  <c r="AB36" i="18" s="1"/>
  <c r="H36" i="18"/>
  <c r="J36" i="18"/>
  <c r="AD36" i="18" s="1"/>
  <c r="L36" i="18"/>
  <c r="AE36" i="18" s="1"/>
  <c r="N36" i="18"/>
  <c r="P36" i="18"/>
  <c r="AG36" i="18" s="1"/>
  <c r="R36" i="18"/>
  <c r="AH36" i="18" s="1"/>
  <c r="T36" i="18"/>
  <c r="V36" i="18"/>
  <c r="AJ36" i="18" s="1"/>
  <c r="X36" i="18"/>
  <c r="AC36" i="18"/>
  <c r="AF36" i="18"/>
  <c r="AI36" i="18"/>
  <c r="D37" i="18"/>
  <c r="AA37" i="18" s="1"/>
  <c r="F37" i="18"/>
  <c r="AB37" i="18" s="1"/>
  <c r="H37" i="18"/>
  <c r="J37" i="18"/>
  <c r="AD37" i="18" s="1"/>
  <c r="L37" i="18"/>
  <c r="AE37" i="18" s="1"/>
  <c r="N37" i="18"/>
  <c r="P37" i="18"/>
  <c r="AG37" i="18" s="1"/>
  <c r="R37" i="18"/>
  <c r="AH37" i="18" s="1"/>
  <c r="T37" i="18"/>
  <c r="V37" i="18"/>
  <c r="AJ37" i="18" s="1"/>
  <c r="X37" i="18"/>
  <c r="AC37" i="18"/>
  <c r="AF37" i="18"/>
  <c r="AI37" i="18"/>
  <c r="D46" i="18"/>
  <c r="AA46" i="18" s="1"/>
  <c r="F46" i="18"/>
  <c r="AB46" i="18" s="1"/>
  <c r="H46" i="18"/>
  <c r="J46" i="18"/>
  <c r="AD46" i="18" s="1"/>
  <c r="L46" i="18"/>
  <c r="AE46" i="18" s="1"/>
  <c r="N46" i="18"/>
  <c r="P46" i="18"/>
  <c r="AG46" i="18" s="1"/>
  <c r="R46" i="18"/>
  <c r="AH46" i="18" s="1"/>
  <c r="T46" i="18"/>
  <c r="V46" i="18"/>
  <c r="AJ46" i="18" s="1"/>
  <c r="X46" i="18"/>
  <c r="AC46" i="18"/>
  <c r="AF46" i="18"/>
  <c r="AI46" i="18"/>
  <c r="D55" i="18"/>
  <c r="AA55" i="18" s="1"/>
  <c r="F55" i="18"/>
  <c r="AB55" i="18" s="1"/>
  <c r="H55" i="18"/>
  <c r="J55" i="18"/>
  <c r="AD55" i="18" s="1"/>
  <c r="L55" i="18"/>
  <c r="AE55" i="18" s="1"/>
  <c r="N55" i="18"/>
  <c r="P55" i="18"/>
  <c r="AG55" i="18" s="1"/>
  <c r="R55" i="18"/>
  <c r="AH55" i="18" s="1"/>
  <c r="T55" i="18"/>
  <c r="V55" i="18"/>
  <c r="AJ55" i="18" s="1"/>
  <c r="X55" i="18"/>
  <c r="AC55" i="18"/>
  <c r="AF55" i="18"/>
  <c r="AI55" i="18"/>
  <c r="D56" i="18"/>
  <c r="F56" i="18"/>
  <c r="H56" i="18"/>
  <c r="J56" i="18"/>
  <c r="L56" i="18"/>
  <c r="N56" i="18"/>
  <c r="P56" i="18"/>
  <c r="R56" i="18"/>
  <c r="T56" i="18"/>
  <c r="V56" i="18"/>
  <c r="D74" i="18"/>
  <c r="AA74" i="18" s="1"/>
  <c r="F74" i="18"/>
  <c r="H74" i="18"/>
  <c r="AC74" i="18" s="1"/>
  <c r="J74" i="18"/>
  <c r="AD74" i="18" s="1"/>
  <c r="L74" i="18"/>
  <c r="N74" i="18"/>
  <c r="AF74" i="18" s="1"/>
  <c r="P74" i="18"/>
  <c r="AG74" i="18" s="1"/>
  <c r="R74" i="18"/>
  <c r="T74" i="18"/>
  <c r="AI74" i="18" s="1"/>
  <c r="V74" i="18"/>
  <c r="AJ74" i="18" s="1"/>
  <c r="X74" i="18"/>
  <c r="AB74" i="18"/>
  <c r="AE74" i="18"/>
  <c r="AH74" i="18"/>
  <c r="D83" i="18"/>
  <c r="AA83" i="18" s="1"/>
  <c r="F83" i="18"/>
  <c r="H83" i="18"/>
  <c r="AC83" i="18" s="1"/>
  <c r="J83" i="18"/>
  <c r="AD83" i="18" s="1"/>
  <c r="L83" i="18"/>
  <c r="N83" i="18"/>
  <c r="AF83" i="18" s="1"/>
  <c r="P83" i="18"/>
  <c r="AG83" i="18" s="1"/>
  <c r="R83" i="18"/>
  <c r="T83" i="18"/>
  <c r="AI83" i="18" s="1"/>
  <c r="V83" i="18"/>
  <c r="AJ83" i="18" s="1"/>
  <c r="AB83" i="18"/>
  <c r="AE83" i="18"/>
  <c r="AH83" i="18"/>
  <c r="D84" i="18"/>
  <c r="AA84" i="18" s="1"/>
  <c r="F84" i="18"/>
  <c r="H84" i="18"/>
  <c r="AC84" i="18" s="1"/>
  <c r="J84" i="18"/>
  <c r="AD84" i="18" s="1"/>
  <c r="L84" i="18"/>
  <c r="N84" i="18"/>
  <c r="AF84" i="18" s="1"/>
  <c r="P84" i="18"/>
  <c r="AG84" i="18" s="1"/>
  <c r="R84" i="18"/>
  <c r="T84" i="18"/>
  <c r="AI84" i="18" s="1"/>
  <c r="V84" i="18"/>
  <c r="AJ84" i="18" s="1"/>
  <c r="X84" i="18"/>
  <c r="AB84" i="18"/>
  <c r="AE84" i="18"/>
  <c r="AH84" i="18"/>
  <c r="D112" i="18"/>
  <c r="AA112" i="18" s="1"/>
  <c r="F112" i="18"/>
  <c r="H112" i="18"/>
  <c r="AC112" i="18" s="1"/>
  <c r="J112" i="18"/>
  <c r="AD112" i="18" s="1"/>
  <c r="L112" i="18"/>
  <c r="N112" i="18"/>
  <c r="AF112" i="18" s="1"/>
  <c r="P112" i="18"/>
  <c r="AG112" i="18" s="1"/>
  <c r="R112" i="18"/>
  <c r="T112" i="18"/>
  <c r="AI112" i="18" s="1"/>
  <c r="V112" i="18"/>
  <c r="AJ112" i="18" s="1"/>
  <c r="X112" i="18"/>
  <c r="AB112" i="18"/>
  <c r="AE112" i="18"/>
  <c r="AH112" i="18"/>
  <c r="D136" i="18"/>
  <c r="AA136" i="18" s="1"/>
  <c r="F136" i="18"/>
  <c r="H136" i="18"/>
  <c r="AC136" i="18" s="1"/>
  <c r="J136" i="18"/>
  <c r="AD136" i="18" s="1"/>
  <c r="L136" i="18"/>
  <c r="N136" i="18"/>
  <c r="AF136" i="18" s="1"/>
  <c r="P136" i="18"/>
  <c r="AG136" i="18" s="1"/>
  <c r="R136" i="18"/>
  <c r="T136" i="18"/>
  <c r="AI136" i="18" s="1"/>
  <c r="V136" i="18"/>
  <c r="AJ136" i="18" s="1"/>
  <c r="X136" i="18"/>
  <c r="AB136" i="18"/>
  <c r="AE136" i="18"/>
  <c r="AH136" i="18"/>
  <c r="D162" i="18"/>
  <c r="AA162" i="18" s="1"/>
  <c r="F162" i="18"/>
  <c r="H162" i="18"/>
  <c r="AC162" i="18" s="1"/>
  <c r="J162" i="18"/>
  <c r="AD162" i="18" s="1"/>
  <c r="L162" i="18"/>
  <c r="N162" i="18"/>
  <c r="AF162" i="18" s="1"/>
  <c r="P162" i="18"/>
  <c r="AG162" i="18" s="1"/>
  <c r="R162" i="18"/>
  <c r="T162" i="18"/>
  <c r="AI162" i="18" s="1"/>
  <c r="V162" i="18"/>
  <c r="AJ162" i="18" s="1"/>
  <c r="X162" i="18"/>
  <c r="AB162" i="18"/>
  <c r="AE162" i="18"/>
  <c r="AH162" i="18"/>
  <c r="D171" i="18"/>
  <c r="AA171" i="18" s="1"/>
  <c r="F171" i="18"/>
  <c r="H171" i="18"/>
  <c r="AC171" i="18" s="1"/>
  <c r="J171" i="18"/>
  <c r="AD171" i="18" s="1"/>
  <c r="L171" i="18"/>
  <c r="N171" i="18"/>
  <c r="AF171" i="18" s="1"/>
  <c r="P171" i="18"/>
  <c r="AG171" i="18" s="1"/>
  <c r="R171" i="18"/>
  <c r="T171" i="18"/>
  <c r="AI171" i="18" s="1"/>
  <c r="V171" i="18"/>
  <c r="AJ171" i="18" s="1"/>
  <c r="X171" i="18"/>
  <c r="AB171" i="18"/>
  <c r="AE171" i="18"/>
  <c r="AH171" i="18"/>
  <c r="D174" i="18"/>
  <c r="AA174" i="18" s="1"/>
  <c r="F174" i="18"/>
  <c r="H174" i="18"/>
  <c r="AC174" i="18" s="1"/>
  <c r="J174" i="18"/>
  <c r="AD174" i="18" s="1"/>
  <c r="L174" i="18"/>
  <c r="N174" i="18"/>
  <c r="AF174" i="18" s="1"/>
  <c r="P174" i="18"/>
  <c r="AG174" i="18" s="1"/>
  <c r="R174" i="18"/>
  <c r="T174" i="18"/>
  <c r="AI174" i="18" s="1"/>
  <c r="V174" i="18"/>
  <c r="AJ174" i="18" s="1"/>
  <c r="X174" i="18"/>
  <c r="AB174" i="18"/>
  <c r="AE174" i="18"/>
  <c r="AH174" i="18"/>
  <c r="D177" i="18"/>
  <c r="AA177" i="18" s="1"/>
  <c r="F177" i="18"/>
  <c r="H177" i="18"/>
  <c r="AC177" i="18" s="1"/>
  <c r="J177" i="18"/>
  <c r="AD177" i="18" s="1"/>
  <c r="L177" i="18"/>
  <c r="N177" i="18"/>
  <c r="AF177" i="18" s="1"/>
  <c r="P177" i="18"/>
  <c r="AG177" i="18" s="1"/>
  <c r="R177" i="18"/>
  <c r="T177" i="18"/>
  <c r="AI177" i="18" s="1"/>
  <c r="V177" i="18"/>
  <c r="AJ177" i="18" s="1"/>
  <c r="X177" i="18"/>
  <c r="AB177" i="18"/>
  <c r="AE177" i="18"/>
  <c r="AH177" i="18"/>
  <c r="D189" i="18"/>
  <c r="AA189" i="18" s="1"/>
  <c r="F189" i="18"/>
  <c r="H189" i="18"/>
  <c r="AC189" i="18" s="1"/>
  <c r="J189" i="18"/>
  <c r="AD189" i="18" s="1"/>
  <c r="L189" i="18"/>
  <c r="N189" i="18"/>
  <c r="AF189" i="18" s="1"/>
  <c r="P189" i="18"/>
  <c r="AG189" i="18" s="1"/>
  <c r="R189" i="18"/>
  <c r="T189" i="18"/>
  <c r="AI189" i="18" s="1"/>
  <c r="V189" i="18"/>
  <c r="AJ189" i="18" s="1"/>
  <c r="X189" i="18"/>
  <c r="AB189" i="18"/>
  <c r="AE189" i="18"/>
  <c r="AH189" i="18"/>
  <c r="D203" i="18"/>
  <c r="AA203" i="18" s="1"/>
  <c r="F203" i="18"/>
  <c r="H203" i="18"/>
  <c r="AC203" i="18" s="1"/>
  <c r="J203" i="18"/>
  <c r="AD203" i="18" s="1"/>
  <c r="L203" i="18"/>
  <c r="N203" i="18"/>
  <c r="AF203" i="18" s="1"/>
  <c r="P203" i="18"/>
  <c r="AG203" i="18" s="1"/>
  <c r="R203" i="18"/>
  <c r="T203" i="18"/>
  <c r="AI203" i="18" s="1"/>
  <c r="V203" i="18"/>
  <c r="AJ203" i="18" s="1"/>
  <c r="X203" i="18"/>
  <c r="AB203" i="18"/>
  <c r="AE203" i="18"/>
  <c r="AH203" i="18"/>
  <c r="D204" i="18"/>
  <c r="AA204" i="18" s="1"/>
  <c r="F204" i="18"/>
  <c r="H204" i="18"/>
  <c r="AC204" i="18" s="1"/>
  <c r="J204" i="18"/>
  <c r="AD204" i="18" s="1"/>
  <c r="L204" i="18"/>
  <c r="N204" i="18"/>
  <c r="AF204" i="18" s="1"/>
  <c r="P204" i="18"/>
  <c r="AG204" i="18" s="1"/>
  <c r="R204" i="18"/>
  <c r="T204" i="18"/>
  <c r="AI204" i="18" s="1"/>
  <c r="V204" i="18"/>
  <c r="AJ204" i="18" s="1"/>
  <c r="X204" i="18"/>
  <c r="AB204" i="18"/>
  <c r="AE204" i="18"/>
  <c r="AH204" i="18"/>
  <c r="D216" i="18"/>
  <c r="AA216" i="18" s="1"/>
  <c r="F216" i="18"/>
  <c r="H216" i="18"/>
  <c r="AC216" i="18" s="1"/>
  <c r="J216" i="18"/>
  <c r="AD216" i="18" s="1"/>
  <c r="L216" i="18"/>
  <c r="N216" i="18"/>
  <c r="AF216" i="18" s="1"/>
  <c r="P216" i="18"/>
  <c r="AG216" i="18" s="1"/>
  <c r="R216" i="18"/>
  <c r="T216" i="18"/>
  <c r="AI216" i="18" s="1"/>
  <c r="V216" i="18"/>
  <c r="AJ216" i="18" s="1"/>
  <c r="X216" i="18"/>
  <c r="AB216" i="18"/>
  <c r="AE216" i="18"/>
  <c r="AH216" i="18"/>
  <c r="D229" i="18"/>
  <c r="AA229" i="18" s="1"/>
  <c r="F229" i="18"/>
  <c r="H229" i="18"/>
  <c r="AC229" i="18" s="1"/>
  <c r="J229" i="18"/>
  <c r="L229" i="18"/>
  <c r="N229" i="18"/>
  <c r="AF229" i="18" s="1"/>
  <c r="P229" i="18"/>
  <c r="AG229" i="18" s="1"/>
  <c r="R229" i="18"/>
  <c r="T229" i="18"/>
  <c r="AI229" i="18" s="1"/>
  <c r="V229" i="18"/>
  <c r="X229" i="18"/>
  <c r="AB229" i="18"/>
  <c r="AE229" i="18"/>
  <c r="AH229" i="18"/>
  <c r="D233" i="18"/>
  <c r="F233" i="18"/>
  <c r="H233" i="18"/>
  <c r="J233" i="18"/>
  <c r="L233" i="18"/>
  <c r="N233" i="18"/>
  <c r="P233" i="18"/>
  <c r="R233" i="18"/>
  <c r="T233" i="18"/>
  <c r="V233" i="18"/>
  <c r="F245" i="18"/>
  <c r="AB245" i="18" s="1"/>
  <c r="H245" i="18"/>
  <c r="AC245" i="18" s="1"/>
  <c r="L245" i="18"/>
  <c r="AE245" i="18" s="1"/>
  <c r="N245" i="18"/>
  <c r="AF245" i="18" s="1"/>
  <c r="R245" i="18"/>
  <c r="AH245" i="18" s="1"/>
  <c r="T245" i="18"/>
  <c r="AI245" i="18" s="1"/>
  <c r="X245" i="18"/>
  <c r="D285" i="18"/>
  <c r="F285" i="18"/>
  <c r="AB285" i="18" s="1"/>
  <c r="H285" i="18"/>
  <c r="AC285" i="18" s="1"/>
  <c r="J285" i="18"/>
  <c r="L285" i="18"/>
  <c r="L291" i="18" s="1"/>
  <c r="AE291" i="18" s="1"/>
  <c r="N285" i="18"/>
  <c r="P285" i="18"/>
  <c r="R285" i="18"/>
  <c r="AH285" i="18" s="1"/>
  <c r="T285" i="18"/>
  <c r="AI285" i="18" s="1"/>
  <c r="V285" i="18"/>
  <c r="X285" i="18"/>
  <c r="AA285" i="18"/>
  <c r="AD285" i="18"/>
  <c r="AG285" i="18"/>
  <c r="AJ285" i="18"/>
  <c r="D291" i="18"/>
  <c r="F291" i="18"/>
  <c r="AB291" i="18" s="1"/>
  <c r="H291" i="18"/>
  <c r="AC291" i="18" s="1"/>
  <c r="J291" i="18"/>
  <c r="P291" i="18"/>
  <c r="R291" i="18"/>
  <c r="AH291" i="18" s="1"/>
  <c r="T291" i="18"/>
  <c r="AI291" i="18" s="1"/>
  <c r="V291" i="18"/>
  <c r="X291" i="18"/>
  <c r="AA291" i="18"/>
  <c r="AD291" i="18"/>
  <c r="AG291" i="18"/>
  <c r="AJ291" i="18"/>
  <c r="D306" i="18"/>
  <c r="F306" i="18"/>
  <c r="AB306" i="18" s="1"/>
  <c r="H306" i="18"/>
  <c r="AC306" i="18" s="1"/>
  <c r="J306" i="18"/>
  <c r="L306" i="18"/>
  <c r="AE306" i="18" s="1"/>
  <c r="N306" i="18"/>
  <c r="AF306" i="18" s="1"/>
  <c r="P306" i="18"/>
  <c r="R306" i="18"/>
  <c r="AH306" i="18" s="1"/>
  <c r="T306" i="18"/>
  <c r="AI306" i="18" s="1"/>
  <c r="V306" i="18"/>
  <c r="X306" i="18"/>
  <c r="AA306" i="18"/>
  <c r="AD306" i="18"/>
  <c r="AG306" i="18"/>
  <c r="AJ306" i="18"/>
  <c r="D324" i="18"/>
  <c r="F324" i="18"/>
  <c r="AB324" i="18" s="1"/>
  <c r="H324" i="18"/>
  <c r="AC324" i="18" s="1"/>
  <c r="J324" i="18"/>
  <c r="L324" i="18"/>
  <c r="AE324" i="18" s="1"/>
  <c r="N324" i="18"/>
  <c r="AF324" i="18" s="1"/>
  <c r="P324" i="18"/>
  <c r="R324" i="18"/>
  <c r="AH324" i="18" s="1"/>
  <c r="T324" i="18"/>
  <c r="AI324" i="18" s="1"/>
  <c r="V324" i="18"/>
  <c r="X324" i="18"/>
  <c r="AA324" i="18"/>
  <c r="AD324" i="18"/>
  <c r="AG324" i="18"/>
  <c r="AJ324" i="18"/>
  <c r="D326" i="18"/>
  <c r="F326" i="18"/>
  <c r="AB326" i="18" s="1"/>
  <c r="H326" i="18"/>
  <c r="AC326" i="18" s="1"/>
  <c r="J326" i="18"/>
  <c r="L326" i="18"/>
  <c r="AE326" i="18" s="1"/>
  <c r="N326" i="18"/>
  <c r="AF326" i="18" s="1"/>
  <c r="P326" i="18"/>
  <c r="R326" i="18"/>
  <c r="AH326" i="18" s="1"/>
  <c r="T326" i="18"/>
  <c r="AI326" i="18" s="1"/>
  <c r="V326" i="18"/>
  <c r="X326" i="18"/>
  <c r="AA326" i="18"/>
  <c r="AD326" i="18"/>
  <c r="AG326" i="18"/>
  <c r="AJ326" i="18"/>
  <c r="D8" i="17"/>
  <c r="F8" i="17"/>
  <c r="AB8" i="17" s="1"/>
  <c r="H8" i="17"/>
  <c r="AC8" i="17" s="1"/>
  <c r="J8" i="17"/>
  <c r="L8" i="17"/>
  <c r="AE8" i="17" s="1"/>
  <c r="N8" i="17"/>
  <c r="AF8" i="17" s="1"/>
  <c r="P8" i="17"/>
  <c r="R8" i="17"/>
  <c r="AH8" i="17" s="1"/>
  <c r="T8" i="17"/>
  <c r="AI8" i="17" s="1"/>
  <c r="V8" i="17"/>
  <c r="X8" i="17"/>
  <c r="X83" i="17" s="1"/>
  <c r="AA8" i="17"/>
  <c r="AD8" i="17"/>
  <c r="AG8" i="17"/>
  <c r="AJ8" i="17"/>
  <c r="D36" i="17"/>
  <c r="F36" i="17"/>
  <c r="AB36" i="17" s="1"/>
  <c r="H36" i="17"/>
  <c r="AC36" i="17" s="1"/>
  <c r="J36" i="17"/>
  <c r="L36" i="17"/>
  <c r="AE36" i="17" s="1"/>
  <c r="N36" i="17"/>
  <c r="AF36" i="17" s="1"/>
  <c r="P36" i="17"/>
  <c r="R36" i="17"/>
  <c r="AH36" i="17" s="1"/>
  <c r="T36" i="17"/>
  <c r="AI36" i="17" s="1"/>
  <c r="V36" i="17"/>
  <c r="X36" i="17"/>
  <c r="AA36" i="17"/>
  <c r="AD36" i="17"/>
  <c r="AG36" i="17"/>
  <c r="AJ36" i="17"/>
  <c r="D37" i="17"/>
  <c r="F37" i="17"/>
  <c r="AB37" i="17" s="1"/>
  <c r="H37" i="17"/>
  <c r="AC37" i="17" s="1"/>
  <c r="J37" i="17"/>
  <c r="L37" i="17"/>
  <c r="AE37" i="17" s="1"/>
  <c r="N37" i="17"/>
  <c r="AF37" i="17" s="1"/>
  <c r="P37" i="17"/>
  <c r="R37" i="17"/>
  <c r="AH37" i="17" s="1"/>
  <c r="T37" i="17"/>
  <c r="AI37" i="17" s="1"/>
  <c r="V37" i="17"/>
  <c r="X37" i="17"/>
  <c r="AA37" i="17"/>
  <c r="AD37" i="17"/>
  <c r="AG37" i="17"/>
  <c r="AJ37" i="17"/>
  <c r="D46" i="17"/>
  <c r="F46" i="17"/>
  <c r="AB46" i="17" s="1"/>
  <c r="H46" i="17"/>
  <c r="AC46" i="17" s="1"/>
  <c r="J46" i="17"/>
  <c r="L46" i="17"/>
  <c r="AE46" i="17" s="1"/>
  <c r="N46" i="17"/>
  <c r="AF46" i="17" s="1"/>
  <c r="P46" i="17"/>
  <c r="R46" i="17"/>
  <c r="AH46" i="17" s="1"/>
  <c r="T46" i="17"/>
  <c r="AI46" i="17" s="1"/>
  <c r="V46" i="17"/>
  <c r="X46" i="17"/>
  <c r="AA46" i="17"/>
  <c r="AD46" i="17"/>
  <c r="AG46" i="17"/>
  <c r="AJ46" i="17"/>
  <c r="D55" i="17"/>
  <c r="F55" i="17"/>
  <c r="AB55" i="17" s="1"/>
  <c r="H55" i="17"/>
  <c r="AC55" i="17" s="1"/>
  <c r="J55" i="17"/>
  <c r="L55" i="17"/>
  <c r="AE55" i="17" s="1"/>
  <c r="N55" i="17"/>
  <c r="AF55" i="17" s="1"/>
  <c r="P55" i="17"/>
  <c r="R55" i="17"/>
  <c r="AH55" i="17" s="1"/>
  <c r="T55" i="17"/>
  <c r="AI55" i="17" s="1"/>
  <c r="V55" i="17"/>
  <c r="X55" i="17"/>
  <c r="AA55" i="17"/>
  <c r="AD55" i="17"/>
  <c r="AG55" i="17"/>
  <c r="AJ55" i="17"/>
  <c r="D56" i="17"/>
  <c r="F56" i="17"/>
  <c r="H56" i="17"/>
  <c r="J56" i="17"/>
  <c r="L56" i="17"/>
  <c r="N56" i="17"/>
  <c r="P56" i="17"/>
  <c r="R56" i="17"/>
  <c r="T56" i="17"/>
  <c r="V56" i="17"/>
  <c r="D74" i="17"/>
  <c r="F74" i="17"/>
  <c r="AB74" i="17" s="1"/>
  <c r="H74" i="17"/>
  <c r="J74" i="17"/>
  <c r="L74" i="17"/>
  <c r="AE74" i="17" s="1"/>
  <c r="N74" i="17"/>
  <c r="P74" i="17"/>
  <c r="R74" i="17"/>
  <c r="AH74" i="17" s="1"/>
  <c r="T74" i="17"/>
  <c r="V74" i="17"/>
  <c r="AA74" i="17"/>
  <c r="AC74" i="17"/>
  <c r="AD74" i="17"/>
  <c r="AF74" i="17"/>
  <c r="AG74" i="17"/>
  <c r="AI74" i="17"/>
  <c r="AJ74" i="17"/>
  <c r="D83" i="17"/>
  <c r="F83" i="17"/>
  <c r="AB83" i="17" s="1"/>
  <c r="H83" i="17"/>
  <c r="AC83" i="17" s="1"/>
  <c r="J83" i="17"/>
  <c r="L83" i="17"/>
  <c r="AE83" i="17" s="1"/>
  <c r="N83" i="17"/>
  <c r="AF83" i="17" s="1"/>
  <c r="P83" i="17"/>
  <c r="R83" i="17"/>
  <c r="AH83" i="17" s="1"/>
  <c r="T83" i="17"/>
  <c r="AI83" i="17" s="1"/>
  <c r="V83" i="17"/>
  <c r="AA83" i="17"/>
  <c r="AD83" i="17"/>
  <c r="AG83" i="17"/>
  <c r="AJ83" i="17"/>
  <c r="D84" i="17"/>
  <c r="F84" i="17"/>
  <c r="AB84" i="17" s="1"/>
  <c r="H84" i="17"/>
  <c r="AC84" i="17" s="1"/>
  <c r="J84" i="17"/>
  <c r="L84" i="17"/>
  <c r="AE84" i="17" s="1"/>
  <c r="N84" i="17"/>
  <c r="P84" i="17"/>
  <c r="R84" i="17"/>
  <c r="AH84" i="17" s="1"/>
  <c r="T84" i="17"/>
  <c r="AI84" i="17" s="1"/>
  <c r="V84" i="17"/>
  <c r="X84" i="17"/>
  <c r="AA84" i="17"/>
  <c r="AD84" i="17"/>
  <c r="AF84" i="17"/>
  <c r="AG84" i="17"/>
  <c r="AJ84" i="17"/>
  <c r="D112" i="17"/>
  <c r="F112" i="17"/>
  <c r="AB112" i="17" s="1"/>
  <c r="H112" i="17"/>
  <c r="J112" i="17"/>
  <c r="L112" i="17"/>
  <c r="AE112" i="17" s="1"/>
  <c r="N112" i="17"/>
  <c r="AF112" i="17" s="1"/>
  <c r="P112" i="17"/>
  <c r="R112" i="17"/>
  <c r="AH112" i="17" s="1"/>
  <c r="T112" i="17"/>
  <c r="V112" i="17"/>
  <c r="X112" i="17"/>
  <c r="AA112" i="17"/>
  <c r="AC112" i="17"/>
  <c r="AD112" i="17"/>
  <c r="AG112" i="17"/>
  <c r="AI112" i="17"/>
  <c r="AJ112" i="17"/>
  <c r="D136" i="17"/>
  <c r="F136" i="17"/>
  <c r="AB136" i="17" s="1"/>
  <c r="H136" i="17"/>
  <c r="AC136" i="17" s="1"/>
  <c r="J136" i="17"/>
  <c r="L136" i="17"/>
  <c r="AE136" i="17" s="1"/>
  <c r="N136" i="17"/>
  <c r="P136" i="17"/>
  <c r="R136" i="17"/>
  <c r="AH136" i="17" s="1"/>
  <c r="T136" i="17"/>
  <c r="AI136" i="17" s="1"/>
  <c r="V136" i="17"/>
  <c r="X136" i="17"/>
  <c r="AA136" i="17"/>
  <c r="AD136" i="17"/>
  <c r="AF136" i="17"/>
  <c r="AG136" i="17"/>
  <c r="AJ136" i="17"/>
  <c r="D162" i="17"/>
  <c r="F162" i="17"/>
  <c r="AB162" i="17" s="1"/>
  <c r="H162" i="17"/>
  <c r="AC162" i="17" s="1"/>
  <c r="J162" i="17"/>
  <c r="L162" i="17"/>
  <c r="AE162" i="17" s="1"/>
  <c r="N162" i="17"/>
  <c r="AF162" i="17" s="1"/>
  <c r="P162" i="17"/>
  <c r="R162" i="17"/>
  <c r="AH162" i="17" s="1"/>
  <c r="T162" i="17"/>
  <c r="V162" i="17"/>
  <c r="X162" i="17"/>
  <c r="AA162" i="17"/>
  <c r="AD162" i="17"/>
  <c r="AG162" i="17"/>
  <c r="AI162" i="17"/>
  <c r="AJ162" i="17"/>
  <c r="D171" i="17"/>
  <c r="F171" i="17"/>
  <c r="AB171" i="17" s="1"/>
  <c r="H171" i="17"/>
  <c r="AC171" i="17" s="1"/>
  <c r="J171" i="17"/>
  <c r="L171" i="17"/>
  <c r="AE171" i="17" s="1"/>
  <c r="N171" i="17"/>
  <c r="P171" i="17"/>
  <c r="R171" i="17"/>
  <c r="AH171" i="17" s="1"/>
  <c r="T171" i="17"/>
  <c r="AI171" i="17" s="1"/>
  <c r="V171" i="17"/>
  <c r="X171" i="17"/>
  <c r="AA171" i="17"/>
  <c r="AD171" i="17"/>
  <c r="AF171" i="17"/>
  <c r="AG171" i="17"/>
  <c r="AJ171" i="17"/>
  <c r="D174" i="17"/>
  <c r="F174" i="17"/>
  <c r="AB174" i="17" s="1"/>
  <c r="H174" i="17"/>
  <c r="J174" i="17"/>
  <c r="L174" i="17"/>
  <c r="AE174" i="17" s="1"/>
  <c r="N174" i="17"/>
  <c r="AF174" i="17" s="1"/>
  <c r="P174" i="17"/>
  <c r="R174" i="17"/>
  <c r="AH174" i="17" s="1"/>
  <c r="T174" i="17"/>
  <c r="V174" i="17"/>
  <c r="X174" i="17"/>
  <c r="AA174" i="17"/>
  <c r="AC174" i="17"/>
  <c r="AD174" i="17"/>
  <c r="AG174" i="17"/>
  <c r="AI174" i="17"/>
  <c r="AJ174" i="17"/>
  <c r="D177" i="17"/>
  <c r="F177" i="17"/>
  <c r="AB177" i="17" s="1"/>
  <c r="H177" i="17"/>
  <c r="AC177" i="17" s="1"/>
  <c r="J177" i="17"/>
  <c r="L177" i="17"/>
  <c r="AE177" i="17" s="1"/>
  <c r="N177" i="17"/>
  <c r="P177" i="17"/>
  <c r="R177" i="17"/>
  <c r="AH177" i="17" s="1"/>
  <c r="T177" i="17"/>
  <c r="AI177" i="17" s="1"/>
  <c r="V177" i="17"/>
  <c r="X177" i="17"/>
  <c r="AA177" i="17"/>
  <c r="AD177" i="17"/>
  <c r="AF177" i="17"/>
  <c r="AG177" i="17"/>
  <c r="AJ177" i="17"/>
  <c r="D189" i="17"/>
  <c r="F189" i="17"/>
  <c r="H189" i="17"/>
  <c r="AC189" i="17" s="1"/>
  <c r="J189" i="17"/>
  <c r="L189" i="17"/>
  <c r="N189" i="17"/>
  <c r="AF189" i="17" s="1"/>
  <c r="P189" i="17"/>
  <c r="R189" i="17"/>
  <c r="T189" i="17"/>
  <c r="AI189" i="17" s="1"/>
  <c r="V189" i="17"/>
  <c r="AA189" i="17"/>
  <c r="AB189" i="17"/>
  <c r="AD189" i="17"/>
  <c r="AE189" i="17"/>
  <c r="AG189" i="17"/>
  <c r="AH189" i="17"/>
  <c r="AJ189" i="17"/>
  <c r="D203" i="17"/>
  <c r="AA203" i="17" s="1"/>
  <c r="F203" i="17"/>
  <c r="H203" i="17"/>
  <c r="AC203" i="17" s="1"/>
  <c r="J203" i="17"/>
  <c r="AD203" i="17" s="1"/>
  <c r="L203" i="17"/>
  <c r="N203" i="17"/>
  <c r="AF203" i="17" s="1"/>
  <c r="P203" i="17"/>
  <c r="AG203" i="17" s="1"/>
  <c r="R203" i="17"/>
  <c r="T203" i="17"/>
  <c r="AI203" i="17" s="1"/>
  <c r="V203" i="17"/>
  <c r="AJ203" i="17" s="1"/>
  <c r="X203" i="17"/>
  <c r="AB203" i="17"/>
  <c r="AE203" i="17"/>
  <c r="AH203" i="17"/>
  <c r="D204" i="17"/>
  <c r="AA204" i="17" s="1"/>
  <c r="F204" i="17"/>
  <c r="H204" i="17"/>
  <c r="AC204" i="17" s="1"/>
  <c r="J204" i="17"/>
  <c r="L204" i="17"/>
  <c r="N204" i="17"/>
  <c r="AF204" i="17" s="1"/>
  <c r="P204" i="17"/>
  <c r="AG204" i="17" s="1"/>
  <c r="R204" i="17"/>
  <c r="T204" i="17"/>
  <c r="AI204" i="17" s="1"/>
  <c r="V204" i="17"/>
  <c r="X204" i="17"/>
  <c r="AB204" i="17"/>
  <c r="AD204" i="17"/>
  <c r="AE204" i="17"/>
  <c r="AH204" i="17"/>
  <c r="AJ204" i="17"/>
  <c r="D216" i="17"/>
  <c r="F216" i="17"/>
  <c r="H216" i="17"/>
  <c r="AC216" i="17" s="1"/>
  <c r="J216" i="17"/>
  <c r="AD216" i="17" s="1"/>
  <c r="L216" i="17"/>
  <c r="N216" i="17"/>
  <c r="AF216" i="17" s="1"/>
  <c r="P216" i="17"/>
  <c r="R216" i="17"/>
  <c r="T216" i="17"/>
  <c r="AI216" i="17" s="1"/>
  <c r="V216" i="17"/>
  <c r="AJ216" i="17" s="1"/>
  <c r="X216" i="17"/>
  <c r="AA216" i="17"/>
  <c r="AB216" i="17"/>
  <c r="AE216" i="17"/>
  <c r="AG216" i="17"/>
  <c r="AH216" i="17"/>
  <c r="D229" i="17"/>
  <c r="F229" i="17"/>
  <c r="H229" i="17"/>
  <c r="AC229" i="17" s="1"/>
  <c r="J229" i="17"/>
  <c r="L229" i="17"/>
  <c r="N229" i="17"/>
  <c r="AF229" i="17" s="1"/>
  <c r="P229" i="17"/>
  <c r="R229" i="17"/>
  <c r="T229" i="17"/>
  <c r="AI229" i="17" s="1"/>
  <c r="V229" i="17"/>
  <c r="V245" i="17" s="1"/>
  <c r="AJ245" i="17" s="1"/>
  <c r="X229" i="17"/>
  <c r="AB229" i="17"/>
  <c r="AE229" i="17"/>
  <c r="AH229" i="17"/>
  <c r="D233" i="17"/>
  <c r="F233" i="17"/>
  <c r="H233" i="17"/>
  <c r="J233" i="17"/>
  <c r="L233" i="17"/>
  <c r="N233" i="17"/>
  <c r="P233" i="17"/>
  <c r="R233" i="17"/>
  <c r="T233" i="17"/>
  <c r="V233" i="17"/>
  <c r="F245" i="17"/>
  <c r="AB245" i="17" s="1"/>
  <c r="H245" i="17"/>
  <c r="L245" i="17"/>
  <c r="AE245" i="17" s="1"/>
  <c r="N245" i="17"/>
  <c r="AF245" i="17" s="1"/>
  <c r="R245" i="17"/>
  <c r="AH245" i="17" s="1"/>
  <c r="T245" i="17"/>
  <c r="X245" i="17"/>
  <c r="AC245" i="17"/>
  <c r="AI245" i="17"/>
  <c r="D285" i="17"/>
  <c r="F285" i="17"/>
  <c r="AB285" i="17" s="1"/>
  <c r="H285" i="17"/>
  <c r="AC285" i="17" s="1"/>
  <c r="J285" i="17"/>
  <c r="L285" i="17"/>
  <c r="N285" i="17"/>
  <c r="N291" i="17" s="1"/>
  <c r="AF291" i="17" s="1"/>
  <c r="P285" i="17"/>
  <c r="R285" i="17"/>
  <c r="AH285" i="17" s="1"/>
  <c r="T285" i="17"/>
  <c r="AI285" i="17" s="1"/>
  <c r="V285" i="17"/>
  <c r="X285" i="17"/>
  <c r="AA285" i="17"/>
  <c r="AD285" i="17"/>
  <c r="AF285" i="17"/>
  <c r="AG285" i="17"/>
  <c r="AJ285" i="17"/>
  <c r="D291" i="17"/>
  <c r="F291" i="17"/>
  <c r="AB291" i="17" s="1"/>
  <c r="H291" i="17"/>
  <c r="AC291" i="17" s="1"/>
  <c r="J291" i="17"/>
  <c r="P291" i="17"/>
  <c r="R291" i="17"/>
  <c r="AH291" i="17" s="1"/>
  <c r="T291" i="17"/>
  <c r="V291" i="17"/>
  <c r="X291" i="17"/>
  <c r="AA291" i="17"/>
  <c r="AD291" i="17"/>
  <c r="AG291" i="17"/>
  <c r="AI291" i="17"/>
  <c r="AJ291" i="17"/>
  <c r="D306" i="17"/>
  <c r="F306" i="17"/>
  <c r="AB306" i="17" s="1"/>
  <c r="H306" i="17"/>
  <c r="AC306" i="17" s="1"/>
  <c r="J306" i="17"/>
  <c r="L306" i="17"/>
  <c r="AE306" i="17" s="1"/>
  <c r="N306" i="17"/>
  <c r="AF306" i="17" s="1"/>
  <c r="P306" i="17"/>
  <c r="R306" i="17"/>
  <c r="AH306" i="17" s="1"/>
  <c r="T306" i="17"/>
  <c r="AI306" i="17" s="1"/>
  <c r="V306" i="17"/>
  <c r="X306" i="17"/>
  <c r="AA306" i="17"/>
  <c r="AD306" i="17"/>
  <c r="AG306" i="17"/>
  <c r="AJ306" i="17"/>
  <c r="D324" i="17"/>
  <c r="F324" i="17"/>
  <c r="AB324" i="17" s="1"/>
  <c r="H324" i="17"/>
  <c r="J324" i="17"/>
  <c r="L324" i="17"/>
  <c r="AE324" i="17" s="1"/>
  <c r="N324" i="17"/>
  <c r="AF324" i="17" s="1"/>
  <c r="P324" i="17"/>
  <c r="R324" i="17"/>
  <c r="AH324" i="17" s="1"/>
  <c r="T324" i="17"/>
  <c r="V324" i="17"/>
  <c r="X324" i="17"/>
  <c r="AA324" i="17"/>
  <c r="AC324" i="17"/>
  <c r="AD324" i="17"/>
  <c r="AG324" i="17"/>
  <c r="AI324" i="17"/>
  <c r="AJ324" i="17"/>
  <c r="D326" i="17"/>
  <c r="F326" i="17"/>
  <c r="AB326" i="17" s="1"/>
  <c r="H326" i="17"/>
  <c r="AC326" i="17" s="1"/>
  <c r="J326" i="17"/>
  <c r="L326" i="17"/>
  <c r="AE326" i="17" s="1"/>
  <c r="N326" i="17"/>
  <c r="P326" i="17"/>
  <c r="R326" i="17"/>
  <c r="AH326" i="17" s="1"/>
  <c r="T326" i="17"/>
  <c r="AI326" i="17" s="1"/>
  <c r="V326" i="17"/>
  <c r="X326" i="17"/>
  <c r="AA326" i="17"/>
  <c r="AD326" i="17"/>
  <c r="AF326" i="17"/>
  <c r="AG326" i="17"/>
  <c r="AJ326" i="17"/>
  <c r="D8" i="16"/>
  <c r="F8" i="16"/>
  <c r="AB8" i="16" s="1"/>
  <c r="H8" i="16"/>
  <c r="AC8" i="16" s="1"/>
  <c r="J8" i="16"/>
  <c r="L8" i="16"/>
  <c r="N8" i="16"/>
  <c r="AF8" i="16" s="1"/>
  <c r="P8" i="16"/>
  <c r="R8" i="16"/>
  <c r="AH8" i="16" s="1"/>
  <c r="T8" i="16"/>
  <c r="AI8" i="16" s="1"/>
  <c r="V8" i="16"/>
  <c r="X8" i="16"/>
  <c r="X83" i="16" s="1"/>
  <c r="AA8" i="16"/>
  <c r="AD8" i="16"/>
  <c r="AE8" i="16"/>
  <c r="AG8" i="16"/>
  <c r="AJ8" i="16"/>
  <c r="D36" i="16"/>
  <c r="AA36" i="16" s="1"/>
  <c r="F36" i="16"/>
  <c r="H36" i="16"/>
  <c r="AC36" i="16" s="1"/>
  <c r="J36" i="16"/>
  <c r="AD36" i="16" s="1"/>
  <c r="L36" i="16"/>
  <c r="N36" i="16"/>
  <c r="AF36" i="16" s="1"/>
  <c r="P36" i="16"/>
  <c r="AG36" i="16" s="1"/>
  <c r="R36" i="16"/>
  <c r="T36" i="16"/>
  <c r="AI36" i="16" s="1"/>
  <c r="V36" i="16"/>
  <c r="AJ36" i="16" s="1"/>
  <c r="X36" i="16"/>
  <c r="AB36" i="16"/>
  <c r="AE36" i="16"/>
  <c r="AH36" i="16"/>
  <c r="D37" i="16"/>
  <c r="AA37" i="16" s="1"/>
  <c r="F37" i="16"/>
  <c r="H37" i="16"/>
  <c r="AC37" i="16" s="1"/>
  <c r="J37" i="16"/>
  <c r="AD37" i="16" s="1"/>
  <c r="L37" i="16"/>
  <c r="N37" i="16"/>
  <c r="AF37" i="16" s="1"/>
  <c r="P37" i="16"/>
  <c r="AG37" i="16" s="1"/>
  <c r="R37" i="16"/>
  <c r="T37" i="16"/>
  <c r="AI37" i="16" s="1"/>
  <c r="V37" i="16"/>
  <c r="X37" i="16"/>
  <c r="AB37" i="16"/>
  <c r="AE37" i="16"/>
  <c r="AH37" i="16"/>
  <c r="AJ37" i="16"/>
  <c r="D46" i="16"/>
  <c r="F46" i="16"/>
  <c r="H46" i="16"/>
  <c r="AC46" i="16" s="1"/>
  <c r="J46" i="16"/>
  <c r="AD46" i="16" s="1"/>
  <c r="L46" i="16"/>
  <c r="N46" i="16"/>
  <c r="AF46" i="16" s="1"/>
  <c r="P46" i="16"/>
  <c r="R46" i="16"/>
  <c r="T46" i="16"/>
  <c r="AI46" i="16" s="1"/>
  <c r="V46" i="16"/>
  <c r="AJ46" i="16" s="1"/>
  <c r="X46" i="16"/>
  <c r="AA46" i="16"/>
  <c r="AB46" i="16"/>
  <c r="AE46" i="16"/>
  <c r="AG46" i="16"/>
  <c r="AH46" i="16"/>
  <c r="D55" i="16"/>
  <c r="AA55" i="16" s="1"/>
  <c r="F55" i="16"/>
  <c r="H55" i="16"/>
  <c r="AC55" i="16" s="1"/>
  <c r="J55" i="16"/>
  <c r="L55" i="16"/>
  <c r="N55" i="16"/>
  <c r="AF55" i="16" s="1"/>
  <c r="P55" i="16"/>
  <c r="AG55" i="16" s="1"/>
  <c r="R55" i="16"/>
  <c r="T55" i="16"/>
  <c r="AI55" i="16" s="1"/>
  <c r="V55" i="16"/>
  <c r="X55" i="16"/>
  <c r="AB55" i="16"/>
  <c r="AD55" i="16"/>
  <c r="AE55" i="16"/>
  <c r="AH55" i="16"/>
  <c r="AJ55" i="16"/>
  <c r="D56" i="16"/>
  <c r="F56" i="16"/>
  <c r="H56" i="16"/>
  <c r="J56" i="16"/>
  <c r="L56" i="16"/>
  <c r="N56" i="16"/>
  <c r="P56" i="16"/>
  <c r="R56" i="16"/>
  <c r="T56" i="16"/>
  <c r="V56" i="16"/>
  <c r="D74" i="16"/>
  <c r="F74" i="16"/>
  <c r="AB74" i="16" s="1"/>
  <c r="H74" i="16"/>
  <c r="AC74" i="16" s="1"/>
  <c r="J74" i="16"/>
  <c r="L74" i="16"/>
  <c r="N74" i="16"/>
  <c r="AF74" i="16" s="1"/>
  <c r="P74" i="16"/>
  <c r="R74" i="16"/>
  <c r="AH74" i="16" s="1"/>
  <c r="T74" i="16"/>
  <c r="AI74" i="16" s="1"/>
  <c r="V74" i="16"/>
  <c r="AA74" i="16"/>
  <c r="AD74" i="16"/>
  <c r="AE74" i="16"/>
  <c r="AG74" i="16"/>
  <c r="AJ74" i="16"/>
  <c r="D83" i="16"/>
  <c r="AA83" i="16" s="1"/>
  <c r="F83" i="16"/>
  <c r="H83" i="16"/>
  <c r="AC83" i="16" s="1"/>
  <c r="J83" i="16"/>
  <c r="AD83" i="16" s="1"/>
  <c r="L83" i="16"/>
  <c r="N83" i="16"/>
  <c r="AF83" i="16" s="1"/>
  <c r="P83" i="16"/>
  <c r="R83" i="16"/>
  <c r="T83" i="16"/>
  <c r="AI83" i="16" s="1"/>
  <c r="V83" i="16"/>
  <c r="AJ83" i="16" s="1"/>
  <c r="AB83" i="16"/>
  <c r="AE83" i="16"/>
  <c r="AG83" i="16"/>
  <c r="AH83" i="16"/>
  <c r="D84" i="16"/>
  <c r="AA84" i="16" s="1"/>
  <c r="F84" i="16"/>
  <c r="H84" i="16"/>
  <c r="AC84" i="16" s="1"/>
  <c r="J84" i="16"/>
  <c r="AD84" i="16" s="1"/>
  <c r="L84" i="16"/>
  <c r="N84" i="16"/>
  <c r="AF84" i="16" s="1"/>
  <c r="P84" i="16"/>
  <c r="AG84" i="16" s="1"/>
  <c r="R84" i="16"/>
  <c r="T84" i="16"/>
  <c r="AI84" i="16" s="1"/>
  <c r="V84" i="16"/>
  <c r="X84" i="16"/>
  <c r="AB84" i="16"/>
  <c r="AE84" i="16"/>
  <c r="AH84" i="16"/>
  <c r="AJ84" i="16"/>
  <c r="D112" i="16"/>
  <c r="AA112" i="16" s="1"/>
  <c r="F112" i="16"/>
  <c r="H112" i="16"/>
  <c r="AC112" i="16" s="1"/>
  <c r="J112" i="16"/>
  <c r="AD112" i="16" s="1"/>
  <c r="L112" i="16"/>
  <c r="N112" i="16"/>
  <c r="AF112" i="16" s="1"/>
  <c r="P112" i="16"/>
  <c r="AG112" i="16" s="1"/>
  <c r="R112" i="16"/>
  <c r="T112" i="16"/>
  <c r="AI112" i="16" s="1"/>
  <c r="V112" i="16"/>
  <c r="AJ112" i="16" s="1"/>
  <c r="X112" i="16"/>
  <c r="AB112" i="16"/>
  <c r="AE112" i="16"/>
  <c r="AH112" i="16"/>
  <c r="D136" i="16"/>
  <c r="AA136" i="16" s="1"/>
  <c r="F136" i="16"/>
  <c r="H136" i="16"/>
  <c r="AC136" i="16" s="1"/>
  <c r="J136" i="16"/>
  <c r="AD136" i="16" s="1"/>
  <c r="L136" i="16"/>
  <c r="N136" i="16"/>
  <c r="AF136" i="16" s="1"/>
  <c r="P136" i="16"/>
  <c r="AG136" i="16" s="1"/>
  <c r="R136" i="16"/>
  <c r="T136" i="16"/>
  <c r="AI136" i="16" s="1"/>
  <c r="V136" i="16"/>
  <c r="AJ136" i="16" s="1"/>
  <c r="X136" i="16"/>
  <c r="AB136" i="16"/>
  <c r="AE136" i="16"/>
  <c r="AH136" i="16"/>
  <c r="D162" i="16"/>
  <c r="F162" i="16"/>
  <c r="H162" i="16"/>
  <c r="AC162" i="16" s="1"/>
  <c r="J162" i="16"/>
  <c r="AD162" i="16" s="1"/>
  <c r="L162" i="16"/>
  <c r="N162" i="16"/>
  <c r="AF162" i="16" s="1"/>
  <c r="P162" i="16"/>
  <c r="R162" i="16"/>
  <c r="T162" i="16"/>
  <c r="AI162" i="16" s="1"/>
  <c r="V162" i="16"/>
  <c r="AJ162" i="16" s="1"/>
  <c r="X162" i="16"/>
  <c r="AA162" i="16"/>
  <c r="AB162" i="16"/>
  <c r="AE162" i="16"/>
  <c r="AG162" i="16"/>
  <c r="AH162" i="16"/>
  <c r="D171" i="16"/>
  <c r="AA171" i="16" s="1"/>
  <c r="F171" i="16"/>
  <c r="H171" i="16"/>
  <c r="AC171" i="16" s="1"/>
  <c r="J171" i="16"/>
  <c r="L171" i="16"/>
  <c r="N171" i="16"/>
  <c r="AF171" i="16" s="1"/>
  <c r="P171" i="16"/>
  <c r="AG171" i="16" s="1"/>
  <c r="R171" i="16"/>
  <c r="T171" i="16"/>
  <c r="AI171" i="16" s="1"/>
  <c r="V171" i="16"/>
  <c r="X171" i="16"/>
  <c r="AB171" i="16"/>
  <c r="AD171" i="16"/>
  <c r="AE171" i="16"/>
  <c r="AH171" i="16"/>
  <c r="AJ171" i="16"/>
  <c r="D174" i="16"/>
  <c r="AA174" i="16" s="1"/>
  <c r="F174" i="16"/>
  <c r="H174" i="16"/>
  <c r="AC174" i="16" s="1"/>
  <c r="J174" i="16"/>
  <c r="AD174" i="16" s="1"/>
  <c r="L174" i="16"/>
  <c r="N174" i="16"/>
  <c r="AF174" i="16" s="1"/>
  <c r="P174" i="16"/>
  <c r="R174" i="16"/>
  <c r="T174" i="16"/>
  <c r="AI174" i="16" s="1"/>
  <c r="V174" i="16"/>
  <c r="AJ174" i="16" s="1"/>
  <c r="X174" i="16"/>
  <c r="AB174" i="16"/>
  <c r="AE174" i="16"/>
  <c r="AG174" i="16"/>
  <c r="AH174" i="16"/>
  <c r="D177" i="16"/>
  <c r="AA177" i="16" s="1"/>
  <c r="F177" i="16"/>
  <c r="H177" i="16"/>
  <c r="AC177" i="16" s="1"/>
  <c r="J177" i="16"/>
  <c r="AD177" i="16" s="1"/>
  <c r="L177" i="16"/>
  <c r="N177" i="16"/>
  <c r="AF177" i="16" s="1"/>
  <c r="P177" i="16"/>
  <c r="AG177" i="16" s="1"/>
  <c r="R177" i="16"/>
  <c r="T177" i="16"/>
  <c r="AI177" i="16" s="1"/>
  <c r="V177" i="16"/>
  <c r="X177" i="16"/>
  <c r="AB177" i="16"/>
  <c r="AE177" i="16"/>
  <c r="AH177" i="16"/>
  <c r="AJ177" i="16"/>
  <c r="D189" i="16"/>
  <c r="AA189" i="16" s="1"/>
  <c r="F189" i="16"/>
  <c r="H189" i="16"/>
  <c r="J189" i="16"/>
  <c r="AD189" i="16" s="1"/>
  <c r="L189" i="16"/>
  <c r="N189" i="16"/>
  <c r="P189" i="16"/>
  <c r="AG189" i="16" s="1"/>
  <c r="R189" i="16"/>
  <c r="T189" i="16"/>
  <c r="V189" i="16"/>
  <c r="AJ189" i="16" s="1"/>
  <c r="AB189" i="16"/>
  <c r="AC189" i="16"/>
  <c r="AE189" i="16"/>
  <c r="AF189" i="16"/>
  <c r="AH189" i="16"/>
  <c r="AI189" i="16"/>
  <c r="D203" i="16"/>
  <c r="AA203" i="16" s="1"/>
  <c r="F203" i="16"/>
  <c r="AB203" i="16" s="1"/>
  <c r="H203" i="16"/>
  <c r="J203" i="16"/>
  <c r="AD203" i="16" s="1"/>
  <c r="L203" i="16"/>
  <c r="N203" i="16"/>
  <c r="P203" i="16"/>
  <c r="AG203" i="16" s="1"/>
  <c r="R203" i="16"/>
  <c r="AH203" i="16" s="1"/>
  <c r="T203" i="16"/>
  <c r="V203" i="16"/>
  <c r="AJ203" i="16" s="1"/>
  <c r="X203" i="16"/>
  <c r="AC203" i="16"/>
  <c r="AE203" i="16"/>
  <c r="AF203" i="16"/>
  <c r="AI203" i="16"/>
  <c r="D204" i="16"/>
  <c r="AA204" i="16" s="1"/>
  <c r="F204" i="16"/>
  <c r="H204" i="16"/>
  <c r="J204" i="16"/>
  <c r="AD204" i="16" s="1"/>
  <c r="L204" i="16"/>
  <c r="AE204" i="16" s="1"/>
  <c r="N204" i="16"/>
  <c r="P204" i="16"/>
  <c r="AG204" i="16" s="1"/>
  <c r="R204" i="16"/>
  <c r="T204" i="16"/>
  <c r="V204" i="16"/>
  <c r="AJ204" i="16" s="1"/>
  <c r="X204" i="16"/>
  <c r="AB204" i="16"/>
  <c r="AC204" i="16"/>
  <c r="AF204" i="16"/>
  <c r="AH204" i="16"/>
  <c r="AI204" i="16"/>
  <c r="D216" i="16"/>
  <c r="AA216" i="16" s="1"/>
  <c r="F216" i="16"/>
  <c r="AB216" i="16" s="1"/>
  <c r="H216" i="16"/>
  <c r="J216" i="16"/>
  <c r="AD216" i="16" s="1"/>
  <c r="L216" i="16"/>
  <c r="N216" i="16"/>
  <c r="P216" i="16"/>
  <c r="AG216" i="16" s="1"/>
  <c r="R216" i="16"/>
  <c r="AH216" i="16" s="1"/>
  <c r="T216" i="16"/>
  <c r="V216" i="16"/>
  <c r="AJ216" i="16" s="1"/>
  <c r="X216" i="16"/>
  <c r="AC216" i="16"/>
  <c r="AE216" i="16"/>
  <c r="AF216" i="16"/>
  <c r="AI216" i="16"/>
  <c r="D229" i="16"/>
  <c r="AA229" i="16" s="1"/>
  <c r="F229" i="16"/>
  <c r="F245" i="16" s="1"/>
  <c r="H229" i="16"/>
  <c r="J229" i="16"/>
  <c r="AD229" i="16" s="1"/>
  <c r="L229" i="16"/>
  <c r="N229" i="16"/>
  <c r="P229" i="16"/>
  <c r="AG229" i="16" s="1"/>
  <c r="R229" i="16"/>
  <c r="R245" i="16" s="1"/>
  <c r="T229" i="16"/>
  <c r="V229" i="16"/>
  <c r="AJ229" i="16" s="1"/>
  <c r="X229" i="16"/>
  <c r="X245" i="16" s="1"/>
  <c r="AB229" i="16"/>
  <c r="AC229" i="16"/>
  <c r="AF229" i="16"/>
  <c r="AH229" i="16"/>
  <c r="AI229" i="16"/>
  <c r="D233" i="16"/>
  <c r="F233" i="16"/>
  <c r="H233" i="16"/>
  <c r="J233" i="16"/>
  <c r="L233" i="16"/>
  <c r="N233" i="16"/>
  <c r="P233" i="16"/>
  <c r="R233" i="16"/>
  <c r="T233" i="16"/>
  <c r="V233" i="16"/>
  <c r="D245" i="16"/>
  <c r="H245" i="16"/>
  <c r="AC245" i="16" s="1"/>
  <c r="J245" i="16"/>
  <c r="AD245" i="16" s="1"/>
  <c r="N245" i="16"/>
  <c r="AF245" i="16" s="1"/>
  <c r="P245" i="16"/>
  <c r="T245" i="16"/>
  <c r="AI245" i="16" s="1"/>
  <c r="V245" i="16"/>
  <c r="AJ245" i="16" s="1"/>
  <c r="AA245" i="16"/>
  <c r="AB245" i="16"/>
  <c r="AG245" i="16"/>
  <c r="AH245" i="16"/>
  <c r="D285" i="16"/>
  <c r="AA285" i="16" s="1"/>
  <c r="F285" i="16"/>
  <c r="F291" i="16" s="1"/>
  <c r="AB291" i="16" s="1"/>
  <c r="H285" i="16"/>
  <c r="J285" i="16"/>
  <c r="L285" i="16"/>
  <c r="N285" i="16"/>
  <c r="AF285" i="16" s="1"/>
  <c r="P285" i="16"/>
  <c r="AG285" i="16" s="1"/>
  <c r="R285" i="16"/>
  <c r="R291" i="16" s="1"/>
  <c r="T285" i="16"/>
  <c r="V285" i="16"/>
  <c r="AJ285" i="16" s="1"/>
  <c r="X285" i="16"/>
  <c r="AB285" i="16"/>
  <c r="AE285" i="16"/>
  <c r="AH285" i="16"/>
  <c r="L291" i="16"/>
  <c r="N291" i="16"/>
  <c r="AF291" i="16" s="1"/>
  <c r="P291" i="16"/>
  <c r="V291" i="16"/>
  <c r="AJ291" i="16" s="1"/>
  <c r="X291" i="16"/>
  <c r="AE291" i="16"/>
  <c r="AG291" i="16"/>
  <c r="AH291" i="16"/>
  <c r="D306" i="16"/>
  <c r="AA306" i="16" s="1"/>
  <c r="F306" i="16"/>
  <c r="H306" i="16"/>
  <c r="AC306" i="16" s="1"/>
  <c r="J306" i="16"/>
  <c r="AD306" i="16" s="1"/>
  <c r="L306" i="16"/>
  <c r="N306" i="16"/>
  <c r="AF306" i="16" s="1"/>
  <c r="P306" i="16"/>
  <c r="AG306" i="16" s="1"/>
  <c r="R306" i="16"/>
  <c r="T306" i="16"/>
  <c r="AI306" i="16" s="1"/>
  <c r="V306" i="16"/>
  <c r="X306" i="16"/>
  <c r="AB306" i="16"/>
  <c r="AE306" i="16"/>
  <c r="AH306" i="16"/>
  <c r="AJ306" i="16"/>
  <c r="D324" i="16"/>
  <c r="AA324" i="16" s="1"/>
  <c r="F324" i="16"/>
  <c r="H324" i="16"/>
  <c r="AC324" i="16" s="1"/>
  <c r="J324" i="16"/>
  <c r="AD324" i="16" s="1"/>
  <c r="L324" i="16"/>
  <c r="N324" i="16"/>
  <c r="AF324" i="16" s="1"/>
  <c r="P324" i="16"/>
  <c r="AG324" i="16" s="1"/>
  <c r="R324" i="16"/>
  <c r="T324" i="16"/>
  <c r="AI324" i="16" s="1"/>
  <c r="V324" i="16"/>
  <c r="AJ324" i="16" s="1"/>
  <c r="X324" i="16"/>
  <c r="AB324" i="16"/>
  <c r="AE324" i="16"/>
  <c r="AH324" i="16"/>
  <c r="D326" i="16"/>
  <c r="AA326" i="16" s="1"/>
  <c r="F326" i="16"/>
  <c r="H326" i="16"/>
  <c r="AC326" i="16" s="1"/>
  <c r="J326" i="16"/>
  <c r="AD326" i="16" s="1"/>
  <c r="L326" i="16"/>
  <c r="N326" i="16"/>
  <c r="AF326" i="16" s="1"/>
  <c r="P326" i="16"/>
  <c r="AG326" i="16" s="1"/>
  <c r="R326" i="16"/>
  <c r="T326" i="16"/>
  <c r="AI326" i="16" s="1"/>
  <c r="V326" i="16"/>
  <c r="AJ326" i="16" s="1"/>
  <c r="X326" i="16"/>
  <c r="AB326" i="16"/>
  <c r="AE326" i="16"/>
  <c r="AH326" i="16"/>
  <c r="D8" i="15"/>
  <c r="AA8" i="15" s="1"/>
  <c r="F8" i="15"/>
  <c r="H8" i="15"/>
  <c r="AC8" i="15" s="1"/>
  <c r="J8" i="15"/>
  <c r="AD8" i="15" s="1"/>
  <c r="L8" i="15"/>
  <c r="N8" i="15"/>
  <c r="AF8" i="15" s="1"/>
  <c r="P8" i="15"/>
  <c r="AG8" i="15" s="1"/>
  <c r="R8" i="15"/>
  <c r="T8" i="15"/>
  <c r="AI8" i="15" s="1"/>
  <c r="V8" i="15"/>
  <c r="V83" i="15" s="1"/>
  <c r="AJ83" i="15" s="1"/>
  <c r="X8" i="15"/>
  <c r="AB8" i="15"/>
  <c r="AE8" i="15"/>
  <c r="AH8" i="15"/>
  <c r="AJ8" i="15"/>
  <c r="D36" i="15"/>
  <c r="AA36" i="15" s="1"/>
  <c r="F36" i="15"/>
  <c r="H36" i="15"/>
  <c r="AC36" i="15" s="1"/>
  <c r="J36" i="15"/>
  <c r="AD36" i="15" s="1"/>
  <c r="L36" i="15"/>
  <c r="N36" i="15"/>
  <c r="AF36" i="15" s="1"/>
  <c r="P36" i="15"/>
  <c r="AG36" i="15" s="1"/>
  <c r="R36" i="15"/>
  <c r="T36" i="15"/>
  <c r="AI36" i="15" s="1"/>
  <c r="V36" i="15"/>
  <c r="AJ36" i="15" s="1"/>
  <c r="X36" i="15"/>
  <c r="AB36" i="15"/>
  <c r="AE36" i="15"/>
  <c r="AH36" i="15"/>
  <c r="D37" i="15"/>
  <c r="AA37" i="15" s="1"/>
  <c r="F37" i="15"/>
  <c r="H37" i="15"/>
  <c r="AC37" i="15" s="1"/>
  <c r="J37" i="15"/>
  <c r="L37" i="15"/>
  <c r="N37" i="15"/>
  <c r="AF37" i="15" s="1"/>
  <c r="P37" i="15"/>
  <c r="AG37" i="15" s="1"/>
  <c r="R37" i="15"/>
  <c r="T37" i="15"/>
  <c r="AI37" i="15" s="1"/>
  <c r="V37" i="15"/>
  <c r="X37" i="15"/>
  <c r="AB37" i="15"/>
  <c r="AD37" i="15"/>
  <c r="AE37" i="15"/>
  <c r="AH37" i="15"/>
  <c r="AJ37" i="15"/>
  <c r="D46" i="15"/>
  <c r="AA46" i="15" s="1"/>
  <c r="F46" i="15"/>
  <c r="H46" i="15"/>
  <c r="AC46" i="15" s="1"/>
  <c r="J46" i="15"/>
  <c r="AD46" i="15" s="1"/>
  <c r="L46" i="15"/>
  <c r="N46" i="15"/>
  <c r="AF46" i="15" s="1"/>
  <c r="P46" i="15"/>
  <c r="R46" i="15"/>
  <c r="T46" i="15"/>
  <c r="AI46" i="15" s="1"/>
  <c r="V46" i="15"/>
  <c r="AJ46" i="15" s="1"/>
  <c r="X46" i="15"/>
  <c r="AB46" i="15"/>
  <c r="AE46" i="15"/>
  <c r="AG46" i="15"/>
  <c r="AH46" i="15"/>
  <c r="D55" i="15"/>
  <c r="AA55" i="15" s="1"/>
  <c r="F55" i="15"/>
  <c r="H55" i="15"/>
  <c r="AC55" i="15" s="1"/>
  <c r="J55" i="15"/>
  <c r="L55" i="15"/>
  <c r="N55" i="15"/>
  <c r="AF55" i="15" s="1"/>
  <c r="P55" i="15"/>
  <c r="AG55" i="15" s="1"/>
  <c r="R55" i="15"/>
  <c r="T55" i="15"/>
  <c r="AI55" i="15" s="1"/>
  <c r="V55" i="15"/>
  <c r="X55" i="15"/>
  <c r="AB55" i="15"/>
  <c r="AD55" i="15"/>
  <c r="AE55" i="15"/>
  <c r="AH55" i="15"/>
  <c r="AJ55" i="15"/>
  <c r="D56" i="15"/>
  <c r="F56" i="15"/>
  <c r="H56" i="15"/>
  <c r="J56" i="15"/>
  <c r="L56" i="15"/>
  <c r="N56" i="15"/>
  <c r="P56" i="15"/>
  <c r="R56" i="15"/>
  <c r="T56" i="15"/>
  <c r="V56" i="15"/>
  <c r="D74" i="15"/>
  <c r="F74" i="15"/>
  <c r="AB74" i="15" s="1"/>
  <c r="H74" i="15"/>
  <c r="AC74" i="15" s="1"/>
  <c r="J74" i="15"/>
  <c r="L74" i="15"/>
  <c r="N74" i="15"/>
  <c r="AF74" i="15" s="1"/>
  <c r="P74" i="15"/>
  <c r="R74" i="15"/>
  <c r="T74" i="15"/>
  <c r="AI74" i="15" s="1"/>
  <c r="V74" i="15"/>
  <c r="AA74" i="15"/>
  <c r="AD74" i="15"/>
  <c r="AE74" i="15"/>
  <c r="AG74" i="15"/>
  <c r="AH74" i="15"/>
  <c r="AJ74" i="15"/>
  <c r="D83" i="15"/>
  <c r="F83" i="15"/>
  <c r="H83" i="15"/>
  <c r="AC83" i="15" s="1"/>
  <c r="J83" i="15"/>
  <c r="AD83" i="15" s="1"/>
  <c r="L83" i="15"/>
  <c r="N83" i="15"/>
  <c r="AF83" i="15" s="1"/>
  <c r="P83" i="15"/>
  <c r="R83" i="15"/>
  <c r="T83" i="15"/>
  <c r="AI83" i="15" s="1"/>
  <c r="X83" i="15"/>
  <c r="AA83" i="15"/>
  <c r="AB83" i="15"/>
  <c r="AE83" i="15"/>
  <c r="AG83" i="15"/>
  <c r="AH83" i="15"/>
  <c r="D84" i="15"/>
  <c r="AA84" i="15" s="1"/>
  <c r="F84" i="15"/>
  <c r="H84" i="15"/>
  <c r="AC84" i="15" s="1"/>
  <c r="J84" i="15"/>
  <c r="L84" i="15"/>
  <c r="N84" i="15"/>
  <c r="AF84" i="15" s="1"/>
  <c r="P84" i="15"/>
  <c r="AG84" i="15" s="1"/>
  <c r="R84" i="15"/>
  <c r="T84" i="15"/>
  <c r="AI84" i="15" s="1"/>
  <c r="V84" i="15"/>
  <c r="X84" i="15"/>
  <c r="AB84" i="15"/>
  <c r="AD84" i="15"/>
  <c r="AE84" i="15"/>
  <c r="AH84" i="15"/>
  <c r="AJ84" i="15"/>
  <c r="D112" i="15"/>
  <c r="F112" i="15"/>
  <c r="H112" i="15"/>
  <c r="AC112" i="15" s="1"/>
  <c r="J112" i="15"/>
  <c r="AD112" i="15" s="1"/>
  <c r="L112" i="15"/>
  <c r="N112" i="15"/>
  <c r="AF112" i="15" s="1"/>
  <c r="P112" i="15"/>
  <c r="R112" i="15"/>
  <c r="T112" i="15"/>
  <c r="AI112" i="15" s="1"/>
  <c r="V112" i="15"/>
  <c r="AJ112" i="15" s="1"/>
  <c r="X112" i="15"/>
  <c r="AA112" i="15"/>
  <c r="AB112" i="15"/>
  <c r="AE112" i="15"/>
  <c r="AG112" i="15"/>
  <c r="AH112" i="15"/>
  <c r="D136" i="15"/>
  <c r="F136" i="15"/>
  <c r="H136" i="15"/>
  <c r="AC136" i="15" s="1"/>
  <c r="J136" i="15"/>
  <c r="AD136" i="15" s="1"/>
  <c r="L136" i="15"/>
  <c r="N136" i="15"/>
  <c r="AF136" i="15" s="1"/>
  <c r="P136" i="15"/>
  <c r="R136" i="15"/>
  <c r="T136" i="15"/>
  <c r="AI136" i="15" s="1"/>
  <c r="V136" i="15"/>
  <c r="AJ136" i="15" s="1"/>
  <c r="X136" i="15"/>
  <c r="AA136" i="15"/>
  <c r="AB136" i="15"/>
  <c r="AE136" i="15"/>
  <c r="AG136" i="15"/>
  <c r="AH136" i="15"/>
  <c r="D162" i="15"/>
  <c r="F162" i="15"/>
  <c r="H162" i="15"/>
  <c r="AC162" i="15" s="1"/>
  <c r="J162" i="15"/>
  <c r="AD162" i="15" s="1"/>
  <c r="L162" i="15"/>
  <c r="N162" i="15"/>
  <c r="AF162" i="15" s="1"/>
  <c r="P162" i="15"/>
  <c r="R162" i="15"/>
  <c r="T162" i="15"/>
  <c r="AI162" i="15" s="1"/>
  <c r="V162" i="15"/>
  <c r="AJ162" i="15" s="1"/>
  <c r="X162" i="15"/>
  <c r="AA162" i="15"/>
  <c r="AB162" i="15"/>
  <c r="AE162" i="15"/>
  <c r="AG162" i="15"/>
  <c r="AH162" i="15"/>
  <c r="D171" i="15"/>
  <c r="AA171" i="15" s="1"/>
  <c r="F171" i="15"/>
  <c r="H171" i="15"/>
  <c r="AC171" i="15" s="1"/>
  <c r="J171" i="15"/>
  <c r="AD171" i="15" s="1"/>
  <c r="L171" i="15"/>
  <c r="N171" i="15"/>
  <c r="AF171" i="15" s="1"/>
  <c r="P171" i="15"/>
  <c r="R171" i="15"/>
  <c r="T171" i="15"/>
  <c r="AI171" i="15" s="1"/>
  <c r="V171" i="15"/>
  <c r="AJ171" i="15" s="1"/>
  <c r="X171" i="15"/>
  <c r="AB171" i="15"/>
  <c r="AE171" i="15"/>
  <c r="AG171" i="15"/>
  <c r="AH171" i="15"/>
  <c r="D174" i="15"/>
  <c r="AA174" i="15" s="1"/>
  <c r="F174" i="15"/>
  <c r="H174" i="15"/>
  <c r="AC174" i="15" s="1"/>
  <c r="J174" i="15"/>
  <c r="AD174" i="15" s="1"/>
  <c r="L174" i="15"/>
  <c r="N174" i="15"/>
  <c r="AF174" i="15" s="1"/>
  <c r="P174" i="15"/>
  <c r="R174" i="15"/>
  <c r="T174" i="15"/>
  <c r="AI174" i="15" s="1"/>
  <c r="V174" i="15"/>
  <c r="AJ174" i="15" s="1"/>
  <c r="X174" i="15"/>
  <c r="AB174" i="15"/>
  <c r="AE174" i="15"/>
  <c r="AG174" i="15"/>
  <c r="AH174" i="15"/>
  <c r="D177" i="15"/>
  <c r="AA177" i="15" s="1"/>
  <c r="F177" i="15"/>
  <c r="H177" i="15"/>
  <c r="AC177" i="15" s="1"/>
  <c r="J177" i="15"/>
  <c r="AD177" i="15" s="1"/>
  <c r="L177" i="15"/>
  <c r="N177" i="15"/>
  <c r="AF177" i="15" s="1"/>
  <c r="P177" i="15"/>
  <c r="R177" i="15"/>
  <c r="T177" i="15"/>
  <c r="AI177" i="15" s="1"/>
  <c r="V177" i="15"/>
  <c r="AJ177" i="15" s="1"/>
  <c r="X177" i="15"/>
  <c r="AB177" i="15"/>
  <c r="AE177" i="15"/>
  <c r="AG177" i="15"/>
  <c r="AH177" i="15"/>
  <c r="D189" i="15"/>
  <c r="AA189" i="15" s="1"/>
  <c r="F189" i="15"/>
  <c r="H189" i="15"/>
  <c r="AC189" i="15" s="1"/>
  <c r="J189" i="15"/>
  <c r="AD189" i="15" s="1"/>
  <c r="L189" i="15"/>
  <c r="N189" i="15"/>
  <c r="P189" i="15"/>
  <c r="AG189" i="15" s="1"/>
  <c r="R189" i="15"/>
  <c r="T189" i="15"/>
  <c r="V189" i="15"/>
  <c r="AJ189" i="15" s="1"/>
  <c r="AB189" i="15"/>
  <c r="AE189" i="15"/>
  <c r="AF189" i="15"/>
  <c r="AH189" i="15"/>
  <c r="AI189" i="15"/>
  <c r="D203" i="15"/>
  <c r="AA203" i="15" s="1"/>
  <c r="F203" i="15"/>
  <c r="H203" i="15"/>
  <c r="AC203" i="15" s="1"/>
  <c r="J203" i="15"/>
  <c r="AD203" i="15" s="1"/>
  <c r="L203" i="15"/>
  <c r="AE203" i="15" s="1"/>
  <c r="N203" i="15"/>
  <c r="P203" i="15"/>
  <c r="AG203" i="15" s="1"/>
  <c r="R203" i="15"/>
  <c r="T203" i="15"/>
  <c r="V203" i="15"/>
  <c r="AJ203" i="15" s="1"/>
  <c r="X203" i="15"/>
  <c r="AB203" i="15"/>
  <c r="AF203" i="15"/>
  <c r="AH203" i="15"/>
  <c r="AI203" i="15"/>
  <c r="D204" i="15"/>
  <c r="AA204" i="15" s="1"/>
  <c r="F204" i="15"/>
  <c r="AB204" i="15" s="1"/>
  <c r="H204" i="15"/>
  <c r="J204" i="15"/>
  <c r="AD204" i="15" s="1"/>
  <c r="L204" i="15"/>
  <c r="AE204" i="15" s="1"/>
  <c r="N204" i="15"/>
  <c r="P204" i="15"/>
  <c r="R204" i="15"/>
  <c r="AH204" i="15" s="1"/>
  <c r="T204" i="15"/>
  <c r="V204" i="15"/>
  <c r="AJ204" i="15" s="1"/>
  <c r="X204" i="15"/>
  <c r="AC204" i="15"/>
  <c r="AF204" i="15"/>
  <c r="AG204" i="15"/>
  <c r="AI204" i="15"/>
  <c r="D216" i="15"/>
  <c r="AA216" i="15" s="1"/>
  <c r="F216" i="15"/>
  <c r="AB216" i="15" s="1"/>
  <c r="H216" i="15"/>
  <c r="AC216" i="15" s="1"/>
  <c r="J216" i="15"/>
  <c r="AD216" i="15" s="1"/>
  <c r="L216" i="15"/>
  <c r="N216" i="15"/>
  <c r="P216" i="15"/>
  <c r="AG216" i="15" s="1"/>
  <c r="R216" i="15"/>
  <c r="AH216" i="15" s="1"/>
  <c r="T216" i="15"/>
  <c r="AI216" i="15" s="1"/>
  <c r="V216" i="15"/>
  <c r="AJ216" i="15" s="1"/>
  <c r="X216" i="15"/>
  <c r="AE216" i="15"/>
  <c r="AF216" i="15"/>
  <c r="D229" i="15"/>
  <c r="F229" i="15"/>
  <c r="F245" i="15" s="1"/>
  <c r="AB245" i="15" s="1"/>
  <c r="H229" i="15"/>
  <c r="J229" i="15"/>
  <c r="AD229" i="15" s="1"/>
  <c r="L229" i="15"/>
  <c r="N229" i="15"/>
  <c r="AF229" i="15" s="1"/>
  <c r="P229" i="15"/>
  <c r="AG229" i="15" s="1"/>
  <c r="R229" i="15"/>
  <c r="R245" i="15" s="1"/>
  <c r="T229" i="15"/>
  <c r="V229" i="15"/>
  <c r="AJ229" i="15" s="1"/>
  <c r="X229" i="15"/>
  <c r="AA229" i="15"/>
  <c r="AC229" i="15"/>
  <c r="AE229" i="15"/>
  <c r="AI229" i="15"/>
  <c r="D233" i="15"/>
  <c r="F233" i="15"/>
  <c r="H233" i="15"/>
  <c r="J233" i="15"/>
  <c r="L233" i="15"/>
  <c r="N233" i="15"/>
  <c r="P233" i="15"/>
  <c r="R233" i="15"/>
  <c r="T233" i="15"/>
  <c r="V233" i="15"/>
  <c r="D245" i="15"/>
  <c r="H245" i="15"/>
  <c r="AC245" i="15" s="1"/>
  <c r="J245" i="15"/>
  <c r="AD245" i="15" s="1"/>
  <c r="L245" i="15"/>
  <c r="AE245" i="15" s="1"/>
  <c r="T245" i="15"/>
  <c r="AI245" i="15" s="1"/>
  <c r="V245" i="15"/>
  <c r="AJ245" i="15" s="1"/>
  <c r="X245" i="15"/>
  <c r="AA245" i="15"/>
  <c r="AH245" i="15"/>
  <c r="D285" i="15"/>
  <c r="AA285" i="15" s="1"/>
  <c r="F285" i="15"/>
  <c r="F291" i="15" s="1"/>
  <c r="AB291" i="15" s="1"/>
  <c r="H285" i="15"/>
  <c r="J285" i="15"/>
  <c r="AD285" i="15" s="1"/>
  <c r="L285" i="15"/>
  <c r="N285" i="15"/>
  <c r="AF285" i="15" s="1"/>
  <c r="P285" i="15"/>
  <c r="R285" i="15"/>
  <c r="R291" i="15" s="1"/>
  <c r="AH291" i="15" s="1"/>
  <c r="T285" i="15"/>
  <c r="AI285" i="15" s="1"/>
  <c r="V285" i="15"/>
  <c r="AJ285" i="15" s="1"/>
  <c r="X285" i="15"/>
  <c r="AC285" i="15"/>
  <c r="AE285" i="15"/>
  <c r="AG285" i="15"/>
  <c r="D291" i="15"/>
  <c r="AA291" i="15" s="1"/>
  <c r="H291" i="15"/>
  <c r="AC291" i="15" s="1"/>
  <c r="J291" i="15"/>
  <c r="AD291" i="15" s="1"/>
  <c r="L291" i="15"/>
  <c r="N291" i="15"/>
  <c r="P291" i="15"/>
  <c r="AG291" i="15" s="1"/>
  <c r="T291" i="15"/>
  <c r="V291" i="15"/>
  <c r="AJ291" i="15" s="1"/>
  <c r="X291" i="15"/>
  <c r="AE291" i="15"/>
  <c r="AF291" i="15"/>
  <c r="AI291" i="15"/>
  <c r="D306" i="15"/>
  <c r="AA306" i="15" s="1"/>
  <c r="F306" i="15"/>
  <c r="AB306" i="15" s="1"/>
  <c r="H306" i="15"/>
  <c r="J306" i="15"/>
  <c r="AD306" i="15" s="1"/>
  <c r="L306" i="15"/>
  <c r="AE306" i="15" s="1"/>
  <c r="N306" i="15"/>
  <c r="P306" i="15"/>
  <c r="AG306" i="15" s="1"/>
  <c r="R306" i="15"/>
  <c r="AH306" i="15" s="1"/>
  <c r="T306" i="15"/>
  <c r="V306" i="15"/>
  <c r="AJ306" i="15" s="1"/>
  <c r="X306" i="15"/>
  <c r="AC306" i="15"/>
  <c r="AF306" i="15"/>
  <c r="AI306" i="15"/>
  <c r="D324" i="15"/>
  <c r="AA324" i="15" s="1"/>
  <c r="F324" i="15"/>
  <c r="AB324" i="15" s="1"/>
  <c r="H324" i="15"/>
  <c r="J324" i="15"/>
  <c r="AD324" i="15" s="1"/>
  <c r="L324" i="15"/>
  <c r="AE324" i="15" s="1"/>
  <c r="N324" i="15"/>
  <c r="P324" i="15"/>
  <c r="AG324" i="15" s="1"/>
  <c r="R324" i="15"/>
  <c r="AH324" i="15" s="1"/>
  <c r="T324" i="15"/>
  <c r="V324" i="15"/>
  <c r="AJ324" i="15" s="1"/>
  <c r="X324" i="15"/>
  <c r="AC324" i="15"/>
  <c r="AF324" i="15"/>
  <c r="AI324" i="15"/>
  <c r="D326" i="15"/>
  <c r="AA326" i="15" s="1"/>
  <c r="F326" i="15"/>
  <c r="AB326" i="15" s="1"/>
  <c r="H326" i="15"/>
  <c r="J326" i="15"/>
  <c r="AD326" i="15" s="1"/>
  <c r="L326" i="15"/>
  <c r="AE326" i="15" s="1"/>
  <c r="N326" i="15"/>
  <c r="P326" i="15"/>
  <c r="AG326" i="15" s="1"/>
  <c r="R326" i="15"/>
  <c r="AH326" i="15" s="1"/>
  <c r="T326" i="15"/>
  <c r="V326" i="15"/>
  <c r="AJ326" i="15" s="1"/>
  <c r="X326" i="15"/>
  <c r="AC326" i="15"/>
  <c r="AF326" i="15"/>
  <c r="AI326" i="15"/>
  <c r="D8" i="14"/>
  <c r="AA8" i="14" s="1"/>
  <c r="F8" i="14"/>
  <c r="AB8" i="14" s="1"/>
  <c r="H8" i="14"/>
  <c r="J8" i="14"/>
  <c r="AD8" i="14" s="1"/>
  <c r="L8" i="14"/>
  <c r="AE8" i="14" s="1"/>
  <c r="N8" i="14"/>
  <c r="P8" i="14"/>
  <c r="AG8" i="14" s="1"/>
  <c r="R8" i="14"/>
  <c r="AH8" i="14" s="1"/>
  <c r="T8" i="14"/>
  <c r="V8" i="14"/>
  <c r="AJ8" i="14" s="1"/>
  <c r="X8" i="14"/>
  <c r="AC8" i="14"/>
  <c r="AF8" i="14"/>
  <c r="AI8" i="14"/>
  <c r="D36" i="14"/>
  <c r="AA36" i="14" s="1"/>
  <c r="F36" i="14"/>
  <c r="AB36" i="14" s="1"/>
  <c r="H36" i="14"/>
  <c r="J36" i="14"/>
  <c r="AD36" i="14" s="1"/>
  <c r="L36" i="14"/>
  <c r="AE36" i="14" s="1"/>
  <c r="N36" i="14"/>
  <c r="P36" i="14"/>
  <c r="AG36" i="14" s="1"/>
  <c r="R36" i="14"/>
  <c r="AH36" i="14" s="1"/>
  <c r="T36" i="14"/>
  <c r="V36" i="14"/>
  <c r="AJ36" i="14" s="1"/>
  <c r="X36" i="14"/>
  <c r="AC36" i="14"/>
  <c r="AF36" i="14"/>
  <c r="AI36" i="14"/>
  <c r="D37" i="14"/>
  <c r="AA37" i="14" s="1"/>
  <c r="F37" i="14"/>
  <c r="AB37" i="14" s="1"/>
  <c r="H37" i="14"/>
  <c r="J37" i="14"/>
  <c r="AD37" i="14" s="1"/>
  <c r="L37" i="14"/>
  <c r="AE37" i="14" s="1"/>
  <c r="N37" i="14"/>
  <c r="P37" i="14"/>
  <c r="AG37" i="14" s="1"/>
  <c r="R37" i="14"/>
  <c r="AH37" i="14" s="1"/>
  <c r="T37" i="14"/>
  <c r="V37" i="14"/>
  <c r="AJ37" i="14" s="1"/>
  <c r="X37" i="14"/>
  <c r="AC37" i="14"/>
  <c r="AF37" i="14"/>
  <c r="AI37" i="14"/>
  <c r="D46" i="14"/>
  <c r="AA46" i="14" s="1"/>
  <c r="F46" i="14"/>
  <c r="AB46" i="14" s="1"/>
  <c r="H46" i="14"/>
  <c r="J46" i="14"/>
  <c r="AD46" i="14" s="1"/>
  <c r="L46" i="14"/>
  <c r="N46" i="14"/>
  <c r="P46" i="14"/>
  <c r="AG46" i="14" s="1"/>
  <c r="R46" i="14"/>
  <c r="AH46" i="14" s="1"/>
  <c r="T46" i="14"/>
  <c r="V46" i="14"/>
  <c r="AJ46" i="14" s="1"/>
  <c r="X46" i="14"/>
  <c r="AC46" i="14"/>
  <c r="AE46" i="14"/>
  <c r="AF46" i="14"/>
  <c r="AI46" i="14"/>
  <c r="D55" i="14"/>
  <c r="AA55" i="14" s="1"/>
  <c r="F55" i="14"/>
  <c r="H55" i="14"/>
  <c r="J55" i="14"/>
  <c r="AD55" i="14" s="1"/>
  <c r="L55" i="14"/>
  <c r="AE55" i="14" s="1"/>
  <c r="N55" i="14"/>
  <c r="P55" i="14"/>
  <c r="AG55" i="14" s="1"/>
  <c r="R55" i="14"/>
  <c r="AH55" i="14" s="1"/>
  <c r="T55" i="14"/>
  <c r="V55" i="14"/>
  <c r="AJ55" i="14" s="1"/>
  <c r="X55" i="14"/>
  <c r="AB55" i="14"/>
  <c r="AC55" i="14"/>
  <c r="AF55" i="14"/>
  <c r="AI55" i="14"/>
  <c r="D56" i="14"/>
  <c r="F56" i="14"/>
  <c r="H56" i="14"/>
  <c r="J56" i="14"/>
  <c r="L56" i="14"/>
  <c r="N56" i="14"/>
  <c r="P56" i="14"/>
  <c r="R56" i="14"/>
  <c r="T56" i="14"/>
  <c r="V56" i="14"/>
  <c r="D74" i="14"/>
  <c r="AA74" i="14" s="1"/>
  <c r="F74" i="14"/>
  <c r="H74" i="14"/>
  <c r="J74" i="14"/>
  <c r="AD74" i="14" s="1"/>
  <c r="L74" i="14"/>
  <c r="AE74" i="14" s="1"/>
  <c r="N74" i="14"/>
  <c r="AF74" i="14" s="1"/>
  <c r="P74" i="14"/>
  <c r="AG74" i="14" s="1"/>
  <c r="R74" i="14"/>
  <c r="T74" i="14"/>
  <c r="V74" i="14"/>
  <c r="AJ74" i="14" s="1"/>
  <c r="AB74" i="14"/>
  <c r="AC74" i="14"/>
  <c r="AH74" i="14"/>
  <c r="AI74" i="14"/>
  <c r="D83" i="14"/>
  <c r="AA83" i="14" s="1"/>
  <c r="F83" i="14"/>
  <c r="AB83" i="14" s="1"/>
  <c r="H83" i="14"/>
  <c r="J83" i="14"/>
  <c r="AD83" i="14" s="1"/>
  <c r="L83" i="14"/>
  <c r="AE83" i="14" s="1"/>
  <c r="N83" i="14"/>
  <c r="P83" i="14"/>
  <c r="AG83" i="14" s="1"/>
  <c r="R83" i="14"/>
  <c r="AH83" i="14" s="1"/>
  <c r="T83" i="14"/>
  <c r="V83" i="14"/>
  <c r="AJ83" i="14" s="1"/>
  <c r="X83" i="14"/>
  <c r="AC83" i="14"/>
  <c r="AF83" i="14"/>
  <c r="AI83" i="14"/>
  <c r="D84" i="14"/>
  <c r="AA84" i="14" s="1"/>
  <c r="F84" i="14"/>
  <c r="AB84" i="14" s="1"/>
  <c r="H84" i="14"/>
  <c r="J84" i="14"/>
  <c r="AD84" i="14" s="1"/>
  <c r="L84" i="14"/>
  <c r="AE84" i="14" s="1"/>
  <c r="N84" i="14"/>
  <c r="P84" i="14"/>
  <c r="AG84" i="14" s="1"/>
  <c r="R84" i="14"/>
  <c r="AH84" i="14" s="1"/>
  <c r="T84" i="14"/>
  <c r="V84" i="14"/>
  <c r="AJ84" i="14" s="1"/>
  <c r="X84" i="14"/>
  <c r="AC84" i="14"/>
  <c r="AF84" i="14"/>
  <c r="AI84" i="14"/>
  <c r="D112" i="14"/>
  <c r="AA112" i="14" s="1"/>
  <c r="F112" i="14"/>
  <c r="AB112" i="14" s="1"/>
  <c r="H112" i="14"/>
  <c r="J112" i="14"/>
  <c r="AD112" i="14" s="1"/>
  <c r="L112" i="14"/>
  <c r="AE112" i="14" s="1"/>
  <c r="N112" i="14"/>
  <c r="P112" i="14"/>
  <c r="AG112" i="14" s="1"/>
  <c r="R112" i="14"/>
  <c r="AH112" i="14" s="1"/>
  <c r="T112" i="14"/>
  <c r="V112" i="14"/>
  <c r="AJ112" i="14" s="1"/>
  <c r="X112" i="14"/>
  <c r="AC112" i="14"/>
  <c r="AF112" i="14"/>
  <c r="AI112" i="14"/>
  <c r="D136" i="14"/>
  <c r="AA136" i="14" s="1"/>
  <c r="F136" i="14"/>
  <c r="H136" i="14"/>
  <c r="J136" i="14"/>
  <c r="AD136" i="14" s="1"/>
  <c r="L136" i="14"/>
  <c r="AE136" i="14" s="1"/>
  <c r="N136" i="14"/>
  <c r="P136" i="14"/>
  <c r="AG136" i="14" s="1"/>
  <c r="R136" i="14"/>
  <c r="AH136" i="14" s="1"/>
  <c r="T136" i="14"/>
  <c r="V136" i="14"/>
  <c r="AJ136" i="14" s="1"/>
  <c r="X136" i="14"/>
  <c r="AB136" i="14"/>
  <c r="AC136" i="14"/>
  <c r="AF136" i="14"/>
  <c r="AI136" i="14"/>
  <c r="D162" i="14"/>
  <c r="AA162" i="14" s="1"/>
  <c r="F162" i="14"/>
  <c r="AB162" i="14" s="1"/>
  <c r="H162" i="14"/>
  <c r="J162" i="14"/>
  <c r="AD162" i="14" s="1"/>
  <c r="L162" i="14"/>
  <c r="N162" i="14"/>
  <c r="P162" i="14"/>
  <c r="AG162" i="14" s="1"/>
  <c r="R162" i="14"/>
  <c r="AH162" i="14" s="1"/>
  <c r="T162" i="14"/>
  <c r="V162" i="14"/>
  <c r="AJ162" i="14" s="1"/>
  <c r="X162" i="14"/>
  <c r="AC162" i="14"/>
  <c r="AE162" i="14"/>
  <c r="AF162" i="14"/>
  <c r="AI162" i="14"/>
  <c r="D171" i="14"/>
  <c r="AA171" i="14" s="1"/>
  <c r="F171" i="14"/>
  <c r="H171" i="14"/>
  <c r="J171" i="14"/>
  <c r="AD171" i="14" s="1"/>
  <c r="L171" i="14"/>
  <c r="AE171" i="14" s="1"/>
  <c r="N171" i="14"/>
  <c r="P171" i="14"/>
  <c r="AG171" i="14" s="1"/>
  <c r="R171" i="14"/>
  <c r="T171" i="14"/>
  <c r="V171" i="14"/>
  <c r="AJ171" i="14" s="1"/>
  <c r="X171" i="14"/>
  <c r="AB171" i="14"/>
  <c r="AC171" i="14"/>
  <c r="AF171" i="14"/>
  <c r="AH171" i="14"/>
  <c r="AI171" i="14"/>
  <c r="D174" i="14"/>
  <c r="AA174" i="14" s="1"/>
  <c r="F174" i="14"/>
  <c r="AB174" i="14" s="1"/>
  <c r="H174" i="14"/>
  <c r="J174" i="14"/>
  <c r="AD174" i="14" s="1"/>
  <c r="L174" i="14"/>
  <c r="N174" i="14"/>
  <c r="P174" i="14"/>
  <c r="AG174" i="14" s="1"/>
  <c r="R174" i="14"/>
  <c r="AH174" i="14" s="1"/>
  <c r="T174" i="14"/>
  <c r="V174" i="14"/>
  <c r="AJ174" i="14" s="1"/>
  <c r="X174" i="14"/>
  <c r="AC174" i="14"/>
  <c r="AE174" i="14"/>
  <c r="AF174" i="14"/>
  <c r="AI174" i="14"/>
  <c r="D177" i="14"/>
  <c r="AA177" i="14" s="1"/>
  <c r="F177" i="14"/>
  <c r="H177" i="14"/>
  <c r="J177" i="14"/>
  <c r="AD177" i="14" s="1"/>
  <c r="L177" i="14"/>
  <c r="AE177" i="14" s="1"/>
  <c r="N177" i="14"/>
  <c r="P177" i="14"/>
  <c r="AG177" i="14" s="1"/>
  <c r="R177" i="14"/>
  <c r="T177" i="14"/>
  <c r="V177" i="14"/>
  <c r="AJ177" i="14" s="1"/>
  <c r="X177" i="14"/>
  <c r="AB177" i="14"/>
  <c r="AC177" i="14"/>
  <c r="AF177" i="14"/>
  <c r="AH177" i="14"/>
  <c r="AI177" i="14"/>
  <c r="D189" i="14"/>
  <c r="F189" i="14"/>
  <c r="AB189" i="14" s="1"/>
  <c r="H189" i="14"/>
  <c r="AC189" i="14" s="1"/>
  <c r="J189" i="14"/>
  <c r="AD189" i="14" s="1"/>
  <c r="L189" i="14"/>
  <c r="AE189" i="14" s="1"/>
  <c r="N189" i="14"/>
  <c r="P189" i="14"/>
  <c r="R189" i="14"/>
  <c r="AH189" i="14" s="1"/>
  <c r="T189" i="14"/>
  <c r="AI189" i="14" s="1"/>
  <c r="V189" i="14"/>
  <c r="AJ189" i="14" s="1"/>
  <c r="AA189" i="14"/>
  <c r="AF189" i="14"/>
  <c r="AG189" i="14"/>
  <c r="D203" i="14"/>
  <c r="F203" i="14"/>
  <c r="AB203" i="14" s="1"/>
  <c r="H203" i="14"/>
  <c r="J203" i="14"/>
  <c r="L203" i="14"/>
  <c r="AE203" i="14" s="1"/>
  <c r="N203" i="14"/>
  <c r="AF203" i="14" s="1"/>
  <c r="P203" i="14"/>
  <c r="R203" i="14"/>
  <c r="AH203" i="14" s="1"/>
  <c r="T203" i="14"/>
  <c r="V203" i="14"/>
  <c r="X203" i="14"/>
  <c r="AA203" i="14"/>
  <c r="AC203" i="14"/>
  <c r="AD203" i="14"/>
  <c r="AG203" i="14"/>
  <c r="AI203" i="14"/>
  <c r="AJ203" i="14"/>
  <c r="D204" i="14"/>
  <c r="F204" i="14"/>
  <c r="AB204" i="14" s="1"/>
  <c r="H204" i="14"/>
  <c r="AC204" i="14" s="1"/>
  <c r="J204" i="14"/>
  <c r="L204" i="14"/>
  <c r="AE204" i="14" s="1"/>
  <c r="N204" i="14"/>
  <c r="AF204" i="14" s="1"/>
  <c r="P204" i="14"/>
  <c r="R204" i="14"/>
  <c r="AH204" i="14" s="1"/>
  <c r="T204" i="14"/>
  <c r="AI204" i="14" s="1"/>
  <c r="V204" i="14"/>
  <c r="X204" i="14"/>
  <c r="AA204" i="14"/>
  <c r="AD204" i="14"/>
  <c r="AG204" i="14"/>
  <c r="AJ204" i="14"/>
  <c r="D216" i="14"/>
  <c r="F216" i="14"/>
  <c r="AB216" i="14" s="1"/>
  <c r="H216" i="14"/>
  <c r="AC216" i="14" s="1"/>
  <c r="J216" i="14"/>
  <c r="L216" i="14"/>
  <c r="AE216" i="14" s="1"/>
  <c r="N216" i="14"/>
  <c r="AF216" i="14" s="1"/>
  <c r="P216" i="14"/>
  <c r="R216" i="14"/>
  <c r="AH216" i="14" s="1"/>
  <c r="T216" i="14"/>
  <c r="AI216" i="14" s="1"/>
  <c r="V216" i="14"/>
  <c r="X216" i="14"/>
  <c r="AA216" i="14"/>
  <c r="AD216" i="14"/>
  <c r="AG216" i="14"/>
  <c r="AJ216" i="14"/>
  <c r="D229" i="14"/>
  <c r="F229" i="14"/>
  <c r="AB229" i="14" s="1"/>
  <c r="H229" i="14"/>
  <c r="H245" i="14" s="1"/>
  <c r="AC245" i="14" s="1"/>
  <c r="J229" i="14"/>
  <c r="L229" i="14"/>
  <c r="AE229" i="14" s="1"/>
  <c r="N229" i="14"/>
  <c r="N245" i="14" s="1"/>
  <c r="P229" i="14"/>
  <c r="R229" i="14"/>
  <c r="AH229" i="14" s="1"/>
  <c r="T229" i="14"/>
  <c r="AI229" i="14" s="1"/>
  <c r="V229" i="14"/>
  <c r="X229" i="14"/>
  <c r="AA229" i="14"/>
  <c r="AD229" i="14"/>
  <c r="AF229" i="14"/>
  <c r="AG229" i="14"/>
  <c r="AJ229" i="14"/>
  <c r="D233" i="14"/>
  <c r="F233" i="14"/>
  <c r="H233" i="14"/>
  <c r="J233" i="14"/>
  <c r="L233" i="14"/>
  <c r="N233" i="14"/>
  <c r="P233" i="14"/>
  <c r="R233" i="14"/>
  <c r="T233" i="14"/>
  <c r="V233" i="14"/>
  <c r="D245" i="14"/>
  <c r="AA245" i="14" s="1"/>
  <c r="F245" i="14"/>
  <c r="AB245" i="14" s="1"/>
  <c r="J245" i="14"/>
  <c r="AD245" i="14" s="1"/>
  <c r="P245" i="14"/>
  <c r="AG245" i="14" s="1"/>
  <c r="R245" i="14"/>
  <c r="AH245" i="14" s="1"/>
  <c r="V245" i="14"/>
  <c r="AJ245" i="14" s="1"/>
  <c r="X245" i="14"/>
  <c r="AF245" i="14"/>
  <c r="D285" i="14"/>
  <c r="F285" i="14"/>
  <c r="F291" i="14" s="1"/>
  <c r="AB291" i="14" s="1"/>
  <c r="H285" i="14"/>
  <c r="J285" i="14"/>
  <c r="AD285" i="14" s="1"/>
  <c r="L285" i="14"/>
  <c r="AE285" i="14" s="1"/>
  <c r="N285" i="14"/>
  <c r="N291" i="14" s="1"/>
  <c r="AF291" i="14" s="1"/>
  <c r="P285" i="14"/>
  <c r="R285" i="14"/>
  <c r="R291" i="14" s="1"/>
  <c r="AH291" i="14" s="1"/>
  <c r="T285" i="14"/>
  <c r="V285" i="14"/>
  <c r="AJ285" i="14" s="1"/>
  <c r="X285" i="14"/>
  <c r="AC285" i="14"/>
  <c r="AF285" i="14"/>
  <c r="AH285" i="14"/>
  <c r="AI285" i="14"/>
  <c r="H291" i="14"/>
  <c r="J291" i="14"/>
  <c r="AD291" i="14" s="1"/>
  <c r="L291" i="14"/>
  <c r="T291" i="14"/>
  <c r="V291" i="14"/>
  <c r="AJ291" i="14" s="1"/>
  <c r="X291" i="14"/>
  <c r="AC291" i="14"/>
  <c r="AE291" i="14"/>
  <c r="AI291" i="14"/>
  <c r="D306" i="14"/>
  <c r="AA306" i="14" s="1"/>
  <c r="F306" i="14"/>
  <c r="AB306" i="14" s="1"/>
  <c r="H306" i="14"/>
  <c r="J306" i="14"/>
  <c r="AD306" i="14" s="1"/>
  <c r="L306" i="14"/>
  <c r="AE306" i="14" s="1"/>
  <c r="N306" i="14"/>
  <c r="P306" i="14"/>
  <c r="AG306" i="14" s="1"/>
  <c r="R306" i="14"/>
  <c r="AH306" i="14" s="1"/>
  <c r="T306" i="14"/>
  <c r="V306" i="14"/>
  <c r="AJ306" i="14" s="1"/>
  <c r="X306" i="14"/>
  <c r="AC306" i="14"/>
  <c r="AF306" i="14"/>
  <c r="AI306" i="14"/>
  <c r="D324" i="14"/>
  <c r="AA324" i="14" s="1"/>
  <c r="F324" i="14"/>
  <c r="AB324" i="14" s="1"/>
  <c r="H324" i="14"/>
  <c r="J324" i="14"/>
  <c r="AD324" i="14" s="1"/>
  <c r="L324" i="14"/>
  <c r="AE324" i="14" s="1"/>
  <c r="N324" i="14"/>
  <c r="P324" i="14"/>
  <c r="AG324" i="14" s="1"/>
  <c r="R324" i="14"/>
  <c r="AH324" i="14" s="1"/>
  <c r="T324" i="14"/>
  <c r="V324" i="14"/>
  <c r="AJ324" i="14" s="1"/>
  <c r="X324" i="14"/>
  <c r="AC324" i="14"/>
  <c r="AF324" i="14"/>
  <c r="AI324" i="14"/>
  <c r="D326" i="14"/>
  <c r="AA326" i="14" s="1"/>
  <c r="F326" i="14"/>
  <c r="H326" i="14"/>
  <c r="J326" i="14"/>
  <c r="AD326" i="14" s="1"/>
  <c r="L326" i="14"/>
  <c r="AE326" i="14" s="1"/>
  <c r="N326" i="14"/>
  <c r="P326" i="14"/>
  <c r="AG326" i="14" s="1"/>
  <c r="R326" i="14"/>
  <c r="AH326" i="14" s="1"/>
  <c r="T326" i="14"/>
  <c r="V326" i="14"/>
  <c r="AJ326" i="14" s="1"/>
  <c r="X326" i="14"/>
  <c r="AB326" i="14"/>
  <c r="AC326" i="14"/>
  <c r="AF326" i="14"/>
  <c r="AI326" i="14"/>
  <c r="D8" i="13"/>
  <c r="AA8" i="13" s="1"/>
  <c r="F8" i="13"/>
  <c r="AB8" i="13" s="1"/>
  <c r="H8" i="13"/>
  <c r="J8" i="13"/>
  <c r="AD8" i="13" s="1"/>
  <c r="L8" i="13"/>
  <c r="N8" i="13"/>
  <c r="AF8" i="13" s="1"/>
  <c r="P8" i="13"/>
  <c r="AG8" i="13" s="1"/>
  <c r="R8" i="13"/>
  <c r="AH8" i="13" s="1"/>
  <c r="T8" i="13"/>
  <c r="V8" i="13"/>
  <c r="AJ8" i="13" s="1"/>
  <c r="X8" i="13"/>
  <c r="AC8" i="13"/>
  <c r="AE8" i="13"/>
  <c r="AI8" i="13"/>
  <c r="D36" i="13"/>
  <c r="AA36" i="13" s="1"/>
  <c r="F36" i="13"/>
  <c r="H36" i="13"/>
  <c r="AC36" i="13" s="1"/>
  <c r="J36" i="13"/>
  <c r="AD36" i="13" s="1"/>
  <c r="L36" i="13"/>
  <c r="AE36" i="13" s="1"/>
  <c r="N36" i="13"/>
  <c r="P36" i="13"/>
  <c r="AG36" i="13" s="1"/>
  <c r="R36" i="13"/>
  <c r="T36" i="13"/>
  <c r="AI36" i="13" s="1"/>
  <c r="V36" i="13"/>
  <c r="AJ36" i="13" s="1"/>
  <c r="X36" i="13"/>
  <c r="AB36" i="13"/>
  <c r="AF36" i="13"/>
  <c r="AH36" i="13"/>
  <c r="D37" i="13"/>
  <c r="AA37" i="13" s="1"/>
  <c r="F37" i="13"/>
  <c r="AB37" i="13" s="1"/>
  <c r="H37" i="13"/>
  <c r="J37" i="13"/>
  <c r="AD37" i="13" s="1"/>
  <c r="L37" i="13"/>
  <c r="N37" i="13"/>
  <c r="AF37" i="13" s="1"/>
  <c r="P37" i="13"/>
  <c r="AG37" i="13" s="1"/>
  <c r="R37" i="13"/>
  <c r="AH37" i="13" s="1"/>
  <c r="T37" i="13"/>
  <c r="V37" i="13"/>
  <c r="AJ37" i="13" s="1"/>
  <c r="X37" i="13"/>
  <c r="AC37" i="13"/>
  <c r="AE37" i="13"/>
  <c r="AI37" i="13"/>
  <c r="D46" i="13"/>
  <c r="AA46" i="13" s="1"/>
  <c r="F46" i="13"/>
  <c r="H46" i="13"/>
  <c r="AC46" i="13" s="1"/>
  <c r="J46" i="13"/>
  <c r="AD46" i="13" s="1"/>
  <c r="L46" i="13"/>
  <c r="AE46" i="13" s="1"/>
  <c r="N46" i="13"/>
  <c r="P46" i="13"/>
  <c r="AG46" i="13" s="1"/>
  <c r="R46" i="13"/>
  <c r="T46" i="13"/>
  <c r="AI46" i="13" s="1"/>
  <c r="V46" i="13"/>
  <c r="AJ46" i="13" s="1"/>
  <c r="X46" i="13"/>
  <c r="AB46" i="13"/>
  <c r="AF46" i="13"/>
  <c r="AH46" i="13"/>
  <c r="D55" i="13"/>
  <c r="AA55" i="13" s="1"/>
  <c r="F55" i="13"/>
  <c r="AB55" i="13" s="1"/>
  <c r="H55" i="13"/>
  <c r="J55" i="13"/>
  <c r="AD55" i="13" s="1"/>
  <c r="L55" i="13"/>
  <c r="N55" i="13"/>
  <c r="AF55" i="13" s="1"/>
  <c r="P55" i="13"/>
  <c r="AG55" i="13" s="1"/>
  <c r="R55" i="13"/>
  <c r="AH55" i="13" s="1"/>
  <c r="T55" i="13"/>
  <c r="V55" i="13"/>
  <c r="AJ55" i="13" s="1"/>
  <c r="X55" i="13"/>
  <c r="AC55" i="13"/>
  <c r="AE55" i="13"/>
  <c r="AI55" i="13"/>
  <c r="D56" i="13"/>
  <c r="F56" i="13"/>
  <c r="H56" i="13"/>
  <c r="J56" i="13"/>
  <c r="L56" i="13"/>
  <c r="N56" i="13"/>
  <c r="P56" i="13"/>
  <c r="R56" i="13"/>
  <c r="T56" i="13"/>
  <c r="V56" i="13"/>
  <c r="D74" i="13"/>
  <c r="AA74" i="13" s="1"/>
  <c r="F74" i="13"/>
  <c r="H74" i="13"/>
  <c r="J74" i="13"/>
  <c r="L74" i="13"/>
  <c r="AE74" i="13" s="1"/>
  <c r="N74" i="13"/>
  <c r="AF74" i="13" s="1"/>
  <c r="P74" i="13"/>
  <c r="AG74" i="13" s="1"/>
  <c r="R74" i="13"/>
  <c r="T74" i="13"/>
  <c r="V74" i="13"/>
  <c r="AB74" i="13"/>
  <c r="AC74" i="13"/>
  <c r="AD74" i="13"/>
  <c r="AH74" i="13"/>
  <c r="AI74" i="13"/>
  <c r="AJ74" i="13"/>
  <c r="D83" i="13"/>
  <c r="AA83" i="13" s="1"/>
  <c r="F83" i="13"/>
  <c r="H83" i="13"/>
  <c r="AC83" i="13" s="1"/>
  <c r="J83" i="13"/>
  <c r="AD83" i="13" s="1"/>
  <c r="L83" i="13"/>
  <c r="AE83" i="13" s="1"/>
  <c r="N83" i="13"/>
  <c r="P83" i="13"/>
  <c r="AG83" i="13" s="1"/>
  <c r="R83" i="13"/>
  <c r="T83" i="13"/>
  <c r="AI83" i="13" s="1"/>
  <c r="V83" i="13"/>
  <c r="AJ83" i="13" s="1"/>
  <c r="X83" i="13"/>
  <c r="AB83" i="13"/>
  <c r="AF83" i="13"/>
  <c r="AH83" i="13"/>
  <c r="D84" i="13"/>
  <c r="AA84" i="13" s="1"/>
  <c r="F84" i="13"/>
  <c r="AB84" i="13" s="1"/>
  <c r="H84" i="13"/>
  <c r="J84" i="13"/>
  <c r="AD84" i="13" s="1"/>
  <c r="L84" i="13"/>
  <c r="N84" i="13"/>
  <c r="AF84" i="13" s="1"/>
  <c r="P84" i="13"/>
  <c r="AG84" i="13" s="1"/>
  <c r="R84" i="13"/>
  <c r="AH84" i="13" s="1"/>
  <c r="T84" i="13"/>
  <c r="V84" i="13"/>
  <c r="AJ84" i="13" s="1"/>
  <c r="X84" i="13"/>
  <c r="AC84" i="13"/>
  <c r="AE84" i="13"/>
  <c r="AI84" i="13"/>
  <c r="D112" i="13"/>
  <c r="AA112" i="13" s="1"/>
  <c r="F112" i="13"/>
  <c r="H112" i="13"/>
  <c r="AC112" i="13" s="1"/>
  <c r="J112" i="13"/>
  <c r="AD112" i="13" s="1"/>
  <c r="L112" i="13"/>
  <c r="N112" i="13"/>
  <c r="P112" i="13"/>
  <c r="AG112" i="13" s="1"/>
  <c r="R112" i="13"/>
  <c r="T112" i="13"/>
  <c r="AI112" i="13" s="1"/>
  <c r="V112" i="13"/>
  <c r="AJ112" i="13" s="1"/>
  <c r="X112" i="13"/>
  <c r="AB112" i="13"/>
  <c r="AE112" i="13"/>
  <c r="AF112" i="13"/>
  <c r="AH112" i="13"/>
  <c r="D136" i="13"/>
  <c r="AA136" i="13" s="1"/>
  <c r="F136" i="13"/>
  <c r="H136" i="13"/>
  <c r="J136" i="13"/>
  <c r="AD136" i="13" s="1"/>
  <c r="L136" i="13"/>
  <c r="N136" i="13"/>
  <c r="AF136" i="13" s="1"/>
  <c r="P136" i="13"/>
  <c r="AG136" i="13" s="1"/>
  <c r="R136" i="13"/>
  <c r="T136" i="13"/>
  <c r="V136" i="13"/>
  <c r="AJ136" i="13" s="1"/>
  <c r="X136" i="13"/>
  <c r="AB136" i="13"/>
  <c r="AC136" i="13"/>
  <c r="AE136" i="13"/>
  <c r="AH136" i="13"/>
  <c r="AI136" i="13"/>
  <c r="D162" i="13"/>
  <c r="AA162" i="13" s="1"/>
  <c r="F162" i="13"/>
  <c r="H162" i="13"/>
  <c r="AC162" i="13" s="1"/>
  <c r="J162" i="13"/>
  <c r="AD162" i="13" s="1"/>
  <c r="L162" i="13"/>
  <c r="AE162" i="13" s="1"/>
  <c r="N162" i="13"/>
  <c r="P162" i="13"/>
  <c r="AG162" i="13" s="1"/>
  <c r="R162" i="13"/>
  <c r="T162" i="13"/>
  <c r="AI162" i="13" s="1"/>
  <c r="V162" i="13"/>
  <c r="AJ162" i="13" s="1"/>
  <c r="X162" i="13"/>
  <c r="AB162" i="13"/>
  <c r="AF162" i="13"/>
  <c r="AH162" i="13"/>
  <c r="D171" i="13"/>
  <c r="AA171" i="13" s="1"/>
  <c r="F171" i="13"/>
  <c r="AB171" i="13" s="1"/>
  <c r="H171" i="13"/>
  <c r="J171" i="13"/>
  <c r="AD171" i="13" s="1"/>
  <c r="L171" i="13"/>
  <c r="N171" i="13"/>
  <c r="AF171" i="13" s="1"/>
  <c r="P171" i="13"/>
  <c r="AG171" i="13" s="1"/>
  <c r="R171" i="13"/>
  <c r="T171" i="13"/>
  <c r="V171" i="13"/>
  <c r="AJ171" i="13" s="1"/>
  <c r="X171" i="13"/>
  <c r="AC171" i="13"/>
  <c r="AE171" i="13"/>
  <c r="AH171" i="13"/>
  <c r="AI171" i="13"/>
  <c r="D174" i="13"/>
  <c r="AA174" i="13" s="1"/>
  <c r="F174" i="13"/>
  <c r="H174" i="13"/>
  <c r="AC174" i="13" s="1"/>
  <c r="J174" i="13"/>
  <c r="AD174" i="13" s="1"/>
  <c r="L174" i="13"/>
  <c r="AE174" i="13" s="1"/>
  <c r="N174" i="13"/>
  <c r="P174" i="13"/>
  <c r="AG174" i="13" s="1"/>
  <c r="R174" i="13"/>
  <c r="T174" i="13"/>
  <c r="AI174" i="13" s="1"/>
  <c r="V174" i="13"/>
  <c r="AJ174" i="13" s="1"/>
  <c r="X174" i="13"/>
  <c r="AB174" i="13"/>
  <c r="AF174" i="13"/>
  <c r="AH174" i="13"/>
  <c r="D177" i="13"/>
  <c r="AA177" i="13" s="1"/>
  <c r="F177" i="13"/>
  <c r="AB177" i="13" s="1"/>
  <c r="H177" i="13"/>
  <c r="J177" i="13"/>
  <c r="AD177" i="13" s="1"/>
  <c r="L177" i="13"/>
  <c r="N177" i="13"/>
  <c r="AF177" i="13" s="1"/>
  <c r="P177" i="13"/>
  <c r="AG177" i="13" s="1"/>
  <c r="R177" i="13"/>
  <c r="T177" i="13"/>
  <c r="V177" i="13"/>
  <c r="AJ177" i="13" s="1"/>
  <c r="X177" i="13"/>
  <c r="AC177" i="13"/>
  <c r="AE177" i="13"/>
  <c r="AH177" i="13"/>
  <c r="AI177" i="13"/>
  <c r="D189" i="13"/>
  <c r="F189" i="13"/>
  <c r="H189" i="13"/>
  <c r="J189" i="13"/>
  <c r="AD189" i="13" s="1"/>
  <c r="L189" i="13"/>
  <c r="AE189" i="13" s="1"/>
  <c r="N189" i="13"/>
  <c r="P189" i="13"/>
  <c r="R189" i="13"/>
  <c r="T189" i="13"/>
  <c r="V189" i="13"/>
  <c r="AJ189" i="13" s="1"/>
  <c r="AA189" i="13"/>
  <c r="AB189" i="13"/>
  <c r="AC189" i="13"/>
  <c r="AF189" i="13"/>
  <c r="AG189" i="13"/>
  <c r="AH189" i="13"/>
  <c r="AI189" i="13"/>
  <c r="D203" i="13"/>
  <c r="AA203" i="13" s="1"/>
  <c r="F203" i="13"/>
  <c r="AB203" i="13" s="1"/>
  <c r="H203" i="13"/>
  <c r="J203" i="13"/>
  <c r="L203" i="13"/>
  <c r="AE203" i="13" s="1"/>
  <c r="N203" i="13"/>
  <c r="P203" i="13"/>
  <c r="AG203" i="13" s="1"/>
  <c r="R203" i="13"/>
  <c r="AH203" i="13" s="1"/>
  <c r="T203" i="13"/>
  <c r="V203" i="13"/>
  <c r="X203" i="13"/>
  <c r="AC203" i="13"/>
  <c r="AD203" i="13"/>
  <c r="AF203" i="13"/>
  <c r="AI203" i="13"/>
  <c r="AJ203" i="13"/>
  <c r="D204" i="13"/>
  <c r="F204" i="13"/>
  <c r="AB204" i="13" s="1"/>
  <c r="H204" i="13"/>
  <c r="J204" i="13"/>
  <c r="AD204" i="13" s="1"/>
  <c r="L204" i="13"/>
  <c r="AE204" i="13" s="1"/>
  <c r="N204" i="13"/>
  <c r="P204" i="13"/>
  <c r="R204" i="13"/>
  <c r="AH204" i="13" s="1"/>
  <c r="T204" i="13"/>
  <c r="V204" i="13"/>
  <c r="AJ204" i="13" s="1"/>
  <c r="X204" i="13"/>
  <c r="AA204" i="13"/>
  <c r="AC204" i="13"/>
  <c r="AF204" i="13"/>
  <c r="AG204" i="13"/>
  <c r="AI204" i="13"/>
  <c r="D216" i="13"/>
  <c r="AA216" i="13" s="1"/>
  <c r="F216" i="13"/>
  <c r="AB216" i="13" s="1"/>
  <c r="H216" i="13"/>
  <c r="AC216" i="13" s="1"/>
  <c r="J216" i="13"/>
  <c r="L216" i="13"/>
  <c r="AE216" i="13" s="1"/>
  <c r="N216" i="13"/>
  <c r="P216" i="13"/>
  <c r="AG216" i="13" s="1"/>
  <c r="R216" i="13"/>
  <c r="AH216" i="13" s="1"/>
  <c r="T216" i="13"/>
  <c r="AI216" i="13" s="1"/>
  <c r="V216" i="13"/>
  <c r="X216" i="13"/>
  <c r="AD216" i="13"/>
  <c r="AF216" i="13"/>
  <c r="AJ216" i="13"/>
  <c r="D229" i="13"/>
  <c r="F229" i="13"/>
  <c r="F245" i="13" s="1"/>
  <c r="AB245" i="13" s="1"/>
  <c r="H229" i="13"/>
  <c r="J229" i="13"/>
  <c r="AD229" i="13" s="1"/>
  <c r="L229" i="13"/>
  <c r="AE229" i="13" s="1"/>
  <c r="N229" i="13"/>
  <c r="P229" i="13"/>
  <c r="R229" i="13"/>
  <c r="R245" i="13" s="1"/>
  <c r="AH245" i="13" s="1"/>
  <c r="T229" i="13"/>
  <c r="V229" i="13"/>
  <c r="AJ229" i="13" s="1"/>
  <c r="X229" i="13"/>
  <c r="AA229" i="13"/>
  <c r="AC229" i="13"/>
  <c r="AG229" i="13"/>
  <c r="AI229" i="13"/>
  <c r="D233" i="13"/>
  <c r="F233" i="13"/>
  <c r="H233" i="13"/>
  <c r="J233" i="13"/>
  <c r="L233" i="13"/>
  <c r="N233" i="13"/>
  <c r="P233" i="13"/>
  <c r="R233" i="13"/>
  <c r="T233" i="13"/>
  <c r="V233" i="13"/>
  <c r="D245" i="13"/>
  <c r="AA245" i="13" s="1"/>
  <c r="H245" i="13"/>
  <c r="AC245" i="13" s="1"/>
  <c r="J245" i="13"/>
  <c r="AD245" i="13" s="1"/>
  <c r="L245" i="13"/>
  <c r="AE245" i="13" s="1"/>
  <c r="P245" i="13"/>
  <c r="AG245" i="13" s="1"/>
  <c r="T245" i="13"/>
  <c r="AI245" i="13" s="1"/>
  <c r="V245" i="13"/>
  <c r="AJ245" i="13" s="1"/>
  <c r="X245" i="13"/>
  <c r="D285" i="13"/>
  <c r="F285" i="13"/>
  <c r="F291" i="13" s="1"/>
  <c r="AB291" i="13" s="1"/>
  <c r="H285" i="13"/>
  <c r="H291" i="13" s="1"/>
  <c r="AC291" i="13" s="1"/>
  <c r="J285" i="13"/>
  <c r="AD285" i="13" s="1"/>
  <c r="L285" i="13"/>
  <c r="N285" i="13"/>
  <c r="AF285" i="13" s="1"/>
  <c r="P285" i="13"/>
  <c r="R285" i="13"/>
  <c r="R291" i="13" s="1"/>
  <c r="AH291" i="13" s="1"/>
  <c r="T285" i="13"/>
  <c r="T291" i="13" s="1"/>
  <c r="AI291" i="13" s="1"/>
  <c r="V285" i="13"/>
  <c r="AJ285" i="13" s="1"/>
  <c r="X285" i="13"/>
  <c r="AB285" i="13"/>
  <c r="AC285" i="13"/>
  <c r="AE285" i="13"/>
  <c r="AI285" i="13"/>
  <c r="J291" i="13"/>
  <c r="AD291" i="13" s="1"/>
  <c r="L291" i="13"/>
  <c r="N291" i="13"/>
  <c r="V291" i="13"/>
  <c r="AJ291" i="13" s="1"/>
  <c r="X291" i="13"/>
  <c r="AE291" i="13"/>
  <c r="AF291" i="13"/>
  <c r="D306" i="13"/>
  <c r="AA306" i="13" s="1"/>
  <c r="F306" i="13"/>
  <c r="H306" i="13"/>
  <c r="J306" i="13"/>
  <c r="AD306" i="13" s="1"/>
  <c r="L306" i="13"/>
  <c r="N306" i="13"/>
  <c r="AF306" i="13" s="1"/>
  <c r="P306" i="13"/>
  <c r="AG306" i="13" s="1"/>
  <c r="R306" i="13"/>
  <c r="T306" i="13"/>
  <c r="V306" i="13"/>
  <c r="AJ306" i="13" s="1"/>
  <c r="X306" i="13"/>
  <c r="AB306" i="13"/>
  <c r="AC306" i="13"/>
  <c r="AE306" i="13"/>
  <c r="AH306" i="13"/>
  <c r="AI306" i="13"/>
  <c r="D324" i="13"/>
  <c r="AA324" i="13" s="1"/>
  <c r="F324" i="13"/>
  <c r="H324" i="13"/>
  <c r="AC324" i="13" s="1"/>
  <c r="J324" i="13"/>
  <c r="AD324" i="13" s="1"/>
  <c r="L324" i="13"/>
  <c r="N324" i="13"/>
  <c r="P324" i="13"/>
  <c r="AG324" i="13" s="1"/>
  <c r="R324" i="13"/>
  <c r="T324" i="13"/>
  <c r="AI324" i="13" s="1"/>
  <c r="V324" i="13"/>
  <c r="AJ324" i="13" s="1"/>
  <c r="X324" i="13"/>
  <c r="AB324" i="13"/>
  <c r="AE324" i="13"/>
  <c r="AF324" i="13"/>
  <c r="AH324" i="13"/>
  <c r="D326" i="13"/>
  <c r="AA326" i="13" s="1"/>
  <c r="F326" i="13"/>
  <c r="H326" i="13"/>
  <c r="J326" i="13"/>
  <c r="AD326" i="13" s="1"/>
  <c r="L326" i="13"/>
  <c r="N326" i="13"/>
  <c r="AF326" i="13" s="1"/>
  <c r="P326" i="13"/>
  <c r="AG326" i="13" s="1"/>
  <c r="R326" i="13"/>
  <c r="AH326" i="13" s="1"/>
  <c r="T326" i="13"/>
  <c r="V326" i="13"/>
  <c r="AJ326" i="13" s="1"/>
  <c r="X326" i="13"/>
  <c r="AB326" i="13"/>
  <c r="AC326" i="13"/>
  <c r="AE326" i="13"/>
  <c r="AI326" i="13"/>
  <c r="D8" i="12"/>
  <c r="AA8" i="12" s="1"/>
  <c r="F8" i="12"/>
  <c r="AB8" i="12" s="1"/>
  <c r="H8" i="12"/>
  <c r="J8" i="12"/>
  <c r="AD8" i="12" s="1"/>
  <c r="L8" i="12"/>
  <c r="N8" i="12"/>
  <c r="AF8" i="12" s="1"/>
  <c r="P8" i="12"/>
  <c r="AG8" i="12" s="1"/>
  <c r="R8" i="12"/>
  <c r="AH8" i="12" s="1"/>
  <c r="T8" i="12"/>
  <c r="V8" i="12"/>
  <c r="AJ8" i="12" s="1"/>
  <c r="X8" i="12"/>
  <c r="AC8" i="12"/>
  <c r="AE8" i="12"/>
  <c r="AI8" i="12"/>
  <c r="D36" i="12"/>
  <c r="AA36" i="12" s="1"/>
  <c r="F36" i="12"/>
  <c r="H36" i="12"/>
  <c r="AC36" i="12" s="1"/>
  <c r="J36" i="12"/>
  <c r="AD36" i="12" s="1"/>
  <c r="L36" i="12"/>
  <c r="AE36" i="12" s="1"/>
  <c r="N36" i="12"/>
  <c r="P36" i="12"/>
  <c r="AG36" i="12" s="1"/>
  <c r="R36" i="12"/>
  <c r="T36" i="12"/>
  <c r="AI36" i="12" s="1"/>
  <c r="V36" i="12"/>
  <c r="AJ36" i="12" s="1"/>
  <c r="X36" i="12"/>
  <c r="AB36" i="12"/>
  <c r="AF36" i="12"/>
  <c r="AH36" i="12"/>
  <c r="D37" i="12"/>
  <c r="AA37" i="12" s="1"/>
  <c r="F37" i="12"/>
  <c r="H37" i="12"/>
  <c r="J37" i="12"/>
  <c r="AD37" i="12" s="1"/>
  <c r="L37" i="12"/>
  <c r="N37" i="12"/>
  <c r="AF37" i="12" s="1"/>
  <c r="P37" i="12"/>
  <c r="AG37" i="12" s="1"/>
  <c r="R37" i="12"/>
  <c r="T37" i="12"/>
  <c r="V37" i="12"/>
  <c r="AJ37" i="12" s="1"/>
  <c r="X37" i="12"/>
  <c r="AB37" i="12"/>
  <c r="AC37" i="12"/>
  <c r="AE37" i="12"/>
  <c r="AH37" i="12"/>
  <c r="AI37" i="12"/>
  <c r="D46" i="12"/>
  <c r="AA46" i="12" s="1"/>
  <c r="F46" i="12"/>
  <c r="H46" i="12"/>
  <c r="AC46" i="12" s="1"/>
  <c r="J46" i="12"/>
  <c r="AD46" i="12" s="1"/>
  <c r="L46" i="12"/>
  <c r="N46" i="12"/>
  <c r="P46" i="12"/>
  <c r="AG46" i="12" s="1"/>
  <c r="R46" i="12"/>
  <c r="T46" i="12"/>
  <c r="AI46" i="12" s="1"/>
  <c r="V46" i="12"/>
  <c r="AJ46" i="12" s="1"/>
  <c r="X46" i="12"/>
  <c r="AB46" i="12"/>
  <c r="AE46" i="12"/>
  <c r="AF46" i="12"/>
  <c r="AH46" i="12"/>
  <c r="D55" i="12"/>
  <c r="AA55" i="12" s="1"/>
  <c r="F55" i="12"/>
  <c r="H55" i="12"/>
  <c r="J55" i="12"/>
  <c r="AD55" i="12" s="1"/>
  <c r="L55" i="12"/>
  <c r="N55" i="12"/>
  <c r="P55" i="12"/>
  <c r="AG55" i="12" s="1"/>
  <c r="R55" i="12"/>
  <c r="T55" i="12"/>
  <c r="V55" i="12"/>
  <c r="AJ55" i="12" s="1"/>
  <c r="X55" i="12"/>
  <c r="AB55" i="12"/>
  <c r="AC55" i="12"/>
  <c r="AE55" i="12"/>
  <c r="AF55" i="12"/>
  <c r="AH55" i="12"/>
  <c r="AI55" i="12"/>
  <c r="D56" i="12"/>
  <c r="F56" i="12"/>
  <c r="H56" i="12"/>
  <c r="J56" i="12"/>
  <c r="L56" i="12"/>
  <c r="N56" i="12"/>
  <c r="P56" i="12"/>
  <c r="R56" i="12"/>
  <c r="T56" i="12"/>
  <c r="V56" i="12"/>
  <c r="D74" i="12"/>
  <c r="AA74" i="12" s="1"/>
  <c r="F74" i="12"/>
  <c r="H74" i="12"/>
  <c r="AC74" i="12" s="1"/>
  <c r="J74" i="12"/>
  <c r="L74" i="12"/>
  <c r="N74" i="12"/>
  <c r="AF74" i="12" s="1"/>
  <c r="P74" i="12"/>
  <c r="AG74" i="12" s="1"/>
  <c r="R74" i="12"/>
  <c r="T74" i="12"/>
  <c r="AI74" i="12" s="1"/>
  <c r="V74" i="12"/>
  <c r="AB74" i="12"/>
  <c r="AD74" i="12"/>
  <c r="AE74" i="12"/>
  <c r="AH74" i="12"/>
  <c r="AJ74" i="12"/>
  <c r="D83" i="12"/>
  <c r="AA83" i="12" s="1"/>
  <c r="F83" i="12"/>
  <c r="H83" i="12"/>
  <c r="J83" i="12"/>
  <c r="AD83" i="12" s="1"/>
  <c r="L83" i="12"/>
  <c r="N83" i="12"/>
  <c r="P83" i="12"/>
  <c r="AG83" i="12" s="1"/>
  <c r="R83" i="12"/>
  <c r="T83" i="12"/>
  <c r="V83" i="12"/>
  <c r="AJ83" i="12" s="1"/>
  <c r="X83" i="12"/>
  <c r="AB83" i="12"/>
  <c r="AC83" i="12"/>
  <c r="AE83" i="12"/>
  <c r="AF83" i="12"/>
  <c r="AH83" i="12"/>
  <c r="AI83" i="12"/>
  <c r="D84" i="12"/>
  <c r="AA84" i="12" s="1"/>
  <c r="F84" i="12"/>
  <c r="H84" i="12"/>
  <c r="J84" i="12"/>
  <c r="AD84" i="12" s="1"/>
  <c r="L84" i="12"/>
  <c r="N84" i="12"/>
  <c r="P84" i="12"/>
  <c r="AG84" i="12" s="1"/>
  <c r="R84" i="12"/>
  <c r="T84" i="12"/>
  <c r="AI84" i="12" s="1"/>
  <c r="V84" i="12"/>
  <c r="AJ84" i="12" s="1"/>
  <c r="X84" i="12"/>
  <c r="AB84" i="12"/>
  <c r="AC84" i="12"/>
  <c r="AE84" i="12"/>
  <c r="AF84" i="12"/>
  <c r="AH84" i="12"/>
  <c r="D112" i="12"/>
  <c r="F112" i="12"/>
  <c r="H112" i="12"/>
  <c r="J112" i="12"/>
  <c r="AD112" i="12" s="1"/>
  <c r="L112" i="12"/>
  <c r="N112" i="12"/>
  <c r="P112" i="12"/>
  <c r="R112" i="12"/>
  <c r="T112" i="12"/>
  <c r="V112" i="12"/>
  <c r="AJ112" i="12" s="1"/>
  <c r="X112" i="12"/>
  <c r="AA112" i="12"/>
  <c r="AB112" i="12"/>
  <c r="AC112" i="12"/>
  <c r="AE112" i="12"/>
  <c r="AF112" i="12"/>
  <c r="AG112" i="12"/>
  <c r="AH112" i="12"/>
  <c r="AI112" i="12"/>
  <c r="D136" i="12"/>
  <c r="AA136" i="12" s="1"/>
  <c r="F136" i="12"/>
  <c r="AB136" i="12" s="1"/>
  <c r="H136" i="12"/>
  <c r="AC136" i="12" s="1"/>
  <c r="J136" i="12"/>
  <c r="L136" i="12"/>
  <c r="N136" i="12"/>
  <c r="P136" i="12"/>
  <c r="AG136" i="12" s="1"/>
  <c r="R136" i="12"/>
  <c r="AH136" i="12" s="1"/>
  <c r="T136" i="12"/>
  <c r="AI136" i="12" s="1"/>
  <c r="V136" i="12"/>
  <c r="X136" i="12"/>
  <c r="AD136" i="12"/>
  <c r="AE136" i="12"/>
  <c r="AF136" i="12"/>
  <c r="AJ136" i="12"/>
  <c r="D162" i="12"/>
  <c r="F162" i="12"/>
  <c r="H162" i="12"/>
  <c r="J162" i="12"/>
  <c r="AD162" i="12" s="1"/>
  <c r="L162" i="12"/>
  <c r="N162" i="12"/>
  <c r="AF162" i="12" s="1"/>
  <c r="P162" i="12"/>
  <c r="AG162" i="12" s="1"/>
  <c r="R162" i="12"/>
  <c r="T162" i="12"/>
  <c r="V162" i="12"/>
  <c r="AJ162" i="12" s="1"/>
  <c r="X162" i="12"/>
  <c r="AA162" i="12"/>
  <c r="AB162" i="12"/>
  <c r="AC162" i="12"/>
  <c r="AE162" i="12"/>
  <c r="AH162" i="12"/>
  <c r="AI162" i="12"/>
  <c r="D171" i="12"/>
  <c r="AA171" i="12" s="1"/>
  <c r="F171" i="12"/>
  <c r="H171" i="12"/>
  <c r="J171" i="12"/>
  <c r="L171" i="12"/>
  <c r="N171" i="12"/>
  <c r="P171" i="12"/>
  <c r="AG171" i="12" s="1"/>
  <c r="R171" i="12"/>
  <c r="T171" i="12"/>
  <c r="V171" i="12"/>
  <c r="X171" i="12"/>
  <c r="AB171" i="12"/>
  <c r="AC171" i="12"/>
  <c r="AD171" i="12"/>
  <c r="AE171" i="12"/>
  <c r="AF171" i="12"/>
  <c r="AH171" i="12"/>
  <c r="AI171" i="12"/>
  <c r="AJ171" i="12"/>
  <c r="D174" i="12"/>
  <c r="F174" i="12"/>
  <c r="H174" i="12"/>
  <c r="J174" i="12"/>
  <c r="AD174" i="12" s="1"/>
  <c r="L174" i="12"/>
  <c r="AE174" i="12" s="1"/>
  <c r="N174" i="12"/>
  <c r="AF174" i="12" s="1"/>
  <c r="P174" i="12"/>
  <c r="R174" i="12"/>
  <c r="T174" i="12"/>
  <c r="V174" i="12"/>
  <c r="AJ174" i="12" s="1"/>
  <c r="X174" i="12"/>
  <c r="AA174" i="12"/>
  <c r="AB174" i="12"/>
  <c r="AC174" i="12"/>
  <c r="AG174" i="12"/>
  <c r="AH174" i="12"/>
  <c r="AI174" i="12"/>
  <c r="D177" i="12"/>
  <c r="AA177" i="12" s="1"/>
  <c r="F177" i="12"/>
  <c r="H177" i="12"/>
  <c r="AC177" i="12" s="1"/>
  <c r="J177" i="12"/>
  <c r="AD177" i="12" s="1"/>
  <c r="L177" i="12"/>
  <c r="N177" i="12"/>
  <c r="P177" i="12"/>
  <c r="AG177" i="12" s="1"/>
  <c r="R177" i="12"/>
  <c r="T177" i="12"/>
  <c r="AI177" i="12" s="1"/>
  <c r="V177" i="12"/>
  <c r="AJ177" i="12" s="1"/>
  <c r="X177" i="12"/>
  <c r="AB177" i="12"/>
  <c r="AE177" i="12"/>
  <c r="AF177" i="12"/>
  <c r="AH177" i="12"/>
  <c r="D189" i="12"/>
  <c r="F189" i="12"/>
  <c r="AB189" i="12" s="1"/>
  <c r="H189" i="12"/>
  <c r="J189" i="12"/>
  <c r="L189" i="12"/>
  <c r="AE189" i="12" s="1"/>
  <c r="N189" i="12"/>
  <c r="P189" i="12"/>
  <c r="R189" i="12"/>
  <c r="AH189" i="12" s="1"/>
  <c r="T189" i="12"/>
  <c r="V189" i="12"/>
  <c r="AJ189" i="12" s="1"/>
  <c r="AA189" i="12"/>
  <c r="AC189" i="12"/>
  <c r="AD189" i="12"/>
  <c r="AF189" i="12"/>
  <c r="AG189" i="12"/>
  <c r="AI189" i="12"/>
  <c r="D203" i="12"/>
  <c r="F203" i="12"/>
  <c r="AB203" i="12" s="1"/>
  <c r="H203" i="12"/>
  <c r="AC203" i="12" s="1"/>
  <c r="J203" i="12"/>
  <c r="L203" i="12"/>
  <c r="N203" i="12"/>
  <c r="P203" i="12"/>
  <c r="R203" i="12"/>
  <c r="AH203" i="12" s="1"/>
  <c r="T203" i="12"/>
  <c r="AI203" i="12" s="1"/>
  <c r="V203" i="12"/>
  <c r="X203" i="12"/>
  <c r="AA203" i="12"/>
  <c r="AD203" i="12"/>
  <c r="AE203" i="12"/>
  <c r="AF203" i="12"/>
  <c r="AG203" i="12"/>
  <c r="AJ203" i="12"/>
  <c r="D204" i="12"/>
  <c r="AA204" i="12" s="1"/>
  <c r="F204" i="12"/>
  <c r="AB204" i="12" s="1"/>
  <c r="H204" i="12"/>
  <c r="J204" i="12"/>
  <c r="L204" i="12"/>
  <c r="AE204" i="12" s="1"/>
  <c r="N204" i="12"/>
  <c r="AF204" i="12" s="1"/>
  <c r="P204" i="12"/>
  <c r="AG204" i="12" s="1"/>
  <c r="R204" i="12"/>
  <c r="T204" i="12"/>
  <c r="V204" i="12"/>
  <c r="X204" i="12"/>
  <c r="AC204" i="12"/>
  <c r="AD204" i="12"/>
  <c r="AH204" i="12"/>
  <c r="AI204" i="12"/>
  <c r="AJ204" i="12"/>
  <c r="D216" i="12"/>
  <c r="F216" i="12"/>
  <c r="AB216" i="12" s="1"/>
  <c r="H216" i="12"/>
  <c r="J216" i="12"/>
  <c r="AD216" i="12" s="1"/>
  <c r="L216" i="12"/>
  <c r="AE216" i="12" s="1"/>
  <c r="N216" i="12"/>
  <c r="P216" i="12"/>
  <c r="R216" i="12"/>
  <c r="AH216" i="12" s="1"/>
  <c r="T216" i="12"/>
  <c r="V216" i="12"/>
  <c r="AJ216" i="12" s="1"/>
  <c r="X216" i="12"/>
  <c r="AA216" i="12"/>
  <c r="AC216" i="12"/>
  <c r="AF216" i="12"/>
  <c r="AG216" i="12"/>
  <c r="AI216" i="12"/>
  <c r="D229" i="12"/>
  <c r="AA229" i="12" s="1"/>
  <c r="F229" i="12"/>
  <c r="H229" i="12"/>
  <c r="AC229" i="12" s="1"/>
  <c r="J229" i="12"/>
  <c r="L229" i="12"/>
  <c r="L245" i="12" s="1"/>
  <c r="N229" i="12"/>
  <c r="P229" i="12"/>
  <c r="AG229" i="12" s="1"/>
  <c r="R229" i="12"/>
  <c r="T229" i="12"/>
  <c r="AI229" i="12" s="1"/>
  <c r="V229" i="12"/>
  <c r="X229" i="12"/>
  <c r="X245" i="12" s="1"/>
  <c r="AB229" i="12"/>
  <c r="AD229" i="12"/>
  <c r="AF229" i="12"/>
  <c r="AH229" i="12"/>
  <c r="AJ229" i="12"/>
  <c r="D233" i="12"/>
  <c r="F233" i="12"/>
  <c r="H233" i="12"/>
  <c r="J233" i="12"/>
  <c r="L233" i="12"/>
  <c r="N233" i="12"/>
  <c r="P233" i="12"/>
  <c r="R233" i="12"/>
  <c r="T233" i="12"/>
  <c r="V233" i="12"/>
  <c r="F245" i="12"/>
  <c r="AB245" i="12" s="1"/>
  <c r="H245" i="12"/>
  <c r="J245" i="12"/>
  <c r="N245" i="12"/>
  <c r="AF245" i="12" s="1"/>
  <c r="R245" i="12"/>
  <c r="AH245" i="12" s="1"/>
  <c r="T245" i="12"/>
  <c r="AI245" i="12" s="1"/>
  <c r="V245" i="12"/>
  <c r="AJ245" i="12" s="1"/>
  <c r="AC245" i="12"/>
  <c r="AD245" i="12"/>
  <c r="AE245" i="12"/>
  <c r="D285" i="12"/>
  <c r="D291" i="12" s="1"/>
  <c r="AA291" i="12" s="1"/>
  <c r="F285" i="12"/>
  <c r="H285" i="12"/>
  <c r="AC285" i="12" s="1"/>
  <c r="J285" i="12"/>
  <c r="L285" i="12"/>
  <c r="N285" i="12"/>
  <c r="N291" i="12" s="1"/>
  <c r="AF291" i="12" s="1"/>
  <c r="P285" i="12"/>
  <c r="P291" i="12" s="1"/>
  <c r="AG291" i="12" s="1"/>
  <c r="R285" i="12"/>
  <c r="T285" i="12"/>
  <c r="AI285" i="12" s="1"/>
  <c r="V285" i="12"/>
  <c r="X285" i="12"/>
  <c r="AA285" i="12"/>
  <c r="AB285" i="12"/>
  <c r="AD285" i="12"/>
  <c r="AF285" i="12"/>
  <c r="AG285" i="12"/>
  <c r="AH285" i="12"/>
  <c r="AJ285" i="12"/>
  <c r="F291" i="12"/>
  <c r="AB291" i="12" s="1"/>
  <c r="H291" i="12"/>
  <c r="J291" i="12"/>
  <c r="R291" i="12"/>
  <c r="AH291" i="12" s="1"/>
  <c r="T291" i="12"/>
  <c r="V291" i="12"/>
  <c r="X291" i="12"/>
  <c r="AC291" i="12"/>
  <c r="AD291" i="12"/>
  <c r="AI291" i="12"/>
  <c r="AJ291" i="12"/>
  <c r="D306" i="12"/>
  <c r="F306" i="12"/>
  <c r="H306" i="12"/>
  <c r="AC306" i="12" s="1"/>
  <c r="J306" i="12"/>
  <c r="L306" i="12"/>
  <c r="AE306" i="12" s="1"/>
  <c r="N306" i="12"/>
  <c r="P306" i="12"/>
  <c r="R306" i="12"/>
  <c r="T306" i="12"/>
  <c r="AI306" i="12" s="1"/>
  <c r="V306" i="12"/>
  <c r="X306" i="12"/>
  <c r="AA306" i="12"/>
  <c r="AB306" i="12"/>
  <c r="AD306" i="12"/>
  <c r="AF306" i="12"/>
  <c r="AG306" i="12"/>
  <c r="AH306" i="12"/>
  <c r="AJ306" i="12"/>
  <c r="D324" i="12"/>
  <c r="F324" i="12"/>
  <c r="AB324" i="12" s="1"/>
  <c r="H324" i="12"/>
  <c r="AC324" i="12" s="1"/>
  <c r="J324" i="12"/>
  <c r="AD324" i="12" s="1"/>
  <c r="L324" i="12"/>
  <c r="N324" i="12"/>
  <c r="AF324" i="12" s="1"/>
  <c r="P324" i="12"/>
  <c r="R324" i="12"/>
  <c r="AH324" i="12" s="1"/>
  <c r="T324" i="12"/>
  <c r="AI324" i="12" s="1"/>
  <c r="V324" i="12"/>
  <c r="AJ324" i="12" s="1"/>
  <c r="X324" i="12"/>
  <c r="AA324" i="12"/>
  <c r="AE324" i="12"/>
  <c r="AG324" i="12"/>
  <c r="D326" i="12"/>
  <c r="F326" i="12"/>
  <c r="H326" i="12"/>
  <c r="AC326" i="12" s="1"/>
  <c r="J326" i="12"/>
  <c r="L326" i="12"/>
  <c r="AE326" i="12" s="1"/>
  <c r="N326" i="12"/>
  <c r="P326" i="12"/>
  <c r="R326" i="12"/>
  <c r="T326" i="12"/>
  <c r="AI326" i="12" s="1"/>
  <c r="V326" i="12"/>
  <c r="X326" i="12"/>
  <c r="AA326" i="12"/>
  <c r="AB326" i="12"/>
  <c r="AD326" i="12"/>
  <c r="AF326" i="12"/>
  <c r="AG326" i="12"/>
  <c r="AH326" i="12"/>
  <c r="AJ326" i="12"/>
  <c r="D8" i="11"/>
  <c r="AA8" i="11" s="1"/>
  <c r="F8" i="11"/>
  <c r="H8" i="11"/>
  <c r="AC8" i="11" s="1"/>
  <c r="J8" i="11"/>
  <c r="L8" i="11"/>
  <c r="AE8" i="11" s="1"/>
  <c r="N8" i="11"/>
  <c r="AF8" i="11" s="1"/>
  <c r="P8" i="11"/>
  <c r="AG8" i="11" s="1"/>
  <c r="R8" i="11"/>
  <c r="T8" i="11"/>
  <c r="AI8" i="11" s="1"/>
  <c r="V8" i="11"/>
  <c r="X8" i="11"/>
  <c r="X83" i="11" s="1"/>
  <c r="AB8" i="11"/>
  <c r="AD8" i="11"/>
  <c r="AH8" i="11"/>
  <c r="AJ8" i="11"/>
  <c r="D36" i="11"/>
  <c r="F36" i="11"/>
  <c r="AB36" i="11" s="1"/>
  <c r="H36" i="11"/>
  <c r="J36" i="11"/>
  <c r="L36" i="11"/>
  <c r="N36" i="11"/>
  <c r="AF36" i="11" s="1"/>
  <c r="P36" i="11"/>
  <c r="R36" i="11"/>
  <c r="AH36" i="11" s="1"/>
  <c r="T36" i="11"/>
  <c r="V36" i="11"/>
  <c r="X36" i="11"/>
  <c r="AA36" i="11"/>
  <c r="AC36" i="11"/>
  <c r="AD36" i="11"/>
  <c r="AE36" i="11"/>
  <c r="AG36" i="11"/>
  <c r="AI36" i="11"/>
  <c r="AJ36" i="11"/>
  <c r="D37" i="11"/>
  <c r="AA37" i="11" s="1"/>
  <c r="F37" i="11"/>
  <c r="H37" i="11"/>
  <c r="AC37" i="11" s="1"/>
  <c r="J37" i="11"/>
  <c r="L37" i="11"/>
  <c r="AE37" i="11" s="1"/>
  <c r="N37" i="11"/>
  <c r="AF37" i="11" s="1"/>
  <c r="P37" i="11"/>
  <c r="AG37" i="11" s="1"/>
  <c r="R37" i="11"/>
  <c r="T37" i="11"/>
  <c r="AI37" i="11" s="1"/>
  <c r="V37" i="11"/>
  <c r="X37" i="11"/>
  <c r="AB37" i="11"/>
  <c r="AD37" i="11"/>
  <c r="AH37" i="11"/>
  <c r="AJ37" i="11"/>
  <c r="D46" i="11"/>
  <c r="F46" i="11"/>
  <c r="AB46" i="11" s="1"/>
  <c r="H46" i="11"/>
  <c r="J46" i="11"/>
  <c r="L46" i="11"/>
  <c r="N46" i="11"/>
  <c r="AF46" i="11" s="1"/>
  <c r="P46" i="11"/>
  <c r="R46" i="11"/>
  <c r="AH46" i="11" s="1"/>
  <c r="T46" i="11"/>
  <c r="V46" i="11"/>
  <c r="X46" i="11"/>
  <c r="AA46" i="11"/>
  <c r="AC46" i="11"/>
  <c r="AD46" i="11"/>
  <c r="AE46" i="11"/>
  <c r="AG46" i="11"/>
  <c r="AI46" i="11"/>
  <c r="AJ46" i="11"/>
  <c r="D55" i="11"/>
  <c r="AA55" i="11" s="1"/>
  <c r="F55" i="11"/>
  <c r="H55" i="11"/>
  <c r="AC55" i="11" s="1"/>
  <c r="J55" i="11"/>
  <c r="L55" i="11"/>
  <c r="AE55" i="11" s="1"/>
  <c r="N55" i="11"/>
  <c r="AF55" i="11" s="1"/>
  <c r="P55" i="11"/>
  <c r="AG55" i="11" s="1"/>
  <c r="R55" i="11"/>
  <c r="T55" i="11"/>
  <c r="AI55" i="11" s="1"/>
  <c r="V55" i="11"/>
  <c r="X55" i="11"/>
  <c r="AB55" i="11"/>
  <c r="AD55" i="11"/>
  <c r="AH55" i="11"/>
  <c r="AJ55" i="11"/>
  <c r="D56" i="11"/>
  <c r="F56" i="11"/>
  <c r="H56" i="11"/>
  <c r="J56" i="11"/>
  <c r="L56" i="11"/>
  <c r="N56" i="11"/>
  <c r="P56" i="11"/>
  <c r="R56" i="11"/>
  <c r="T56" i="11"/>
  <c r="V56" i="11"/>
  <c r="D74" i="11"/>
  <c r="F74" i="11"/>
  <c r="H74" i="11"/>
  <c r="J74" i="11"/>
  <c r="AD74" i="11" s="1"/>
  <c r="L74" i="11"/>
  <c r="AE74" i="11" s="1"/>
  <c r="N74" i="11"/>
  <c r="P74" i="11"/>
  <c r="R74" i="11"/>
  <c r="T74" i="11"/>
  <c r="V74" i="11"/>
  <c r="AJ74" i="11" s="1"/>
  <c r="AA74" i="11"/>
  <c r="AB74" i="11"/>
  <c r="AC74" i="11"/>
  <c r="AF74" i="11"/>
  <c r="AG74" i="11"/>
  <c r="AH74" i="11"/>
  <c r="AI74" i="11"/>
  <c r="D83" i="11"/>
  <c r="F83" i="11"/>
  <c r="AB83" i="11" s="1"/>
  <c r="H83" i="11"/>
  <c r="AC83" i="11" s="1"/>
  <c r="J83" i="11"/>
  <c r="AD83" i="11" s="1"/>
  <c r="L83" i="11"/>
  <c r="N83" i="11"/>
  <c r="AF83" i="11" s="1"/>
  <c r="P83" i="11"/>
  <c r="R83" i="11"/>
  <c r="AH83" i="11" s="1"/>
  <c r="T83" i="11"/>
  <c r="V83" i="11"/>
  <c r="AA83" i="11"/>
  <c r="AE83" i="11"/>
  <c r="AG83" i="11"/>
  <c r="AI83" i="11"/>
  <c r="AJ83" i="11"/>
  <c r="D84" i="11"/>
  <c r="F84" i="11"/>
  <c r="H84" i="11"/>
  <c r="AC84" i="11" s="1"/>
  <c r="J84" i="11"/>
  <c r="L84" i="11"/>
  <c r="AE84" i="11" s="1"/>
  <c r="N84" i="11"/>
  <c r="AF84" i="11" s="1"/>
  <c r="P84" i="11"/>
  <c r="R84" i="11"/>
  <c r="T84" i="11"/>
  <c r="AI84" i="11" s="1"/>
  <c r="V84" i="11"/>
  <c r="X84" i="11"/>
  <c r="AA84" i="11"/>
  <c r="AB84" i="11"/>
  <c r="AD84" i="11"/>
  <c r="AG84" i="11"/>
  <c r="AH84" i="11"/>
  <c r="AJ84" i="11"/>
  <c r="D112" i="11"/>
  <c r="F112" i="11"/>
  <c r="AB112" i="11" s="1"/>
  <c r="H112" i="11"/>
  <c r="AC112" i="11" s="1"/>
  <c r="J112" i="11"/>
  <c r="AD112" i="11" s="1"/>
  <c r="L112" i="11"/>
  <c r="N112" i="11"/>
  <c r="AF112" i="11" s="1"/>
  <c r="P112" i="11"/>
  <c r="R112" i="11"/>
  <c r="AH112" i="11" s="1"/>
  <c r="T112" i="11"/>
  <c r="V112" i="11"/>
  <c r="X112" i="11"/>
  <c r="AA112" i="11"/>
  <c r="AE112" i="11"/>
  <c r="AG112" i="11"/>
  <c r="AI112" i="11"/>
  <c r="AJ112" i="11"/>
  <c r="D136" i="11"/>
  <c r="F136" i="11"/>
  <c r="H136" i="11"/>
  <c r="AC136" i="11" s="1"/>
  <c r="J136" i="11"/>
  <c r="L136" i="11"/>
  <c r="AE136" i="11" s="1"/>
  <c r="N136" i="11"/>
  <c r="AF136" i="11" s="1"/>
  <c r="P136" i="11"/>
  <c r="R136" i="11"/>
  <c r="T136" i="11"/>
  <c r="AI136" i="11" s="1"/>
  <c r="V136" i="11"/>
  <c r="X136" i="11"/>
  <c r="AA136" i="11"/>
  <c r="AB136" i="11"/>
  <c r="AD136" i="11"/>
  <c r="AG136" i="11"/>
  <c r="AH136" i="11"/>
  <c r="AJ136" i="11"/>
  <c r="D162" i="11"/>
  <c r="F162" i="11"/>
  <c r="AB162" i="11" s="1"/>
  <c r="H162" i="11"/>
  <c r="AC162" i="11" s="1"/>
  <c r="J162" i="11"/>
  <c r="AD162" i="11" s="1"/>
  <c r="L162" i="11"/>
  <c r="N162" i="11"/>
  <c r="AF162" i="11" s="1"/>
  <c r="P162" i="11"/>
  <c r="R162" i="11"/>
  <c r="AH162" i="11" s="1"/>
  <c r="T162" i="11"/>
  <c r="V162" i="11"/>
  <c r="X162" i="11"/>
  <c r="AA162" i="11"/>
  <c r="AE162" i="11"/>
  <c r="AG162" i="11"/>
  <c r="AI162" i="11"/>
  <c r="AJ162" i="11"/>
  <c r="D171" i="11"/>
  <c r="F171" i="11"/>
  <c r="H171" i="11"/>
  <c r="AC171" i="11" s="1"/>
  <c r="J171" i="11"/>
  <c r="L171" i="11"/>
  <c r="AE171" i="11" s="1"/>
  <c r="N171" i="11"/>
  <c r="AF171" i="11" s="1"/>
  <c r="P171" i="11"/>
  <c r="R171" i="11"/>
  <c r="T171" i="11"/>
  <c r="AI171" i="11" s="1"/>
  <c r="V171" i="11"/>
  <c r="X171" i="11"/>
  <c r="AA171" i="11"/>
  <c r="AB171" i="11"/>
  <c r="AD171" i="11"/>
  <c r="AG171" i="11"/>
  <c r="AH171" i="11"/>
  <c r="AJ171" i="11"/>
  <c r="D174" i="11"/>
  <c r="F174" i="11"/>
  <c r="AB174" i="11" s="1"/>
  <c r="H174" i="11"/>
  <c r="AC174" i="11" s="1"/>
  <c r="J174" i="11"/>
  <c r="AD174" i="11" s="1"/>
  <c r="L174" i="11"/>
  <c r="N174" i="11"/>
  <c r="AF174" i="11" s="1"/>
  <c r="P174" i="11"/>
  <c r="R174" i="11"/>
  <c r="AH174" i="11" s="1"/>
  <c r="T174" i="11"/>
  <c r="V174" i="11"/>
  <c r="X174" i="11"/>
  <c r="AA174" i="11"/>
  <c r="AE174" i="11"/>
  <c r="AG174" i="11"/>
  <c r="AI174" i="11"/>
  <c r="AJ174" i="11"/>
  <c r="D177" i="11"/>
  <c r="F177" i="11"/>
  <c r="H177" i="11"/>
  <c r="AC177" i="11" s="1"/>
  <c r="J177" i="11"/>
  <c r="L177" i="11"/>
  <c r="AE177" i="11" s="1"/>
  <c r="N177" i="11"/>
  <c r="AF177" i="11" s="1"/>
  <c r="P177" i="11"/>
  <c r="R177" i="11"/>
  <c r="T177" i="11"/>
  <c r="AI177" i="11" s="1"/>
  <c r="V177" i="11"/>
  <c r="X177" i="11"/>
  <c r="AA177" i="11"/>
  <c r="AB177" i="11"/>
  <c r="AD177" i="11"/>
  <c r="AG177" i="11"/>
  <c r="AH177" i="11"/>
  <c r="AJ177" i="11"/>
  <c r="D189" i="11"/>
  <c r="F189" i="11"/>
  <c r="AB189" i="11" s="1"/>
  <c r="H189" i="11"/>
  <c r="AC189" i="11" s="1"/>
  <c r="J189" i="11"/>
  <c r="L189" i="11"/>
  <c r="N189" i="11"/>
  <c r="P189" i="11"/>
  <c r="R189" i="11"/>
  <c r="AH189" i="11" s="1"/>
  <c r="T189" i="11"/>
  <c r="AI189" i="11" s="1"/>
  <c r="V189" i="11"/>
  <c r="AA189" i="11"/>
  <c r="AD189" i="11"/>
  <c r="AE189" i="11"/>
  <c r="AF189" i="11"/>
  <c r="AG189" i="11"/>
  <c r="AJ189" i="11"/>
  <c r="D203" i="11"/>
  <c r="AA203" i="11" s="1"/>
  <c r="F203" i="11"/>
  <c r="AB203" i="11" s="1"/>
  <c r="H203" i="11"/>
  <c r="J203" i="11"/>
  <c r="AD203" i="11" s="1"/>
  <c r="L203" i="11"/>
  <c r="N203" i="11"/>
  <c r="AF203" i="11" s="1"/>
  <c r="P203" i="11"/>
  <c r="AG203" i="11" s="1"/>
  <c r="R203" i="11"/>
  <c r="AH203" i="11" s="1"/>
  <c r="T203" i="11"/>
  <c r="V203" i="11"/>
  <c r="AJ203" i="11" s="1"/>
  <c r="X203" i="11"/>
  <c r="AC203" i="11"/>
  <c r="AE203" i="11"/>
  <c r="AI203" i="11"/>
  <c r="D204" i="11"/>
  <c r="AA204" i="11" s="1"/>
  <c r="F204" i="11"/>
  <c r="H204" i="11"/>
  <c r="AC204" i="11" s="1"/>
  <c r="J204" i="11"/>
  <c r="L204" i="11"/>
  <c r="N204" i="11"/>
  <c r="P204" i="11"/>
  <c r="AG204" i="11" s="1"/>
  <c r="R204" i="11"/>
  <c r="T204" i="11"/>
  <c r="AI204" i="11" s="1"/>
  <c r="V204" i="11"/>
  <c r="X204" i="11"/>
  <c r="AB204" i="11"/>
  <c r="AD204" i="11"/>
  <c r="AE204" i="11"/>
  <c r="AF204" i="11"/>
  <c r="AH204" i="11"/>
  <c r="AJ204" i="11"/>
  <c r="D216" i="11"/>
  <c r="AA216" i="11" s="1"/>
  <c r="F216" i="11"/>
  <c r="AB216" i="11" s="1"/>
  <c r="H216" i="11"/>
  <c r="J216" i="11"/>
  <c r="AD216" i="11" s="1"/>
  <c r="L216" i="11"/>
  <c r="N216" i="11"/>
  <c r="AF216" i="11" s="1"/>
  <c r="P216" i="11"/>
  <c r="AG216" i="11" s="1"/>
  <c r="R216" i="11"/>
  <c r="AH216" i="11" s="1"/>
  <c r="T216" i="11"/>
  <c r="V216" i="11"/>
  <c r="AJ216" i="11" s="1"/>
  <c r="X216" i="11"/>
  <c r="AC216" i="11"/>
  <c r="AE216" i="11"/>
  <c r="AI216" i="11"/>
  <c r="D229" i="11"/>
  <c r="AA229" i="11" s="1"/>
  <c r="F229" i="11"/>
  <c r="H229" i="11"/>
  <c r="AC229" i="11" s="1"/>
  <c r="J229" i="11"/>
  <c r="L229" i="11"/>
  <c r="L245" i="11" s="1"/>
  <c r="N229" i="11"/>
  <c r="P229" i="11"/>
  <c r="AG229" i="11" s="1"/>
  <c r="R229" i="11"/>
  <c r="T229" i="11"/>
  <c r="AI229" i="11" s="1"/>
  <c r="V229" i="11"/>
  <c r="X229" i="11"/>
  <c r="X245" i="11" s="1"/>
  <c r="AB229" i="11"/>
  <c r="AD229" i="11"/>
  <c r="AE229" i="11"/>
  <c r="AF229" i="11"/>
  <c r="AH229" i="11"/>
  <c r="AJ229" i="11"/>
  <c r="D233" i="11"/>
  <c r="F233" i="11"/>
  <c r="H233" i="11"/>
  <c r="J233" i="11"/>
  <c r="L233" i="11"/>
  <c r="N233" i="11"/>
  <c r="P233" i="11"/>
  <c r="R233" i="11"/>
  <c r="T233" i="11"/>
  <c r="V233" i="11"/>
  <c r="F245" i="11"/>
  <c r="AB245" i="11" s="1"/>
  <c r="J245" i="11"/>
  <c r="N245" i="11"/>
  <c r="AF245" i="11" s="1"/>
  <c r="R245" i="11"/>
  <c r="AH245" i="11" s="1"/>
  <c r="T245" i="11"/>
  <c r="AI245" i="11" s="1"/>
  <c r="V245" i="11"/>
  <c r="AD245" i="11"/>
  <c r="AE245" i="11"/>
  <c r="AJ245" i="11"/>
  <c r="D285" i="11"/>
  <c r="D291" i="11" s="1"/>
  <c r="AA291" i="11" s="1"/>
  <c r="F285" i="11"/>
  <c r="H285" i="11"/>
  <c r="AC285" i="11" s="1"/>
  <c r="J285" i="11"/>
  <c r="L285" i="11"/>
  <c r="N285" i="11"/>
  <c r="N291" i="11" s="1"/>
  <c r="AF291" i="11" s="1"/>
  <c r="P285" i="11"/>
  <c r="P291" i="11" s="1"/>
  <c r="AG291" i="11" s="1"/>
  <c r="R285" i="11"/>
  <c r="T285" i="11"/>
  <c r="AI285" i="11" s="1"/>
  <c r="V285" i="11"/>
  <c r="X285" i="11"/>
  <c r="AA285" i="11"/>
  <c r="AB285" i="11"/>
  <c r="AD285" i="11"/>
  <c r="AG285" i="11"/>
  <c r="AH285" i="11"/>
  <c r="AJ285" i="11"/>
  <c r="F291" i="11"/>
  <c r="AB291" i="11" s="1"/>
  <c r="H291" i="11"/>
  <c r="J291" i="11"/>
  <c r="R291" i="11"/>
  <c r="AH291" i="11" s="1"/>
  <c r="T291" i="11"/>
  <c r="V291" i="11"/>
  <c r="AJ291" i="11" s="1"/>
  <c r="X291" i="11"/>
  <c r="AC291" i="11"/>
  <c r="AD291" i="11"/>
  <c r="AI291" i="11"/>
  <c r="D306" i="11"/>
  <c r="F306" i="11"/>
  <c r="H306" i="11"/>
  <c r="AC306" i="11" s="1"/>
  <c r="J306" i="11"/>
  <c r="L306" i="11"/>
  <c r="AE306" i="11" s="1"/>
  <c r="N306" i="11"/>
  <c r="AF306" i="11" s="1"/>
  <c r="P306" i="11"/>
  <c r="R306" i="11"/>
  <c r="T306" i="11"/>
  <c r="AI306" i="11" s="1"/>
  <c r="V306" i="11"/>
  <c r="X306" i="11"/>
  <c r="AA306" i="11"/>
  <c r="AB306" i="11"/>
  <c r="AD306" i="11"/>
  <c r="AG306" i="11"/>
  <c r="AH306" i="11"/>
  <c r="AJ306" i="11"/>
  <c r="D324" i="11"/>
  <c r="F324" i="11"/>
  <c r="AB324" i="11" s="1"/>
  <c r="H324" i="11"/>
  <c r="AC324" i="11" s="1"/>
  <c r="J324" i="11"/>
  <c r="AD324" i="11" s="1"/>
  <c r="L324" i="11"/>
  <c r="N324" i="11"/>
  <c r="AF324" i="11" s="1"/>
  <c r="P324" i="11"/>
  <c r="R324" i="11"/>
  <c r="AH324" i="11" s="1"/>
  <c r="T324" i="11"/>
  <c r="V324" i="11"/>
  <c r="X324" i="11"/>
  <c r="AA324" i="11"/>
  <c r="AE324" i="11"/>
  <c r="AG324" i="11"/>
  <c r="AI324" i="11"/>
  <c r="AJ324" i="11"/>
  <c r="D326" i="11"/>
  <c r="F326" i="11"/>
  <c r="H326" i="11"/>
  <c r="AC326" i="11" s="1"/>
  <c r="J326" i="11"/>
  <c r="L326" i="11"/>
  <c r="AE326" i="11" s="1"/>
  <c r="N326" i="11"/>
  <c r="AF326" i="11" s="1"/>
  <c r="P326" i="11"/>
  <c r="R326" i="11"/>
  <c r="T326" i="11"/>
  <c r="AI326" i="11" s="1"/>
  <c r="V326" i="11"/>
  <c r="X326" i="11"/>
  <c r="AA326" i="11"/>
  <c r="AB326" i="11"/>
  <c r="AD326" i="11"/>
  <c r="AG326" i="11"/>
  <c r="AH326" i="11"/>
  <c r="AJ326" i="11"/>
  <c r="D8" i="10"/>
  <c r="AA8" i="10" s="1"/>
  <c r="F8" i="10"/>
  <c r="H8" i="10"/>
  <c r="AC8" i="10" s="1"/>
  <c r="J8" i="10"/>
  <c r="L8" i="10"/>
  <c r="AE8" i="10" s="1"/>
  <c r="N8" i="10"/>
  <c r="P8" i="10"/>
  <c r="R8" i="10"/>
  <c r="T8" i="10"/>
  <c r="AI8" i="10" s="1"/>
  <c r="V8" i="10"/>
  <c r="X8" i="10"/>
  <c r="X83" i="10" s="1"/>
  <c r="AB8" i="10"/>
  <c r="AD8" i="10"/>
  <c r="AF8" i="10"/>
  <c r="AG8" i="10"/>
  <c r="AH8" i="10"/>
  <c r="AJ8" i="10"/>
  <c r="D36" i="10"/>
  <c r="F36" i="10"/>
  <c r="AB36" i="10" s="1"/>
  <c r="H36" i="10"/>
  <c r="AC36" i="10" s="1"/>
  <c r="J36" i="10"/>
  <c r="AD36" i="10" s="1"/>
  <c r="L36" i="10"/>
  <c r="N36" i="10"/>
  <c r="AF36" i="10" s="1"/>
  <c r="P36" i="10"/>
  <c r="R36" i="10"/>
  <c r="AH36" i="10" s="1"/>
  <c r="T36" i="10"/>
  <c r="AI36" i="10" s="1"/>
  <c r="V36" i="10"/>
  <c r="AJ36" i="10" s="1"/>
  <c r="X36" i="10"/>
  <c r="AA36" i="10"/>
  <c r="AE36" i="10"/>
  <c r="AG36" i="10"/>
  <c r="D37" i="10"/>
  <c r="AA37" i="10" s="1"/>
  <c r="F37" i="10"/>
  <c r="H37" i="10"/>
  <c r="AC37" i="10" s="1"/>
  <c r="J37" i="10"/>
  <c r="L37" i="10"/>
  <c r="AE37" i="10" s="1"/>
  <c r="N37" i="10"/>
  <c r="P37" i="10"/>
  <c r="R37" i="10"/>
  <c r="T37" i="10"/>
  <c r="AI37" i="10" s="1"/>
  <c r="V37" i="10"/>
  <c r="X37" i="10"/>
  <c r="AB37" i="10"/>
  <c r="AD37" i="10"/>
  <c r="AF37" i="10"/>
  <c r="AG37" i="10"/>
  <c r="AH37" i="10"/>
  <c r="AJ37" i="10"/>
  <c r="D46" i="10"/>
  <c r="F46" i="10"/>
  <c r="AB46" i="10" s="1"/>
  <c r="H46" i="10"/>
  <c r="AC46" i="10" s="1"/>
  <c r="J46" i="10"/>
  <c r="AD46" i="10" s="1"/>
  <c r="L46" i="10"/>
  <c r="N46" i="10"/>
  <c r="AF46" i="10" s="1"/>
  <c r="P46" i="10"/>
  <c r="R46" i="10"/>
  <c r="AH46" i="10" s="1"/>
  <c r="T46" i="10"/>
  <c r="AI46" i="10" s="1"/>
  <c r="V46" i="10"/>
  <c r="AJ46" i="10" s="1"/>
  <c r="X46" i="10"/>
  <c r="AA46" i="10"/>
  <c r="AE46" i="10"/>
  <c r="AG46" i="10"/>
  <c r="D55" i="10"/>
  <c r="AA55" i="10" s="1"/>
  <c r="F55" i="10"/>
  <c r="H55" i="10"/>
  <c r="AC55" i="10" s="1"/>
  <c r="J55" i="10"/>
  <c r="L55" i="10"/>
  <c r="AE55" i="10" s="1"/>
  <c r="N55" i="10"/>
  <c r="P55" i="10"/>
  <c r="R55" i="10"/>
  <c r="T55" i="10"/>
  <c r="AI55" i="10" s="1"/>
  <c r="V55" i="10"/>
  <c r="X55" i="10"/>
  <c r="AB55" i="10"/>
  <c r="AD55" i="10"/>
  <c r="AF55" i="10"/>
  <c r="AG55" i="10"/>
  <c r="AH55" i="10"/>
  <c r="AJ55" i="10"/>
  <c r="D56" i="10"/>
  <c r="F56" i="10"/>
  <c r="H56" i="10"/>
  <c r="J56" i="10"/>
  <c r="L56" i="10"/>
  <c r="N56" i="10"/>
  <c r="P56" i="10"/>
  <c r="R56" i="10"/>
  <c r="T56" i="10"/>
  <c r="V56" i="10"/>
  <c r="D74" i="10"/>
  <c r="F74" i="10"/>
  <c r="H74" i="10"/>
  <c r="J74" i="10"/>
  <c r="AD74" i="10" s="1"/>
  <c r="L74" i="10"/>
  <c r="AE74" i="10" s="1"/>
  <c r="N74" i="10"/>
  <c r="AF74" i="10" s="1"/>
  <c r="P74" i="10"/>
  <c r="R74" i="10"/>
  <c r="T74" i="10"/>
  <c r="V74" i="10"/>
  <c r="AJ74" i="10" s="1"/>
  <c r="AA74" i="10"/>
  <c r="AB74" i="10"/>
  <c r="AC74" i="10"/>
  <c r="AG74" i="10"/>
  <c r="AH74" i="10"/>
  <c r="AI74" i="10"/>
  <c r="D83" i="10"/>
  <c r="F83" i="10"/>
  <c r="AB83" i="10" s="1"/>
  <c r="H83" i="10"/>
  <c r="AC83" i="10" s="1"/>
  <c r="J83" i="10"/>
  <c r="AD83" i="10" s="1"/>
  <c r="L83" i="10"/>
  <c r="N83" i="10"/>
  <c r="AF83" i="10" s="1"/>
  <c r="P83" i="10"/>
  <c r="R83" i="10"/>
  <c r="AH83" i="10" s="1"/>
  <c r="T83" i="10"/>
  <c r="V83" i="10"/>
  <c r="AA83" i="10"/>
  <c r="AE83" i="10"/>
  <c r="AG83" i="10"/>
  <c r="AI83" i="10"/>
  <c r="AJ83" i="10"/>
  <c r="D84" i="10"/>
  <c r="F84" i="10"/>
  <c r="H84" i="10"/>
  <c r="AC84" i="10" s="1"/>
  <c r="J84" i="10"/>
  <c r="L84" i="10"/>
  <c r="AE84" i="10" s="1"/>
  <c r="N84" i="10"/>
  <c r="AF84" i="10" s="1"/>
  <c r="P84" i="10"/>
  <c r="R84" i="10"/>
  <c r="T84" i="10"/>
  <c r="V84" i="10"/>
  <c r="X84" i="10"/>
  <c r="AA84" i="10"/>
  <c r="AD84" i="10"/>
  <c r="AG84" i="10"/>
  <c r="AH84" i="10"/>
  <c r="AI84" i="10"/>
  <c r="AJ84" i="10"/>
  <c r="D112" i="10"/>
  <c r="AA112" i="10" s="1"/>
  <c r="F112" i="10"/>
  <c r="H112" i="10"/>
  <c r="AC112" i="10" s="1"/>
  <c r="J112" i="10"/>
  <c r="AD112" i="10" s="1"/>
  <c r="L112" i="10"/>
  <c r="AE112" i="10" s="1"/>
  <c r="N112" i="10"/>
  <c r="P112" i="10"/>
  <c r="AG112" i="10" s="1"/>
  <c r="R112" i="10"/>
  <c r="T112" i="10"/>
  <c r="AI112" i="10" s="1"/>
  <c r="V112" i="10"/>
  <c r="X112" i="10"/>
  <c r="AB112" i="10"/>
  <c r="AF112" i="10"/>
  <c r="AH112" i="10"/>
  <c r="AJ112" i="10"/>
  <c r="D136" i="10"/>
  <c r="F136" i="10"/>
  <c r="AB136" i="10" s="1"/>
  <c r="H136" i="10"/>
  <c r="J136" i="10"/>
  <c r="AD136" i="10" s="1"/>
  <c r="L136" i="10"/>
  <c r="N136" i="10"/>
  <c r="AF136" i="10" s="1"/>
  <c r="P136" i="10"/>
  <c r="R136" i="10"/>
  <c r="T136" i="10"/>
  <c r="V136" i="10"/>
  <c r="AJ136" i="10" s="1"/>
  <c r="X136" i="10"/>
  <c r="AA136" i="10"/>
  <c r="AC136" i="10"/>
  <c r="AE136" i="10"/>
  <c r="AG136" i="10"/>
  <c r="AH136" i="10"/>
  <c r="AI136" i="10"/>
  <c r="D162" i="10"/>
  <c r="AA162" i="10" s="1"/>
  <c r="F162" i="10"/>
  <c r="H162" i="10"/>
  <c r="AC162" i="10" s="1"/>
  <c r="J162" i="10"/>
  <c r="AD162" i="10" s="1"/>
  <c r="L162" i="10"/>
  <c r="AE162" i="10" s="1"/>
  <c r="N162" i="10"/>
  <c r="P162" i="10"/>
  <c r="AG162" i="10" s="1"/>
  <c r="R162" i="10"/>
  <c r="T162" i="10"/>
  <c r="AI162" i="10" s="1"/>
  <c r="V162" i="10"/>
  <c r="X162" i="10"/>
  <c r="AB162" i="10"/>
  <c r="AF162" i="10"/>
  <c r="AH162" i="10"/>
  <c r="AJ162" i="10"/>
  <c r="D171" i="10"/>
  <c r="AA171" i="10" s="1"/>
  <c r="F171" i="10"/>
  <c r="H171" i="10"/>
  <c r="J171" i="10"/>
  <c r="AD171" i="10" s="1"/>
  <c r="L171" i="10"/>
  <c r="N171" i="10"/>
  <c r="AF171" i="10" s="1"/>
  <c r="P171" i="10"/>
  <c r="AG171" i="10" s="1"/>
  <c r="R171" i="10"/>
  <c r="T171" i="10"/>
  <c r="V171" i="10"/>
  <c r="AJ171" i="10" s="1"/>
  <c r="X171" i="10"/>
  <c r="AB171" i="10"/>
  <c r="AC171" i="10"/>
  <c r="AE171" i="10"/>
  <c r="AH171" i="10"/>
  <c r="AI171" i="10"/>
  <c r="D174" i="10"/>
  <c r="AA174" i="10" s="1"/>
  <c r="F174" i="10"/>
  <c r="H174" i="10"/>
  <c r="AC174" i="10" s="1"/>
  <c r="J174" i="10"/>
  <c r="L174" i="10"/>
  <c r="AE174" i="10" s="1"/>
  <c r="N174" i="10"/>
  <c r="P174" i="10"/>
  <c r="AG174" i="10" s="1"/>
  <c r="R174" i="10"/>
  <c r="T174" i="10"/>
  <c r="AI174" i="10" s="1"/>
  <c r="V174" i="10"/>
  <c r="X174" i="10"/>
  <c r="AB174" i="10"/>
  <c r="AD174" i="10"/>
  <c r="AF174" i="10"/>
  <c r="AH174" i="10"/>
  <c r="AJ174" i="10"/>
  <c r="D177" i="10"/>
  <c r="AA177" i="10" s="1"/>
  <c r="F177" i="10"/>
  <c r="AB177" i="10" s="1"/>
  <c r="H177" i="10"/>
  <c r="J177" i="10"/>
  <c r="AD177" i="10" s="1"/>
  <c r="L177" i="10"/>
  <c r="N177" i="10"/>
  <c r="AF177" i="10" s="1"/>
  <c r="P177" i="10"/>
  <c r="AG177" i="10" s="1"/>
  <c r="R177" i="10"/>
  <c r="AH177" i="10" s="1"/>
  <c r="T177" i="10"/>
  <c r="V177" i="10"/>
  <c r="AJ177" i="10" s="1"/>
  <c r="X177" i="10"/>
  <c r="AC177" i="10"/>
  <c r="AE177" i="10"/>
  <c r="AI177" i="10"/>
  <c r="D189" i="10"/>
  <c r="AA189" i="10" s="1"/>
  <c r="F189" i="10"/>
  <c r="H189" i="10"/>
  <c r="J189" i="10"/>
  <c r="L189" i="10"/>
  <c r="AE189" i="10" s="1"/>
  <c r="N189" i="10"/>
  <c r="AF189" i="10" s="1"/>
  <c r="P189" i="10"/>
  <c r="AG189" i="10" s="1"/>
  <c r="R189" i="10"/>
  <c r="T189" i="10"/>
  <c r="V189" i="10"/>
  <c r="AB189" i="10"/>
  <c r="AC189" i="10"/>
  <c r="AD189" i="10"/>
  <c r="AH189" i="10"/>
  <c r="AI189" i="10"/>
  <c r="AJ189" i="10"/>
  <c r="D203" i="10"/>
  <c r="F203" i="10"/>
  <c r="AB203" i="10" s="1"/>
  <c r="H203" i="10"/>
  <c r="AC203" i="10" s="1"/>
  <c r="J203" i="10"/>
  <c r="AD203" i="10" s="1"/>
  <c r="L203" i="10"/>
  <c r="AE203" i="10" s="1"/>
  <c r="N203" i="10"/>
  <c r="AF203" i="10" s="1"/>
  <c r="P203" i="10"/>
  <c r="R203" i="10"/>
  <c r="AH203" i="10" s="1"/>
  <c r="T203" i="10"/>
  <c r="AI203" i="10" s="1"/>
  <c r="V203" i="10"/>
  <c r="AJ203" i="10" s="1"/>
  <c r="X203" i="10"/>
  <c r="AA203" i="10"/>
  <c r="AG203" i="10"/>
  <c r="D204" i="10"/>
  <c r="AA204" i="10" s="1"/>
  <c r="F204" i="10"/>
  <c r="AB204" i="10" s="1"/>
  <c r="H204" i="10"/>
  <c r="AC204" i="10" s="1"/>
  <c r="J204" i="10"/>
  <c r="L204" i="10"/>
  <c r="AE204" i="10" s="1"/>
  <c r="N204" i="10"/>
  <c r="AF204" i="10" s="1"/>
  <c r="P204" i="10"/>
  <c r="AG204" i="10" s="1"/>
  <c r="R204" i="10"/>
  <c r="AH204" i="10" s="1"/>
  <c r="T204" i="10"/>
  <c r="AI204" i="10" s="1"/>
  <c r="V204" i="10"/>
  <c r="X204" i="10"/>
  <c r="AD204" i="10"/>
  <c r="AJ204" i="10"/>
  <c r="D216" i="10"/>
  <c r="F216" i="10"/>
  <c r="AB216" i="10" s="1"/>
  <c r="H216" i="10"/>
  <c r="AC216" i="10" s="1"/>
  <c r="J216" i="10"/>
  <c r="AD216" i="10" s="1"/>
  <c r="L216" i="10"/>
  <c r="AE216" i="10" s="1"/>
  <c r="N216" i="10"/>
  <c r="AF216" i="10" s="1"/>
  <c r="P216" i="10"/>
  <c r="R216" i="10"/>
  <c r="AH216" i="10" s="1"/>
  <c r="T216" i="10"/>
  <c r="AI216" i="10" s="1"/>
  <c r="V216" i="10"/>
  <c r="AJ216" i="10" s="1"/>
  <c r="X216" i="10"/>
  <c r="AA216" i="10"/>
  <c r="AG216" i="10"/>
  <c r="D229" i="10"/>
  <c r="AA229" i="10" s="1"/>
  <c r="F229" i="10"/>
  <c r="AB229" i="10" s="1"/>
  <c r="H229" i="10"/>
  <c r="AC229" i="10" s="1"/>
  <c r="J229" i="10"/>
  <c r="L229" i="10"/>
  <c r="AE229" i="10" s="1"/>
  <c r="N229" i="10"/>
  <c r="AF229" i="10" s="1"/>
  <c r="P229" i="10"/>
  <c r="AG229" i="10" s="1"/>
  <c r="R229" i="10"/>
  <c r="AH229" i="10" s="1"/>
  <c r="T229" i="10"/>
  <c r="AI229" i="10" s="1"/>
  <c r="V229" i="10"/>
  <c r="X229" i="10"/>
  <c r="AD229" i="10"/>
  <c r="AJ229" i="10"/>
  <c r="D233" i="10"/>
  <c r="F233" i="10"/>
  <c r="H233" i="10"/>
  <c r="J233" i="10"/>
  <c r="L233" i="10"/>
  <c r="N233" i="10"/>
  <c r="P233" i="10"/>
  <c r="R233" i="10"/>
  <c r="T233" i="10"/>
  <c r="V233" i="10"/>
  <c r="D245" i="10"/>
  <c r="AA245" i="10" s="1"/>
  <c r="F245" i="10"/>
  <c r="AB245" i="10" s="1"/>
  <c r="J245" i="10"/>
  <c r="AD245" i="10" s="1"/>
  <c r="L245" i="10"/>
  <c r="AE245" i="10" s="1"/>
  <c r="N245" i="10"/>
  <c r="AF245" i="10" s="1"/>
  <c r="P245" i="10"/>
  <c r="AG245" i="10" s="1"/>
  <c r="R245" i="10"/>
  <c r="AH245" i="10" s="1"/>
  <c r="V245" i="10"/>
  <c r="AJ245" i="10" s="1"/>
  <c r="X245" i="10"/>
  <c r="D285" i="10"/>
  <c r="AA285" i="10" s="1"/>
  <c r="F285" i="10"/>
  <c r="AB285" i="10" s="1"/>
  <c r="H285" i="10"/>
  <c r="AC285" i="10" s="1"/>
  <c r="J285" i="10"/>
  <c r="J291" i="10" s="1"/>
  <c r="AD291" i="10" s="1"/>
  <c r="L285" i="10"/>
  <c r="L291" i="10" s="1"/>
  <c r="AE291" i="10" s="1"/>
  <c r="N285" i="10"/>
  <c r="P285" i="10"/>
  <c r="AG285" i="10" s="1"/>
  <c r="R285" i="10"/>
  <c r="AH285" i="10" s="1"/>
  <c r="T285" i="10"/>
  <c r="AI285" i="10" s="1"/>
  <c r="V285" i="10"/>
  <c r="AJ285" i="10" s="1"/>
  <c r="X285" i="10"/>
  <c r="AF285" i="10"/>
  <c r="D291" i="10"/>
  <c r="AA291" i="10" s="1"/>
  <c r="F291" i="10"/>
  <c r="AB291" i="10" s="1"/>
  <c r="N291" i="10"/>
  <c r="AF291" i="10" s="1"/>
  <c r="P291" i="10"/>
  <c r="AG291" i="10" s="1"/>
  <c r="R291" i="10"/>
  <c r="AH291" i="10" s="1"/>
  <c r="V291" i="10"/>
  <c r="AJ291" i="10" s="1"/>
  <c r="X291" i="10"/>
  <c r="D306" i="10"/>
  <c r="AA306" i="10" s="1"/>
  <c r="F306" i="10"/>
  <c r="AB306" i="10" s="1"/>
  <c r="H306" i="10"/>
  <c r="AC306" i="10" s="1"/>
  <c r="J306" i="10"/>
  <c r="AD306" i="10" s="1"/>
  <c r="L306" i="10"/>
  <c r="AE306" i="10" s="1"/>
  <c r="N306" i="10"/>
  <c r="P306" i="10"/>
  <c r="AG306" i="10" s="1"/>
  <c r="R306" i="10"/>
  <c r="AH306" i="10" s="1"/>
  <c r="T306" i="10"/>
  <c r="AI306" i="10" s="1"/>
  <c r="V306" i="10"/>
  <c r="AJ306" i="10" s="1"/>
  <c r="X306" i="10"/>
  <c r="AF306" i="10"/>
  <c r="D324" i="10"/>
  <c r="AA324" i="10" s="1"/>
  <c r="F324" i="10"/>
  <c r="AB324" i="10" s="1"/>
  <c r="H324" i="10"/>
  <c r="J324" i="10"/>
  <c r="AD324" i="10" s="1"/>
  <c r="L324" i="10"/>
  <c r="AE324" i="10" s="1"/>
  <c r="N324" i="10"/>
  <c r="AF324" i="10" s="1"/>
  <c r="P324" i="10"/>
  <c r="AG324" i="10" s="1"/>
  <c r="R324" i="10"/>
  <c r="AH324" i="10" s="1"/>
  <c r="T324" i="10"/>
  <c r="V324" i="10"/>
  <c r="AJ324" i="10" s="1"/>
  <c r="X324" i="10"/>
  <c r="AC324" i="10"/>
  <c r="AI324" i="10"/>
  <c r="D326" i="10"/>
  <c r="AA326" i="10" s="1"/>
  <c r="F326" i="10"/>
  <c r="AB326" i="10" s="1"/>
  <c r="H326" i="10"/>
  <c r="AC326" i="10" s="1"/>
  <c r="J326" i="10"/>
  <c r="AD326" i="10" s="1"/>
  <c r="L326" i="10"/>
  <c r="AE326" i="10" s="1"/>
  <c r="N326" i="10"/>
  <c r="P326" i="10"/>
  <c r="AG326" i="10" s="1"/>
  <c r="R326" i="10"/>
  <c r="AH326" i="10" s="1"/>
  <c r="T326" i="10"/>
  <c r="AI326" i="10" s="1"/>
  <c r="V326" i="10"/>
  <c r="AJ326" i="10" s="1"/>
  <c r="X326" i="10"/>
  <c r="AF326" i="10"/>
  <c r="AJ326" i="9"/>
  <c r="AF326" i="9"/>
  <c r="AD326" i="9"/>
  <c r="X326" i="9"/>
  <c r="V326" i="9"/>
  <c r="T326" i="9"/>
  <c r="AI326" i="9" s="1"/>
  <c r="R326" i="9"/>
  <c r="AH326" i="9" s="1"/>
  <c r="P326" i="9"/>
  <c r="AG326" i="9" s="1"/>
  <c r="N326" i="9"/>
  <c r="L326" i="9"/>
  <c r="AE326" i="9" s="1"/>
  <c r="J326" i="9"/>
  <c r="H326" i="9"/>
  <c r="AC326" i="9" s="1"/>
  <c r="F326" i="9"/>
  <c r="AB326" i="9" s="1"/>
  <c r="D326" i="9"/>
  <c r="AA326" i="9" s="1"/>
  <c r="AI324" i="9"/>
  <c r="AG324" i="9"/>
  <c r="AC324" i="9"/>
  <c r="AA324" i="9"/>
  <c r="X324" i="9"/>
  <c r="V324" i="9"/>
  <c r="AJ324" i="9" s="1"/>
  <c r="T324" i="9"/>
  <c r="R324" i="9"/>
  <c r="AH324" i="9" s="1"/>
  <c r="P324" i="9"/>
  <c r="N324" i="9"/>
  <c r="AF324" i="9" s="1"/>
  <c r="L324" i="9"/>
  <c r="AE324" i="9" s="1"/>
  <c r="J324" i="9"/>
  <c r="AD324" i="9" s="1"/>
  <c r="H324" i="9"/>
  <c r="F324" i="9"/>
  <c r="AB324" i="9" s="1"/>
  <c r="D324" i="9"/>
  <c r="AJ306" i="9"/>
  <c r="AG306" i="9"/>
  <c r="AF306" i="9"/>
  <c r="AD306" i="9"/>
  <c r="AA306" i="9"/>
  <c r="X306" i="9"/>
  <c r="V306" i="9"/>
  <c r="T306" i="9"/>
  <c r="AI306" i="9" s="1"/>
  <c r="R306" i="9"/>
  <c r="AH306" i="9" s="1"/>
  <c r="P306" i="9"/>
  <c r="N306" i="9"/>
  <c r="L306" i="9"/>
  <c r="AE306" i="9" s="1"/>
  <c r="J306" i="9"/>
  <c r="H306" i="9"/>
  <c r="AC306" i="9" s="1"/>
  <c r="F306" i="9"/>
  <c r="AB306" i="9" s="1"/>
  <c r="D306" i="9"/>
  <c r="AJ291" i="9"/>
  <c r="AD291" i="9"/>
  <c r="X291" i="9"/>
  <c r="V291" i="9"/>
  <c r="R291" i="9"/>
  <c r="AH291" i="9" s="1"/>
  <c r="J291" i="9"/>
  <c r="F291" i="9"/>
  <c r="AB291" i="9" s="1"/>
  <c r="AJ285" i="9"/>
  <c r="AG285" i="9"/>
  <c r="AF285" i="9"/>
  <c r="AD285" i="9"/>
  <c r="AA285" i="9"/>
  <c r="X285" i="9"/>
  <c r="V285" i="9"/>
  <c r="T285" i="9"/>
  <c r="AI285" i="9" s="1"/>
  <c r="R285" i="9"/>
  <c r="AH285" i="9" s="1"/>
  <c r="P285" i="9"/>
  <c r="P291" i="9" s="1"/>
  <c r="AG291" i="9" s="1"/>
  <c r="N285" i="9"/>
  <c r="N291" i="9" s="1"/>
  <c r="AF291" i="9" s="1"/>
  <c r="L285" i="9"/>
  <c r="L291" i="9" s="1"/>
  <c r="AE291" i="9" s="1"/>
  <c r="J285" i="9"/>
  <c r="H285" i="9"/>
  <c r="AC285" i="9" s="1"/>
  <c r="F285" i="9"/>
  <c r="AB285" i="9" s="1"/>
  <c r="D285" i="9"/>
  <c r="D291" i="9" s="1"/>
  <c r="AA291" i="9" s="1"/>
  <c r="R245" i="9"/>
  <c r="AH245" i="9" s="1"/>
  <c r="N245" i="9"/>
  <c r="AF245" i="9" s="1"/>
  <c r="F245" i="9"/>
  <c r="AB245" i="9" s="1"/>
  <c r="V233" i="9"/>
  <c r="T233" i="9"/>
  <c r="R233" i="9"/>
  <c r="P233" i="9"/>
  <c r="N233" i="9"/>
  <c r="L233" i="9"/>
  <c r="J233" i="9"/>
  <c r="H233" i="9"/>
  <c r="F233" i="9"/>
  <c r="D233" i="9"/>
  <c r="AJ229" i="9"/>
  <c r="AH229" i="9"/>
  <c r="AE229" i="9"/>
  <c r="AD229" i="9"/>
  <c r="AB229" i="9"/>
  <c r="X229" i="9"/>
  <c r="X245" i="9" s="1"/>
  <c r="V229" i="9"/>
  <c r="V245" i="9" s="1"/>
  <c r="AJ245" i="9" s="1"/>
  <c r="T229" i="9"/>
  <c r="T245" i="9" s="1"/>
  <c r="AI245" i="9" s="1"/>
  <c r="R229" i="9"/>
  <c r="P229" i="9"/>
  <c r="AG229" i="9" s="1"/>
  <c r="N229" i="9"/>
  <c r="AF229" i="9" s="1"/>
  <c r="L229" i="9"/>
  <c r="L245" i="9" s="1"/>
  <c r="AE245" i="9" s="1"/>
  <c r="J229" i="9"/>
  <c r="J245" i="9" s="1"/>
  <c r="AD245" i="9" s="1"/>
  <c r="H229" i="9"/>
  <c r="H245" i="9" s="1"/>
  <c r="AC245" i="9" s="1"/>
  <c r="F229" i="9"/>
  <c r="D229" i="9"/>
  <c r="AA229" i="9" s="1"/>
  <c r="AI216" i="9"/>
  <c r="AH216" i="9"/>
  <c r="AG216" i="9"/>
  <c r="AE216" i="9"/>
  <c r="AC216" i="9"/>
  <c r="AB216" i="9"/>
  <c r="AA216" i="9"/>
  <c r="X216" i="9"/>
  <c r="V216" i="9"/>
  <c r="AJ216" i="9" s="1"/>
  <c r="T216" i="9"/>
  <c r="R216" i="9"/>
  <c r="P216" i="9"/>
  <c r="N216" i="9"/>
  <c r="AF216" i="9" s="1"/>
  <c r="L216" i="9"/>
  <c r="J216" i="9"/>
  <c r="AD216" i="9" s="1"/>
  <c r="H216" i="9"/>
  <c r="F216" i="9"/>
  <c r="D216" i="9"/>
  <c r="AJ204" i="9"/>
  <c r="AH204" i="9"/>
  <c r="AF204" i="9"/>
  <c r="AE204" i="9"/>
  <c r="AD204" i="9"/>
  <c r="AB204" i="9"/>
  <c r="X204" i="9"/>
  <c r="V204" i="9"/>
  <c r="T204" i="9"/>
  <c r="AI204" i="9" s="1"/>
  <c r="R204" i="9"/>
  <c r="P204" i="9"/>
  <c r="AG204" i="9" s="1"/>
  <c r="N204" i="9"/>
  <c r="L204" i="9"/>
  <c r="J204" i="9"/>
  <c r="H204" i="9"/>
  <c r="AC204" i="9" s="1"/>
  <c r="F204" i="9"/>
  <c r="D204" i="9"/>
  <c r="AA204" i="9" s="1"/>
  <c r="AI203" i="9"/>
  <c r="AH203" i="9"/>
  <c r="AG203" i="9"/>
  <c r="AE203" i="9"/>
  <c r="AC203" i="9"/>
  <c r="AB203" i="9"/>
  <c r="AA203" i="9"/>
  <c r="X203" i="9"/>
  <c r="V203" i="9"/>
  <c r="AJ203" i="9" s="1"/>
  <c r="T203" i="9"/>
  <c r="R203" i="9"/>
  <c r="P203" i="9"/>
  <c r="N203" i="9"/>
  <c r="AF203" i="9" s="1"/>
  <c r="L203" i="9"/>
  <c r="J203" i="9"/>
  <c r="AD203" i="9" s="1"/>
  <c r="H203" i="9"/>
  <c r="F203" i="9"/>
  <c r="D203" i="9"/>
  <c r="AJ189" i="9"/>
  <c r="AG189" i="9"/>
  <c r="AE189" i="9"/>
  <c r="AD189" i="9"/>
  <c r="AA189" i="9"/>
  <c r="V189" i="9"/>
  <c r="T189" i="9"/>
  <c r="AI189" i="9" s="1"/>
  <c r="R189" i="9"/>
  <c r="AH189" i="9" s="1"/>
  <c r="P189" i="9"/>
  <c r="N189" i="9"/>
  <c r="AF189" i="9" s="1"/>
  <c r="L189" i="9"/>
  <c r="J189" i="9"/>
  <c r="H189" i="9"/>
  <c r="AC189" i="9" s="1"/>
  <c r="F189" i="9"/>
  <c r="AB189" i="9" s="1"/>
  <c r="D189" i="9"/>
  <c r="AJ177" i="9"/>
  <c r="AH177" i="9"/>
  <c r="AG177" i="9"/>
  <c r="AF177" i="9"/>
  <c r="AD177" i="9"/>
  <c r="AB177" i="9"/>
  <c r="AA177" i="9"/>
  <c r="X177" i="9"/>
  <c r="V177" i="9"/>
  <c r="T177" i="9"/>
  <c r="AI177" i="9" s="1"/>
  <c r="R177" i="9"/>
  <c r="P177" i="9"/>
  <c r="N177" i="9"/>
  <c r="L177" i="9"/>
  <c r="AE177" i="9" s="1"/>
  <c r="J177" i="9"/>
  <c r="H177" i="9"/>
  <c r="AC177" i="9" s="1"/>
  <c r="F177" i="9"/>
  <c r="D177" i="9"/>
  <c r="AJ174" i="9"/>
  <c r="AI174" i="9"/>
  <c r="AG174" i="9"/>
  <c r="AE174" i="9"/>
  <c r="AD174" i="9"/>
  <c r="AC174" i="9"/>
  <c r="AA174" i="9"/>
  <c r="X174" i="9"/>
  <c r="V174" i="9"/>
  <c r="T174" i="9"/>
  <c r="R174" i="9"/>
  <c r="AH174" i="9" s="1"/>
  <c r="P174" i="9"/>
  <c r="N174" i="9"/>
  <c r="AF174" i="9" s="1"/>
  <c r="L174" i="9"/>
  <c r="J174" i="9"/>
  <c r="H174" i="9"/>
  <c r="F174" i="9"/>
  <c r="AB174" i="9" s="1"/>
  <c r="D174" i="9"/>
  <c r="AJ171" i="9"/>
  <c r="AH171" i="9"/>
  <c r="AG171" i="9"/>
  <c r="AF171" i="9"/>
  <c r="AD171" i="9"/>
  <c r="AB171" i="9"/>
  <c r="AA171" i="9"/>
  <c r="X171" i="9"/>
  <c r="V171" i="9"/>
  <c r="T171" i="9"/>
  <c r="AI171" i="9" s="1"/>
  <c r="R171" i="9"/>
  <c r="P171" i="9"/>
  <c r="N171" i="9"/>
  <c r="L171" i="9"/>
  <c r="AE171" i="9" s="1"/>
  <c r="J171" i="9"/>
  <c r="H171" i="9"/>
  <c r="AC171" i="9" s="1"/>
  <c r="F171" i="9"/>
  <c r="D171" i="9"/>
  <c r="AJ162" i="9"/>
  <c r="AI162" i="9"/>
  <c r="AG162" i="9"/>
  <c r="AE162" i="9"/>
  <c r="AD162" i="9"/>
  <c r="AC162" i="9"/>
  <c r="AA162" i="9"/>
  <c r="X162" i="9"/>
  <c r="V162" i="9"/>
  <c r="T162" i="9"/>
  <c r="R162" i="9"/>
  <c r="AH162" i="9" s="1"/>
  <c r="P162" i="9"/>
  <c r="N162" i="9"/>
  <c r="AF162" i="9" s="1"/>
  <c r="L162" i="9"/>
  <c r="J162" i="9"/>
  <c r="H162" i="9"/>
  <c r="F162" i="9"/>
  <c r="AB162" i="9" s="1"/>
  <c r="D162" i="9"/>
  <c r="AJ136" i="9"/>
  <c r="AH136" i="9"/>
  <c r="AG136" i="9"/>
  <c r="AF136" i="9"/>
  <c r="AD136" i="9"/>
  <c r="AB136" i="9"/>
  <c r="AA136" i="9"/>
  <c r="X136" i="9"/>
  <c r="V136" i="9"/>
  <c r="T136" i="9"/>
  <c r="AI136" i="9" s="1"/>
  <c r="R136" i="9"/>
  <c r="P136" i="9"/>
  <c r="N136" i="9"/>
  <c r="L136" i="9"/>
  <c r="AE136" i="9" s="1"/>
  <c r="J136" i="9"/>
  <c r="H136" i="9"/>
  <c r="AC136" i="9" s="1"/>
  <c r="F136" i="9"/>
  <c r="D136" i="9"/>
  <c r="AJ112" i="9"/>
  <c r="AI112" i="9"/>
  <c r="AG112" i="9"/>
  <c r="AE112" i="9"/>
  <c r="AD112" i="9"/>
  <c r="AC112" i="9"/>
  <c r="AA112" i="9"/>
  <c r="X112" i="9"/>
  <c r="V112" i="9"/>
  <c r="T112" i="9"/>
  <c r="R112" i="9"/>
  <c r="AH112" i="9" s="1"/>
  <c r="P112" i="9"/>
  <c r="N112" i="9"/>
  <c r="AF112" i="9" s="1"/>
  <c r="L112" i="9"/>
  <c r="J112" i="9"/>
  <c r="H112" i="9"/>
  <c r="F112" i="9"/>
  <c r="AB112" i="9" s="1"/>
  <c r="D112" i="9"/>
  <c r="AI84" i="9"/>
  <c r="AG84" i="9"/>
  <c r="AF84" i="9"/>
  <c r="AE84" i="9"/>
  <c r="AC84" i="9"/>
  <c r="AA84" i="9"/>
  <c r="X84" i="9"/>
  <c r="V84" i="9"/>
  <c r="T84" i="9"/>
  <c r="R84" i="9"/>
  <c r="AH84" i="9" s="1"/>
  <c r="P84" i="9"/>
  <c r="N84" i="9"/>
  <c r="L84" i="9"/>
  <c r="J84" i="9"/>
  <c r="AD84" i="9" s="1"/>
  <c r="H84" i="9"/>
  <c r="F84" i="9"/>
  <c r="AB84" i="9" s="1"/>
  <c r="D84" i="9"/>
  <c r="AI83" i="9"/>
  <c r="AH83" i="9"/>
  <c r="AF83" i="9"/>
  <c r="AD83" i="9"/>
  <c r="AC83" i="9"/>
  <c r="AB83" i="9"/>
  <c r="T83" i="9"/>
  <c r="R83" i="9"/>
  <c r="P83" i="9"/>
  <c r="AG83" i="9" s="1"/>
  <c r="N83" i="9"/>
  <c r="L83" i="9"/>
  <c r="AE83" i="9" s="1"/>
  <c r="J83" i="9"/>
  <c r="H83" i="9"/>
  <c r="F83" i="9"/>
  <c r="D83" i="9"/>
  <c r="AA83" i="9" s="1"/>
  <c r="AH74" i="9"/>
  <c r="AG74" i="9"/>
  <c r="AF74" i="9"/>
  <c r="AE74" i="9"/>
  <c r="AB74" i="9"/>
  <c r="AA74" i="9"/>
  <c r="V74" i="9"/>
  <c r="AJ74" i="9" s="1"/>
  <c r="T74" i="9"/>
  <c r="AI74" i="9" s="1"/>
  <c r="R74" i="9"/>
  <c r="P74" i="9"/>
  <c r="N74" i="9"/>
  <c r="L74" i="9"/>
  <c r="J74" i="9"/>
  <c r="AD74" i="9" s="1"/>
  <c r="H74" i="9"/>
  <c r="AC74" i="9" s="1"/>
  <c r="F74" i="9"/>
  <c r="D74" i="9"/>
  <c r="V56" i="9"/>
  <c r="T56" i="9"/>
  <c r="R56" i="9"/>
  <c r="P56" i="9"/>
  <c r="N56" i="9"/>
  <c r="L56" i="9"/>
  <c r="J56" i="9"/>
  <c r="H56" i="9"/>
  <c r="F56" i="9"/>
  <c r="D56" i="9"/>
  <c r="AI55" i="9"/>
  <c r="AG55" i="9"/>
  <c r="AF55" i="9"/>
  <c r="AE55" i="9"/>
  <c r="AC55" i="9"/>
  <c r="AA55" i="9"/>
  <c r="X55" i="9"/>
  <c r="V55" i="9"/>
  <c r="AJ55" i="9" s="1"/>
  <c r="T55" i="9"/>
  <c r="R55" i="9"/>
  <c r="AH55" i="9" s="1"/>
  <c r="P55" i="9"/>
  <c r="N55" i="9"/>
  <c r="L55" i="9"/>
  <c r="J55" i="9"/>
  <c r="AD55" i="9" s="1"/>
  <c r="H55" i="9"/>
  <c r="F55" i="9"/>
  <c r="AB55" i="9" s="1"/>
  <c r="D55" i="9"/>
  <c r="AJ46" i="9"/>
  <c r="AI46" i="9"/>
  <c r="AH46" i="9"/>
  <c r="AF46" i="9"/>
  <c r="AE46" i="9"/>
  <c r="AD46" i="9"/>
  <c r="AC46" i="9"/>
  <c r="AB46" i="9"/>
  <c r="X46" i="9"/>
  <c r="V46" i="9"/>
  <c r="T46" i="9"/>
  <c r="R46" i="9"/>
  <c r="P46" i="9"/>
  <c r="AG46" i="9" s="1"/>
  <c r="N46" i="9"/>
  <c r="L46" i="9"/>
  <c r="J46" i="9"/>
  <c r="H46" i="9"/>
  <c r="F46" i="9"/>
  <c r="D46" i="9"/>
  <c r="AA46" i="9" s="1"/>
  <c r="AI37" i="9"/>
  <c r="AG37" i="9"/>
  <c r="AF37" i="9"/>
  <c r="AE37" i="9"/>
  <c r="AC37" i="9"/>
  <c r="AA37" i="9"/>
  <c r="X37" i="9"/>
  <c r="V37" i="9"/>
  <c r="AJ37" i="9" s="1"/>
  <c r="T37" i="9"/>
  <c r="R37" i="9"/>
  <c r="AH37" i="9" s="1"/>
  <c r="P37" i="9"/>
  <c r="N37" i="9"/>
  <c r="L37" i="9"/>
  <c r="J37" i="9"/>
  <c r="AD37" i="9" s="1"/>
  <c r="H37" i="9"/>
  <c r="F37" i="9"/>
  <c r="AB37" i="9" s="1"/>
  <c r="D37" i="9"/>
  <c r="AJ36" i="9"/>
  <c r="AI36" i="9"/>
  <c r="AH36" i="9"/>
  <c r="AF36" i="9"/>
  <c r="AE36" i="9"/>
  <c r="AD36" i="9"/>
  <c r="AC36" i="9"/>
  <c r="AB36" i="9"/>
  <c r="X36" i="9"/>
  <c r="V36" i="9"/>
  <c r="T36" i="9"/>
  <c r="R36" i="9"/>
  <c r="P36" i="9"/>
  <c r="AG36" i="9" s="1"/>
  <c r="N36" i="9"/>
  <c r="L36" i="9"/>
  <c r="J36" i="9"/>
  <c r="H36" i="9"/>
  <c r="F36" i="9"/>
  <c r="D36" i="9"/>
  <c r="AA36" i="9" s="1"/>
  <c r="AI8" i="9"/>
  <c r="AH8" i="9"/>
  <c r="AG8" i="9"/>
  <c r="AF8" i="9"/>
  <c r="AE8" i="9"/>
  <c r="AC8" i="9"/>
  <c r="AB8" i="9"/>
  <c r="AA8" i="9"/>
  <c r="X8" i="9"/>
  <c r="X83" i="9" s="1"/>
  <c r="V8" i="9"/>
  <c r="V83" i="9" s="1"/>
  <c r="AJ83" i="9" s="1"/>
  <c r="T8" i="9"/>
  <c r="R8" i="9"/>
  <c r="P8" i="9"/>
  <c r="N8" i="9"/>
  <c r="L8" i="9"/>
  <c r="J8" i="9"/>
  <c r="AD8" i="9" s="1"/>
  <c r="H8" i="9"/>
  <c r="F8" i="9"/>
  <c r="D8" i="9"/>
  <c r="AJ326" i="8"/>
  <c r="AH326" i="8"/>
  <c r="AF326" i="8"/>
  <c r="AE326" i="8"/>
  <c r="AD326" i="8"/>
  <c r="AB326" i="8"/>
  <c r="X326" i="8"/>
  <c r="V326" i="8"/>
  <c r="T326" i="8"/>
  <c r="AI326" i="8" s="1"/>
  <c r="R326" i="8"/>
  <c r="P326" i="8"/>
  <c r="AG326" i="8" s="1"/>
  <c r="N326" i="8"/>
  <c r="L326" i="8"/>
  <c r="J326" i="8"/>
  <c r="H326" i="8"/>
  <c r="AC326" i="8" s="1"/>
  <c r="F326" i="8"/>
  <c r="D326" i="8"/>
  <c r="AA326" i="8" s="1"/>
  <c r="AI324" i="8"/>
  <c r="AH324" i="8"/>
  <c r="AG324" i="8"/>
  <c r="AE324" i="8"/>
  <c r="AC324" i="8"/>
  <c r="AB324" i="8"/>
  <c r="AA324" i="8"/>
  <c r="X324" i="8"/>
  <c r="V324" i="8"/>
  <c r="AJ324" i="8" s="1"/>
  <c r="T324" i="8"/>
  <c r="R324" i="8"/>
  <c r="P324" i="8"/>
  <c r="N324" i="8"/>
  <c r="AF324" i="8" s="1"/>
  <c r="L324" i="8"/>
  <c r="J324" i="8"/>
  <c r="AD324" i="8" s="1"/>
  <c r="H324" i="8"/>
  <c r="F324" i="8"/>
  <c r="D324" i="8"/>
  <c r="AJ306" i="8"/>
  <c r="AH306" i="8"/>
  <c r="AF306" i="8"/>
  <c r="AE306" i="8"/>
  <c r="AD306" i="8"/>
  <c r="AB306" i="8"/>
  <c r="X306" i="8"/>
  <c r="V306" i="8"/>
  <c r="T306" i="8"/>
  <c r="AI306" i="8" s="1"/>
  <c r="R306" i="8"/>
  <c r="P306" i="8"/>
  <c r="AG306" i="8" s="1"/>
  <c r="N306" i="8"/>
  <c r="L306" i="8"/>
  <c r="J306" i="8"/>
  <c r="H306" i="8"/>
  <c r="AC306" i="8" s="1"/>
  <c r="F306" i="8"/>
  <c r="D306" i="8"/>
  <c r="AA306" i="8" s="1"/>
  <c r="AH291" i="8"/>
  <c r="AB291" i="8"/>
  <c r="X291" i="8"/>
  <c r="V291" i="8"/>
  <c r="AJ291" i="8" s="1"/>
  <c r="R291" i="8"/>
  <c r="N291" i="8"/>
  <c r="AF291" i="8" s="1"/>
  <c r="J291" i="8"/>
  <c r="AD291" i="8" s="1"/>
  <c r="F291" i="8"/>
  <c r="AJ285" i="8"/>
  <c r="AH285" i="8"/>
  <c r="AF285" i="8"/>
  <c r="AE285" i="8"/>
  <c r="AD285" i="8"/>
  <c r="AB285" i="8"/>
  <c r="X285" i="8"/>
  <c r="V285" i="8"/>
  <c r="T285" i="8"/>
  <c r="AI285" i="8" s="1"/>
  <c r="R285" i="8"/>
  <c r="P285" i="8"/>
  <c r="AG285" i="8" s="1"/>
  <c r="N285" i="8"/>
  <c r="L285" i="8"/>
  <c r="L291" i="8" s="1"/>
  <c r="AE291" i="8" s="1"/>
  <c r="J285" i="8"/>
  <c r="H285" i="8"/>
  <c r="AC285" i="8" s="1"/>
  <c r="F285" i="8"/>
  <c r="D285" i="8"/>
  <c r="AA285" i="8" s="1"/>
  <c r="V245" i="8"/>
  <c r="AJ245" i="8" s="1"/>
  <c r="N245" i="8"/>
  <c r="AF245" i="8" s="1"/>
  <c r="J245" i="8"/>
  <c r="AD245" i="8" s="1"/>
  <c r="V233" i="8"/>
  <c r="T233" i="8"/>
  <c r="R233" i="8"/>
  <c r="P233" i="8"/>
  <c r="N233" i="8"/>
  <c r="L233" i="8"/>
  <c r="J233" i="8"/>
  <c r="H233" i="8"/>
  <c r="F233" i="8"/>
  <c r="D233" i="8"/>
  <c r="AJ229" i="8"/>
  <c r="AI229" i="8"/>
  <c r="AH229" i="8"/>
  <c r="AF229" i="8"/>
  <c r="AD229" i="8"/>
  <c r="AC229" i="8"/>
  <c r="AB229" i="8"/>
  <c r="X229" i="8"/>
  <c r="X245" i="8" s="1"/>
  <c r="V229" i="8"/>
  <c r="T229" i="8"/>
  <c r="T245" i="8" s="1"/>
  <c r="AI245" i="8" s="1"/>
  <c r="R229" i="8"/>
  <c r="R245" i="8" s="1"/>
  <c r="AH245" i="8" s="1"/>
  <c r="P229" i="8"/>
  <c r="AG229" i="8" s="1"/>
  <c r="N229" i="8"/>
  <c r="L229" i="8"/>
  <c r="L245" i="8" s="1"/>
  <c r="AE245" i="8" s="1"/>
  <c r="J229" i="8"/>
  <c r="H229" i="8"/>
  <c r="H245" i="8" s="1"/>
  <c r="AC245" i="8" s="1"/>
  <c r="F229" i="8"/>
  <c r="F245" i="8" s="1"/>
  <c r="AB245" i="8" s="1"/>
  <c r="D229" i="8"/>
  <c r="AA229" i="8" s="1"/>
  <c r="AI216" i="8"/>
  <c r="AG216" i="8"/>
  <c r="AF216" i="8"/>
  <c r="AE216" i="8"/>
  <c r="AC216" i="8"/>
  <c r="AA216" i="8"/>
  <c r="X216" i="8"/>
  <c r="V216" i="8"/>
  <c r="AJ216" i="8" s="1"/>
  <c r="T216" i="8"/>
  <c r="R216" i="8"/>
  <c r="AH216" i="8" s="1"/>
  <c r="P216" i="8"/>
  <c r="N216" i="8"/>
  <c r="L216" i="8"/>
  <c r="J216" i="8"/>
  <c r="AD216" i="8" s="1"/>
  <c r="H216" i="8"/>
  <c r="F216" i="8"/>
  <c r="AB216" i="8" s="1"/>
  <c r="D216" i="8"/>
  <c r="AJ204" i="8"/>
  <c r="AI204" i="8"/>
  <c r="AH204" i="8"/>
  <c r="AF204" i="8"/>
  <c r="AD204" i="8"/>
  <c r="AC204" i="8"/>
  <c r="AB204" i="8"/>
  <c r="X204" i="8"/>
  <c r="V204" i="8"/>
  <c r="T204" i="8"/>
  <c r="R204" i="8"/>
  <c r="P204" i="8"/>
  <c r="AG204" i="8" s="1"/>
  <c r="N204" i="8"/>
  <c r="L204" i="8"/>
  <c r="AE204" i="8" s="1"/>
  <c r="J204" i="8"/>
  <c r="H204" i="8"/>
  <c r="F204" i="8"/>
  <c r="D204" i="8"/>
  <c r="AA204" i="8" s="1"/>
  <c r="AI203" i="8"/>
  <c r="AG203" i="8"/>
  <c r="AF203" i="8"/>
  <c r="AE203" i="8"/>
  <c r="AC203" i="8"/>
  <c r="AA203" i="8"/>
  <c r="X203" i="8"/>
  <c r="V203" i="8"/>
  <c r="AJ203" i="8" s="1"/>
  <c r="T203" i="8"/>
  <c r="R203" i="8"/>
  <c r="AH203" i="8" s="1"/>
  <c r="P203" i="8"/>
  <c r="N203" i="8"/>
  <c r="L203" i="8"/>
  <c r="J203" i="8"/>
  <c r="AD203" i="8" s="1"/>
  <c r="H203" i="8"/>
  <c r="F203" i="8"/>
  <c r="AB203" i="8" s="1"/>
  <c r="D203" i="8"/>
  <c r="AI189" i="8"/>
  <c r="AH189" i="8"/>
  <c r="AC189" i="8"/>
  <c r="AB189" i="8"/>
  <c r="V189" i="8"/>
  <c r="AJ189" i="8" s="1"/>
  <c r="T189" i="8"/>
  <c r="R189" i="8"/>
  <c r="P189" i="8"/>
  <c r="AG189" i="8" s="1"/>
  <c r="N189" i="8"/>
  <c r="AF189" i="8" s="1"/>
  <c r="L189" i="8"/>
  <c r="AE189" i="8" s="1"/>
  <c r="J189" i="8"/>
  <c r="AD189" i="8" s="1"/>
  <c r="H189" i="8"/>
  <c r="F189" i="8"/>
  <c r="D189" i="8"/>
  <c r="AA189" i="8" s="1"/>
  <c r="AJ177" i="8"/>
  <c r="AH177" i="8"/>
  <c r="AF177" i="8"/>
  <c r="AE177" i="8"/>
  <c r="AD177" i="8"/>
  <c r="AB177" i="8"/>
  <c r="X177" i="8"/>
  <c r="V177" i="8"/>
  <c r="T177" i="8"/>
  <c r="AI177" i="8" s="1"/>
  <c r="R177" i="8"/>
  <c r="P177" i="8"/>
  <c r="AG177" i="8" s="1"/>
  <c r="N177" i="8"/>
  <c r="L177" i="8"/>
  <c r="J177" i="8"/>
  <c r="H177" i="8"/>
  <c r="AC177" i="8" s="1"/>
  <c r="F177" i="8"/>
  <c r="D177" i="8"/>
  <c r="AA177" i="8" s="1"/>
  <c r="AI174" i="8"/>
  <c r="AH174" i="8"/>
  <c r="AG174" i="8"/>
  <c r="AE174" i="8"/>
  <c r="AC174" i="8"/>
  <c r="AB174" i="8"/>
  <c r="AA174" i="8"/>
  <c r="X174" i="8"/>
  <c r="V174" i="8"/>
  <c r="AJ174" i="8" s="1"/>
  <c r="T174" i="8"/>
  <c r="R174" i="8"/>
  <c r="P174" i="8"/>
  <c r="N174" i="8"/>
  <c r="AF174" i="8" s="1"/>
  <c r="L174" i="8"/>
  <c r="J174" i="8"/>
  <c r="AD174" i="8" s="1"/>
  <c r="H174" i="8"/>
  <c r="F174" i="8"/>
  <c r="D174" i="8"/>
  <c r="AJ171" i="8"/>
  <c r="AH171" i="8"/>
  <c r="AF171" i="8"/>
  <c r="AE171" i="8"/>
  <c r="AD171" i="8"/>
  <c r="AB171" i="8"/>
  <c r="X171" i="8"/>
  <c r="V171" i="8"/>
  <c r="T171" i="8"/>
  <c r="AI171" i="8" s="1"/>
  <c r="R171" i="8"/>
  <c r="P171" i="8"/>
  <c r="AG171" i="8" s="1"/>
  <c r="N171" i="8"/>
  <c r="L171" i="8"/>
  <c r="J171" i="8"/>
  <c r="H171" i="8"/>
  <c r="AC171" i="8" s="1"/>
  <c r="F171" i="8"/>
  <c r="D171" i="8"/>
  <c r="AA171" i="8" s="1"/>
  <c r="AI162" i="8"/>
  <c r="AH162" i="8"/>
  <c r="AG162" i="8"/>
  <c r="AE162" i="8"/>
  <c r="AC162" i="8"/>
  <c r="AB162" i="8"/>
  <c r="AA162" i="8"/>
  <c r="X162" i="8"/>
  <c r="V162" i="8"/>
  <c r="AJ162" i="8" s="1"/>
  <c r="T162" i="8"/>
  <c r="R162" i="8"/>
  <c r="P162" i="8"/>
  <c r="N162" i="8"/>
  <c r="AF162" i="8" s="1"/>
  <c r="L162" i="8"/>
  <c r="J162" i="8"/>
  <c r="AD162" i="8" s="1"/>
  <c r="H162" i="8"/>
  <c r="F162" i="8"/>
  <c r="D162" i="8"/>
  <c r="AJ136" i="8"/>
  <c r="AH136" i="8"/>
  <c r="AF136" i="8"/>
  <c r="AE136" i="8"/>
  <c r="AD136" i="8"/>
  <c r="AB136" i="8"/>
  <c r="X136" i="8"/>
  <c r="V136" i="8"/>
  <c r="T136" i="8"/>
  <c r="AI136" i="8" s="1"/>
  <c r="R136" i="8"/>
  <c r="P136" i="8"/>
  <c r="AG136" i="8" s="1"/>
  <c r="N136" i="8"/>
  <c r="L136" i="8"/>
  <c r="J136" i="8"/>
  <c r="H136" i="8"/>
  <c r="AC136" i="8" s="1"/>
  <c r="F136" i="8"/>
  <c r="D136" i="8"/>
  <c r="AA136" i="8" s="1"/>
  <c r="AI112" i="8"/>
  <c r="AH112" i="8"/>
  <c r="AG112" i="8"/>
  <c r="AE112" i="8"/>
  <c r="AC112" i="8"/>
  <c r="AB112" i="8"/>
  <c r="AA112" i="8"/>
  <c r="X112" i="8"/>
  <c r="V112" i="8"/>
  <c r="AJ112" i="8" s="1"/>
  <c r="T112" i="8"/>
  <c r="R112" i="8"/>
  <c r="P112" i="8"/>
  <c r="N112" i="8"/>
  <c r="AF112" i="8" s="1"/>
  <c r="L112" i="8"/>
  <c r="J112" i="8"/>
  <c r="AD112" i="8" s="1"/>
  <c r="H112" i="8"/>
  <c r="F112" i="8"/>
  <c r="D112" i="8"/>
  <c r="AJ84" i="8"/>
  <c r="AH84" i="8"/>
  <c r="AF84" i="8"/>
  <c r="AE84" i="8"/>
  <c r="AD84" i="8"/>
  <c r="AB84" i="8"/>
  <c r="X84" i="8"/>
  <c r="V84" i="8"/>
  <c r="T84" i="8"/>
  <c r="AI84" i="8" s="1"/>
  <c r="R84" i="8"/>
  <c r="P84" i="8"/>
  <c r="AG84" i="8" s="1"/>
  <c r="N84" i="8"/>
  <c r="L84" i="8"/>
  <c r="J84" i="8"/>
  <c r="H84" i="8"/>
  <c r="AC84" i="8" s="1"/>
  <c r="F84" i="8"/>
  <c r="D84" i="8"/>
  <c r="AA84" i="8" s="1"/>
  <c r="AI83" i="8"/>
  <c r="AH83" i="8"/>
  <c r="AG83" i="8"/>
  <c r="AE83" i="8"/>
  <c r="AC83" i="8"/>
  <c r="AB83" i="8"/>
  <c r="AA83" i="8"/>
  <c r="V83" i="8"/>
  <c r="AJ83" i="8" s="1"/>
  <c r="T83" i="8"/>
  <c r="R83" i="8"/>
  <c r="P83" i="8"/>
  <c r="N83" i="8"/>
  <c r="AF83" i="8" s="1"/>
  <c r="L83" i="8"/>
  <c r="J83" i="8"/>
  <c r="AD83" i="8" s="1"/>
  <c r="H83" i="8"/>
  <c r="F83" i="8"/>
  <c r="D83" i="8"/>
  <c r="AJ74" i="8"/>
  <c r="AE74" i="8"/>
  <c r="AD74" i="8"/>
  <c r="V74" i="8"/>
  <c r="T74" i="8"/>
  <c r="AI74" i="8" s="1"/>
  <c r="R74" i="8"/>
  <c r="AH74" i="8" s="1"/>
  <c r="P74" i="8"/>
  <c r="AG74" i="8" s="1"/>
  <c r="N74" i="8"/>
  <c r="AF74" i="8" s="1"/>
  <c r="L74" i="8"/>
  <c r="J74" i="8"/>
  <c r="H74" i="8"/>
  <c r="AC74" i="8" s="1"/>
  <c r="F74" i="8"/>
  <c r="AB74" i="8" s="1"/>
  <c r="D74" i="8"/>
  <c r="AA74" i="8" s="1"/>
  <c r="V56" i="8"/>
  <c r="T56" i="8"/>
  <c r="R56" i="8"/>
  <c r="P56" i="8"/>
  <c r="N56" i="8"/>
  <c r="L56" i="8"/>
  <c r="J56" i="8"/>
  <c r="H56" i="8"/>
  <c r="F56" i="8"/>
  <c r="D56" i="8"/>
  <c r="AJ55" i="8"/>
  <c r="AH55" i="8"/>
  <c r="AF55" i="8"/>
  <c r="AE55" i="8"/>
  <c r="AD55" i="8"/>
  <c r="AB55" i="8"/>
  <c r="X55" i="8"/>
  <c r="V55" i="8"/>
  <c r="T55" i="8"/>
  <c r="AI55" i="8" s="1"/>
  <c r="R55" i="8"/>
  <c r="P55" i="8"/>
  <c r="AG55" i="8" s="1"/>
  <c r="N55" i="8"/>
  <c r="L55" i="8"/>
  <c r="J55" i="8"/>
  <c r="H55" i="8"/>
  <c r="AC55" i="8" s="1"/>
  <c r="F55" i="8"/>
  <c r="D55" i="8"/>
  <c r="AA55" i="8" s="1"/>
  <c r="AI46" i="8"/>
  <c r="AH46" i="8"/>
  <c r="AG46" i="8"/>
  <c r="AE46" i="8"/>
  <c r="AC46" i="8"/>
  <c r="AB46" i="8"/>
  <c r="AA46" i="8"/>
  <c r="X46" i="8"/>
  <c r="V46" i="8"/>
  <c r="AJ46" i="8" s="1"/>
  <c r="T46" i="8"/>
  <c r="R46" i="8"/>
  <c r="P46" i="8"/>
  <c r="N46" i="8"/>
  <c r="AF46" i="8" s="1"/>
  <c r="L46" i="8"/>
  <c r="J46" i="8"/>
  <c r="AD46" i="8" s="1"/>
  <c r="H46" i="8"/>
  <c r="F46" i="8"/>
  <c r="D46" i="8"/>
  <c r="AJ37" i="8"/>
  <c r="AH37" i="8"/>
  <c r="AF37" i="8"/>
  <c r="AE37" i="8"/>
  <c r="AD37" i="8"/>
  <c r="AB37" i="8"/>
  <c r="X37" i="8"/>
  <c r="V37" i="8"/>
  <c r="T37" i="8"/>
  <c r="AI37" i="8" s="1"/>
  <c r="R37" i="8"/>
  <c r="P37" i="8"/>
  <c r="AG37" i="8" s="1"/>
  <c r="N37" i="8"/>
  <c r="L37" i="8"/>
  <c r="J37" i="8"/>
  <c r="H37" i="8"/>
  <c r="AC37" i="8" s="1"/>
  <c r="F37" i="8"/>
  <c r="D37" i="8"/>
  <c r="AA37" i="8" s="1"/>
  <c r="AI36" i="8"/>
  <c r="AH36" i="8"/>
  <c r="AG36" i="8"/>
  <c r="AE36" i="8"/>
  <c r="AC36" i="8"/>
  <c r="AB36" i="8"/>
  <c r="AA36" i="8"/>
  <c r="X36" i="8"/>
  <c r="V36" i="8"/>
  <c r="AJ36" i="8" s="1"/>
  <c r="T36" i="8"/>
  <c r="R36" i="8"/>
  <c r="P36" i="8"/>
  <c r="N36" i="8"/>
  <c r="AF36" i="8" s="1"/>
  <c r="L36" i="8"/>
  <c r="J36" i="8"/>
  <c r="AD36" i="8" s="1"/>
  <c r="H36" i="8"/>
  <c r="F36" i="8"/>
  <c r="D36" i="8"/>
  <c r="AJ8" i="8"/>
  <c r="AH8" i="8"/>
  <c r="AF8" i="8"/>
  <c r="AE8" i="8"/>
  <c r="AD8" i="8"/>
  <c r="AB8" i="8"/>
  <c r="X8" i="8"/>
  <c r="X83" i="8" s="1"/>
  <c r="V8" i="8"/>
  <c r="T8" i="8"/>
  <c r="AI8" i="8" s="1"/>
  <c r="R8" i="8"/>
  <c r="P8" i="8"/>
  <c r="AG8" i="8" s="1"/>
  <c r="N8" i="8"/>
  <c r="L8" i="8"/>
  <c r="J8" i="8"/>
  <c r="H8" i="8"/>
  <c r="AC8" i="8" s="1"/>
  <c r="F8" i="8"/>
  <c r="D8" i="8"/>
  <c r="AA8" i="8" s="1"/>
  <c r="P291" i="41" l="1"/>
  <c r="AG291" i="41" s="1"/>
  <c r="D291" i="41"/>
  <c r="AA291" i="41" s="1"/>
  <c r="AG229" i="41"/>
  <c r="AA229" i="41"/>
  <c r="AA3" i="41" s="1"/>
  <c r="AJ285" i="41"/>
  <c r="AD285" i="41"/>
  <c r="AK229" i="41"/>
  <c r="AE229" i="41"/>
  <c r="AG229" i="38"/>
  <c r="P245" i="38"/>
  <c r="AG245" i="38" s="1"/>
  <c r="N291" i="38"/>
  <c r="AF291" i="38" s="1"/>
  <c r="AF285" i="38"/>
  <c r="AI229" i="39"/>
  <c r="T245" i="39"/>
  <c r="AI245" i="39" s="1"/>
  <c r="AC229" i="39"/>
  <c r="AB3" i="39" s="1"/>
  <c r="H245" i="39"/>
  <c r="AC245" i="39" s="1"/>
  <c r="D245" i="38"/>
  <c r="AA245" i="38" s="1"/>
  <c r="AA229" i="38"/>
  <c r="AA3" i="38" s="1"/>
  <c r="V291" i="39"/>
  <c r="AJ291" i="39" s="1"/>
  <c r="AJ285" i="39"/>
  <c r="J291" i="39"/>
  <c r="AD291" i="39" s="1"/>
  <c r="AD285" i="39"/>
  <c r="AB3" i="38"/>
  <c r="L291" i="38"/>
  <c r="AE291" i="38" s="1"/>
  <c r="T291" i="38"/>
  <c r="AI291" i="38" s="1"/>
  <c r="H291" i="38"/>
  <c r="AC291" i="38" s="1"/>
  <c r="P291" i="39"/>
  <c r="AG291" i="39" s="1"/>
  <c r="D291" i="39"/>
  <c r="AA291" i="39" s="1"/>
  <c r="AF229" i="39"/>
  <c r="AA3" i="39" s="1"/>
  <c r="AK229" i="40"/>
  <c r="X245" i="40"/>
  <c r="AK245" i="40" s="1"/>
  <c r="AE229" i="40"/>
  <c r="L245" i="40"/>
  <c r="AE245" i="40" s="1"/>
  <c r="T245" i="40"/>
  <c r="AI245" i="40" s="1"/>
  <c r="AI229" i="40"/>
  <c r="H245" i="40"/>
  <c r="AC245" i="40" s="1"/>
  <c r="AC229" i="40"/>
  <c r="AK285" i="38"/>
  <c r="AF229" i="38"/>
  <c r="AI285" i="39"/>
  <c r="AC285" i="39"/>
  <c r="AJ229" i="39"/>
  <c r="R291" i="40"/>
  <c r="AH291" i="40" s="1"/>
  <c r="AH285" i="40"/>
  <c r="F291" i="40"/>
  <c r="AB291" i="40" s="1"/>
  <c r="AB285" i="40"/>
  <c r="AG285" i="40"/>
  <c r="AA285" i="40"/>
  <c r="AG229" i="40"/>
  <c r="AA229" i="40"/>
  <c r="AA3" i="40" s="1"/>
  <c r="AI285" i="35"/>
  <c r="T291" i="35"/>
  <c r="AI291" i="35" s="1"/>
  <c r="AD229" i="35"/>
  <c r="J245" i="35"/>
  <c r="AD245" i="35" s="1"/>
  <c r="AJ229" i="35"/>
  <c r="AB3" i="35" s="1"/>
  <c r="V245" i="35"/>
  <c r="AJ245" i="35" s="1"/>
  <c r="AA3" i="35" s="1"/>
  <c r="AD229" i="36"/>
  <c r="AA3" i="36" s="1"/>
  <c r="J245" i="36"/>
  <c r="AD245" i="36" s="1"/>
  <c r="J291" i="36"/>
  <c r="AD291" i="36" s="1"/>
  <c r="AD285" i="36"/>
  <c r="AJ285" i="36"/>
  <c r="V291" i="36"/>
  <c r="AJ291" i="36" s="1"/>
  <c r="AC285" i="35"/>
  <c r="H291" i="35"/>
  <c r="AC291" i="35" s="1"/>
  <c r="V291" i="37"/>
  <c r="AJ291" i="37" s="1"/>
  <c r="AJ285" i="37"/>
  <c r="AI285" i="36"/>
  <c r="T291" i="36"/>
  <c r="AI291" i="36" s="1"/>
  <c r="AJ285" i="35"/>
  <c r="J245" i="34"/>
  <c r="AD245" i="34" s="1"/>
  <c r="AB3" i="34" s="1"/>
  <c r="AA4" i="34" s="1"/>
  <c r="V245" i="34"/>
  <c r="AJ245" i="34" s="1"/>
  <c r="AA3" i="34" s="1"/>
  <c r="X291" i="36"/>
  <c r="AK291" i="36" s="1"/>
  <c r="AK285" i="36"/>
  <c r="J291" i="37"/>
  <c r="AD291" i="37" s="1"/>
  <c r="AD285" i="37"/>
  <c r="H291" i="34"/>
  <c r="AC291" i="34" s="1"/>
  <c r="T291" i="34"/>
  <c r="AI291" i="34" s="1"/>
  <c r="AK229" i="35"/>
  <c r="AD285" i="35"/>
  <c r="AE285" i="35"/>
  <c r="H291" i="36"/>
  <c r="AC291" i="36" s="1"/>
  <c r="AC285" i="37"/>
  <c r="H291" i="37"/>
  <c r="AC291" i="37" s="1"/>
  <c r="AI285" i="37"/>
  <c r="T291" i="37"/>
  <c r="AI291" i="37" s="1"/>
  <c r="AD229" i="37"/>
  <c r="AA3" i="37" s="1"/>
  <c r="J245" i="37"/>
  <c r="AD245" i="37" s="1"/>
  <c r="AJ229" i="37"/>
  <c r="AB3" i="37" s="1"/>
  <c r="V245" i="37"/>
  <c r="AJ245" i="37" s="1"/>
  <c r="AK229" i="37"/>
  <c r="P245" i="33"/>
  <c r="AG245" i="33" s="1"/>
  <c r="D245" i="33"/>
  <c r="AA245" i="33" s="1"/>
  <c r="AH285" i="33"/>
  <c r="AI229" i="33"/>
  <c r="F291" i="33"/>
  <c r="AB291" i="33" s="1"/>
  <c r="AG285" i="33"/>
  <c r="AA285" i="33"/>
  <c r="AH229" i="33"/>
  <c r="AB229" i="33"/>
  <c r="AA3" i="33" s="1"/>
  <c r="AF285" i="33"/>
  <c r="H245" i="33"/>
  <c r="AC245" i="33" s="1"/>
  <c r="AK229" i="32"/>
  <c r="AE229" i="32"/>
  <c r="AH285" i="32"/>
  <c r="AB285" i="32"/>
  <c r="AI229" i="32"/>
  <c r="AC229" i="32"/>
  <c r="AA3" i="32" s="1"/>
  <c r="AH285" i="30"/>
  <c r="R291" i="30"/>
  <c r="AH291" i="30" s="1"/>
  <c r="AJ229" i="31"/>
  <c r="V245" i="31"/>
  <c r="AJ245" i="31" s="1"/>
  <c r="AC229" i="30"/>
  <c r="AA3" i="30" s="1"/>
  <c r="H245" i="30"/>
  <c r="AC245" i="30" s="1"/>
  <c r="AI229" i="30"/>
  <c r="T245" i="30"/>
  <c r="AI245" i="30" s="1"/>
  <c r="AJ229" i="30"/>
  <c r="AD285" i="30"/>
  <c r="AB285" i="30"/>
  <c r="F291" i="30"/>
  <c r="AB291" i="30" s="1"/>
  <c r="AI285" i="31"/>
  <c r="T291" i="31"/>
  <c r="AI291" i="31" s="1"/>
  <c r="AD229" i="30"/>
  <c r="AB3" i="30" s="1"/>
  <c r="AE229" i="30"/>
  <c r="AE229" i="31"/>
  <c r="AD285" i="31"/>
  <c r="AD229" i="31"/>
  <c r="AA3" i="31" s="1"/>
  <c r="J245" i="31"/>
  <c r="AD245" i="31" s="1"/>
  <c r="AC285" i="31"/>
  <c r="H291" i="31"/>
  <c r="AC291" i="31" s="1"/>
  <c r="AI285" i="30"/>
  <c r="AC285" i="30"/>
  <c r="D291" i="30"/>
  <c r="AA291" i="30" s="1"/>
  <c r="P291" i="30"/>
  <c r="AG291" i="30" s="1"/>
  <c r="F291" i="31"/>
  <c r="AB291" i="31" s="1"/>
  <c r="R291" i="31"/>
  <c r="AH291" i="31" s="1"/>
  <c r="AE229" i="29"/>
  <c r="AA3" i="29" s="1"/>
  <c r="AK229" i="29"/>
  <c r="AB3" i="29" s="1"/>
  <c r="AA4" i="29" s="1"/>
  <c r="AD285" i="29"/>
  <c r="AJ285" i="29"/>
  <c r="F291" i="29"/>
  <c r="AB291" i="29" s="1"/>
  <c r="R291" i="29"/>
  <c r="AH291" i="29" s="1"/>
  <c r="L291" i="23"/>
  <c r="AE291" i="23" s="1"/>
  <c r="AE285" i="23"/>
  <c r="AD229" i="23"/>
  <c r="AB3" i="23" s="1"/>
  <c r="T245" i="23"/>
  <c r="AI245" i="23" s="1"/>
  <c r="H245" i="24"/>
  <c r="AC245" i="24" s="1"/>
  <c r="AB3" i="24" s="1"/>
  <c r="AA4" i="24" s="1"/>
  <c r="AC229" i="24"/>
  <c r="T245" i="24"/>
  <c r="AI245" i="24" s="1"/>
  <c r="AA3" i="24" s="1"/>
  <c r="AI229" i="24"/>
  <c r="L291" i="24"/>
  <c r="AE291" i="24" s="1"/>
  <c r="AE285" i="24"/>
  <c r="AF229" i="23"/>
  <c r="AF229" i="24"/>
  <c r="V83" i="20"/>
  <c r="AJ83" i="20" s="1"/>
  <c r="AB3" i="20" s="1"/>
  <c r="AF229" i="20"/>
  <c r="J245" i="20"/>
  <c r="AD245" i="20" s="1"/>
  <c r="V245" i="20"/>
  <c r="AJ245" i="20" s="1"/>
  <c r="AB285" i="20"/>
  <c r="AH285" i="20"/>
  <c r="J291" i="20"/>
  <c r="AD291" i="20" s="1"/>
  <c r="AF285" i="21"/>
  <c r="AB229" i="20"/>
  <c r="AH229" i="20"/>
  <c r="N291" i="20"/>
  <c r="AF291" i="20" s="1"/>
  <c r="AJ8" i="21"/>
  <c r="AA3" i="21" s="1"/>
  <c r="AE229" i="21"/>
  <c r="AB3" i="21" s="1"/>
  <c r="AA4" i="21" s="1"/>
  <c r="L291" i="21"/>
  <c r="AE291" i="21" s="1"/>
  <c r="AE285" i="21"/>
  <c r="T245" i="22"/>
  <c r="AI245" i="22" s="1"/>
  <c r="T245" i="21"/>
  <c r="AI245" i="21" s="1"/>
  <c r="H245" i="21"/>
  <c r="AC245" i="21" s="1"/>
  <c r="H245" i="22"/>
  <c r="AC245" i="22" s="1"/>
  <c r="AB3" i="22" s="1"/>
  <c r="AA4" i="22" s="1"/>
  <c r="L291" i="22"/>
  <c r="AE291" i="22" s="1"/>
  <c r="AE285" i="22"/>
  <c r="D245" i="21"/>
  <c r="AA245" i="21" s="1"/>
  <c r="P245" i="21"/>
  <c r="AG245" i="21" s="1"/>
  <c r="D245" i="22"/>
  <c r="AA245" i="22" s="1"/>
  <c r="AA3" i="22" s="1"/>
  <c r="P245" i="22"/>
  <c r="AG245" i="22" s="1"/>
  <c r="N245" i="19"/>
  <c r="AF245" i="19" s="1"/>
  <c r="AH285" i="19"/>
  <c r="AB285" i="19"/>
  <c r="AG285" i="19"/>
  <c r="AA285" i="19"/>
  <c r="AA3" i="19" s="1"/>
  <c r="J291" i="16"/>
  <c r="AD291" i="16" s="1"/>
  <c r="AD285" i="16"/>
  <c r="AG285" i="14"/>
  <c r="P291" i="14"/>
  <c r="AG291" i="14" s="1"/>
  <c r="D291" i="14"/>
  <c r="AA291" i="14" s="1"/>
  <c r="AA285" i="14"/>
  <c r="AB285" i="14"/>
  <c r="L245" i="14"/>
  <c r="AE245" i="14" s="1"/>
  <c r="AB3" i="14" s="1"/>
  <c r="AA4" i="14" s="1"/>
  <c r="AC229" i="14"/>
  <c r="AA3" i="14" s="1"/>
  <c r="AH285" i="15"/>
  <c r="N245" i="15"/>
  <c r="AF245" i="15" s="1"/>
  <c r="D291" i="16"/>
  <c r="AA291" i="16" s="1"/>
  <c r="T291" i="16"/>
  <c r="AI291" i="16" s="1"/>
  <c r="AI285" i="16"/>
  <c r="AA3" i="16" s="1"/>
  <c r="H291" i="16"/>
  <c r="AC291" i="16" s="1"/>
  <c r="AC285" i="16"/>
  <c r="AE229" i="16"/>
  <c r="L245" i="16"/>
  <c r="AE245" i="16" s="1"/>
  <c r="AB3" i="16" s="1"/>
  <c r="J245" i="17"/>
  <c r="AD245" i="17" s="1"/>
  <c r="AD229" i="17"/>
  <c r="T245" i="14"/>
  <c r="AI245" i="14" s="1"/>
  <c r="AB229" i="15"/>
  <c r="AB3" i="15" s="1"/>
  <c r="AJ229" i="17"/>
  <c r="AH229" i="15"/>
  <c r="AA3" i="15" s="1"/>
  <c r="AB285" i="15"/>
  <c r="P245" i="15"/>
  <c r="AG245" i="15" s="1"/>
  <c r="N291" i="18"/>
  <c r="AF291" i="18" s="1"/>
  <c r="AF285" i="18"/>
  <c r="L291" i="17"/>
  <c r="AE291" i="17" s="1"/>
  <c r="AE285" i="17"/>
  <c r="AG229" i="17"/>
  <c r="P245" i="17"/>
  <c r="AG245" i="17" s="1"/>
  <c r="AA229" i="17"/>
  <c r="AB3" i="17" s="1"/>
  <c r="D245" i="17"/>
  <c r="AA245" i="17" s="1"/>
  <c r="AJ229" i="18"/>
  <c r="V245" i="18"/>
  <c r="AJ245" i="18" s="1"/>
  <c r="AD229" i="18"/>
  <c r="AB3" i="18" s="1"/>
  <c r="AA4" i="18" s="1"/>
  <c r="J245" i="18"/>
  <c r="AD245" i="18" s="1"/>
  <c r="AA3" i="18"/>
  <c r="AE285" i="18"/>
  <c r="P245" i="18"/>
  <c r="AG245" i="18" s="1"/>
  <c r="D245" i="18"/>
  <c r="AA245" i="18" s="1"/>
  <c r="AD285" i="10"/>
  <c r="AB3" i="10" s="1"/>
  <c r="T291" i="10"/>
  <c r="AI291" i="10" s="1"/>
  <c r="H291" i="10"/>
  <c r="AC291" i="10" s="1"/>
  <c r="T245" i="10"/>
  <c r="AI245" i="10" s="1"/>
  <c r="H245" i="10"/>
  <c r="AC245" i="10" s="1"/>
  <c r="AA3" i="10" s="1"/>
  <c r="L291" i="12"/>
  <c r="AE291" i="12" s="1"/>
  <c r="AE285" i="12"/>
  <c r="AE229" i="12"/>
  <c r="AA3" i="12" s="1"/>
  <c r="AE285" i="10"/>
  <c r="AF285" i="11"/>
  <c r="N245" i="13"/>
  <c r="AF245" i="13" s="1"/>
  <c r="AF229" i="13"/>
  <c r="AB3" i="13" s="1"/>
  <c r="AA4" i="13" s="1"/>
  <c r="L291" i="11"/>
  <c r="AE291" i="11" s="1"/>
  <c r="AE285" i="11"/>
  <c r="H245" i="11"/>
  <c r="AC245" i="11" s="1"/>
  <c r="P245" i="11"/>
  <c r="AG245" i="11" s="1"/>
  <c r="D245" i="11"/>
  <c r="AA245" i="11" s="1"/>
  <c r="AA3" i="11" s="1"/>
  <c r="P245" i="12"/>
  <c r="AG245" i="12" s="1"/>
  <c r="D245" i="12"/>
  <c r="AA245" i="12" s="1"/>
  <c r="AH285" i="13"/>
  <c r="P291" i="13"/>
  <c r="AG291" i="13" s="1"/>
  <c r="AG285" i="13"/>
  <c r="D291" i="13"/>
  <c r="AA291" i="13" s="1"/>
  <c r="AA285" i="13"/>
  <c r="AH229" i="13"/>
  <c r="AB229" i="13"/>
  <c r="AA3" i="13" s="1"/>
  <c r="AJ8" i="9"/>
  <c r="AA3" i="9" s="1"/>
  <c r="AC229" i="9"/>
  <c r="AI229" i="9"/>
  <c r="D245" i="9"/>
  <c r="AA245" i="9" s="1"/>
  <c r="P245" i="9"/>
  <c r="AG245" i="9" s="1"/>
  <c r="AE285" i="9"/>
  <c r="H291" i="9"/>
  <c r="AC291" i="9" s="1"/>
  <c r="T291" i="9"/>
  <c r="AI291" i="9" s="1"/>
  <c r="D245" i="8"/>
  <c r="AA245" i="8" s="1"/>
  <c r="P245" i="8"/>
  <c r="AG245" i="8" s="1"/>
  <c r="D291" i="8"/>
  <c r="AA291" i="8" s="1"/>
  <c r="P291" i="8"/>
  <c r="AG291" i="8" s="1"/>
  <c r="AE229" i="8"/>
  <c r="AB3" i="8" s="1"/>
  <c r="H291" i="8"/>
  <c r="AC291" i="8" s="1"/>
  <c r="T291" i="8"/>
  <c r="AI291" i="8" s="1"/>
  <c r="AB3" i="41" l="1"/>
  <c r="AA4" i="41" s="1"/>
  <c r="AA4" i="39"/>
  <c r="AA4" i="38"/>
  <c r="AB3" i="40"/>
  <c r="AA4" i="40" s="1"/>
  <c r="AA4" i="35"/>
  <c r="AA4" i="37"/>
  <c r="AB3" i="36"/>
  <c r="AA4" i="36" s="1"/>
  <c r="AB3" i="33"/>
  <c r="AA4" i="33" s="1"/>
  <c r="AB3" i="32"/>
  <c r="AA4" i="32" s="1"/>
  <c r="AA4" i="30"/>
  <c r="AB3" i="31"/>
  <c r="AA4" i="31" s="1"/>
  <c r="AA3" i="23"/>
  <c r="AA4" i="23" s="1"/>
  <c r="AA3" i="20"/>
  <c r="AA4" i="20" s="1"/>
  <c r="AB3" i="19"/>
  <c r="AA4" i="19" s="1"/>
  <c r="AA4" i="16"/>
  <c r="AA4" i="15"/>
  <c r="AA3" i="17"/>
  <c r="AA4" i="17" s="1"/>
  <c r="AA4" i="10"/>
  <c r="AB3" i="12"/>
  <c r="AA4" i="12" s="1"/>
  <c r="AB3" i="11"/>
  <c r="AA4" i="11" s="1"/>
  <c r="AB3" i="9"/>
  <c r="AA4" i="9" s="1"/>
  <c r="AA3" i="8"/>
  <c r="AA4" i="8" s="1"/>
</calcChain>
</file>

<file path=xl/sharedStrings.xml><?xml version="1.0" encoding="utf-8"?>
<sst xmlns="http://schemas.openxmlformats.org/spreadsheetml/2006/main" count="34590" uniqueCount="637">
  <si>
    <t>1990/09</t>
  </si>
  <si>
    <t>1991/03</t>
  </si>
  <si>
    <t>1991/09</t>
  </si>
  <si>
    <t>1992/03</t>
  </si>
  <si>
    <t>1992/09</t>
  </si>
  <si>
    <t>1993/03</t>
  </si>
  <si>
    <t>1993/09</t>
  </si>
  <si>
    <t>1994/03</t>
  </si>
  <si>
    <t>1994/09</t>
  </si>
  <si>
    <t>1995/03</t>
  </si>
  <si>
    <t>1995/09</t>
  </si>
  <si>
    <t>1996/03</t>
  </si>
  <si>
    <t>1996/09</t>
  </si>
  <si>
    <t>1997/03</t>
  </si>
  <si>
    <t>1997/09</t>
  </si>
  <si>
    <t>1998/03</t>
  </si>
  <si>
    <t>1998/09</t>
  </si>
  <si>
    <t>1999/03</t>
  </si>
  <si>
    <t>1999/09</t>
  </si>
  <si>
    <t>2000/03</t>
  </si>
  <si>
    <t>年度換算</t>
  </si>
  <si>
    <t>決算月数</t>
  </si>
  <si>
    <t>ヶ月</t>
  </si>
  <si>
    <t>連結子会社数</t>
  </si>
  <si>
    <t>社</t>
  </si>
  <si>
    <t>期末発行済株式総数</t>
  </si>
  <si>
    <t>株</t>
  </si>
  <si>
    <t>自己株式数</t>
  </si>
  <si>
    <t>日経会社コード</t>
  </si>
  <si>
    <t>7桁コード</t>
  </si>
  <si>
    <t>0000872</t>
  </si>
  <si>
    <t>流動資産</t>
  </si>
  <si>
    <t>百万円</t>
  </si>
  <si>
    <t>売却目的保有資産</t>
  </si>
  <si>
    <t>現金・預金／現金及び現金同等物</t>
  </si>
  <si>
    <t>受取手形・売掛金／売掛金及びその他の短期債権</t>
  </si>
  <si>
    <t>非連結子会社関連会社　受取手形・売掛金</t>
  </si>
  <si>
    <t>リース債権及びリース投資資産</t>
  </si>
  <si>
    <t>営業貸付金・営業投資有価証券</t>
  </si>
  <si>
    <t>有価証券</t>
  </si>
  <si>
    <t>棚卸資産</t>
  </si>
  <si>
    <t>商品・製品</t>
  </si>
  <si>
    <t>販売用不動産</t>
  </si>
  <si>
    <t>半製品・仕掛品</t>
  </si>
  <si>
    <t>原材料・貯蔵品</t>
  </si>
  <si>
    <t>その他棚卸資産</t>
  </si>
  <si>
    <t>前渡金</t>
  </si>
  <si>
    <t>前払費用</t>
  </si>
  <si>
    <t>未収入金</t>
  </si>
  <si>
    <t>未収収益</t>
  </si>
  <si>
    <t>短期貸付金</t>
  </si>
  <si>
    <t>預け金・関係会社預け金</t>
  </si>
  <si>
    <t>繰延税金資産</t>
  </si>
  <si>
    <t>金銭の信託</t>
  </si>
  <si>
    <t>デリバティブ債権</t>
  </si>
  <si>
    <t>繰延ヘッジ損失</t>
  </si>
  <si>
    <t>自己株式</t>
  </si>
  <si>
    <t>その他流動資産／その他の金融資産</t>
  </si>
  <si>
    <t>貸倒引当金（▲）</t>
  </si>
  <si>
    <t>その他引当金（▲）</t>
  </si>
  <si>
    <t>固定資産／非流動資産</t>
  </si>
  <si>
    <t>有形固定資産</t>
  </si>
  <si>
    <t>償却対象有形固定資産</t>
  </si>
  <si>
    <t>建物・構築物</t>
  </si>
  <si>
    <t>機械装置及び運搬具</t>
  </si>
  <si>
    <t>工具・器具及び備品</t>
  </si>
  <si>
    <t>リース資産</t>
  </si>
  <si>
    <t>その他償却対象有形固定資産</t>
  </si>
  <si>
    <t>建設仮勘定</t>
  </si>
  <si>
    <t>土地・その他非償却対象有形固定資産</t>
  </si>
  <si>
    <t>無形固定資産／無形資産</t>
  </si>
  <si>
    <t>営業権</t>
  </si>
  <si>
    <t>特許権・実用新案権</t>
  </si>
  <si>
    <t>ソフトウェア</t>
  </si>
  <si>
    <t>のれん</t>
  </si>
  <si>
    <t>商標権</t>
  </si>
  <si>
    <t>意匠権</t>
  </si>
  <si>
    <t>その他無形固定資産／その他無形資産</t>
  </si>
  <si>
    <t>投資・その他の資産合計</t>
  </si>
  <si>
    <t>投資有価証券・関係会社株式・出資金</t>
  </si>
  <si>
    <t>（投資有価証券）</t>
  </si>
  <si>
    <t>（関係会社有価証券）／（持分法で会計処理されている投資）</t>
  </si>
  <si>
    <t>（出資金）</t>
  </si>
  <si>
    <t>（関係会社出資金）</t>
  </si>
  <si>
    <t>（非連結子会社関連会社株式・社債・出資金）</t>
  </si>
  <si>
    <t>長期貸付金</t>
  </si>
  <si>
    <t>非連結子会社関連会社　長期貸付金</t>
  </si>
  <si>
    <t>破産債権・更生債権・長期債権</t>
  </si>
  <si>
    <t>破産債権・更生債権</t>
  </si>
  <si>
    <t>その他長期債権・長期未収入金</t>
  </si>
  <si>
    <t>長期前払費用</t>
  </si>
  <si>
    <t>退職給付に係る資産（前払年金費用）</t>
  </si>
  <si>
    <t>投資不動産</t>
  </si>
  <si>
    <t>敷金・差入保証金</t>
  </si>
  <si>
    <t>再評価に係る繰延税金資産</t>
  </si>
  <si>
    <t>その他の投資・その他の資産／その他非流動資産</t>
  </si>
  <si>
    <t>投資損失引当金・その他引当金（▲）</t>
  </si>
  <si>
    <t>繰延資産</t>
  </si>
  <si>
    <t>社債発行差金</t>
  </si>
  <si>
    <t>開発費（旧：開発費・試験研究費）</t>
  </si>
  <si>
    <t>その他繰延資産</t>
  </si>
  <si>
    <t>連結調整勘定</t>
  </si>
  <si>
    <t>為替換算調整勘定</t>
  </si>
  <si>
    <t>資産合計</t>
  </si>
  <si>
    <t>流動負債</t>
  </si>
  <si>
    <t>支払手形・買掛金／買掛金及びその他の短期債務</t>
  </si>
  <si>
    <t>非連結子会社関連会社　支払手形・買掛金</t>
  </si>
  <si>
    <t>短期借入金・社債合計</t>
  </si>
  <si>
    <t>１年内返済の借入金</t>
  </si>
  <si>
    <t>１年内償還の社債・転換社債</t>
  </si>
  <si>
    <t>リース債務</t>
  </si>
  <si>
    <t>未払金・未払費用</t>
  </si>
  <si>
    <t>未払賞与・給与／短期従業員給付</t>
  </si>
  <si>
    <t>未払法人税等</t>
  </si>
  <si>
    <t>未払事業所税</t>
  </si>
  <si>
    <t>未払消費税等</t>
  </si>
  <si>
    <t>デリバティブ債務（負債）</t>
  </si>
  <si>
    <t>繰延税金負債</t>
  </si>
  <si>
    <t>前受金</t>
  </si>
  <si>
    <t>未成工事受入金</t>
  </si>
  <si>
    <t>預り金</t>
  </si>
  <si>
    <t>従業員預り金</t>
  </si>
  <si>
    <t>前受収益</t>
  </si>
  <si>
    <t>割賦販売未実現利益</t>
  </si>
  <si>
    <t>賞与引当金</t>
  </si>
  <si>
    <t>役員賞与引当金（未払役員報酬・賞与）</t>
  </si>
  <si>
    <t>債務保証損失引当金</t>
  </si>
  <si>
    <t>その他短期引当金</t>
  </si>
  <si>
    <t>設備関係支払手形</t>
  </si>
  <si>
    <t>設備関係未払金</t>
  </si>
  <si>
    <t>資産除去債務</t>
  </si>
  <si>
    <t>その他流動負債／その他の金融負債</t>
  </si>
  <si>
    <t>固定負債／非流動負債</t>
  </si>
  <si>
    <t>長期借入金・社債・転換社債</t>
  </si>
  <si>
    <t>社債・転換社債</t>
  </si>
  <si>
    <t>長期借入金</t>
  </si>
  <si>
    <t>非連結子会社関連会社　長期借入金</t>
  </si>
  <si>
    <t>長期支払手形</t>
  </si>
  <si>
    <t>長期未払金</t>
  </si>
  <si>
    <t>引当金合計</t>
  </si>
  <si>
    <t>退職給付に係る負債（退職給付引当金）</t>
  </si>
  <si>
    <t>（役員退職慰労引当金）</t>
  </si>
  <si>
    <t>（債務保証損失引当金）</t>
  </si>
  <si>
    <t>（その他長期引当金）</t>
  </si>
  <si>
    <t>負ののれん</t>
  </si>
  <si>
    <t>再評価に係る繰延税金負債</t>
  </si>
  <si>
    <t>デリバティブ債務</t>
  </si>
  <si>
    <t>資産除去債務／資産除去債務引当金</t>
  </si>
  <si>
    <t>繰延ヘッジ利益</t>
  </si>
  <si>
    <t>その他固定負債／その他非流動負債／その他の負債</t>
  </si>
  <si>
    <t>特別法上の準備金・引当金</t>
  </si>
  <si>
    <t>少数株主持分（米国会計基準）</t>
  </si>
  <si>
    <t>負債合計</t>
  </si>
  <si>
    <t>償還可能非支配持分</t>
  </si>
  <si>
    <t>中間資本</t>
  </si>
  <si>
    <t>純資産合計／資本合計</t>
  </si>
  <si>
    <t>株主資本</t>
  </si>
  <si>
    <t>資本金</t>
  </si>
  <si>
    <t>新株式申込証拠金</t>
  </si>
  <si>
    <t>資本剰余金</t>
  </si>
  <si>
    <t>資本準備金</t>
  </si>
  <si>
    <t>その他資本剰余金</t>
  </si>
  <si>
    <t>資本金及び資本準備金減少差益</t>
  </si>
  <si>
    <t>自己株式処分差益</t>
  </si>
  <si>
    <t>利益剰余金</t>
  </si>
  <si>
    <t>利益準備金</t>
  </si>
  <si>
    <t>その他利益剰余金</t>
  </si>
  <si>
    <t>任意積立金</t>
  </si>
  <si>
    <t>繰越利益剰余金</t>
  </si>
  <si>
    <t>自己株式（▲）</t>
  </si>
  <si>
    <t>評価・換算差額等／累積その他の包括利益</t>
  </si>
  <si>
    <t>その他有価証券再評価差額金／金融資産の公正価値</t>
  </si>
  <si>
    <t>繰延ヘッジ損益／キャッシュフローヘッジ</t>
  </si>
  <si>
    <t>土地再評価差額金</t>
  </si>
  <si>
    <t>為替換算調整勘定／在外営業活動体の換算差額</t>
  </si>
  <si>
    <t>退職給付に係る調整累計額</t>
  </si>
  <si>
    <t>新株予約権</t>
  </si>
  <si>
    <t>非支配株主持分／非支配持分</t>
  </si>
  <si>
    <t>負債・純資産合計／資本及び負債合計</t>
  </si>
  <si>
    <t>自己資本／親会社の所有者に帰属する資本</t>
  </si>
  <si>
    <t>その他の剰余金合計（米国会計基準）</t>
  </si>
  <si>
    <t>その他の包括利益累計額（米国会計基準）</t>
  </si>
  <si>
    <t>年金負債調整額</t>
  </si>
  <si>
    <t>売上高・営業収益［累計］</t>
  </si>
  <si>
    <t>営業費用［累計］</t>
  </si>
  <si>
    <t>売上原価・営業原価［累計］</t>
  </si>
  <si>
    <t>割賦販売未実現利益・返品調整引当金差額／返品調整引当金差額［累計］</t>
  </si>
  <si>
    <t>売上総利益［累計］</t>
  </si>
  <si>
    <t>販売費及び一般管理費［累計］</t>
  </si>
  <si>
    <t>金融費用［累計］</t>
  </si>
  <si>
    <t>営業利益［累計］</t>
  </si>
  <si>
    <t>収益合計（性質別分類）［累計］</t>
  </si>
  <si>
    <t>費用合計（性質別分類）［累計］</t>
  </si>
  <si>
    <t>営業外収益［累計］</t>
  </si>
  <si>
    <t>受取利息・配当金［累計］</t>
  </si>
  <si>
    <t>有価証券売却益［累計］</t>
  </si>
  <si>
    <t>有価証券評価益［累計］</t>
  </si>
  <si>
    <t>デリバティブ評価益［累計］</t>
  </si>
  <si>
    <t>その他資産処分益・評価益［累計］</t>
  </si>
  <si>
    <t>為替差益［累計］</t>
  </si>
  <si>
    <t>負ののれん償却額［累計］</t>
  </si>
  <si>
    <t>持分法による投資利益［累計］</t>
  </si>
  <si>
    <t>投資事業組合・匿名組合関連利益［累計］</t>
  </si>
  <si>
    <t>賃貸料収入［累計］</t>
  </si>
  <si>
    <t>その他営業外収益［累計］</t>
  </si>
  <si>
    <t>営業外費用［累計］</t>
  </si>
  <si>
    <t>支払利息・割引料［累計］</t>
  </si>
  <si>
    <t>社債発行費・社債発行差金償却［累計］</t>
  </si>
  <si>
    <t>有価証券売却損［累計］</t>
  </si>
  <si>
    <t>有価証券評価損［累計］</t>
  </si>
  <si>
    <t>デリバティブ評価損［累計］</t>
  </si>
  <si>
    <t>その他資産処分損・評価損［累計］</t>
  </si>
  <si>
    <t>為替差損［累計］</t>
  </si>
  <si>
    <t>租税公課［累計］</t>
  </si>
  <si>
    <t>のれん償却額［累計］</t>
  </si>
  <si>
    <t>持分法による投資損失［累計］</t>
  </si>
  <si>
    <t>投資事業組合・匿名組合関連損失［累計］</t>
  </si>
  <si>
    <t>賃貸収入原価［累計］</t>
  </si>
  <si>
    <t>その他営業外費用［累計］</t>
  </si>
  <si>
    <t>経常利益／税金等調整前当期純利益［累計］</t>
  </si>
  <si>
    <t>特別利益［累計］</t>
  </si>
  <si>
    <t>事業・組織再編関連利益［累計］</t>
  </si>
  <si>
    <t>退職給付関連利益［累計］</t>
  </si>
  <si>
    <t>持分変動利益［累計］</t>
  </si>
  <si>
    <t>債務免除益［累計］</t>
  </si>
  <si>
    <t>引当金・準備金戻入・取崩額［累計］</t>
  </si>
  <si>
    <t>負ののれん発生益［累計］</t>
  </si>
  <si>
    <t>その他特別利益［累計］</t>
  </si>
  <si>
    <t>特別損失［累計］</t>
  </si>
  <si>
    <t>事業・組織再編関連損［累計］</t>
  </si>
  <si>
    <t>減損損失［累計］</t>
  </si>
  <si>
    <t>減価償却費［累計］</t>
  </si>
  <si>
    <t>退職給付関連費用［累計］</t>
  </si>
  <si>
    <t>持分変動損失［累計］</t>
  </si>
  <si>
    <t>引当金・準備金繰入額［累計］</t>
  </si>
  <si>
    <t>その他特別損失［累計］</t>
  </si>
  <si>
    <t>匿名組合損益分配額［累計］</t>
  </si>
  <si>
    <t>税金等調整前当期純利益［累計］</t>
  </si>
  <si>
    <t>特別法上の準備金・引当金取崩額［累計］</t>
  </si>
  <si>
    <t>特別法上の準備金・引当金繰入額［累計］</t>
  </si>
  <si>
    <t>税金等調整前当期利益［累計］</t>
  </si>
  <si>
    <t>法人税等［累計］</t>
  </si>
  <si>
    <t>継続事業からの純利益［累計］</t>
  </si>
  <si>
    <t>非継続事業からの純利益［累計］</t>
  </si>
  <si>
    <t>法人税・住民税及び事業税合計／当期税金費用［累計］</t>
  </si>
  <si>
    <t>法人税等調整額／繰延税金費用［累計］</t>
  </si>
  <si>
    <t>過年度法人税等追徴・還付額［累計］</t>
  </si>
  <si>
    <t>当期純利益（連結）［累計］</t>
  </si>
  <si>
    <t>非支配株主に帰属する当期純利益［累計］</t>
  </si>
  <si>
    <t>旧：連結調整勘定償却額［累計］</t>
  </si>
  <si>
    <t>持分法投資損益（米国会計基準）［累計］</t>
  </si>
  <si>
    <t>為替換算調整［累計］</t>
  </si>
  <si>
    <t>その他の当期利益影響額［累計］</t>
  </si>
  <si>
    <t>親会社株主に帰属する当期純利益（連結）／当期利益（単独）［累計］</t>
  </si>
  <si>
    <t>税金等調整前当期純利益</t>
  </si>
  <si>
    <t>減価償却費</t>
  </si>
  <si>
    <t>その他の償却費</t>
  </si>
  <si>
    <t>減損損失</t>
  </si>
  <si>
    <t>繰延税金</t>
  </si>
  <si>
    <t>有価証券及び投資有価証券売却損益（▲益）</t>
  </si>
  <si>
    <t>有価証券評価損益（▲益）</t>
  </si>
  <si>
    <t>デリバティブ評価損益（▲益）</t>
  </si>
  <si>
    <t>固定資産売却損益（▲益）</t>
  </si>
  <si>
    <t>固定資産除却損益（▲益）</t>
  </si>
  <si>
    <t>固定資産評価損益（▲益）</t>
  </si>
  <si>
    <t>その他の評価損益（▲益）</t>
  </si>
  <si>
    <t>社債発行差金償却額</t>
  </si>
  <si>
    <t>のれん・負ののれん償却額</t>
  </si>
  <si>
    <t>負ののれん発生益</t>
  </si>
  <si>
    <t>貸倒引当金の増加額（▲減）</t>
  </si>
  <si>
    <t>退職給付及び役員退職慰労引当金の増減額（▲減）</t>
  </si>
  <si>
    <t>賞与引当金の増加額（▲減）</t>
  </si>
  <si>
    <t>その他の引当金の増加額（▲減）</t>
  </si>
  <si>
    <t>受取利息及び受取配当金（▲）</t>
  </si>
  <si>
    <t>支払利息</t>
  </si>
  <si>
    <t>為替差損（▲益）</t>
  </si>
  <si>
    <t>非支配株主損益</t>
  </si>
  <si>
    <t>持分法による投資損益（▲益）</t>
  </si>
  <si>
    <t>損害賠償損失（▲益）</t>
  </si>
  <si>
    <t>事業・組織再編関連損益（▲益）</t>
  </si>
  <si>
    <t>売上債権の減少額（▲増）</t>
  </si>
  <si>
    <t>棚卸資産の減少額（▲増）</t>
  </si>
  <si>
    <t>仕入債務の増加額（▲減）</t>
  </si>
  <si>
    <t>未払消費税等の増加額（▲減）</t>
  </si>
  <si>
    <t>割引手形の増加額（▲減）</t>
  </si>
  <si>
    <t>その他の流動資産の減少額（▲増）</t>
  </si>
  <si>
    <t>その他の流動負債の増加額（▲減）</t>
  </si>
  <si>
    <t>役員賞与の支払額（▲）</t>
  </si>
  <si>
    <t>その他の小計欄より上の営業キャッシュフロー</t>
  </si>
  <si>
    <t>営業収入</t>
  </si>
  <si>
    <t>原材料及び商品の仕入支出（▲）</t>
  </si>
  <si>
    <t>人件費支出（▲）</t>
  </si>
  <si>
    <t>その他の営業支出（▲）</t>
  </si>
  <si>
    <t>小計</t>
  </si>
  <si>
    <t>利息及び配当金の受取額</t>
  </si>
  <si>
    <t>利息の支払額（▲）</t>
  </si>
  <si>
    <t>法人税等の支払額（▲）</t>
  </si>
  <si>
    <t>損害賠償金の支払額（▲）</t>
  </si>
  <si>
    <t>その他の小計欄以降の営業キャッシュフロー</t>
  </si>
  <si>
    <t>営業活動によるキャッシュフロー</t>
  </si>
  <si>
    <t>定期預金の預入による支出（▲）</t>
  </si>
  <si>
    <t>定期預金の払戻による収入</t>
  </si>
  <si>
    <t>固定資産の取得による支出（▲）</t>
  </si>
  <si>
    <t>固定資産の売却による収入</t>
  </si>
  <si>
    <t>有価証券の取得による支出（▲）</t>
  </si>
  <si>
    <t>有価証券の売却による収入</t>
  </si>
  <si>
    <t>投資有価証券の取得による支出（▲）</t>
  </si>
  <si>
    <t>投資有価証券の売却による収入</t>
  </si>
  <si>
    <t>子会社・関係会社株式取得（▲）</t>
  </si>
  <si>
    <t>子会社・関係会社株式売却</t>
  </si>
  <si>
    <t>貸付金の増加による支出（▲）</t>
  </si>
  <si>
    <t>貸付金の回収による収入</t>
  </si>
  <si>
    <t>その他の投資活動によるキャッシュフロー</t>
  </si>
  <si>
    <t>投資活動によるキャッシュフロー</t>
  </si>
  <si>
    <t>短期借入金による収入</t>
  </si>
  <si>
    <t>短期借入金の返済による支出（▲）</t>
  </si>
  <si>
    <t>リース債務の返済（▲）</t>
  </si>
  <si>
    <t>コマーシャルペーパーによる調達額</t>
  </si>
  <si>
    <t>コマーシャルペーパー返済額（▲）</t>
  </si>
  <si>
    <t>長期借入金による収入</t>
  </si>
  <si>
    <t>長期借入金の返済による支出（▲）</t>
  </si>
  <si>
    <t>社債の発行による収入</t>
  </si>
  <si>
    <t>社債の償還による支出（▲）</t>
  </si>
  <si>
    <t>株式の発行による収入</t>
  </si>
  <si>
    <t>自己株式の取得による支出（▲）</t>
  </si>
  <si>
    <t>自己株式の処分による収入</t>
  </si>
  <si>
    <t>利息の支払金額（▲）</t>
  </si>
  <si>
    <t>配当金の支払金額（▲）</t>
  </si>
  <si>
    <t>非支配株主からの払い込みによる収入</t>
  </si>
  <si>
    <t>非支配株主への配当金の支払額（▲）</t>
  </si>
  <si>
    <t>その他の財務活動によるキャッシュフロー</t>
  </si>
  <si>
    <t>財務活動によるキャッシュフロー</t>
  </si>
  <si>
    <t>現金及び現金同等物に関わる換算差額</t>
  </si>
  <si>
    <t>現金及び現金同等物の増加額（▲減）</t>
  </si>
  <si>
    <t>現金及び現金同等物の期首残高</t>
  </si>
  <si>
    <t>その他の変更による影響額</t>
  </si>
  <si>
    <t>現金及び現金同等物の期末残高</t>
  </si>
  <si>
    <t>現金及び預金</t>
  </si>
  <si>
    <t>預入期間が３ヵ月を超える定期預金（▲）</t>
  </si>
  <si>
    <t>コマーシャルペーパー</t>
  </si>
  <si>
    <t>譲渡性預金</t>
  </si>
  <si>
    <t>売り戻し条件付き現先</t>
  </si>
  <si>
    <t>公社債投信</t>
  </si>
  <si>
    <t>その他現金及び現金同等物</t>
  </si>
  <si>
    <t>【資本金】当期首残高</t>
  </si>
  <si>
    <t>【資本金】新株の発行</t>
  </si>
  <si>
    <t>【資本金】資本金から資本準備金またはその他資本剰余金への振替</t>
  </si>
  <si>
    <t>【資本金】資本準備金から資本金への振替</t>
  </si>
  <si>
    <t>【資本金】その他資本剰余金から資本金への振替</t>
  </si>
  <si>
    <t>【資本金】企業結合または会社分割による増減</t>
  </si>
  <si>
    <t>【資本金】連結範囲または持分法適用範囲の変動による増減</t>
  </si>
  <si>
    <t>【資本金】その他の資本金増減</t>
  </si>
  <si>
    <t>【資本金】当期変動額合計</t>
  </si>
  <si>
    <t>【資本金】当期末残高</t>
  </si>
  <si>
    <t>【資本準備金】当期首残高</t>
  </si>
  <si>
    <t>【資本準備金】新株の発行</t>
  </si>
  <si>
    <t>【資本準備金】資本金から資本準備金への振替</t>
  </si>
  <si>
    <t>【資本準備金】資本準備金から資本金またはその他資本剰余金への振替</t>
  </si>
  <si>
    <t>【資本準備金】その他資本剰余金から資本準備金への振替</t>
  </si>
  <si>
    <t>【資本準備金】企業結合または会社分割による増減</t>
  </si>
  <si>
    <t>【資本準備金】その他の資本準備金増減</t>
  </si>
  <si>
    <t>【資本準備金】当期変動額合計</t>
  </si>
  <si>
    <t>【資本準備金】当期末残高</t>
  </si>
  <si>
    <t>【その他資本剰余金】当期首残高</t>
  </si>
  <si>
    <t>【その他資本剰余金】剰余金の配当</t>
  </si>
  <si>
    <t>【その他資本剰余金】自己株式の処分</t>
  </si>
  <si>
    <t>【その他資本剰余金】自己株式の消却</t>
  </si>
  <si>
    <t>【その他資本剰余金】資本金からその他資本剰余金への振替</t>
  </si>
  <si>
    <t>【その他資本剰余金】資本準備金からその他資本剰余金への振替</t>
  </si>
  <si>
    <t>【その他資本剰余金】その他資本剰余金から資本金または資本準備金への振替</t>
  </si>
  <si>
    <t>【その他資本剰余金】資本剰余金から利益剰余金への振替</t>
  </si>
  <si>
    <t>【その他資本剰余金】企業結合または会社分割による増減</t>
  </si>
  <si>
    <t>【その他資本剰余金】その他のその他資本剰余金増減</t>
  </si>
  <si>
    <t>【その他資本剰余金】当期変動額合計</t>
  </si>
  <si>
    <t>【その他資本剰余金】当期末残高</t>
  </si>
  <si>
    <t>【資本剰余金合計】当期首残高</t>
  </si>
  <si>
    <t>【資本剰余金合計】新株の発行</t>
  </si>
  <si>
    <t>【資本剰余金合計】剰余金の配当</t>
  </si>
  <si>
    <t>【ＩＦＲＳ】【資本剰余金合計】自己株式の取得</t>
  </si>
  <si>
    <t>【資本剰余金合計】自己株式の処分</t>
  </si>
  <si>
    <t>【資本剰余金合計】自己株式の消却</t>
  </si>
  <si>
    <t>【ＩＦＲＳ】【資本剰余金合計】自己株式取引による増減</t>
  </si>
  <si>
    <t>【資本剰余金合計】資本金から資本準備金またはその他資本剰余金への振替</t>
  </si>
  <si>
    <t>【資本剰余金合計】資本準備金から資本金への振替</t>
  </si>
  <si>
    <t>【資本剰余金合計】その他資本剰余金から資本金への振替</t>
  </si>
  <si>
    <t>【資本剰余金合計】資本剰余金から利益剰余金への振替</t>
  </si>
  <si>
    <t>【資本剰余金合計】企業結合または会社分割による増減</t>
  </si>
  <si>
    <t>【資本剰余金合計】連結範囲または持分法適用範囲の変動による増減</t>
  </si>
  <si>
    <t>【資本剰余金合計】その他の資本剰余金増減</t>
  </si>
  <si>
    <t>【資本剰余金合計】当期変動額合計</t>
  </si>
  <si>
    <t>【資本剰余金合計】当期末残高</t>
  </si>
  <si>
    <t>【利益準備金】当期首残高</t>
  </si>
  <si>
    <t>【利益準備金】剰余金の配当</t>
  </si>
  <si>
    <t>【利益準備金】利益準備金からその他利益剰余金への振替</t>
  </si>
  <si>
    <t>【利益準備金】その他利益剰余金から利益準備金への振替</t>
  </si>
  <si>
    <t>【利益準備金】企業結合または会社分割による増減</t>
  </si>
  <si>
    <t>【利益準備金】その他の利益準備金増減</t>
  </si>
  <si>
    <t>【利益準備金】当期変動額合計</t>
  </si>
  <si>
    <t>【利益準備金】当期末残高</t>
  </si>
  <si>
    <t>【積立金】当期首残高</t>
  </si>
  <si>
    <t>【積立金】剰余金の配当</t>
  </si>
  <si>
    <t>【積立金】企業結合または会社分割による増減</t>
  </si>
  <si>
    <t>【積立金】その他の積立金増減</t>
  </si>
  <si>
    <t>【積立金】当期変動額合計</t>
  </si>
  <si>
    <t>【積立金】当期末残高</t>
  </si>
  <si>
    <t>【繰越利益剰余金】当期首残高</t>
  </si>
  <si>
    <t>【繰越利益剰余金】剰余金の配当</t>
  </si>
  <si>
    <t>【繰越利益剰余金】親会社株主に帰属する当期純利益（連結）／当期純利益（単独）</t>
  </si>
  <si>
    <t>【繰越利益剰余金】自己株式の処分</t>
  </si>
  <si>
    <t>【繰越利益剰余金】自己株式の消却</t>
  </si>
  <si>
    <t>【繰越利益剰余金】利益準備金から繰越利益剰余金への振替</t>
  </si>
  <si>
    <t>【繰越利益剰余金】繰越利益剰余金から利益準備金への振替</t>
  </si>
  <si>
    <t>【繰越利益剰余金】資本剰余金から利益剰余金への振替</t>
  </si>
  <si>
    <t>【繰越利益剰余金】企業結合または会社分割による増減</t>
  </si>
  <si>
    <t>【繰越利益剰余金】その他の繰越利益剰余金増減</t>
  </si>
  <si>
    <t>【繰越利益剰余金】当期変動額合計</t>
  </si>
  <si>
    <t>【繰越利益剰余金】当期末残高</t>
  </si>
  <si>
    <t>【利益剰余金合計】当期首残高</t>
  </si>
  <si>
    <t>【利益剰余金合計】剰余金の配当</t>
  </si>
  <si>
    <t>【ＩＦＲＳ】【利益剰余金合計】自己株式の取得</t>
  </si>
  <si>
    <t>【利益剰余金合計】親会社株主に帰属する当期純利益（連結）／当期純利益（単独）</t>
  </si>
  <si>
    <t>【ＩＦＲＳ】【利益剰余金合計】その他の包括利益</t>
  </si>
  <si>
    <t>【利益剰余金合計】自己株式の処分</t>
  </si>
  <si>
    <t>【利益剰余金合計】自己株式の消却</t>
  </si>
  <si>
    <t>【ＩＦＲＳ】【利益剰余金合計】自己株式取引による増減</t>
  </si>
  <si>
    <t>【利益剰余金合計】資本剰余金から利益剰余金への振替</t>
  </si>
  <si>
    <t>【ＩＦＲＳ】【利益剰余金合計】利益剰余金・その他の資本の構成要素間の振替</t>
  </si>
  <si>
    <t>【利益剰余金合計】企業結合または会社分割による増減</t>
  </si>
  <si>
    <t>【利益剰余金合計】連結範囲または持分法適用範囲の変動による増減</t>
  </si>
  <si>
    <t>【利益剰余金合計】その他の利益剰余金増減</t>
  </si>
  <si>
    <t>【利益剰余金合計】当期変動額合計</t>
  </si>
  <si>
    <t>【利益剰余金合計】当期末残高</t>
  </si>
  <si>
    <t>【その他の包括利益累計額】当期首残高</t>
  </si>
  <si>
    <t>【その他の包括利益累計額】当期変動額合計</t>
  </si>
  <si>
    <t>【その他の包括利益累計額】当期末残高</t>
  </si>
  <si>
    <t>【自己株式】当期首残高</t>
  </si>
  <si>
    <t>【自己株式】自己株式の取得</t>
  </si>
  <si>
    <t>【自己株式】自己株式の処分</t>
  </si>
  <si>
    <t>【自己株式】自己株式の消却</t>
  </si>
  <si>
    <t>【ＩＦＲＳ】【自己株式】自己株式取引による増減</t>
  </si>
  <si>
    <t>【自己株式】企業結合または会社分割による増減</t>
  </si>
  <si>
    <t>【自己株式】連結範囲または持分法適用範囲の変動による増減</t>
  </si>
  <si>
    <t>【自己株式】その他の自己株式増減</t>
  </si>
  <si>
    <t>【自己株式】当期変動額合計</t>
  </si>
  <si>
    <t>【自己株式】当期末残高</t>
  </si>
  <si>
    <t>【株主資本合計／親会社の所有者に帰属する資本】当期首残高</t>
  </si>
  <si>
    <t>【株主資本合計／親会社の所有者に帰属する資本】新株の発行</t>
  </si>
  <si>
    <t>【株主資本合計／親会社の所有者に帰属する資本】剰余金の配当</t>
  </si>
  <si>
    <t>【株主資本合計／親会社の所有者に帰属する資本】親会社株主に帰属する当期純利益（連結）／当期純利益（単独）</t>
  </si>
  <si>
    <t>【ＩＦＲＳ】【親会社の所有者に帰属する資本】その他の包括利益</t>
  </si>
  <si>
    <t>【株主資本合計／親会社の所有者に帰属する資本】自己株式の取得</t>
  </si>
  <si>
    <t>【株主資本合計／親会社の所有者に帰属する資本】自己株式の処分</t>
  </si>
  <si>
    <t>【株主資本合計／親会社の所有者に帰属する資本】自己株式の消却</t>
  </si>
  <si>
    <t>【ＩＦＲＳ】【親会社の所有者に帰属する資本】自己株式取引による増減</t>
  </si>
  <si>
    <t>【株主資本合計／親会社の所有者に帰属する資本】企業結合または会社分割による増減</t>
  </si>
  <si>
    <t>【株主資本合計／親会社の所有者に帰属する資本】連結範囲または持分法適用範囲の変動による増減</t>
  </si>
  <si>
    <t>【株主資本合計／親会社の所有者に帰属する資本】その他の株主資本増減</t>
  </si>
  <si>
    <t>【株主資本合計／親会社の所有者に帰属する資本】当期変動額合計</t>
  </si>
  <si>
    <t>【株主資本合計／親会社の所有者に帰属する資本】当期末残高</t>
  </si>
  <si>
    <t>【その他有価証券評価差額金】当期首残高</t>
  </si>
  <si>
    <t>【その他有価証券評価差額金】当期変動額合計</t>
  </si>
  <si>
    <t>【その他有価証券評価差額金】当期末残高</t>
  </si>
  <si>
    <t>【繰延ヘッジ損益】当期首残高</t>
  </si>
  <si>
    <t>【繰延ヘッジ損益】当期変動額合計</t>
  </si>
  <si>
    <t>【繰延ヘッジ損益】当期末残高</t>
  </si>
  <si>
    <t>【為替換算調整勘定】当期首残高</t>
  </si>
  <si>
    <t>【為替換算調整勘定】当期変動額合計</t>
  </si>
  <si>
    <t>【為替換算調整勘定】当期末残高</t>
  </si>
  <si>
    <t>【退職給付に係る調整累計額】当期首残高</t>
  </si>
  <si>
    <t>【退職給付に係る調整累計額】当期変動額合計</t>
  </si>
  <si>
    <t>【退職給付に係る調整累計額】当期末残高</t>
  </si>
  <si>
    <t>【土地再評価差額金】当期首残高</t>
  </si>
  <si>
    <t>【土地再評価差額金】当期変動額合計</t>
  </si>
  <si>
    <t>【土地再評価差額金】当期末残高</t>
  </si>
  <si>
    <t>【評価・換算差額等合計／累積その他の包括利益】当期首残高</t>
  </si>
  <si>
    <t>【ＩＦＲＳ】【累積その他の包括利益】その他の包括利益</t>
  </si>
  <si>
    <t>【ＩＦＲＳ】【累積その他の包括利益】自己株式の処分</t>
  </si>
  <si>
    <t>【ＩＦＲＳ】【累積その他の包括利益】自己株式取引による増減</t>
  </si>
  <si>
    <t>【ＩＦＲＳ】【累積その他の包括利益】利益剰余金・その他の資本の構成要素間の振替</t>
  </si>
  <si>
    <t>【ＩＦＲＳ】【累積その他の包括利益】その他の増減</t>
  </si>
  <si>
    <t>【評価・換算差額等合計／累積その他の包括利益】当期変動額合計</t>
  </si>
  <si>
    <t>【評価・換算差額等合計／累積その他の包括利益】当期末残高</t>
  </si>
  <si>
    <t>【新株予約権】当期首残高</t>
  </si>
  <si>
    <t>【新株予約権】当期変動額合計</t>
  </si>
  <si>
    <t>【新株予約権】当期末残高</t>
  </si>
  <si>
    <t>【非支配株主持分】当期首残高</t>
  </si>
  <si>
    <t>【非支配株主持分】当期変動額合計</t>
  </si>
  <si>
    <t>【非支配株主持分】当期末残高</t>
  </si>
  <si>
    <t>【純資産合計／資本】当期首残高</t>
  </si>
  <si>
    <t>【純資産合計／資本】新株の発行</t>
  </si>
  <si>
    <t>【純資産合計／資本】剰余金の配当</t>
  </si>
  <si>
    <t>【純資産合計／資本】親会社株主に帰属する当期純利益（連結）／当期純利益（単独）</t>
  </si>
  <si>
    <t>【ＩＦＲＳ】【資本】その他の包括利益</t>
  </si>
  <si>
    <t>【純資産合計／資本】自己株式の取得</t>
  </si>
  <si>
    <t>【純資産合計／資本】自己株式の処分</t>
  </si>
  <si>
    <t>【純資産合計／資本】自己株式の消却</t>
  </si>
  <si>
    <t>【ＩＦＲＳ】【資本】自己株式取引による増減</t>
  </si>
  <si>
    <t>【純資産合計／資本】企業結合または会社分割による増減</t>
  </si>
  <si>
    <t>【純資産合計／資本】連結範囲または持分法適用範囲の変動による増減</t>
  </si>
  <si>
    <t>【純資産合計／資本】その他の純資産増減</t>
  </si>
  <si>
    <t>【純資産合計／資本】当期変動額合計</t>
  </si>
  <si>
    <t>【純資産合計／資本】当期末残高</t>
  </si>
  <si>
    <t>1992/02</t>
  </si>
  <si>
    <t>1993/02</t>
  </si>
  <si>
    <t>1994/02</t>
  </si>
  <si>
    <t>1995/02</t>
  </si>
  <si>
    <t>1996/02</t>
  </si>
  <si>
    <t>1997/02</t>
  </si>
  <si>
    <t>1998/02</t>
  </si>
  <si>
    <t>1999/02</t>
  </si>
  <si>
    <t>2000/02</t>
  </si>
  <si>
    <t>2001/02</t>
  </si>
  <si>
    <t>2001/03</t>
  </si>
  <si>
    <t>0001245</t>
  </si>
  <si>
    <t>1991/02</t>
  </si>
  <si>
    <t>0001413</t>
  </si>
  <si>
    <t>0000992</t>
  </si>
  <si>
    <t>決算月数［累計］</t>
  </si>
  <si>
    <t>0001257</t>
  </si>
  <si>
    <t>有価証券及び投資有価証券売却損益（▲益）</t>
    <phoneticPr fontId="4"/>
  </si>
  <si>
    <t>有価証券評価損益（▲益）</t>
    <phoneticPr fontId="4"/>
  </si>
  <si>
    <t>0000982</t>
  </si>
  <si>
    <t>0000242</t>
  </si>
  <si>
    <t>0001535</t>
  </si>
  <si>
    <t>2001/11</t>
  </si>
  <si>
    <t>2000/11</t>
  </si>
  <si>
    <t>1999/11</t>
  </si>
  <si>
    <t>1998/11</t>
  </si>
  <si>
    <t>1997/11</t>
  </si>
  <si>
    <t>1996/11</t>
  </si>
  <si>
    <t>1995/11</t>
  </si>
  <si>
    <t>1994/11</t>
  </si>
  <si>
    <t>1993/11</t>
  </si>
  <si>
    <t>1992/11</t>
  </si>
  <si>
    <t>0017192</t>
  </si>
  <si>
    <t>2001/12</t>
  </si>
  <si>
    <t>2000/12</t>
  </si>
  <si>
    <t>1999/12</t>
  </si>
  <si>
    <t>1998/12</t>
  </si>
  <si>
    <t>1997/12</t>
  </si>
  <si>
    <t>1996/12</t>
  </si>
  <si>
    <t>1995/12</t>
  </si>
  <si>
    <t>1994/12</t>
  </si>
  <si>
    <t>1993/12</t>
  </si>
  <si>
    <t>1992/12</t>
  </si>
  <si>
    <t>0000840</t>
  </si>
  <si>
    <t>0000426</t>
  </si>
  <si>
    <t>0001002</t>
  </si>
  <si>
    <t>0000005</t>
  </si>
  <si>
    <t>0000321</t>
  </si>
  <si>
    <t>2002/03</t>
  </si>
  <si>
    <t>0001317</t>
  </si>
  <si>
    <t>0000996</t>
  </si>
  <si>
    <t>2002/12</t>
  </si>
  <si>
    <t>0000353</t>
  </si>
  <si>
    <t>1993/10</t>
  </si>
  <si>
    <t>1994/10</t>
  </si>
  <si>
    <t>1995/10</t>
  </si>
  <si>
    <t>1996/10</t>
  </si>
  <si>
    <t>1997/10</t>
  </si>
  <si>
    <t>1998/10</t>
  </si>
  <si>
    <t>1999/10</t>
  </si>
  <si>
    <t>2000/10</t>
  </si>
  <si>
    <t>2001/10</t>
  </si>
  <si>
    <t>2002/10</t>
  </si>
  <si>
    <t>0000335</t>
  </si>
  <si>
    <t>2003/03</t>
  </si>
  <si>
    <t>0001100</t>
  </si>
  <si>
    <t>0000382</t>
  </si>
  <si>
    <t>0001468</t>
  </si>
  <si>
    <t>2004/03</t>
  </si>
  <si>
    <t>2005/03</t>
  </si>
  <si>
    <t>2006/03</t>
  </si>
  <si>
    <t>2007/03</t>
  </si>
  <si>
    <t>2008/03</t>
  </si>
  <si>
    <t>0000342</t>
  </si>
  <si>
    <t>0001312</t>
  </si>
  <si>
    <t>1999/01</t>
  </si>
  <si>
    <t>2000/01</t>
  </si>
  <si>
    <t>2001/01</t>
  </si>
  <si>
    <t>2002/01</t>
  </si>
  <si>
    <t>2003/01</t>
  </si>
  <si>
    <t>2004/01</t>
  </si>
  <si>
    <t>2005/01</t>
  </si>
  <si>
    <t>2006/01</t>
  </si>
  <si>
    <t>2007/01</t>
  </si>
  <si>
    <t>2008/01</t>
  </si>
  <si>
    <t>0011874</t>
  </si>
  <si>
    <t>0001568</t>
  </si>
  <si>
    <t>2009/03</t>
  </si>
  <si>
    <t>0001120</t>
  </si>
  <si>
    <t>2010/03</t>
  </si>
  <si>
    <t>2011/03</t>
  </si>
  <si>
    <t>0030956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</si>
  <si>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</si>
  <si>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</si>
  <si>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</si>
  <si>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</si>
  <si>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</si>
  <si>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</si>
  <si>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</si>
  <si>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</si>
  <si>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0001236</t>
  </si>
  <si>
    <t>2011/12</t>
  </si>
  <si>
    <t>0030898</t>
  </si>
  <si>
    <t>y</t>
    <phoneticPr fontId="4"/>
  </si>
  <si>
    <t>2012/03</t>
  </si>
  <si>
    <t>0000929</t>
  </si>
  <si>
    <t>0024331</t>
  </si>
  <si>
    <t>2016/09</t>
  </si>
  <si>
    <t>2015/09</t>
  </si>
  <si>
    <t>2014/09</t>
  </si>
  <si>
    <t>2013/09</t>
  </si>
  <si>
    <t>2012/09</t>
  </si>
  <si>
    <t>2011/09</t>
  </si>
  <si>
    <t>2010/09</t>
  </si>
  <si>
    <t>2009/09</t>
  </si>
  <si>
    <t>2008/09</t>
  </si>
  <si>
    <t>2007/09</t>
  </si>
  <si>
    <t>0031347</t>
  </si>
  <si>
    <t>2017/03</t>
  </si>
  <si>
    <t>2016/03</t>
  </si>
  <si>
    <t>2015/03</t>
  </si>
  <si>
    <t>2014/03</t>
  </si>
  <si>
    <t>2013/03</t>
  </si>
  <si>
    <t>0001103</t>
  </si>
  <si>
    <t>0031076</t>
  </si>
  <si>
    <t>2018/08</t>
  </si>
  <si>
    <t>2017/08</t>
  </si>
  <si>
    <t>2016/08</t>
  </si>
  <si>
    <t>2015/08</t>
  </si>
  <si>
    <t>2014/08</t>
  </si>
  <si>
    <t>2013/08</t>
  </si>
  <si>
    <t>2012/08</t>
  </si>
  <si>
    <t>2011/08</t>
  </si>
  <si>
    <t>2010/08</t>
  </si>
  <si>
    <t>2009/08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</si>
</sst>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9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9"/>
      <color rgb="FFFF0000"/>
      <name val="MS UI Gothic"/>
      <family val="3"/>
      <charset val="128"/>
    </font>
    <font>
      <sz val="6"/>
      <name val="MS UI Gothic"/>
      <family val="3"/>
      <charset val="128"/>
    </font>
    <font>
      <sz val="9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  <protection locked="0"/>
    </xf>
  </cellStyleXfs>
  <cellXfs count="49">
    <xf numFmtId="0" fontId="0" fillId="0" borderId="0" xfId="0">
      <alignment vertical="center"/>
    </xf>
    <xf numFmtId="49" fontId="1" fillId="0" borderId="0" xfId="1" applyNumberFormat="1" applyAlignment="1">
      <alignment horizontal="center" vertical="top"/>
      <protection locked="0"/>
    </xf>
    <xf numFmtId="49" fontId="1" fillId="0" borderId="0" xfId="1" applyNumberFormat="1" applyAlignment="1">
      <alignment horizontal="center" vertical="center"/>
      <protection locked="0"/>
    </xf>
    <xf numFmtId="0" fontId="1" fillId="0" borderId="0" xfId="1" applyAlignment="1">
      <alignment horizontal="center" vertical="top"/>
      <protection locked="0"/>
    </xf>
    <xf numFmtId="49" fontId="1" fillId="0" borderId="0" xfId="1" applyNumberFormat="1">
      <alignment vertical="top"/>
      <protection locked="0"/>
    </xf>
    <xf numFmtId="49" fontId="1" fillId="0" borderId="0" xfId="1" applyNumberFormat="1" applyAlignment="1">
      <alignment vertical="center"/>
      <protection locked="0"/>
    </xf>
    <xf numFmtId="1" fontId="1" fillId="0" borderId="0" xfId="1" applyNumberFormat="1" applyAlignment="1">
      <alignment vertical="center"/>
      <protection locked="0"/>
    </xf>
    <xf numFmtId="0" fontId="1" fillId="0" borderId="0" xfId="1">
      <alignment vertical="top"/>
      <protection locked="0"/>
    </xf>
    <xf numFmtId="0" fontId="1" fillId="0" borderId="0" xfId="1" applyAlignment="1">
      <alignment vertical="center"/>
      <protection locked="0"/>
    </xf>
    <xf numFmtId="0" fontId="1" fillId="0" borderId="0" xfId="1" applyAlignment="1">
      <alignment horizontal="center" vertical="center"/>
      <protection locked="0"/>
    </xf>
    <xf numFmtId="0" fontId="1" fillId="2" borderId="0" xfId="1" applyFill="1" applyAlignment="1">
      <alignment horizontal="right" vertical="center"/>
      <protection locked="0"/>
    </xf>
    <xf numFmtId="0" fontId="1" fillId="0" borderId="0" xfId="1" applyAlignment="1">
      <alignment horizontal="right" vertical="center"/>
      <protection locked="0"/>
    </xf>
    <xf numFmtId="0" fontId="1" fillId="0" borderId="1" xfId="1" applyBorder="1">
      <alignment vertical="top"/>
      <protection locked="0"/>
    </xf>
    <xf numFmtId="0" fontId="1" fillId="0" borderId="1" xfId="1" applyBorder="1" applyAlignment="1">
      <alignment vertical="center"/>
      <protection locked="0"/>
    </xf>
    <xf numFmtId="0" fontId="1" fillId="0" borderId="1" xfId="1" applyBorder="1" applyAlignment="1">
      <alignment horizontal="right" vertical="center"/>
      <protection locked="0"/>
    </xf>
    <xf numFmtId="0" fontId="1" fillId="3" borderId="0" xfId="1" applyFill="1">
      <alignment vertical="top"/>
      <protection locked="0"/>
    </xf>
    <xf numFmtId="0" fontId="1" fillId="3" borderId="0" xfId="1" applyFill="1" applyAlignment="1">
      <alignment vertical="center"/>
      <protection locked="0"/>
    </xf>
    <xf numFmtId="0" fontId="1" fillId="3" borderId="0" xfId="1" applyFill="1" applyAlignment="1">
      <alignment horizontal="right" vertical="center"/>
      <protection locked="0"/>
    </xf>
    <xf numFmtId="0" fontId="1" fillId="4" borderId="0" xfId="1" applyFill="1">
      <alignment vertical="top"/>
      <protection locked="0"/>
    </xf>
    <xf numFmtId="0" fontId="1" fillId="4" borderId="0" xfId="1" applyFill="1" applyAlignment="1">
      <alignment vertical="center"/>
      <protection locked="0"/>
    </xf>
    <xf numFmtId="0" fontId="1" fillId="4" borderId="0" xfId="1" applyFill="1" applyAlignment="1">
      <alignment horizontal="right" vertical="center"/>
      <protection locked="0"/>
    </xf>
    <xf numFmtId="0" fontId="3" fillId="0" borderId="0" xfId="1" applyFont="1">
      <alignment vertical="top"/>
      <protection locked="0"/>
    </xf>
    <xf numFmtId="0" fontId="1" fillId="3" borderId="1" xfId="1" applyFill="1" applyBorder="1">
      <alignment vertical="top"/>
      <protection locked="0"/>
    </xf>
    <xf numFmtId="0" fontId="1" fillId="3" borderId="1" xfId="1" applyFill="1" applyBorder="1" applyAlignment="1">
      <alignment vertical="center"/>
      <protection locked="0"/>
    </xf>
    <xf numFmtId="0" fontId="1" fillId="3" borderId="1" xfId="1" applyFill="1" applyBorder="1" applyAlignment="1">
      <alignment horizontal="right" vertical="center"/>
      <protection locked="0"/>
    </xf>
    <xf numFmtId="0" fontId="1" fillId="4" borderId="1" xfId="1" applyFill="1" applyBorder="1">
      <alignment vertical="top"/>
      <protection locked="0"/>
    </xf>
    <xf numFmtId="0" fontId="1" fillId="4" borderId="1" xfId="1" applyFill="1" applyBorder="1" applyAlignment="1">
      <alignment vertical="center"/>
      <protection locked="0"/>
    </xf>
    <xf numFmtId="0" fontId="1" fillId="4" borderId="1" xfId="1" applyFill="1" applyBorder="1" applyAlignment="1">
      <alignment horizontal="right" vertical="center"/>
      <protection locked="0"/>
    </xf>
    <xf numFmtId="0" fontId="5" fillId="4" borderId="0" xfId="1" applyFont="1" applyFill="1">
      <alignment vertical="top"/>
      <protection locked="0"/>
    </xf>
    <xf numFmtId="0" fontId="5" fillId="0" borderId="0" xfId="1" applyFont="1" applyAlignment="1">
      <alignment horizontal="center" vertical="top"/>
      <protection locked="0"/>
    </xf>
    <xf numFmtId="0" fontId="5" fillId="0" borderId="0" xfId="1" applyFont="1" applyAlignment="1">
      <alignment horizontal="center" vertical="center"/>
      <protection locked="0"/>
    </xf>
    <xf numFmtId="0" fontId="5" fillId="0" borderId="0" xfId="1" applyFont="1" applyAlignment="1">
      <alignment horizontal="right" vertical="center"/>
      <protection locked="0"/>
    </xf>
    <xf numFmtId="0" fontId="5" fillId="0" borderId="0" xfId="1" applyFont="1">
      <alignment vertical="top"/>
      <protection locked="0"/>
    </xf>
    <xf numFmtId="0" fontId="5" fillId="0" borderId="0" xfId="1" applyFont="1" applyAlignment="1">
      <alignment vertical="center"/>
      <protection locked="0"/>
    </xf>
    <xf numFmtId="0" fontId="5" fillId="0" borderId="1" xfId="1" applyFont="1" applyBorder="1">
      <alignment vertical="top"/>
      <protection locked="0"/>
    </xf>
    <xf numFmtId="0" fontId="5" fillId="0" borderId="1" xfId="1" applyFont="1" applyBorder="1" applyAlignment="1">
      <alignment vertical="center"/>
      <protection locked="0"/>
    </xf>
    <xf numFmtId="0" fontId="5" fillId="0" borderId="1" xfId="1" applyFont="1" applyBorder="1" applyAlignment="1">
      <alignment horizontal="right" vertical="center"/>
      <protection locked="0"/>
    </xf>
    <xf numFmtId="0" fontId="5" fillId="3" borderId="0" xfId="1" applyFont="1" applyFill="1">
      <alignment vertical="top"/>
      <protection locked="0"/>
    </xf>
    <xf numFmtId="0" fontId="5" fillId="3" borderId="0" xfId="1" applyFont="1" applyFill="1" applyAlignment="1">
      <alignment vertical="center"/>
      <protection locked="0"/>
    </xf>
    <xf numFmtId="0" fontId="5" fillId="3" borderId="0" xfId="1" applyFont="1" applyFill="1" applyAlignment="1">
      <alignment horizontal="right" vertical="center"/>
      <protection locked="0"/>
    </xf>
    <xf numFmtId="0" fontId="5" fillId="4" borderId="0" xfId="1" applyFont="1" applyFill="1" applyAlignment="1">
      <alignment vertical="center"/>
      <protection locked="0"/>
    </xf>
    <xf numFmtId="0" fontId="5" fillId="4" borderId="0" xfId="1" applyFont="1" applyFill="1" applyAlignment="1">
      <alignment horizontal="right" vertical="center"/>
      <protection locked="0"/>
    </xf>
    <xf numFmtId="0" fontId="5" fillId="3" borderId="1" xfId="1" applyFont="1" applyFill="1" applyBorder="1">
      <alignment vertical="top"/>
      <protection locked="0"/>
    </xf>
    <xf numFmtId="0" fontId="5" fillId="3" borderId="1" xfId="1" applyFont="1" applyFill="1" applyBorder="1" applyAlignment="1">
      <alignment vertical="center"/>
      <protection locked="0"/>
    </xf>
    <xf numFmtId="0" fontId="5" fillId="3" borderId="1" xfId="1" applyFont="1" applyFill="1" applyBorder="1" applyAlignment="1">
      <alignment horizontal="right" vertical="center"/>
      <protection locked="0"/>
    </xf>
    <xf numFmtId="0" fontId="5" fillId="4" borderId="1" xfId="1" applyFont="1" applyFill="1" applyBorder="1">
      <alignment vertical="top"/>
      <protection locked="0"/>
    </xf>
    <xf numFmtId="0" fontId="5" fillId="4" borderId="1" xfId="1" applyFont="1" applyFill="1" applyBorder="1" applyAlignment="1">
      <alignment vertical="center"/>
      <protection locked="0"/>
    </xf>
    <xf numFmtId="0" fontId="5" fillId="4" borderId="1" xfId="1" applyFont="1" applyFill="1" applyBorder="1" applyAlignment="1">
      <alignment horizontal="right" vertical="center"/>
      <protection locked="0"/>
    </xf>
    <xf numFmtId="0" fontId="5" fillId="5" borderId="0" xfId="1" applyFont="1" applyFill="1" applyAlignment="1">
      <alignment horizontal="right" vertical="center"/>
      <protection locked="0"/>
    </xf>
  </cellXfs>
  <cellStyles count="2">
    <cellStyle name="Normal 2" xfId="1" xr:uid="{035843DB-54B8-4454-8C76-83EFF33706D3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8276-84BF-4542-8ACB-18CAE062A1D1}">
  <dimension ref="A1:X494"/>
  <sheetViews>
    <sheetView workbookViewId="0">
      <pane xSplit="2" ySplit="2" topLeftCell="C3" activePane="bottomRight" state="frozen"/>
      <selection activeCell="G324" sqref="G324:G325"/>
      <selection pane="topRight" activeCell="G324" sqref="G324:G325"/>
      <selection pane="bottomLeft" activeCell="G324" sqref="G324:G325"/>
      <selection pane="bottomRight" activeCell="G324" sqref="G324:G325"/>
    </sheetView>
  </sheetViews>
  <sheetFormatPr defaultColWidth="7.5" defaultRowHeight="15" customHeight="1" x14ac:dyDescent="0.4"/>
  <cols>
    <col min="1" max="1" width="21.375" style="7" customWidth="1"/>
    <col min="2" max="4" width="9.5" style="8" customWidth="1"/>
    <col min="5" max="24" width="8.5" style="8" customWidth="1"/>
    <col min="25" max="25" width="7.5" style="7" customWidth="1"/>
    <col min="26" max="16384" width="7.5" style="7"/>
  </cols>
  <sheetData>
    <row r="1" spans="1:24" s="3" customFormat="1" ht="15" customHeight="1" x14ac:dyDescent="0.4">
      <c r="A1" s="1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</row>
    <row r="2" spans="1:24" s="3" customFormat="1" ht="15" customHeight="1" x14ac:dyDescent="0.4">
      <c r="A2" s="1"/>
      <c r="B2" s="2"/>
      <c r="C2" s="2"/>
      <c r="D2" s="2"/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  <c r="X2" s="2" t="s">
        <v>20</v>
      </c>
    </row>
    <row r="3" spans="1:24" ht="15" customHeight="1" x14ac:dyDescent="0.4">
      <c r="A3" s="4" t="s">
        <v>21</v>
      </c>
      <c r="B3" s="5" t="s">
        <v>22</v>
      </c>
      <c r="C3" s="5"/>
      <c r="D3" s="5"/>
      <c r="E3" s="6">
        <v>12</v>
      </c>
      <c r="F3" s="5"/>
      <c r="G3" s="6">
        <v>12</v>
      </c>
      <c r="H3" s="5"/>
      <c r="I3" s="6">
        <v>12</v>
      </c>
      <c r="J3" s="5"/>
      <c r="K3" s="6">
        <v>12</v>
      </c>
      <c r="L3" s="5"/>
      <c r="M3" s="6">
        <v>12</v>
      </c>
      <c r="N3" s="5"/>
      <c r="O3" s="6">
        <v>12</v>
      </c>
      <c r="P3" s="5"/>
      <c r="Q3" s="6">
        <v>12</v>
      </c>
      <c r="R3" s="5"/>
      <c r="S3" s="6">
        <v>12</v>
      </c>
      <c r="T3" s="5"/>
      <c r="U3" s="6">
        <v>12</v>
      </c>
      <c r="V3" s="5"/>
      <c r="W3" s="6">
        <v>12</v>
      </c>
      <c r="X3" s="5"/>
    </row>
    <row r="4" spans="1:24" ht="15" customHeight="1" x14ac:dyDescent="0.4">
      <c r="A4" s="4" t="s">
        <v>23</v>
      </c>
      <c r="B4" s="5" t="s">
        <v>24</v>
      </c>
      <c r="C4" s="5"/>
      <c r="D4" s="5"/>
      <c r="F4" s="5"/>
      <c r="H4" s="5"/>
      <c r="J4" s="5"/>
      <c r="K4" s="6">
        <v>1</v>
      </c>
      <c r="L4" s="5"/>
      <c r="M4" s="6">
        <v>1</v>
      </c>
      <c r="N4" s="5"/>
      <c r="O4" s="6">
        <v>2</v>
      </c>
      <c r="P4" s="5"/>
      <c r="Q4" s="6">
        <v>2</v>
      </c>
      <c r="R4" s="5"/>
      <c r="S4" s="6">
        <v>1</v>
      </c>
      <c r="T4" s="5"/>
      <c r="U4" s="6">
        <v>1</v>
      </c>
      <c r="V4" s="5"/>
      <c r="X4" s="5"/>
    </row>
    <row r="5" spans="1:24" ht="15" customHeight="1" x14ac:dyDescent="0.4">
      <c r="A5" s="4" t="s">
        <v>25</v>
      </c>
      <c r="B5" s="5" t="s">
        <v>26</v>
      </c>
      <c r="C5" s="5"/>
      <c r="D5" s="5"/>
      <c r="E5" s="6">
        <v>26862000</v>
      </c>
      <c r="F5" s="5"/>
      <c r="G5" s="6">
        <v>30080000</v>
      </c>
      <c r="H5" s="5"/>
      <c r="I5" s="6">
        <v>30080000</v>
      </c>
      <c r="J5" s="5"/>
      <c r="K5" s="6">
        <v>30311000</v>
      </c>
      <c r="L5" s="5"/>
      <c r="M5" s="6">
        <v>30311000</v>
      </c>
      <c r="N5" s="5"/>
      <c r="O5" s="6">
        <v>30311000</v>
      </c>
      <c r="P5" s="5"/>
      <c r="Q5" s="6">
        <v>30311000</v>
      </c>
      <c r="R5" s="5"/>
      <c r="S5" s="6">
        <v>30310900</v>
      </c>
      <c r="T5" s="5"/>
      <c r="U5" s="6">
        <v>30310900</v>
      </c>
      <c r="V5" s="5"/>
      <c r="W5" s="6">
        <v>30310900</v>
      </c>
      <c r="X5" s="5"/>
    </row>
    <row r="6" spans="1:24" ht="15" customHeight="1" x14ac:dyDescent="0.4">
      <c r="A6" s="4" t="s">
        <v>27</v>
      </c>
      <c r="B6" s="5" t="s">
        <v>26</v>
      </c>
      <c r="C6" s="5"/>
      <c r="D6" s="5"/>
      <c r="F6" s="5"/>
      <c r="H6" s="5"/>
      <c r="J6" s="5"/>
      <c r="K6" s="6">
        <v>2000</v>
      </c>
      <c r="L6" s="5"/>
      <c r="M6" s="6">
        <v>1000</v>
      </c>
      <c r="N6" s="5"/>
      <c r="P6" s="5"/>
      <c r="R6" s="5"/>
      <c r="S6" s="6">
        <v>270</v>
      </c>
      <c r="T6" s="5"/>
      <c r="U6" s="6">
        <v>1236</v>
      </c>
      <c r="V6" s="5"/>
      <c r="W6" s="6">
        <v>1529</v>
      </c>
      <c r="X6" s="5"/>
    </row>
    <row r="7" spans="1:24" ht="15" customHeight="1" x14ac:dyDescent="0.4">
      <c r="A7" s="4" t="s">
        <v>28</v>
      </c>
      <c r="B7" s="5" t="s">
        <v>29</v>
      </c>
      <c r="C7" s="5"/>
      <c r="D7" s="5"/>
      <c r="E7" s="5" t="s">
        <v>30</v>
      </c>
      <c r="F7" s="5"/>
      <c r="G7" s="5" t="s">
        <v>30</v>
      </c>
      <c r="H7" s="5"/>
      <c r="I7" s="5" t="s">
        <v>30</v>
      </c>
      <c r="J7" s="5"/>
      <c r="K7" s="5" t="s">
        <v>30</v>
      </c>
      <c r="L7" s="5"/>
      <c r="M7" s="5" t="s">
        <v>30</v>
      </c>
      <c r="N7" s="5"/>
      <c r="O7" s="5" t="s">
        <v>30</v>
      </c>
      <c r="P7" s="5"/>
      <c r="Q7" s="5" t="s">
        <v>30</v>
      </c>
      <c r="R7" s="5"/>
      <c r="S7" s="5" t="s">
        <v>30</v>
      </c>
      <c r="T7" s="5"/>
      <c r="U7" s="5" t="s">
        <v>30</v>
      </c>
      <c r="V7" s="5"/>
      <c r="W7" s="5" t="s">
        <v>30</v>
      </c>
      <c r="X7" s="5"/>
    </row>
    <row r="8" spans="1:24" ht="15" customHeight="1" x14ac:dyDescent="0.4">
      <c r="A8" s="4" t="s">
        <v>31</v>
      </c>
      <c r="B8" s="5" t="s">
        <v>32</v>
      </c>
      <c r="C8" s="5"/>
      <c r="D8" s="5"/>
      <c r="E8" s="6">
        <v>14625</v>
      </c>
      <c r="F8" s="5"/>
      <c r="G8" s="6">
        <v>16113</v>
      </c>
      <c r="H8" s="5"/>
      <c r="I8" s="6">
        <v>13807</v>
      </c>
      <c r="J8" s="5"/>
      <c r="K8" s="6">
        <v>12432</v>
      </c>
      <c r="L8" s="5"/>
      <c r="M8" s="6">
        <v>10335</v>
      </c>
      <c r="N8" s="5"/>
      <c r="O8" s="6">
        <v>9225</v>
      </c>
      <c r="P8" s="5"/>
      <c r="Q8" s="6">
        <v>6387</v>
      </c>
      <c r="R8" s="5"/>
      <c r="S8" s="6">
        <v>4485</v>
      </c>
      <c r="T8" s="5"/>
      <c r="U8" s="6">
        <v>3111</v>
      </c>
      <c r="V8" s="5"/>
      <c r="W8" s="6">
        <v>2433</v>
      </c>
      <c r="X8" s="5"/>
    </row>
    <row r="9" spans="1:24" ht="15" customHeight="1" x14ac:dyDescent="0.4">
      <c r="A9" s="4" t="s">
        <v>33</v>
      </c>
      <c r="B9" s="5" t="s">
        <v>32</v>
      </c>
      <c r="C9" s="5"/>
      <c r="D9" s="5"/>
      <c r="F9" s="5"/>
      <c r="H9" s="5"/>
      <c r="J9" s="5"/>
      <c r="L9" s="5"/>
      <c r="N9" s="5"/>
      <c r="P9" s="5"/>
      <c r="R9" s="5"/>
      <c r="T9" s="5"/>
      <c r="V9" s="5"/>
      <c r="X9" s="5"/>
    </row>
    <row r="10" spans="1:24" ht="15" customHeight="1" x14ac:dyDescent="0.4">
      <c r="A10" s="4" t="s">
        <v>34</v>
      </c>
      <c r="B10" s="5" t="s">
        <v>32</v>
      </c>
      <c r="C10" s="5"/>
      <c r="D10" s="5"/>
      <c r="E10" s="6">
        <v>5439</v>
      </c>
      <c r="F10" s="5"/>
      <c r="G10" s="6">
        <v>4396</v>
      </c>
      <c r="H10" s="5"/>
      <c r="I10" s="6">
        <v>4342</v>
      </c>
      <c r="J10" s="5"/>
      <c r="K10" s="6">
        <v>2774</v>
      </c>
      <c r="L10" s="5"/>
      <c r="M10" s="6">
        <v>4624</v>
      </c>
      <c r="N10" s="5"/>
      <c r="O10" s="6">
        <v>4436</v>
      </c>
      <c r="P10" s="5"/>
      <c r="Q10" s="6">
        <v>2247</v>
      </c>
      <c r="R10" s="5"/>
      <c r="S10" s="6">
        <v>604</v>
      </c>
      <c r="T10" s="5"/>
      <c r="U10" s="6">
        <v>450</v>
      </c>
      <c r="V10" s="5"/>
      <c r="W10" s="6">
        <v>720</v>
      </c>
      <c r="X10" s="5"/>
    </row>
    <row r="11" spans="1:24" ht="15" customHeight="1" x14ac:dyDescent="0.4">
      <c r="A11" s="4" t="s">
        <v>35</v>
      </c>
      <c r="B11" s="5" t="s">
        <v>32</v>
      </c>
      <c r="C11" s="5"/>
      <c r="D11" s="5"/>
      <c r="E11" s="6">
        <v>5166</v>
      </c>
      <c r="F11" s="5"/>
      <c r="G11" s="6">
        <v>5832</v>
      </c>
      <c r="H11" s="5"/>
      <c r="I11" s="6">
        <v>3844</v>
      </c>
      <c r="J11" s="5"/>
      <c r="K11" s="6">
        <v>2610</v>
      </c>
      <c r="L11" s="5"/>
      <c r="M11" s="6">
        <v>1702</v>
      </c>
      <c r="N11" s="5"/>
      <c r="O11" s="6">
        <v>2147</v>
      </c>
      <c r="P11" s="5"/>
      <c r="Q11" s="6">
        <v>1760</v>
      </c>
      <c r="R11" s="5"/>
      <c r="S11" s="6">
        <v>2113</v>
      </c>
      <c r="T11" s="5"/>
      <c r="U11" s="6">
        <v>1068</v>
      </c>
      <c r="V11" s="5"/>
      <c r="W11" s="6">
        <v>675</v>
      </c>
      <c r="X11" s="5"/>
    </row>
    <row r="12" spans="1:24" ht="15" customHeight="1" x14ac:dyDescent="0.4">
      <c r="A12" s="4" t="s">
        <v>36</v>
      </c>
      <c r="B12" s="5" t="s">
        <v>32</v>
      </c>
      <c r="C12" s="5"/>
      <c r="D12" s="5"/>
      <c r="F12" s="5"/>
      <c r="H12" s="5"/>
      <c r="J12" s="5"/>
      <c r="L12" s="5"/>
      <c r="N12" s="5"/>
      <c r="P12" s="5"/>
      <c r="R12" s="5"/>
      <c r="T12" s="5"/>
      <c r="V12" s="5"/>
      <c r="X12" s="5"/>
    </row>
    <row r="13" spans="1:24" ht="15" customHeight="1" x14ac:dyDescent="0.4">
      <c r="A13" s="4" t="s">
        <v>37</v>
      </c>
      <c r="B13" s="5" t="s">
        <v>32</v>
      </c>
      <c r="C13" s="5"/>
      <c r="D13" s="5"/>
      <c r="F13" s="5"/>
      <c r="H13" s="5"/>
      <c r="J13" s="5"/>
      <c r="L13" s="5"/>
      <c r="N13" s="5"/>
      <c r="P13" s="5"/>
      <c r="R13" s="5"/>
      <c r="T13" s="5"/>
      <c r="V13" s="5"/>
      <c r="X13" s="5"/>
    </row>
    <row r="14" spans="1:24" ht="15" customHeight="1" x14ac:dyDescent="0.4">
      <c r="A14" s="4" t="s">
        <v>38</v>
      </c>
      <c r="B14" s="5" t="s">
        <v>32</v>
      </c>
      <c r="C14" s="5"/>
      <c r="D14" s="5"/>
      <c r="F14" s="5"/>
      <c r="H14" s="5"/>
      <c r="J14" s="5"/>
      <c r="L14" s="5"/>
      <c r="N14" s="5"/>
      <c r="P14" s="5"/>
      <c r="R14" s="5"/>
      <c r="T14" s="5"/>
      <c r="V14" s="5"/>
      <c r="X14" s="5"/>
    </row>
    <row r="15" spans="1:24" ht="15" customHeight="1" x14ac:dyDescent="0.4">
      <c r="A15" s="4" t="s">
        <v>39</v>
      </c>
      <c r="B15" s="5" t="s">
        <v>32</v>
      </c>
      <c r="C15" s="5"/>
      <c r="D15" s="5"/>
      <c r="E15" s="6">
        <v>2015</v>
      </c>
      <c r="F15" s="5"/>
      <c r="G15" s="6">
        <v>3218</v>
      </c>
      <c r="H15" s="5"/>
      <c r="I15" s="6">
        <v>2094</v>
      </c>
      <c r="J15" s="5"/>
      <c r="K15" s="6">
        <v>5294</v>
      </c>
      <c r="L15" s="5"/>
      <c r="M15" s="6">
        <v>2295</v>
      </c>
      <c r="N15" s="5"/>
      <c r="O15" s="6">
        <v>1527</v>
      </c>
      <c r="P15" s="5"/>
      <c r="Q15" s="6">
        <v>1163</v>
      </c>
      <c r="R15" s="5"/>
      <c r="S15" s="6">
        <v>21</v>
      </c>
      <c r="T15" s="5"/>
      <c r="U15" s="6">
        <v>10</v>
      </c>
      <c r="V15" s="5"/>
      <c r="X15" s="5"/>
    </row>
    <row r="16" spans="1:24" ht="15" customHeight="1" x14ac:dyDescent="0.4">
      <c r="A16" s="4" t="s">
        <v>40</v>
      </c>
      <c r="B16" s="5" t="s">
        <v>32</v>
      </c>
      <c r="C16" s="5"/>
      <c r="D16" s="5"/>
      <c r="E16" s="6">
        <v>1287</v>
      </c>
      <c r="F16" s="5"/>
      <c r="G16" s="6">
        <v>2606</v>
      </c>
      <c r="H16" s="5"/>
      <c r="I16" s="6">
        <v>2922</v>
      </c>
      <c r="J16" s="5"/>
      <c r="K16" s="6">
        <v>1120</v>
      </c>
      <c r="L16" s="5"/>
      <c r="M16" s="6">
        <v>1022</v>
      </c>
      <c r="N16" s="5"/>
      <c r="O16" s="6">
        <v>951</v>
      </c>
      <c r="P16" s="5"/>
      <c r="Q16" s="6">
        <v>1047</v>
      </c>
      <c r="R16" s="5"/>
      <c r="S16" s="6">
        <v>1315</v>
      </c>
      <c r="T16" s="5"/>
      <c r="U16" s="6">
        <v>1241</v>
      </c>
      <c r="V16" s="5"/>
      <c r="W16" s="6">
        <v>604</v>
      </c>
      <c r="X16" s="5"/>
    </row>
    <row r="17" spans="1:24" ht="15" customHeight="1" x14ac:dyDescent="0.4">
      <c r="A17" s="4" t="s">
        <v>41</v>
      </c>
      <c r="B17" s="5" t="s">
        <v>32</v>
      </c>
      <c r="C17" s="5"/>
      <c r="D17" s="5"/>
      <c r="E17" s="6">
        <v>262</v>
      </c>
      <c r="F17" s="5"/>
      <c r="G17" s="6">
        <v>1902</v>
      </c>
      <c r="H17" s="5"/>
      <c r="I17" s="6">
        <v>2333</v>
      </c>
      <c r="J17" s="5"/>
      <c r="L17" s="5"/>
      <c r="N17" s="5"/>
      <c r="P17" s="5"/>
      <c r="R17" s="5"/>
      <c r="T17" s="5"/>
      <c r="V17" s="5"/>
      <c r="W17" s="6">
        <v>372</v>
      </c>
      <c r="X17" s="5"/>
    </row>
    <row r="18" spans="1:24" ht="15" customHeight="1" x14ac:dyDescent="0.4">
      <c r="A18" s="4" t="s">
        <v>42</v>
      </c>
      <c r="B18" s="5" t="s">
        <v>32</v>
      </c>
      <c r="C18" s="5"/>
      <c r="D18" s="5"/>
      <c r="F18" s="5"/>
      <c r="H18" s="5"/>
      <c r="J18" s="5"/>
      <c r="L18" s="5"/>
      <c r="N18" s="5"/>
      <c r="P18" s="5"/>
      <c r="R18" s="5"/>
      <c r="T18" s="5"/>
      <c r="V18" s="5"/>
      <c r="X18" s="5"/>
    </row>
    <row r="19" spans="1:24" ht="15" customHeight="1" x14ac:dyDescent="0.4">
      <c r="A19" s="4" t="s">
        <v>43</v>
      </c>
      <c r="B19" s="5" t="s">
        <v>32</v>
      </c>
      <c r="C19" s="5"/>
      <c r="D19" s="5"/>
      <c r="E19" s="6">
        <v>382</v>
      </c>
      <c r="F19" s="5"/>
      <c r="G19" s="6">
        <v>174</v>
      </c>
      <c r="H19" s="5"/>
      <c r="I19" s="6">
        <v>139</v>
      </c>
      <c r="J19" s="5"/>
      <c r="L19" s="5"/>
      <c r="N19" s="5"/>
      <c r="P19" s="5"/>
      <c r="R19" s="5"/>
      <c r="T19" s="5"/>
      <c r="V19" s="5"/>
      <c r="W19" s="6">
        <v>73</v>
      </c>
      <c r="X19" s="5"/>
    </row>
    <row r="20" spans="1:24" ht="15" customHeight="1" x14ac:dyDescent="0.4">
      <c r="A20" s="4" t="s">
        <v>44</v>
      </c>
      <c r="B20" s="5" t="s">
        <v>32</v>
      </c>
      <c r="C20" s="5"/>
      <c r="D20" s="5"/>
      <c r="E20" s="6">
        <v>643</v>
      </c>
      <c r="F20" s="5"/>
      <c r="G20" s="6">
        <v>529</v>
      </c>
      <c r="H20" s="5"/>
      <c r="I20" s="6">
        <v>451</v>
      </c>
      <c r="J20" s="5"/>
      <c r="L20" s="5"/>
      <c r="N20" s="5"/>
      <c r="P20" s="5"/>
      <c r="R20" s="5"/>
      <c r="T20" s="5"/>
      <c r="V20" s="5"/>
      <c r="W20" s="6">
        <v>159</v>
      </c>
      <c r="X20" s="5"/>
    </row>
    <row r="21" spans="1:24" ht="15" customHeight="1" x14ac:dyDescent="0.4">
      <c r="A21" s="4" t="s">
        <v>45</v>
      </c>
      <c r="B21" s="5" t="s">
        <v>32</v>
      </c>
      <c r="C21" s="5"/>
      <c r="D21" s="5"/>
      <c r="F21" s="5"/>
      <c r="H21" s="5"/>
      <c r="J21" s="5"/>
      <c r="L21" s="5"/>
      <c r="N21" s="5"/>
      <c r="P21" s="5"/>
      <c r="R21" s="5"/>
      <c r="T21" s="5"/>
      <c r="V21" s="5"/>
      <c r="X21" s="5"/>
    </row>
    <row r="22" spans="1:24" ht="15" customHeight="1" x14ac:dyDescent="0.4">
      <c r="A22" s="4" t="s">
        <v>46</v>
      </c>
      <c r="B22" s="5" t="s">
        <v>32</v>
      </c>
      <c r="C22" s="5"/>
      <c r="D22" s="5"/>
      <c r="F22" s="5"/>
      <c r="H22" s="5"/>
      <c r="J22" s="5"/>
      <c r="L22" s="5"/>
      <c r="N22" s="5"/>
      <c r="P22" s="5"/>
      <c r="R22" s="5"/>
      <c r="T22" s="5"/>
      <c r="V22" s="5"/>
      <c r="W22" s="6">
        <v>1</v>
      </c>
      <c r="X22" s="5"/>
    </row>
    <row r="23" spans="1:24" ht="15" customHeight="1" x14ac:dyDescent="0.4">
      <c r="A23" s="4" t="s">
        <v>47</v>
      </c>
      <c r="B23" s="5" t="s">
        <v>32</v>
      </c>
      <c r="C23" s="5"/>
      <c r="D23" s="5"/>
      <c r="E23" s="6">
        <v>37</v>
      </c>
      <c r="F23" s="5"/>
      <c r="G23" s="6">
        <v>18</v>
      </c>
      <c r="H23" s="5"/>
      <c r="I23" s="6">
        <v>31</v>
      </c>
      <c r="J23" s="5"/>
      <c r="K23" s="6">
        <v>34</v>
      </c>
      <c r="L23" s="5"/>
      <c r="M23" s="6">
        <v>41</v>
      </c>
      <c r="N23" s="5"/>
      <c r="O23" s="6">
        <v>74</v>
      </c>
      <c r="P23" s="5"/>
      <c r="Q23" s="6">
        <v>54</v>
      </c>
      <c r="R23" s="5"/>
      <c r="S23" s="6">
        <v>28</v>
      </c>
      <c r="T23" s="5"/>
      <c r="U23" s="6">
        <v>38</v>
      </c>
      <c r="V23" s="5"/>
      <c r="W23" s="6">
        <v>23</v>
      </c>
      <c r="X23" s="5"/>
    </row>
    <row r="24" spans="1:24" ht="15" customHeight="1" x14ac:dyDescent="0.4">
      <c r="A24" s="4" t="s">
        <v>48</v>
      </c>
      <c r="B24" s="5" t="s">
        <v>32</v>
      </c>
      <c r="C24" s="5"/>
      <c r="D24" s="5"/>
      <c r="E24" s="6">
        <v>1</v>
      </c>
      <c r="F24" s="5"/>
      <c r="H24" s="5"/>
      <c r="I24" s="6">
        <v>2</v>
      </c>
      <c r="J24" s="5"/>
      <c r="L24" s="5"/>
      <c r="N24" s="5"/>
      <c r="P24" s="5"/>
      <c r="R24" s="5"/>
      <c r="T24" s="5"/>
      <c r="V24" s="5"/>
      <c r="W24" s="6">
        <v>374</v>
      </c>
      <c r="X24" s="5"/>
    </row>
    <row r="25" spans="1:24" ht="15" customHeight="1" x14ac:dyDescent="0.4">
      <c r="A25" s="4" t="s">
        <v>49</v>
      </c>
      <c r="B25" s="5" t="s">
        <v>32</v>
      </c>
      <c r="C25" s="5"/>
      <c r="D25" s="5"/>
      <c r="E25" s="6">
        <v>53</v>
      </c>
      <c r="F25" s="5"/>
      <c r="G25" s="6">
        <v>74</v>
      </c>
      <c r="H25" s="5"/>
      <c r="I25" s="6">
        <v>85</v>
      </c>
      <c r="J25" s="5"/>
      <c r="L25" s="5"/>
      <c r="N25" s="5"/>
      <c r="P25" s="5"/>
      <c r="R25" s="5"/>
      <c r="T25" s="5"/>
      <c r="V25" s="5"/>
      <c r="X25" s="5"/>
    </row>
    <row r="26" spans="1:24" ht="15" customHeight="1" x14ac:dyDescent="0.4">
      <c r="A26" s="4" t="s">
        <v>50</v>
      </c>
      <c r="B26" s="5" t="s">
        <v>32</v>
      </c>
      <c r="C26" s="5"/>
      <c r="D26" s="5"/>
      <c r="E26" s="6">
        <v>40</v>
      </c>
      <c r="F26" s="5"/>
      <c r="H26" s="5"/>
      <c r="I26" s="6">
        <v>504</v>
      </c>
      <c r="J26" s="5"/>
      <c r="L26" s="5"/>
      <c r="N26" s="5"/>
      <c r="P26" s="5"/>
      <c r="R26" s="5"/>
      <c r="T26" s="5"/>
      <c r="V26" s="5"/>
      <c r="W26" s="6">
        <v>41</v>
      </c>
      <c r="X26" s="5"/>
    </row>
    <row r="27" spans="1:24" ht="15" customHeight="1" x14ac:dyDescent="0.4">
      <c r="A27" s="4" t="s">
        <v>51</v>
      </c>
      <c r="B27" s="5" t="s">
        <v>32</v>
      </c>
      <c r="C27" s="5"/>
      <c r="D27" s="5"/>
      <c r="F27" s="5"/>
      <c r="H27" s="5"/>
      <c r="J27" s="5"/>
      <c r="L27" s="5"/>
      <c r="N27" s="5"/>
      <c r="P27" s="5"/>
      <c r="R27" s="5"/>
      <c r="T27" s="5"/>
      <c r="V27" s="5"/>
      <c r="X27" s="5"/>
    </row>
    <row r="28" spans="1:24" ht="15" customHeight="1" x14ac:dyDescent="0.4">
      <c r="A28" s="4" t="s">
        <v>52</v>
      </c>
      <c r="B28" s="5" t="s">
        <v>32</v>
      </c>
      <c r="C28" s="5"/>
      <c r="D28" s="5"/>
      <c r="F28" s="5"/>
      <c r="H28" s="5"/>
      <c r="J28" s="5"/>
      <c r="L28" s="5"/>
      <c r="N28" s="5"/>
      <c r="P28" s="5"/>
      <c r="R28" s="5"/>
      <c r="T28" s="5"/>
      <c r="V28" s="5"/>
      <c r="X28" s="5"/>
    </row>
    <row r="29" spans="1:24" ht="15" customHeight="1" x14ac:dyDescent="0.4">
      <c r="A29" s="4" t="s">
        <v>53</v>
      </c>
      <c r="B29" s="5" t="s">
        <v>32</v>
      </c>
      <c r="C29" s="5"/>
      <c r="D29" s="5"/>
      <c r="F29" s="5"/>
      <c r="H29" s="5"/>
      <c r="J29" s="5"/>
      <c r="L29" s="5"/>
      <c r="N29" s="5"/>
      <c r="P29" s="5"/>
      <c r="R29" s="5"/>
      <c r="T29" s="5"/>
      <c r="V29" s="5"/>
      <c r="X29" s="5"/>
    </row>
    <row r="30" spans="1:24" ht="15" customHeight="1" x14ac:dyDescent="0.4">
      <c r="A30" s="4" t="s">
        <v>54</v>
      </c>
      <c r="B30" s="5" t="s">
        <v>32</v>
      </c>
      <c r="C30" s="5"/>
      <c r="D30" s="5"/>
      <c r="F30" s="5"/>
      <c r="H30" s="5"/>
      <c r="J30" s="5"/>
      <c r="L30" s="5"/>
      <c r="N30" s="5"/>
      <c r="P30" s="5"/>
      <c r="R30" s="5"/>
      <c r="T30" s="5"/>
      <c r="V30" s="5"/>
      <c r="X30" s="5"/>
    </row>
    <row r="31" spans="1:24" ht="15" customHeight="1" x14ac:dyDescent="0.4">
      <c r="A31" s="4" t="s">
        <v>55</v>
      </c>
      <c r="B31" s="5" t="s">
        <v>32</v>
      </c>
      <c r="C31" s="5"/>
      <c r="D31" s="5"/>
      <c r="F31" s="5"/>
      <c r="H31" s="5"/>
      <c r="J31" s="5"/>
      <c r="L31" s="5"/>
      <c r="N31" s="5"/>
      <c r="P31" s="5"/>
      <c r="R31" s="5"/>
      <c r="T31" s="5"/>
      <c r="V31" s="5"/>
      <c r="X31" s="5"/>
    </row>
    <row r="32" spans="1:24" ht="15" customHeight="1" x14ac:dyDescent="0.4">
      <c r="A32" s="4" t="s">
        <v>56</v>
      </c>
      <c r="B32" s="5" t="s">
        <v>32</v>
      </c>
      <c r="C32" s="5"/>
      <c r="D32" s="5"/>
      <c r="E32" s="6">
        <v>15</v>
      </c>
      <c r="F32" s="5"/>
      <c r="G32" s="6">
        <v>1</v>
      </c>
      <c r="H32" s="5"/>
      <c r="I32" s="6">
        <v>1</v>
      </c>
      <c r="J32" s="5"/>
      <c r="L32" s="5"/>
      <c r="N32" s="5"/>
      <c r="P32" s="5"/>
      <c r="R32" s="5"/>
      <c r="T32" s="5"/>
      <c r="V32" s="5"/>
      <c r="X32" s="5"/>
    </row>
    <row r="33" spans="1:24" ht="15" customHeight="1" x14ac:dyDescent="0.4">
      <c r="A33" s="4" t="s">
        <v>57</v>
      </c>
      <c r="B33" s="5" t="s">
        <v>32</v>
      </c>
      <c r="C33" s="5"/>
      <c r="D33" s="5"/>
      <c r="E33" s="6">
        <v>630</v>
      </c>
      <c r="F33" s="5"/>
      <c r="G33" s="6">
        <v>20</v>
      </c>
      <c r="H33" s="5"/>
      <c r="I33" s="6">
        <v>29</v>
      </c>
      <c r="J33" s="5"/>
      <c r="K33" s="6">
        <v>628</v>
      </c>
      <c r="L33" s="5"/>
      <c r="M33" s="6">
        <v>671</v>
      </c>
      <c r="N33" s="5"/>
      <c r="O33" s="6">
        <v>113</v>
      </c>
      <c r="P33" s="5"/>
      <c r="Q33" s="6">
        <v>132</v>
      </c>
      <c r="R33" s="5"/>
      <c r="S33" s="6">
        <v>423</v>
      </c>
      <c r="T33" s="5"/>
      <c r="U33" s="6">
        <v>314</v>
      </c>
      <c r="V33" s="5"/>
      <c r="W33" s="6">
        <v>3</v>
      </c>
      <c r="X33" s="5"/>
    </row>
    <row r="34" spans="1:24" ht="15" customHeight="1" x14ac:dyDescent="0.4">
      <c r="A34" s="4" t="s">
        <v>58</v>
      </c>
      <c r="B34" s="5" t="s">
        <v>32</v>
      </c>
      <c r="C34" s="5"/>
      <c r="D34" s="5"/>
      <c r="E34" s="6">
        <v>-58</v>
      </c>
      <c r="F34" s="5"/>
      <c r="G34" s="6">
        <v>-52</v>
      </c>
      <c r="H34" s="5"/>
      <c r="I34" s="6">
        <v>-46</v>
      </c>
      <c r="J34" s="5"/>
      <c r="K34" s="6">
        <v>-27</v>
      </c>
      <c r="L34" s="5"/>
      <c r="M34" s="6">
        <v>-21</v>
      </c>
      <c r="N34" s="5"/>
      <c r="O34" s="6">
        <v>-23</v>
      </c>
      <c r="P34" s="5"/>
      <c r="Q34" s="6">
        <v>-18</v>
      </c>
      <c r="R34" s="5"/>
      <c r="S34" s="6">
        <v>-18</v>
      </c>
      <c r="T34" s="5"/>
      <c r="U34" s="6">
        <v>-10</v>
      </c>
      <c r="V34" s="5"/>
      <c r="W34" s="6">
        <v>-7</v>
      </c>
      <c r="X34" s="5"/>
    </row>
    <row r="35" spans="1:24" ht="15" customHeight="1" x14ac:dyDescent="0.4">
      <c r="A35" s="4" t="s">
        <v>59</v>
      </c>
      <c r="B35" s="5" t="s">
        <v>32</v>
      </c>
      <c r="C35" s="5"/>
      <c r="D35" s="5"/>
      <c r="F35" s="5"/>
      <c r="H35" s="5"/>
      <c r="J35" s="5"/>
      <c r="L35" s="5"/>
      <c r="N35" s="5"/>
      <c r="P35" s="5"/>
      <c r="R35" s="5"/>
      <c r="T35" s="5"/>
      <c r="V35" s="5"/>
      <c r="X35" s="5"/>
    </row>
    <row r="36" spans="1:24" ht="15" customHeight="1" x14ac:dyDescent="0.4">
      <c r="A36" s="4" t="s">
        <v>60</v>
      </c>
      <c r="B36" s="5" t="s">
        <v>32</v>
      </c>
      <c r="C36" s="5"/>
      <c r="D36" s="5"/>
      <c r="E36" s="6">
        <v>5220</v>
      </c>
      <c r="F36" s="5"/>
      <c r="G36" s="6">
        <v>9273</v>
      </c>
      <c r="H36" s="5"/>
      <c r="I36" s="6">
        <v>10033</v>
      </c>
      <c r="J36" s="5"/>
      <c r="K36" s="6">
        <v>10980</v>
      </c>
      <c r="L36" s="5"/>
      <c r="M36" s="6">
        <v>11036</v>
      </c>
      <c r="N36" s="5"/>
      <c r="O36" s="6">
        <v>13439</v>
      </c>
      <c r="P36" s="5"/>
      <c r="Q36" s="6">
        <v>15942</v>
      </c>
      <c r="R36" s="5"/>
      <c r="S36" s="6">
        <v>15785</v>
      </c>
      <c r="T36" s="5"/>
      <c r="U36" s="6">
        <v>17127</v>
      </c>
      <c r="V36" s="5"/>
      <c r="W36" s="6">
        <v>3913</v>
      </c>
      <c r="X36" s="5"/>
    </row>
    <row r="37" spans="1:24" ht="15" customHeight="1" x14ac:dyDescent="0.4">
      <c r="A37" s="4" t="s">
        <v>61</v>
      </c>
      <c r="B37" s="5" t="s">
        <v>32</v>
      </c>
      <c r="C37" s="5"/>
      <c r="D37" s="5"/>
      <c r="E37" s="6">
        <v>2620</v>
      </c>
      <c r="F37" s="5"/>
      <c r="G37" s="6">
        <v>4676</v>
      </c>
      <c r="H37" s="5"/>
      <c r="I37" s="6">
        <v>5432</v>
      </c>
      <c r="J37" s="5"/>
      <c r="K37" s="6">
        <v>6633</v>
      </c>
      <c r="L37" s="5"/>
      <c r="M37" s="6">
        <v>6251</v>
      </c>
      <c r="N37" s="5"/>
      <c r="O37" s="6">
        <v>8542</v>
      </c>
      <c r="P37" s="5"/>
      <c r="Q37" s="6">
        <v>11284</v>
      </c>
      <c r="R37" s="5"/>
      <c r="S37" s="6">
        <v>12246</v>
      </c>
      <c r="T37" s="5"/>
      <c r="U37" s="6">
        <v>13741</v>
      </c>
      <c r="V37" s="5"/>
      <c r="W37" s="6">
        <v>3019</v>
      </c>
      <c r="X37" s="5"/>
    </row>
    <row r="38" spans="1:24" ht="15" customHeight="1" x14ac:dyDescent="0.4">
      <c r="A38" s="4" t="s">
        <v>62</v>
      </c>
      <c r="B38" s="5" t="s">
        <v>32</v>
      </c>
      <c r="C38" s="5"/>
      <c r="D38" s="5"/>
      <c r="E38" s="6">
        <v>2291</v>
      </c>
      <c r="F38" s="5"/>
      <c r="G38" s="6">
        <v>3455</v>
      </c>
      <c r="H38" s="5"/>
      <c r="I38" s="6">
        <v>3698</v>
      </c>
      <c r="J38" s="5"/>
      <c r="K38" s="6">
        <v>4570</v>
      </c>
      <c r="L38" s="5"/>
      <c r="M38" s="6">
        <v>4202</v>
      </c>
      <c r="N38" s="5"/>
      <c r="O38" s="6">
        <v>3893</v>
      </c>
      <c r="P38" s="5"/>
      <c r="Q38" s="6">
        <v>3571</v>
      </c>
      <c r="R38" s="5"/>
      <c r="S38" s="6">
        <v>10061</v>
      </c>
      <c r="T38" s="5"/>
      <c r="U38" s="6">
        <v>12059</v>
      </c>
      <c r="V38" s="5"/>
      <c r="W38" s="6">
        <v>2116</v>
      </c>
      <c r="X38" s="5"/>
    </row>
    <row r="39" spans="1:24" ht="15" customHeight="1" x14ac:dyDescent="0.4">
      <c r="A39" s="4" t="s">
        <v>63</v>
      </c>
      <c r="B39" s="5" t="s">
        <v>32</v>
      </c>
      <c r="C39" s="5"/>
      <c r="D39" s="5"/>
      <c r="E39" s="6">
        <v>549</v>
      </c>
      <c r="F39" s="5"/>
      <c r="G39" s="6">
        <v>613</v>
      </c>
      <c r="H39" s="5"/>
      <c r="I39" s="6">
        <v>623</v>
      </c>
      <c r="J39" s="5"/>
      <c r="L39" s="5"/>
      <c r="N39" s="5"/>
      <c r="P39" s="5"/>
      <c r="R39" s="5"/>
      <c r="S39" s="6">
        <v>2195</v>
      </c>
      <c r="T39" s="5"/>
      <c r="U39" s="6">
        <v>2323</v>
      </c>
      <c r="V39" s="5"/>
      <c r="W39" s="6">
        <v>613</v>
      </c>
      <c r="X39" s="5"/>
    </row>
    <row r="40" spans="1:24" ht="15" customHeight="1" x14ac:dyDescent="0.4">
      <c r="A40" s="4" t="s">
        <v>64</v>
      </c>
      <c r="B40" s="5" t="s">
        <v>32</v>
      </c>
      <c r="C40" s="5"/>
      <c r="D40" s="5"/>
      <c r="E40" s="6">
        <v>1427</v>
      </c>
      <c r="F40" s="5"/>
      <c r="G40" s="6">
        <v>2242</v>
      </c>
      <c r="H40" s="5"/>
      <c r="I40" s="6">
        <v>2461</v>
      </c>
      <c r="J40" s="5"/>
      <c r="L40" s="5"/>
      <c r="N40" s="5"/>
      <c r="P40" s="5"/>
      <c r="R40" s="5"/>
      <c r="S40" s="6">
        <v>7237</v>
      </c>
      <c r="T40" s="5"/>
      <c r="U40" s="6">
        <v>9124</v>
      </c>
      <c r="V40" s="5"/>
      <c r="W40" s="6">
        <v>1156</v>
      </c>
      <c r="X40" s="5"/>
    </row>
    <row r="41" spans="1:24" ht="15" customHeight="1" x14ac:dyDescent="0.4">
      <c r="A41" s="4" t="s">
        <v>65</v>
      </c>
      <c r="B41" s="5" t="s">
        <v>32</v>
      </c>
      <c r="C41" s="5"/>
      <c r="D41" s="5"/>
      <c r="F41" s="5"/>
      <c r="H41" s="5"/>
      <c r="J41" s="5"/>
      <c r="L41" s="5"/>
      <c r="N41" s="5"/>
      <c r="P41" s="5"/>
      <c r="R41" s="5"/>
      <c r="T41" s="5"/>
      <c r="V41" s="5"/>
      <c r="W41" s="6">
        <v>347</v>
      </c>
      <c r="X41" s="5"/>
    </row>
    <row r="42" spans="1:24" ht="15" customHeight="1" x14ac:dyDescent="0.4">
      <c r="A42" s="4" t="s">
        <v>66</v>
      </c>
      <c r="B42" s="5" t="s">
        <v>32</v>
      </c>
      <c r="C42" s="5"/>
      <c r="D42" s="5"/>
      <c r="F42" s="5"/>
      <c r="H42" s="5"/>
      <c r="J42" s="5"/>
      <c r="L42" s="5"/>
      <c r="N42" s="5"/>
      <c r="P42" s="5"/>
      <c r="R42" s="5"/>
      <c r="T42" s="5"/>
      <c r="V42" s="5"/>
      <c r="X42" s="5"/>
    </row>
    <row r="43" spans="1:24" ht="15" customHeight="1" x14ac:dyDescent="0.4">
      <c r="A43" s="4" t="s">
        <v>67</v>
      </c>
      <c r="B43" s="5" t="s">
        <v>32</v>
      </c>
      <c r="C43" s="5"/>
      <c r="D43" s="5"/>
      <c r="E43" s="6">
        <v>315</v>
      </c>
      <c r="F43" s="5"/>
      <c r="G43" s="6">
        <v>600</v>
      </c>
      <c r="H43" s="5"/>
      <c r="I43" s="6">
        <v>614</v>
      </c>
      <c r="J43" s="5"/>
      <c r="L43" s="5"/>
      <c r="N43" s="5"/>
      <c r="P43" s="5"/>
      <c r="R43" s="5"/>
      <c r="S43" s="6">
        <v>629</v>
      </c>
      <c r="T43" s="5"/>
      <c r="U43" s="6">
        <v>612</v>
      </c>
      <c r="V43" s="5"/>
      <c r="X43" s="5"/>
    </row>
    <row r="44" spans="1:24" ht="15" customHeight="1" x14ac:dyDescent="0.4">
      <c r="A44" s="4" t="s">
        <v>68</v>
      </c>
      <c r="B44" s="5" t="s">
        <v>32</v>
      </c>
      <c r="C44" s="5"/>
      <c r="D44" s="5"/>
      <c r="E44" s="6">
        <v>41</v>
      </c>
      <c r="F44" s="5"/>
      <c r="G44" s="6">
        <v>362</v>
      </c>
      <c r="H44" s="5"/>
      <c r="I44" s="6">
        <v>829</v>
      </c>
      <c r="J44" s="5"/>
      <c r="K44" s="6">
        <v>559</v>
      </c>
      <c r="L44" s="5"/>
      <c r="M44" s="6">
        <v>547</v>
      </c>
      <c r="N44" s="5"/>
      <c r="O44" s="6">
        <v>3147</v>
      </c>
      <c r="P44" s="5"/>
      <c r="Q44" s="6">
        <v>6208</v>
      </c>
      <c r="R44" s="5"/>
      <c r="S44" s="6">
        <v>704</v>
      </c>
      <c r="T44" s="5"/>
      <c r="U44" s="6">
        <v>203</v>
      </c>
      <c r="V44" s="5"/>
      <c r="X44" s="5"/>
    </row>
    <row r="45" spans="1:24" ht="15" customHeight="1" x14ac:dyDescent="0.4">
      <c r="A45" s="4" t="s">
        <v>69</v>
      </c>
      <c r="B45" s="5" t="s">
        <v>32</v>
      </c>
      <c r="C45" s="5"/>
      <c r="D45" s="5"/>
      <c r="E45" s="6">
        <v>288</v>
      </c>
      <c r="F45" s="5"/>
      <c r="G45" s="6">
        <v>858</v>
      </c>
      <c r="H45" s="5"/>
      <c r="I45" s="6">
        <v>905</v>
      </c>
      <c r="J45" s="5"/>
      <c r="K45" s="6">
        <v>1504</v>
      </c>
      <c r="L45" s="5"/>
      <c r="M45" s="6">
        <v>1502</v>
      </c>
      <c r="N45" s="5"/>
      <c r="O45" s="6">
        <v>1502</v>
      </c>
      <c r="P45" s="5"/>
      <c r="Q45" s="6">
        <v>1505</v>
      </c>
      <c r="R45" s="5"/>
      <c r="S45" s="6">
        <v>1481</v>
      </c>
      <c r="T45" s="5"/>
      <c r="U45" s="6">
        <v>1479</v>
      </c>
      <c r="V45" s="5"/>
      <c r="W45" s="6">
        <v>903</v>
      </c>
      <c r="X45" s="5"/>
    </row>
    <row r="46" spans="1:24" ht="15" customHeight="1" x14ac:dyDescent="0.4">
      <c r="A46" s="4" t="s">
        <v>70</v>
      </c>
      <c r="B46" s="5" t="s">
        <v>32</v>
      </c>
      <c r="C46" s="5"/>
      <c r="D46" s="5"/>
      <c r="E46" s="6">
        <v>15</v>
      </c>
      <c r="F46" s="5"/>
      <c r="G46" s="6">
        <v>12</v>
      </c>
      <c r="H46" s="5"/>
      <c r="I46" s="6">
        <v>13</v>
      </c>
      <c r="J46" s="5"/>
      <c r="K46" s="6">
        <v>13</v>
      </c>
      <c r="L46" s="5"/>
      <c r="M46" s="6">
        <v>13</v>
      </c>
      <c r="N46" s="5"/>
      <c r="O46" s="6">
        <v>277</v>
      </c>
      <c r="P46" s="5"/>
      <c r="Q46" s="6">
        <v>925</v>
      </c>
      <c r="R46" s="5"/>
      <c r="S46" s="6">
        <v>928</v>
      </c>
      <c r="T46" s="5"/>
      <c r="U46" s="6">
        <v>1265</v>
      </c>
      <c r="V46" s="5"/>
      <c r="W46" s="6">
        <v>536</v>
      </c>
      <c r="X46" s="5"/>
    </row>
    <row r="47" spans="1:24" ht="15" customHeight="1" x14ac:dyDescent="0.4">
      <c r="A47" s="4" t="s">
        <v>71</v>
      </c>
      <c r="B47" s="5" t="s">
        <v>32</v>
      </c>
      <c r="C47" s="5"/>
      <c r="D47" s="5"/>
      <c r="F47" s="5"/>
      <c r="H47" s="5"/>
      <c r="J47" s="5"/>
      <c r="L47" s="5"/>
      <c r="N47" s="5"/>
      <c r="P47" s="5"/>
      <c r="R47" s="5"/>
      <c r="T47" s="5"/>
      <c r="V47" s="5"/>
      <c r="X47" s="5"/>
    </row>
    <row r="48" spans="1:24" ht="15" customHeight="1" x14ac:dyDescent="0.4">
      <c r="A48" s="4" t="s">
        <v>72</v>
      </c>
      <c r="B48" s="5" t="s">
        <v>32</v>
      </c>
      <c r="C48" s="5"/>
      <c r="D48" s="5"/>
      <c r="F48" s="5"/>
      <c r="H48" s="5"/>
      <c r="J48" s="5"/>
      <c r="L48" s="5"/>
      <c r="N48" s="5"/>
      <c r="P48" s="5"/>
      <c r="R48" s="5"/>
      <c r="T48" s="5"/>
      <c r="V48" s="5"/>
      <c r="X48" s="5"/>
    </row>
    <row r="49" spans="1:24" ht="15" customHeight="1" x14ac:dyDescent="0.4">
      <c r="A49" s="4" t="s">
        <v>73</v>
      </c>
      <c r="B49" s="5" t="s">
        <v>32</v>
      </c>
      <c r="C49" s="5"/>
      <c r="D49" s="5"/>
      <c r="F49" s="5"/>
      <c r="H49" s="5"/>
      <c r="J49" s="5"/>
      <c r="L49" s="5"/>
      <c r="N49" s="5"/>
      <c r="P49" s="5"/>
      <c r="R49" s="5"/>
      <c r="T49" s="5"/>
      <c r="V49" s="5"/>
      <c r="X49" s="5"/>
    </row>
    <row r="50" spans="1:24" ht="15" customHeight="1" x14ac:dyDescent="0.4">
      <c r="A50" s="4" t="s">
        <v>74</v>
      </c>
      <c r="B50" s="5" t="s">
        <v>32</v>
      </c>
      <c r="C50" s="5"/>
      <c r="D50" s="5"/>
      <c r="F50" s="5"/>
      <c r="H50" s="5"/>
      <c r="J50" s="5"/>
      <c r="L50" s="5"/>
      <c r="N50" s="5"/>
      <c r="P50" s="5"/>
      <c r="R50" s="5"/>
      <c r="T50" s="5"/>
      <c r="V50" s="5"/>
      <c r="X50" s="5"/>
    </row>
    <row r="51" spans="1:24" ht="15" customHeight="1" x14ac:dyDescent="0.4">
      <c r="A51" s="4" t="s">
        <v>66</v>
      </c>
      <c r="B51" s="5" t="s">
        <v>32</v>
      </c>
      <c r="C51" s="5"/>
      <c r="D51" s="5"/>
      <c r="F51" s="5"/>
      <c r="H51" s="5"/>
      <c r="J51" s="5"/>
      <c r="L51" s="5"/>
      <c r="N51" s="5"/>
      <c r="P51" s="5"/>
      <c r="R51" s="5"/>
      <c r="T51" s="5"/>
      <c r="V51" s="5"/>
      <c r="X51" s="5"/>
    </row>
    <row r="52" spans="1:24" ht="15" customHeight="1" x14ac:dyDescent="0.4">
      <c r="A52" s="4" t="s">
        <v>75</v>
      </c>
      <c r="B52" s="5" t="s">
        <v>32</v>
      </c>
      <c r="C52" s="5"/>
      <c r="D52" s="5"/>
      <c r="F52" s="5"/>
      <c r="H52" s="5"/>
      <c r="J52" s="5"/>
      <c r="L52" s="5"/>
      <c r="N52" s="5"/>
      <c r="P52" s="5"/>
      <c r="R52" s="5"/>
      <c r="T52" s="5"/>
      <c r="V52" s="5"/>
      <c r="X52" s="5"/>
    </row>
    <row r="53" spans="1:24" ht="15" customHeight="1" x14ac:dyDescent="0.4">
      <c r="A53" s="4" t="s">
        <v>76</v>
      </c>
      <c r="B53" s="5" t="s">
        <v>32</v>
      </c>
      <c r="C53" s="5"/>
      <c r="D53" s="5"/>
      <c r="F53" s="5"/>
      <c r="H53" s="5"/>
      <c r="J53" s="5"/>
      <c r="L53" s="5"/>
      <c r="N53" s="5"/>
      <c r="P53" s="5"/>
      <c r="R53" s="5"/>
      <c r="T53" s="5"/>
      <c r="V53" s="5"/>
      <c r="X53" s="5"/>
    </row>
    <row r="54" spans="1:24" ht="15" customHeight="1" x14ac:dyDescent="0.4">
      <c r="A54" s="4" t="s">
        <v>77</v>
      </c>
      <c r="B54" s="5" t="s">
        <v>32</v>
      </c>
      <c r="C54" s="5"/>
      <c r="D54" s="5"/>
      <c r="F54" s="5"/>
      <c r="H54" s="5"/>
      <c r="J54" s="5"/>
      <c r="L54" s="5"/>
      <c r="N54" s="5"/>
      <c r="P54" s="5"/>
      <c r="R54" s="5"/>
      <c r="T54" s="5"/>
      <c r="V54" s="5"/>
      <c r="X54" s="5"/>
    </row>
    <row r="55" spans="1:24" ht="15" customHeight="1" x14ac:dyDescent="0.4">
      <c r="A55" s="4" t="s">
        <v>78</v>
      </c>
      <c r="B55" s="5" t="s">
        <v>32</v>
      </c>
      <c r="C55" s="5"/>
      <c r="D55" s="5"/>
      <c r="E55" s="6">
        <v>2585</v>
      </c>
      <c r="F55" s="5"/>
      <c r="G55" s="6">
        <v>4585</v>
      </c>
      <c r="H55" s="5"/>
      <c r="I55" s="6">
        <v>4588</v>
      </c>
      <c r="J55" s="5"/>
      <c r="K55" s="6">
        <v>4335</v>
      </c>
      <c r="L55" s="5"/>
      <c r="M55" s="6">
        <v>4773</v>
      </c>
      <c r="N55" s="5"/>
      <c r="O55" s="6">
        <v>4620</v>
      </c>
      <c r="P55" s="5"/>
      <c r="Q55" s="6">
        <v>3733</v>
      </c>
      <c r="R55" s="5"/>
      <c r="S55" s="6">
        <v>2611</v>
      </c>
      <c r="T55" s="5"/>
      <c r="U55" s="6">
        <v>2120</v>
      </c>
      <c r="V55" s="5"/>
      <c r="W55" s="6">
        <v>358</v>
      </c>
      <c r="X55" s="5"/>
    </row>
    <row r="56" spans="1:24" ht="15" customHeight="1" x14ac:dyDescent="0.4">
      <c r="A56" s="4" t="s">
        <v>79</v>
      </c>
      <c r="B56" s="5" t="s">
        <v>32</v>
      </c>
      <c r="C56" s="5"/>
      <c r="D56" s="5"/>
      <c r="E56" s="6">
        <v>2183</v>
      </c>
      <c r="F56" s="5"/>
      <c r="G56" s="6">
        <v>3979</v>
      </c>
      <c r="H56" s="5"/>
      <c r="I56" s="6">
        <v>3587</v>
      </c>
      <c r="J56" s="5"/>
      <c r="K56" s="6">
        <v>3608</v>
      </c>
      <c r="L56" s="5"/>
      <c r="M56" s="6">
        <v>3713</v>
      </c>
      <c r="N56" s="5"/>
      <c r="O56" s="6">
        <v>3550</v>
      </c>
      <c r="P56" s="5"/>
      <c r="Q56" s="6">
        <v>2827</v>
      </c>
      <c r="R56" s="5"/>
      <c r="S56" s="6">
        <v>1521</v>
      </c>
      <c r="T56" s="5"/>
      <c r="U56" s="6">
        <v>1027</v>
      </c>
      <c r="V56" s="5"/>
      <c r="W56" s="6">
        <v>283</v>
      </c>
      <c r="X56" s="5"/>
    </row>
    <row r="57" spans="1:24" ht="15" customHeight="1" x14ac:dyDescent="0.4">
      <c r="A57" s="4" t="s">
        <v>80</v>
      </c>
      <c r="B57" s="5" t="s">
        <v>32</v>
      </c>
      <c r="C57" s="5"/>
      <c r="D57" s="5"/>
      <c r="E57" s="6">
        <v>2183</v>
      </c>
      <c r="F57" s="5"/>
      <c r="G57" s="6">
        <v>3979</v>
      </c>
      <c r="H57" s="5"/>
      <c r="I57" s="6">
        <v>3587</v>
      </c>
      <c r="J57" s="5"/>
      <c r="K57" s="6">
        <v>3563</v>
      </c>
      <c r="L57" s="5"/>
      <c r="M57" s="6">
        <v>3497</v>
      </c>
      <c r="N57" s="5"/>
      <c r="O57" s="6">
        <v>3489</v>
      </c>
      <c r="P57" s="5"/>
      <c r="Q57" s="6">
        <v>2793</v>
      </c>
      <c r="R57" s="5"/>
      <c r="S57" s="6">
        <v>1487</v>
      </c>
      <c r="T57" s="5"/>
      <c r="U57" s="6">
        <v>998</v>
      </c>
      <c r="V57" s="5"/>
      <c r="W57" s="6">
        <v>283</v>
      </c>
      <c r="X57" s="5"/>
    </row>
    <row r="58" spans="1:24" ht="15" customHeight="1" x14ac:dyDescent="0.4">
      <c r="A58" s="4" t="s">
        <v>81</v>
      </c>
      <c r="B58" s="5" t="s">
        <v>32</v>
      </c>
      <c r="C58" s="5"/>
      <c r="D58" s="5"/>
      <c r="F58" s="5"/>
      <c r="H58" s="5"/>
      <c r="I58" s="6">
        <v>374</v>
      </c>
      <c r="J58" s="5"/>
      <c r="L58" s="5"/>
      <c r="N58" s="5"/>
      <c r="P58" s="5"/>
      <c r="R58" s="5"/>
      <c r="T58" s="5"/>
      <c r="V58" s="5"/>
      <c r="X58" s="5"/>
    </row>
    <row r="59" spans="1:24" ht="15" customHeight="1" x14ac:dyDescent="0.4">
      <c r="A59" s="4" t="s">
        <v>82</v>
      </c>
      <c r="B59" s="5" t="s">
        <v>32</v>
      </c>
      <c r="C59" s="5"/>
      <c r="D59" s="5"/>
      <c r="F59" s="5"/>
      <c r="H59" s="5"/>
      <c r="J59" s="5"/>
      <c r="L59" s="5"/>
      <c r="N59" s="5"/>
      <c r="P59" s="5"/>
      <c r="R59" s="5"/>
      <c r="T59" s="5"/>
      <c r="V59" s="5"/>
      <c r="X59" s="5"/>
    </row>
    <row r="60" spans="1:24" ht="15" customHeight="1" x14ac:dyDescent="0.4">
      <c r="A60" s="4" t="s">
        <v>83</v>
      </c>
      <c r="B60" s="5" t="s">
        <v>32</v>
      </c>
      <c r="C60" s="5"/>
      <c r="D60" s="5"/>
      <c r="F60" s="5"/>
      <c r="H60" s="5"/>
      <c r="J60" s="5"/>
      <c r="L60" s="5"/>
      <c r="N60" s="5"/>
      <c r="P60" s="5"/>
      <c r="R60" s="5"/>
      <c r="T60" s="5"/>
      <c r="V60" s="5"/>
      <c r="X60" s="5"/>
    </row>
    <row r="61" spans="1:24" ht="15" customHeight="1" x14ac:dyDescent="0.4">
      <c r="A61" s="4" t="s">
        <v>84</v>
      </c>
      <c r="B61" s="5" t="s">
        <v>32</v>
      </c>
      <c r="C61" s="5"/>
      <c r="D61" s="5"/>
      <c r="F61" s="5"/>
      <c r="H61" s="5"/>
      <c r="J61" s="5"/>
      <c r="K61" s="6">
        <v>45</v>
      </c>
      <c r="L61" s="5"/>
      <c r="M61" s="6">
        <v>216</v>
      </c>
      <c r="N61" s="5"/>
      <c r="O61" s="6">
        <v>61</v>
      </c>
      <c r="P61" s="5"/>
      <c r="Q61" s="6">
        <v>34</v>
      </c>
      <c r="R61" s="5"/>
      <c r="S61" s="6">
        <v>34</v>
      </c>
      <c r="T61" s="5"/>
      <c r="U61" s="6">
        <v>29</v>
      </c>
      <c r="V61" s="5"/>
      <c r="X61" s="5"/>
    </row>
    <row r="62" spans="1:24" ht="15" customHeight="1" x14ac:dyDescent="0.4">
      <c r="A62" s="4" t="s">
        <v>85</v>
      </c>
      <c r="B62" s="5" t="s">
        <v>32</v>
      </c>
      <c r="C62" s="5"/>
      <c r="D62" s="5"/>
      <c r="E62" s="6">
        <v>344</v>
      </c>
      <c r="F62" s="5"/>
      <c r="G62" s="6">
        <v>134</v>
      </c>
      <c r="H62" s="5"/>
      <c r="I62" s="6">
        <v>185</v>
      </c>
      <c r="J62" s="5"/>
      <c r="K62" s="6">
        <v>153</v>
      </c>
      <c r="L62" s="5"/>
      <c r="M62" s="6">
        <v>129</v>
      </c>
      <c r="N62" s="5"/>
      <c r="O62" s="6">
        <v>403</v>
      </c>
      <c r="P62" s="5"/>
      <c r="Q62" s="6">
        <v>48</v>
      </c>
      <c r="R62" s="5"/>
      <c r="T62" s="5"/>
      <c r="V62" s="5"/>
      <c r="W62" s="6">
        <v>4</v>
      </c>
      <c r="X62" s="5"/>
    </row>
    <row r="63" spans="1:24" ht="15" customHeight="1" x14ac:dyDescent="0.4">
      <c r="A63" s="4" t="s">
        <v>86</v>
      </c>
      <c r="B63" s="5" t="s">
        <v>32</v>
      </c>
      <c r="C63" s="5"/>
      <c r="D63" s="5"/>
      <c r="F63" s="5"/>
      <c r="H63" s="5"/>
      <c r="J63" s="5"/>
      <c r="L63" s="5"/>
      <c r="N63" s="5"/>
      <c r="P63" s="5"/>
      <c r="R63" s="5"/>
      <c r="T63" s="5"/>
      <c r="V63" s="5"/>
      <c r="X63" s="5"/>
    </row>
    <row r="64" spans="1:24" ht="15" customHeight="1" x14ac:dyDescent="0.4">
      <c r="A64" s="4" t="s">
        <v>87</v>
      </c>
      <c r="B64" s="5" t="s">
        <v>32</v>
      </c>
      <c r="C64" s="5"/>
      <c r="D64" s="5"/>
      <c r="F64" s="5"/>
      <c r="H64" s="5"/>
      <c r="I64" s="6">
        <v>15</v>
      </c>
      <c r="J64" s="5"/>
      <c r="L64" s="5"/>
      <c r="N64" s="5"/>
      <c r="P64" s="5"/>
      <c r="R64" s="5"/>
      <c r="T64" s="5"/>
      <c r="V64" s="5"/>
      <c r="X64" s="5"/>
    </row>
    <row r="65" spans="1:24" ht="15" customHeight="1" x14ac:dyDescent="0.4">
      <c r="A65" s="4" t="s">
        <v>88</v>
      </c>
      <c r="B65" s="5" t="s">
        <v>32</v>
      </c>
      <c r="C65" s="5"/>
      <c r="D65" s="5"/>
      <c r="F65" s="5"/>
      <c r="H65" s="5"/>
      <c r="J65" s="5"/>
      <c r="L65" s="5"/>
      <c r="N65" s="5"/>
      <c r="P65" s="5"/>
      <c r="R65" s="5"/>
      <c r="T65" s="5"/>
      <c r="V65" s="5"/>
      <c r="X65" s="5"/>
    </row>
    <row r="66" spans="1:24" ht="15" customHeight="1" x14ac:dyDescent="0.4">
      <c r="A66" s="4" t="s">
        <v>89</v>
      </c>
      <c r="B66" s="5" t="s">
        <v>32</v>
      </c>
      <c r="C66" s="5"/>
      <c r="D66" s="5"/>
      <c r="F66" s="5"/>
      <c r="H66" s="5"/>
      <c r="J66" s="5"/>
      <c r="L66" s="5"/>
      <c r="N66" s="5"/>
      <c r="P66" s="5"/>
      <c r="R66" s="5"/>
      <c r="T66" s="5"/>
      <c r="V66" s="5"/>
      <c r="X66" s="5"/>
    </row>
    <row r="67" spans="1:24" ht="15" customHeight="1" x14ac:dyDescent="0.4">
      <c r="A67" s="4" t="s">
        <v>90</v>
      </c>
      <c r="B67" s="5" t="s">
        <v>32</v>
      </c>
      <c r="C67" s="5"/>
      <c r="D67" s="5"/>
      <c r="F67" s="5"/>
      <c r="G67" s="6">
        <v>302</v>
      </c>
      <c r="H67" s="5"/>
      <c r="I67" s="6">
        <v>240</v>
      </c>
      <c r="J67" s="5"/>
      <c r="L67" s="5"/>
      <c r="N67" s="5"/>
      <c r="P67" s="5"/>
      <c r="R67" s="5"/>
      <c r="S67" s="6">
        <v>846</v>
      </c>
      <c r="T67" s="5"/>
      <c r="U67" s="6">
        <v>1023</v>
      </c>
      <c r="V67" s="5"/>
      <c r="W67" s="6">
        <v>18</v>
      </c>
      <c r="X67" s="5"/>
    </row>
    <row r="68" spans="1:24" ht="15" customHeight="1" x14ac:dyDescent="0.4">
      <c r="A68" s="4" t="s">
        <v>91</v>
      </c>
      <c r="B68" s="5" t="s">
        <v>32</v>
      </c>
      <c r="C68" s="5"/>
      <c r="D68" s="5"/>
      <c r="F68" s="5"/>
      <c r="H68" s="5"/>
      <c r="J68" s="5"/>
      <c r="L68" s="5"/>
      <c r="N68" s="5"/>
      <c r="P68" s="5"/>
      <c r="R68" s="5"/>
      <c r="T68" s="5"/>
      <c r="V68" s="5"/>
      <c r="X68" s="5"/>
    </row>
    <row r="69" spans="1:24" ht="15" customHeight="1" x14ac:dyDescent="0.4">
      <c r="A69" s="4" t="s">
        <v>92</v>
      </c>
      <c r="B69" s="5" t="s">
        <v>32</v>
      </c>
      <c r="C69" s="5"/>
      <c r="D69" s="5"/>
      <c r="F69" s="5"/>
      <c r="H69" s="5"/>
      <c r="J69" s="5"/>
      <c r="L69" s="5"/>
      <c r="N69" s="5"/>
      <c r="P69" s="5"/>
      <c r="R69" s="5"/>
      <c r="T69" s="5"/>
      <c r="V69" s="5"/>
      <c r="X69" s="5"/>
    </row>
    <row r="70" spans="1:24" ht="15" customHeight="1" x14ac:dyDescent="0.4">
      <c r="A70" s="4" t="s">
        <v>93</v>
      </c>
      <c r="B70" s="5" t="s">
        <v>32</v>
      </c>
      <c r="C70" s="5"/>
      <c r="D70" s="5"/>
      <c r="F70" s="5"/>
      <c r="H70" s="5"/>
      <c r="J70" s="5"/>
      <c r="L70" s="5"/>
      <c r="N70" s="5"/>
      <c r="P70" s="5"/>
      <c r="R70" s="5"/>
      <c r="T70" s="5"/>
      <c r="V70" s="5"/>
      <c r="W70" s="6">
        <v>15</v>
      </c>
      <c r="X70" s="5"/>
    </row>
    <row r="71" spans="1:24" ht="15" customHeight="1" x14ac:dyDescent="0.4">
      <c r="A71" s="4" t="s">
        <v>52</v>
      </c>
      <c r="B71" s="5" t="s">
        <v>32</v>
      </c>
      <c r="C71" s="5"/>
      <c r="D71" s="5"/>
      <c r="F71" s="5"/>
      <c r="H71" s="5"/>
      <c r="J71" s="5"/>
      <c r="L71" s="5"/>
      <c r="N71" s="5"/>
      <c r="P71" s="5"/>
      <c r="R71" s="5"/>
      <c r="T71" s="5"/>
      <c r="V71" s="5"/>
      <c r="X71" s="5"/>
    </row>
    <row r="72" spans="1:24" ht="15" customHeight="1" x14ac:dyDescent="0.4">
      <c r="A72" s="4" t="s">
        <v>94</v>
      </c>
      <c r="B72" s="5" t="s">
        <v>32</v>
      </c>
      <c r="C72" s="5"/>
      <c r="D72" s="5"/>
      <c r="F72" s="5"/>
      <c r="H72" s="5"/>
      <c r="J72" s="5"/>
      <c r="L72" s="5"/>
      <c r="N72" s="5"/>
      <c r="P72" s="5"/>
      <c r="R72" s="5"/>
      <c r="T72" s="5"/>
      <c r="V72" s="5"/>
      <c r="X72" s="5"/>
    </row>
    <row r="73" spans="1:24" ht="15" customHeight="1" x14ac:dyDescent="0.4">
      <c r="A73" s="4" t="s">
        <v>54</v>
      </c>
      <c r="B73" s="5" t="s">
        <v>32</v>
      </c>
      <c r="C73" s="5"/>
      <c r="D73" s="5"/>
      <c r="F73" s="5"/>
      <c r="H73" s="5"/>
      <c r="J73" s="5"/>
      <c r="L73" s="5"/>
      <c r="N73" s="5"/>
      <c r="P73" s="5"/>
      <c r="R73" s="5"/>
      <c r="T73" s="5"/>
      <c r="V73" s="5"/>
      <c r="X73" s="5"/>
    </row>
    <row r="74" spans="1:24" ht="15" customHeight="1" x14ac:dyDescent="0.4">
      <c r="A74" s="4" t="s">
        <v>95</v>
      </c>
      <c r="B74" s="5" t="s">
        <v>32</v>
      </c>
      <c r="C74" s="5"/>
      <c r="D74" s="5"/>
      <c r="E74" s="6">
        <v>61</v>
      </c>
      <c r="F74" s="5"/>
      <c r="G74" s="6">
        <v>171</v>
      </c>
      <c r="H74" s="5"/>
      <c r="I74" s="6">
        <v>196</v>
      </c>
      <c r="J74" s="5"/>
      <c r="K74" s="6">
        <v>600</v>
      </c>
      <c r="L74" s="5"/>
      <c r="M74" s="6">
        <v>932</v>
      </c>
      <c r="N74" s="5"/>
      <c r="O74" s="6">
        <v>668</v>
      </c>
      <c r="P74" s="5"/>
      <c r="Q74" s="6">
        <v>858</v>
      </c>
      <c r="R74" s="5"/>
      <c r="S74" s="6">
        <v>244</v>
      </c>
      <c r="T74" s="5"/>
      <c r="U74" s="6">
        <v>70</v>
      </c>
      <c r="V74" s="5"/>
      <c r="W74" s="6">
        <v>82</v>
      </c>
      <c r="X74" s="5"/>
    </row>
    <row r="75" spans="1:24" ht="15" customHeight="1" x14ac:dyDescent="0.4">
      <c r="A75" s="4" t="s">
        <v>58</v>
      </c>
      <c r="B75" s="5" t="s">
        <v>32</v>
      </c>
      <c r="C75" s="5"/>
      <c r="D75" s="5"/>
      <c r="E75" s="6">
        <v>-3</v>
      </c>
      <c r="F75" s="5"/>
      <c r="G75" s="6">
        <v>-1</v>
      </c>
      <c r="H75" s="5"/>
      <c r="I75" s="6">
        <v>-9</v>
      </c>
      <c r="J75" s="5"/>
      <c r="K75" s="6">
        <v>-26</v>
      </c>
      <c r="L75" s="5"/>
      <c r="M75" s="6">
        <v>-1</v>
      </c>
      <c r="N75" s="5"/>
      <c r="O75" s="6">
        <v>-1</v>
      </c>
      <c r="P75" s="5"/>
      <c r="R75" s="5"/>
      <c r="T75" s="5"/>
      <c r="V75" s="5"/>
      <c r="W75" s="6">
        <v>-45</v>
      </c>
      <c r="X75" s="5"/>
    </row>
    <row r="76" spans="1:24" ht="15" customHeight="1" x14ac:dyDescent="0.4">
      <c r="A76" s="4" t="s">
        <v>96</v>
      </c>
      <c r="B76" s="5" t="s">
        <v>32</v>
      </c>
      <c r="C76" s="5"/>
      <c r="D76" s="5"/>
      <c r="F76" s="5"/>
      <c r="H76" s="5"/>
      <c r="J76" s="5"/>
      <c r="L76" s="5"/>
      <c r="N76" s="5"/>
      <c r="P76" s="5"/>
      <c r="R76" s="5"/>
      <c r="T76" s="5"/>
      <c r="V76" s="5"/>
      <c r="X76" s="5"/>
    </row>
    <row r="77" spans="1:24" ht="15" customHeight="1" x14ac:dyDescent="0.4">
      <c r="A77" s="4" t="s">
        <v>97</v>
      </c>
      <c r="B77" s="5" t="s">
        <v>32</v>
      </c>
      <c r="C77" s="5"/>
      <c r="D77" s="5"/>
      <c r="F77" s="5"/>
      <c r="H77" s="5"/>
      <c r="J77" s="5"/>
      <c r="K77" s="6">
        <v>52</v>
      </c>
      <c r="L77" s="5"/>
      <c r="M77" s="6">
        <v>36</v>
      </c>
      <c r="N77" s="5"/>
      <c r="O77" s="6">
        <v>51</v>
      </c>
      <c r="P77" s="5"/>
      <c r="Q77" s="6">
        <v>208</v>
      </c>
      <c r="R77" s="5"/>
      <c r="S77" s="6">
        <v>359</v>
      </c>
      <c r="T77" s="5"/>
      <c r="U77" s="6">
        <v>619</v>
      </c>
      <c r="V77" s="5"/>
      <c r="X77" s="5"/>
    </row>
    <row r="78" spans="1:24" ht="15" customHeight="1" x14ac:dyDescent="0.4">
      <c r="A78" s="4" t="s">
        <v>98</v>
      </c>
      <c r="B78" s="5" t="s">
        <v>32</v>
      </c>
      <c r="C78" s="5"/>
      <c r="D78" s="5"/>
      <c r="F78" s="5"/>
      <c r="H78" s="5"/>
      <c r="J78" s="5"/>
      <c r="L78" s="5"/>
      <c r="N78" s="5"/>
      <c r="P78" s="5"/>
      <c r="R78" s="5"/>
      <c r="T78" s="5"/>
      <c r="V78" s="5"/>
      <c r="X78" s="5"/>
    </row>
    <row r="79" spans="1:24" ht="15" customHeight="1" x14ac:dyDescent="0.4">
      <c r="A79" s="4" t="s">
        <v>99</v>
      </c>
      <c r="B79" s="5" t="s">
        <v>32</v>
      </c>
      <c r="C79" s="5"/>
      <c r="D79" s="5"/>
      <c r="F79" s="5"/>
      <c r="H79" s="5"/>
      <c r="J79" s="5"/>
      <c r="L79" s="5"/>
      <c r="N79" s="5"/>
      <c r="P79" s="5"/>
      <c r="R79" s="5"/>
      <c r="T79" s="5"/>
      <c r="V79" s="5"/>
      <c r="X79" s="5"/>
    </row>
    <row r="80" spans="1:24" ht="15" customHeight="1" x14ac:dyDescent="0.4">
      <c r="A80" s="4" t="s">
        <v>100</v>
      </c>
      <c r="B80" s="5" t="s">
        <v>32</v>
      </c>
      <c r="C80" s="5"/>
      <c r="D80" s="5"/>
      <c r="F80" s="5"/>
      <c r="H80" s="5"/>
      <c r="J80" s="5"/>
      <c r="L80" s="5"/>
      <c r="N80" s="5"/>
      <c r="P80" s="5"/>
      <c r="R80" s="5"/>
      <c r="S80" s="6">
        <v>359</v>
      </c>
      <c r="T80" s="5"/>
      <c r="U80" s="6">
        <v>619</v>
      </c>
      <c r="V80" s="5"/>
      <c r="X80" s="5"/>
    </row>
    <row r="81" spans="1:24" ht="15" customHeight="1" x14ac:dyDescent="0.4">
      <c r="A81" s="4" t="s">
        <v>101</v>
      </c>
      <c r="B81" s="5" t="s">
        <v>32</v>
      </c>
      <c r="C81" s="5"/>
      <c r="D81" s="5"/>
      <c r="F81" s="5"/>
      <c r="H81" s="5"/>
      <c r="J81" s="5"/>
      <c r="L81" s="5"/>
      <c r="N81" s="5"/>
      <c r="P81" s="5"/>
      <c r="R81" s="5"/>
      <c r="T81" s="5"/>
      <c r="V81" s="5"/>
      <c r="X81" s="5"/>
    </row>
    <row r="82" spans="1:24" ht="15" customHeight="1" x14ac:dyDescent="0.4">
      <c r="A82" s="4" t="s">
        <v>102</v>
      </c>
      <c r="B82" s="5" t="s">
        <v>32</v>
      </c>
      <c r="C82" s="5"/>
      <c r="D82" s="5"/>
      <c r="F82" s="5"/>
      <c r="H82" s="5"/>
      <c r="J82" s="5"/>
      <c r="K82" s="6">
        <v>68</v>
      </c>
      <c r="L82" s="5"/>
      <c r="M82" s="6">
        <v>94</v>
      </c>
      <c r="N82" s="5"/>
      <c r="O82" s="6">
        <v>252</v>
      </c>
      <c r="P82" s="5"/>
      <c r="R82" s="5"/>
      <c r="T82" s="5"/>
      <c r="V82" s="5"/>
      <c r="X82" s="5"/>
    </row>
    <row r="83" spans="1:24" ht="15" customHeight="1" x14ac:dyDescent="0.4">
      <c r="A83" s="4" t="s">
        <v>103</v>
      </c>
      <c r="B83" s="5" t="s">
        <v>32</v>
      </c>
      <c r="C83" s="5"/>
      <c r="D83" s="5"/>
      <c r="E83" s="6">
        <v>19845</v>
      </c>
      <c r="F83" s="5"/>
      <c r="G83" s="6">
        <v>25386</v>
      </c>
      <c r="H83" s="5"/>
      <c r="I83" s="6">
        <v>23839</v>
      </c>
      <c r="J83" s="5"/>
      <c r="K83" s="6">
        <v>23533</v>
      </c>
      <c r="L83" s="5"/>
      <c r="M83" s="6">
        <v>21501</v>
      </c>
      <c r="N83" s="5"/>
      <c r="O83" s="6">
        <v>22968</v>
      </c>
      <c r="P83" s="5"/>
      <c r="Q83" s="6">
        <v>22536</v>
      </c>
      <c r="R83" s="5"/>
      <c r="S83" s="6">
        <v>20629</v>
      </c>
      <c r="T83" s="5"/>
      <c r="U83" s="6">
        <v>20857</v>
      </c>
      <c r="V83" s="5"/>
      <c r="W83" s="6">
        <v>6346</v>
      </c>
      <c r="X83" s="5"/>
    </row>
    <row r="84" spans="1:24" ht="15" customHeight="1" x14ac:dyDescent="0.4">
      <c r="A84" s="4" t="s">
        <v>104</v>
      </c>
      <c r="B84" s="5" t="s">
        <v>32</v>
      </c>
      <c r="C84" s="5"/>
      <c r="D84" s="5"/>
      <c r="E84" s="6">
        <v>8211</v>
      </c>
      <c r="F84" s="5"/>
      <c r="G84" s="6">
        <v>6611</v>
      </c>
      <c r="H84" s="5"/>
      <c r="I84" s="6">
        <v>4225</v>
      </c>
      <c r="J84" s="5"/>
      <c r="K84" s="6">
        <v>3326</v>
      </c>
      <c r="L84" s="5"/>
      <c r="M84" s="6">
        <v>3098</v>
      </c>
      <c r="N84" s="5"/>
      <c r="O84" s="6">
        <v>4083</v>
      </c>
      <c r="P84" s="5"/>
      <c r="Q84" s="6">
        <v>4043</v>
      </c>
      <c r="R84" s="5"/>
      <c r="S84" s="6">
        <v>4741</v>
      </c>
      <c r="T84" s="5"/>
      <c r="U84" s="6">
        <v>4679</v>
      </c>
      <c r="V84" s="5"/>
      <c r="W84" s="6">
        <v>5205</v>
      </c>
      <c r="X84" s="5"/>
    </row>
    <row r="85" spans="1:24" ht="15" customHeight="1" x14ac:dyDescent="0.4">
      <c r="A85" s="4" t="s">
        <v>105</v>
      </c>
      <c r="B85" s="5" t="s">
        <v>32</v>
      </c>
      <c r="C85" s="5"/>
      <c r="D85" s="5"/>
      <c r="E85" s="6">
        <v>2007</v>
      </c>
      <c r="F85" s="5"/>
      <c r="G85" s="6">
        <v>1660</v>
      </c>
      <c r="H85" s="5"/>
      <c r="I85" s="6">
        <v>1139</v>
      </c>
      <c r="J85" s="5"/>
      <c r="K85" s="6">
        <v>723</v>
      </c>
      <c r="L85" s="5"/>
      <c r="M85" s="6">
        <v>741</v>
      </c>
      <c r="N85" s="5"/>
      <c r="O85" s="6">
        <v>1098</v>
      </c>
      <c r="P85" s="5"/>
      <c r="Q85" s="6">
        <v>758</v>
      </c>
      <c r="R85" s="5"/>
      <c r="S85" s="6">
        <v>1013</v>
      </c>
      <c r="T85" s="5"/>
      <c r="U85" s="6">
        <v>1174</v>
      </c>
      <c r="V85" s="5"/>
      <c r="W85" s="6">
        <v>743</v>
      </c>
      <c r="X85" s="5"/>
    </row>
    <row r="86" spans="1:24" ht="15" customHeight="1" x14ac:dyDescent="0.4">
      <c r="A86" s="4" t="s">
        <v>106</v>
      </c>
      <c r="B86" s="5" t="s">
        <v>32</v>
      </c>
      <c r="C86" s="5"/>
      <c r="D86" s="5"/>
      <c r="F86" s="5"/>
      <c r="H86" s="5"/>
      <c r="J86" s="5"/>
      <c r="L86" s="5"/>
      <c r="N86" s="5"/>
      <c r="P86" s="5"/>
      <c r="R86" s="5"/>
      <c r="T86" s="5"/>
      <c r="V86" s="5"/>
      <c r="X86" s="5"/>
    </row>
    <row r="87" spans="1:24" ht="15" customHeight="1" x14ac:dyDescent="0.4">
      <c r="A87" s="4" t="s">
        <v>107</v>
      </c>
      <c r="B87" s="5" t="s">
        <v>32</v>
      </c>
      <c r="C87" s="5"/>
      <c r="D87" s="5"/>
      <c r="E87" s="6">
        <v>3760</v>
      </c>
      <c r="F87" s="5"/>
      <c r="G87" s="6">
        <v>1900</v>
      </c>
      <c r="H87" s="5"/>
      <c r="I87" s="6">
        <v>1740</v>
      </c>
      <c r="J87" s="5"/>
      <c r="K87" s="6">
        <v>1933</v>
      </c>
      <c r="L87" s="5"/>
      <c r="M87" s="6">
        <v>1709</v>
      </c>
      <c r="N87" s="5"/>
      <c r="O87" s="6">
        <v>2454</v>
      </c>
      <c r="P87" s="5"/>
      <c r="Q87" s="6">
        <v>2801</v>
      </c>
      <c r="R87" s="5"/>
      <c r="S87" s="6">
        <v>3150</v>
      </c>
      <c r="T87" s="5"/>
      <c r="U87" s="6">
        <v>2892</v>
      </c>
      <c r="V87" s="5"/>
      <c r="W87" s="6">
        <v>4052</v>
      </c>
      <c r="X87" s="5"/>
    </row>
    <row r="88" spans="1:24" ht="15" customHeight="1" x14ac:dyDescent="0.4">
      <c r="A88" s="4" t="s">
        <v>108</v>
      </c>
      <c r="B88" s="5" t="s">
        <v>32</v>
      </c>
      <c r="C88" s="5"/>
      <c r="D88" s="5"/>
      <c r="E88" s="6">
        <v>3760</v>
      </c>
      <c r="F88" s="5"/>
      <c r="G88" s="6">
        <v>1900</v>
      </c>
      <c r="H88" s="5"/>
      <c r="I88" s="6">
        <v>1740</v>
      </c>
      <c r="J88" s="5"/>
      <c r="K88" s="6">
        <v>1933</v>
      </c>
      <c r="L88" s="5"/>
      <c r="M88" s="6">
        <v>1709</v>
      </c>
      <c r="N88" s="5"/>
      <c r="O88" s="6">
        <v>2454</v>
      </c>
      <c r="P88" s="5"/>
      <c r="Q88" s="6">
        <v>2301</v>
      </c>
      <c r="R88" s="5"/>
      <c r="S88" s="6">
        <v>3150</v>
      </c>
      <c r="T88" s="5"/>
      <c r="U88" s="6">
        <v>2892</v>
      </c>
      <c r="V88" s="5"/>
      <c r="W88" s="6">
        <v>4052</v>
      </c>
      <c r="X88" s="5"/>
    </row>
    <row r="89" spans="1:24" ht="15" customHeight="1" x14ac:dyDescent="0.4">
      <c r="A89" s="4" t="s">
        <v>109</v>
      </c>
      <c r="B89" s="5" t="s">
        <v>32</v>
      </c>
      <c r="C89" s="5"/>
      <c r="D89" s="5"/>
      <c r="F89" s="5"/>
      <c r="H89" s="5"/>
      <c r="J89" s="5"/>
      <c r="L89" s="5"/>
      <c r="N89" s="5"/>
      <c r="P89" s="5"/>
      <c r="Q89" s="6">
        <v>500</v>
      </c>
      <c r="R89" s="5"/>
      <c r="T89" s="5"/>
      <c r="V89" s="5"/>
      <c r="X89" s="5"/>
    </row>
    <row r="90" spans="1:24" ht="15" customHeight="1" x14ac:dyDescent="0.4">
      <c r="A90" s="4" t="s">
        <v>110</v>
      </c>
      <c r="B90" s="5" t="s">
        <v>32</v>
      </c>
      <c r="C90" s="5"/>
      <c r="D90" s="5"/>
      <c r="F90" s="5"/>
      <c r="H90" s="5"/>
      <c r="J90" s="5"/>
      <c r="L90" s="5"/>
      <c r="N90" s="5"/>
      <c r="P90" s="5"/>
      <c r="R90" s="5"/>
      <c r="T90" s="5"/>
      <c r="V90" s="5"/>
      <c r="X90" s="5"/>
    </row>
    <row r="91" spans="1:24" ht="15" customHeight="1" x14ac:dyDescent="0.4">
      <c r="A91" s="4" t="s">
        <v>111</v>
      </c>
      <c r="B91" s="5" t="s">
        <v>32</v>
      </c>
      <c r="C91" s="5"/>
      <c r="D91" s="5"/>
      <c r="E91" s="6">
        <v>327</v>
      </c>
      <c r="F91" s="5"/>
      <c r="G91" s="6">
        <v>561</v>
      </c>
      <c r="H91" s="5"/>
      <c r="I91" s="6">
        <v>298</v>
      </c>
      <c r="J91" s="5"/>
      <c r="K91" s="6">
        <v>328</v>
      </c>
      <c r="L91" s="5"/>
      <c r="M91" s="6">
        <v>226</v>
      </c>
      <c r="N91" s="5"/>
      <c r="O91" s="6">
        <v>397</v>
      </c>
      <c r="P91" s="5"/>
      <c r="Q91" s="6">
        <v>278</v>
      </c>
      <c r="R91" s="5"/>
      <c r="S91" s="6">
        <v>322</v>
      </c>
      <c r="T91" s="5"/>
      <c r="U91" s="6">
        <v>515</v>
      </c>
      <c r="V91" s="5"/>
      <c r="W91" s="6">
        <v>281</v>
      </c>
      <c r="X91" s="5"/>
    </row>
    <row r="92" spans="1:24" ht="15" customHeight="1" x14ac:dyDescent="0.4">
      <c r="A92" s="4" t="s">
        <v>112</v>
      </c>
      <c r="B92" s="5" t="s">
        <v>32</v>
      </c>
      <c r="C92" s="5"/>
      <c r="D92" s="5"/>
      <c r="F92" s="5"/>
      <c r="H92" s="5"/>
      <c r="J92" s="5"/>
      <c r="L92" s="5"/>
      <c r="N92" s="5"/>
      <c r="P92" s="5"/>
      <c r="R92" s="5"/>
      <c r="T92" s="5"/>
      <c r="V92" s="5"/>
      <c r="X92" s="5"/>
    </row>
    <row r="93" spans="1:24" ht="15" customHeight="1" x14ac:dyDescent="0.4">
      <c r="A93" s="4" t="s">
        <v>113</v>
      </c>
      <c r="B93" s="5" t="s">
        <v>32</v>
      </c>
      <c r="C93" s="5"/>
      <c r="D93" s="5"/>
      <c r="E93" s="6">
        <v>1449</v>
      </c>
      <c r="F93" s="5"/>
      <c r="G93" s="6">
        <v>1390</v>
      </c>
      <c r="H93" s="5"/>
      <c r="I93" s="6">
        <v>298</v>
      </c>
      <c r="J93" s="5"/>
      <c r="K93" s="6">
        <v>16</v>
      </c>
      <c r="L93" s="5"/>
      <c r="M93" s="6">
        <v>2</v>
      </c>
      <c r="N93" s="5"/>
      <c r="O93" s="6">
        <v>4</v>
      </c>
      <c r="P93" s="5"/>
      <c r="Q93" s="6">
        <v>4</v>
      </c>
      <c r="R93" s="5"/>
      <c r="S93" s="6">
        <v>5</v>
      </c>
      <c r="T93" s="5"/>
      <c r="U93" s="6">
        <v>5</v>
      </c>
      <c r="V93" s="5"/>
      <c r="W93" s="6">
        <v>5</v>
      </c>
      <c r="X93" s="5"/>
    </row>
    <row r="94" spans="1:24" ht="15" customHeight="1" x14ac:dyDescent="0.4">
      <c r="A94" s="4" t="s">
        <v>114</v>
      </c>
      <c r="B94" s="5" t="s">
        <v>32</v>
      </c>
      <c r="C94" s="5"/>
      <c r="D94" s="5"/>
      <c r="F94" s="5"/>
      <c r="H94" s="5"/>
      <c r="J94" s="5"/>
      <c r="L94" s="5"/>
      <c r="N94" s="5"/>
      <c r="P94" s="5"/>
      <c r="R94" s="5"/>
      <c r="T94" s="5"/>
      <c r="V94" s="5"/>
      <c r="X94" s="5"/>
    </row>
    <row r="95" spans="1:24" ht="15" customHeight="1" x14ac:dyDescent="0.4">
      <c r="A95" s="4" t="s">
        <v>115</v>
      </c>
      <c r="B95" s="5" t="s">
        <v>32</v>
      </c>
      <c r="C95" s="5"/>
      <c r="D95" s="5"/>
      <c r="F95" s="5"/>
      <c r="H95" s="5"/>
      <c r="J95" s="5"/>
      <c r="L95" s="5"/>
      <c r="N95" s="5"/>
      <c r="P95" s="5"/>
      <c r="R95" s="5"/>
      <c r="T95" s="5"/>
      <c r="V95" s="5"/>
      <c r="X95" s="5"/>
    </row>
    <row r="96" spans="1:24" ht="15" customHeight="1" x14ac:dyDescent="0.4">
      <c r="A96" s="4" t="s">
        <v>116</v>
      </c>
      <c r="B96" s="5" t="s">
        <v>32</v>
      </c>
      <c r="C96" s="5"/>
      <c r="D96" s="5"/>
      <c r="F96" s="5"/>
      <c r="H96" s="5"/>
      <c r="J96" s="5"/>
      <c r="L96" s="5"/>
      <c r="N96" s="5"/>
      <c r="P96" s="5"/>
      <c r="R96" s="5"/>
      <c r="T96" s="5"/>
      <c r="V96" s="5"/>
      <c r="X96" s="5"/>
    </row>
    <row r="97" spans="1:24" ht="15" customHeight="1" x14ac:dyDescent="0.4">
      <c r="A97" s="4" t="s">
        <v>117</v>
      </c>
      <c r="B97" s="5" t="s">
        <v>32</v>
      </c>
      <c r="C97" s="5"/>
      <c r="D97" s="5"/>
      <c r="F97" s="5"/>
      <c r="H97" s="5"/>
      <c r="J97" s="5"/>
      <c r="L97" s="5"/>
      <c r="N97" s="5"/>
      <c r="P97" s="5"/>
      <c r="R97" s="5"/>
      <c r="T97" s="5"/>
      <c r="V97" s="5"/>
      <c r="X97" s="5"/>
    </row>
    <row r="98" spans="1:24" ht="15" customHeight="1" x14ac:dyDescent="0.4">
      <c r="A98" s="4" t="s">
        <v>118</v>
      </c>
      <c r="B98" s="5" t="s">
        <v>32</v>
      </c>
      <c r="C98" s="5"/>
      <c r="D98" s="5"/>
      <c r="F98" s="5"/>
      <c r="H98" s="5"/>
      <c r="J98" s="5"/>
      <c r="L98" s="5"/>
      <c r="N98" s="5"/>
      <c r="P98" s="5"/>
      <c r="R98" s="5"/>
      <c r="T98" s="5"/>
      <c r="V98" s="5"/>
      <c r="W98" s="6">
        <v>14</v>
      </c>
      <c r="X98" s="5"/>
    </row>
    <row r="99" spans="1:24" ht="15" customHeight="1" x14ac:dyDescent="0.4">
      <c r="A99" s="4" t="s">
        <v>119</v>
      </c>
      <c r="B99" s="5" t="s">
        <v>32</v>
      </c>
      <c r="C99" s="5"/>
      <c r="D99" s="5"/>
      <c r="F99" s="5"/>
      <c r="H99" s="5"/>
      <c r="J99" s="5"/>
      <c r="L99" s="5"/>
      <c r="N99" s="5"/>
      <c r="P99" s="5"/>
      <c r="R99" s="5"/>
      <c r="T99" s="5"/>
      <c r="V99" s="5"/>
      <c r="X99" s="5"/>
    </row>
    <row r="100" spans="1:24" ht="15" customHeight="1" x14ac:dyDescent="0.4">
      <c r="A100" s="4" t="s">
        <v>120</v>
      </c>
      <c r="B100" s="5" t="s">
        <v>32</v>
      </c>
      <c r="C100" s="5"/>
      <c r="D100" s="5"/>
      <c r="F100" s="5"/>
      <c r="H100" s="5"/>
      <c r="J100" s="5"/>
      <c r="L100" s="5"/>
      <c r="N100" s="5"/>
      <c r="P100" s="5"/>
      <c r="R100" s="5"/>
      <c r="T100" s="5"/>
      <c r="V100" s="5"/>
      <c r="X100" s="5"/>
    </row>
    <row r="101" spans="1:24" ht="15" customHeight="1" x14ac:dyDescent="0.4">
      <c r="A101" s="4" t="s">
        <v>121</v>
      </c>
      <c r="B101" s="5" t="s">
        <v>32</v>
      </c>
      <c r="C101" s="5"/>
      <c r="D101" s="5"/>
      <c r="E101" s="6">
        <v>11</v>
      </c>
      <c r="F101" s="5"/>
      <c r="G101" s="6">
        <v>10</v>
      </c>
      <c r="H101" s="5"/>
      <c r="I101" s="6">
        <v>9</v>
      </c>
      <c r="J101" s="5"/>
      <c r="L101" s="5"/>
      <c r="N101" s="5"/>
      <c r="P101" s="5"/>
      <c r="R101" s="5"/>
      <c r="T101" s="5"/>
      <c r="V101" s="5"/>
      <c r="W101" s="6">
        <v>4</v>
      </c>
      <c r="X101" s="5"/>
    </row>
    <row r="102" spans="1:24" ht="15" customHeight="1" x14ac:dyDescent="0.4">
      <c r="A102" s="4" t="s">
        <v>122</v>
      </c>
      <c r="B102" s="5" t="s">
        <v>32</v>
      </c>
      <c r="C102" s="5"/>
      <c r="D102" s="5"/>
      <c r="E102" s="6">
        <v>7</v>
      </c>
      <c r="F102" s="5"/>
      <c r="G102" s="6">
        <v>1</v>
      </c>
      <c r="H102" s="5"/>
      <c r="I102" s="6">
        <v>2</v>
      </c>
      <c r="J102" s="5"/>
      <c r="L102" s="5"/>
      <c r="N102" s="5"/>
      <c r="P102" s="5"/>
      <c r="R102" s="5"/>
      <c r="T102" s="5"/>
      <c r="V102" s="5"/>
      <c r="W102" s="6">
        <v>1</v>
      </c>
      <c r="X102" s="5"/>
    </row>
    <row r="103" spans="1:24" ht="15" customHeight="1" x14ac:dyDescent="0.4">
      <c r="A103" s="4" t="s">
        <v>123</v>
      </c>
      <c r="B103" s="5" t="s">
        <v>32</v>
      </c>
      <c r="C103" s="5"/>
      <c r="D103" s="5"/>
      <c r="F103" s="5"/>
      <c r="H103" s="5"/>
      <c r="J103" s="5"/>
      <c r="L103" s="5"/>
      <c r="N103" s="5"/>
      <c r="P103" s="5"/>
      <c r="R103" s="5"/>
      <c r="T103" s="5"/>
      <c r="V103" s="5"/>
      <c r="X103" s="5"/>
    </row>
    <row r="104" spans="1:24" ht="15" customHeight="1" x14ac:dyDescent="0.4">
      <c r="A104" s="4" t="s">
        <v>124</v>
      </c>
      <c r="B104" s="5" t="s">
        <v>32</v>
      </c>
      <c r="C104" s="5"/>
      <c r="D104" s="5"/>
      <c r="E104" s="6">
        <v>98</v>
      </c>
      <c r="F104" s="5"/>
      <c r="G104" s="6">
        <v>113</v>
      </c>
      <c r="H104" s="5"/>
      <c r="I104" s="6">
        <v>131</v>
      </c>
      <c r="J104" s="5"/>
      <c r="K104" s="6">
        <v>133</v>
      </c>
      <c r="L104" s="5"/>
      <c r="M104" s="6">
        <v>107</v>
      </c>
      <c r="N104" s="5"/>
      <c r="O104" s="6">
        <v>102</v>
      </c>
      <c r="P104" s="5"/>
      <c r="Q104" s="6">
        <v>91</v>
      </c>
      <c r="R104" s="5"/>
      <c r="S104" s="6">
        <v>84</v>
      </c>
      <c r="T104" s="5"/>
      <c r="U104" s="6">
        <v>56</v>
      </c>
      <c r="V104" s="5"/>
      <c r="W104" s="6">
        <v>5</v>
      </c>
      <c r="X104" s="5"/>
    </row>
    <row r="105" spans="1:24" ht="15" customHeight="1" x14ac:dyDescent="0.4">
      <c r="A105" s="4" t="s">
        <v>125</v>
      </c>
      <c r="B105" s="5" t="s">
        <v>32</v>
      </c>
      <c r="C105" s="5"/>
      <c r="D105" s="5"/>
      <c r="F105" s="5"/>
      <c r="H105" s="5"/>
      <c r="J105" s="5"/>
      <c r="L105" s="5"/>
      <c r="N105" s="5"/>
      <c r="P105" s="5"/>
      <c r="R105" s="5"/>
      <c r="T105" s="5"/>
      <c r="V105" s="5"/>
      <c r="X105" s="5"/>
    </row>
    <row r="106" spans="1:24" ht="15" customHeight="1" x14ac:dyDescent="0.4">
      <c r="A106" s="4" t="s">
        <v>126</v>
      </c>
      <c r="B106" s="5" t="s">
        <v>32</v>
      </c>
      <c r="C106" s="5"/>
      <c r="D106" s="5"/>
      <c r="F106" s="5"/>
      <c r="H106" s="5"/>
      <c r="J106" s="5"/>
      <c r="L106" s="5"/>
      <c r="N106" s="5"/>
      <c r="P106" s="5"/>
      <c r="R106" s="5"/>
      <c r="T106" s="5"/>
      <c r="V106" s="5"/>
      <c r="X106" s="5"/>
    </row>
    <row r="107" spans="1:24" ht="15" customHeight="1" x14ac:dyDescent="0.4">
      <c r="A107" s="4" t="s">
        <v>127</v>
      </c>
      <c r="B107" s="5" t="s">
        <v>32</v>
      </c>
      <c r="C107" s="5"/>
      <c r="D107" s="5"/>
      <c r="F107" s="5"/>
      <c r="H107" s="5"/>
      <c r="J107" s="5"/>
      <c r="L107" s="5"/>
      <c r="N107" s="5"/>
      <c r="P107" s="5"/>
      <c r="R107" s="5"/>
      <c r="T107" s="5"/>
      <c r="V107" s="5"/>
      <c r="X107" s="5"/>
    </row>
    <row r="108" spans="1:24" ht="15" customHeight="1" x14ac:dyDescent="0.4">
      <c r="A108" s="4" t="s">
        <v>128</v>
      </c>
      <c r="B108" s="5" t="s">
        <v>32</v>
      </c>
      <c r="C108" s="5"/>
      <c r="D108" s="5"/>
      <c r="E108" s="6">
        <v>214</v>
      </c>
      <c r="F108" s="5"/>
      <c r="G108" s="6">
        <v>420</v>
      </c>
      <c r="H108" s="5"/>
      <c r="I108" s="6">
        <v>102</v>
      </c>
      <c r="J108" s="5"/>
      <c r="L108" s="5"/>
      <c r="N108" s="5"/>
      <c r="P108" s="5"/>
      <c r="R108" s="5"/>
      <c r="T108" s="5"/>
      <c r="V108" s="5"/>
      <c r="W108" s="6">
        <v>27</v>
      </c>
      <c r="X108" s="5"/>
    </row>
    <row r="109" spans="1:24" ht="15" customHeight="1" x14ac:dyDescent="0.4">
      <c r="A109" s="4" t="s">
        <v>129</v>
      </c>
      <c r="B109" s="5" t="s">
        <v>32</v>
      </c>
      <c r="C109" s="5"/>
      <c r="D109" s="5"/>
      <c r="E109" s="6">
        <v>197</v>
      </c>
      <c r="F109" s="5"/>
      <c r="G109" s="6">
        <v>514</v>
      </c>
      <c r="H109" s="5"/>
      <c r="I109" s="6">
        <v>473</v>
      </c>
      <c r="J109" s="5"/>
      <c r="L109" s="5"/>
      <c r="N109" s="5"/>
      <c r="P109" s="5"/>
      <c r="R109" s="5"/>
      <c r="T109" s="5"/>
      <c r="V109" s="5"/>
      <c r="W109" s="6">
        <v>74</v>
      </c>
      <c r="X109" s="5"/>
    </row>
    <row r="110" spans="1:24" ht="15" customHeight="1" x14ac:dyDescent="0.4">
      <c r="A110" s="4" t="s">
        <v>130</v>
      </c>
      <c r="B110" s="5" t="s">
        <v>32</v>
      </c>
      <c r="C110" s="5"/>
      <c r="D110" s="5"/>
      <c r="F110" s="5"/>
      <c r="H110" s="5"/>
      <c r="J110" s="5"/>
      <c r="L110" s="5"/>
      <c r="N110" s="5"/>
      <c r="P110" s="5"/>
      <c r="R110" s="5"/>
      <c r="T110" s="5"/>
      <c r="V110" s="5"/>
      <c r="X110" s="5"/>
    </row>
    <row r="111" spans="1:24" ht="15" customHeight="1" x14ac:dyDescent="0.4">
      <c r="A111" s="4" t="s">
        <v>131</v>
      </c>
      <c r="B111" s="5" t="s">
        <v>32</v>
      </c>
      <c r="C111" s="5"/>
      <c r="D111" s="5"/>
      <c r="E111" s="6">
        <v>141</v>
      </c>
      <c r="F111" s="5"/>
      <c r="G111" s="6">
        <v>43</v>
      </c>
      <c r="H111" s="5"/>
      <c r="I111" s="6">
        <v>32</v>
      </c>
      <c r="J111" s="5"/>
      <c r="K111" s="6">
        <v>194</v>
      </c>
      <c r="L111" s="5"/>
      <c r="M111" s="6">
        <v>313</v>
      </c>
      <c r="N111" s="5"/>
      <c r="O111" s="6">
        <v>28</v>
      </c>
      <c r="P111" s="5"/>
      <c r="Q111" s="6">
        <v>109</v>
      </c>
      <c r="R111" s="5"/>
      <c r="S111" s="6">
        <v>165</v>
      </c>
      <c r="T111" s="5"/>
      <c r="U111" s="6">
        <v>36</v>
      </c>
      <c r="V111" s="5"/>
      <c r="X111" s="5"/>
    </row>
    <row r="112" spans="1:24" ht="15" customHeight="1" x14ac:dyDescent="0.4">
      <c r="A112" s="4" t="s">
        <v>132</v>
      </c>
      <c r="B112" s="5" t="s">
        <v>32</v>
      </c>
      <c r="C112" s="5"/>
      <c r="D112" s="5"/>
      <c r="E112" s="6">
        <v>295</v>
      </c>
      <c r="F112" s="5"/>
      <c r="G112" s="6">
        <v>1022</v>
      </c>
      <c r="H112" s="5"/>
      <c r="I112" s="6">
        <v>1033</v>
      </c>
      <c r="J112" s="5"/>
      <c r="K112" s="6">
        <v>1310</v>
      </c>
      <c r="L112" s="5"/>
      <c r="M112" s="6">
        <v>1127</v>
      </c>
      <c r="N112" s="5"/>
      <c r="O112" s="6">
        <v>3154</v>
      </c>
      <c r="P112" s="5"/>
      <c r="Q112" s="6">
        <v>3416</v>
      </c>
      <c r="R112" s="5"/>
      <c r="S112" s="6">
        <v>3843</v>
      </c>
      <c r="T112" s="5"/>
      <c r="U112" s="6">
        <v>2888</v>
      </c>
      <c r="V112" s="5"/>
      <c r="W112" s="6">
        <v>696</v>
      </c>
      <c r="X112" s="5"/>
    </row>
    <row r="113" spans="1:24" ht="15" customHeight="1" x14ac:dyDescent="0.4">
      <c r="A113" s="4" t="s">
        <v>133</v>
      </c>
      <c r="B113" s="5" t="s">
        <v>32</v>
      </c>
      <c r="C113" s="5"/>
      <c r="D113" s="5"/>
      <c r="F113" s="5"/>
      <c r="G113" s="6">
        <v>670</v>
      </c>
      <c r="H113" s="5"/>
      <c r="I113" s="6">
        <v>670</v>
      </c>
      <c r="J113" s="5"/>
      <c r="K113" s="6">
        <v>881</v>
      </c>
      <c r="L113" s="5"/>
      <c r="M113" s="6">
        <v>677</v>
      </c>
      <c r="N113" s="5"/>
      <c r="O113" s="6">
        <v>2648</v>
      </c>
      <c r="P113" s="5"/>
      <c r="Q113" s="6">
        <v>2930</v>
      </c>
      <c r="R113" s="5"/>
      <c r="S113" s="6">
        <v>3320</v>
      </c>
      <c r="T113" s="5"/>
      <c r="U113" s="6">
        <v>2384</v>
      </c>
      <c r="V113" s="5"/>
      <c r="W113" s="6">
        <v>350</v>
      </c>
      <c r="X113" s="5"/>
    </row>
    <row r="114" spans="1:24" ht="15" customHeight="1" x14ac:dyDescent="0.4">
      <c r="A114" s="4" t="s">
        <v>134</v>
      </c>
      <c r="B114" s="5" t="s">
        <v>32</v>
      </c>
      <c r="C114" s="5"/>
      <c r="D114" s="5"/>
      <c r="F114" s="5"/>
      <c r="G114" s="6">
        <v>670</v>
      </c>
      <c r="H114" s="5"/>
      <c r="I114" s="6">
        <v>670</v>
      </c>
      <c r="J114" s="5"/>
      <c r="K114" s="6">
        <v>500</v>
      </c>
      <c r="L114" s="5"/>
      <c r="M114" s="6">
        <v>500</v>
      </c>
      <c r="N114" s="5"/>
      <c r="O114" s="6">
        <v>500</v>
      </c>
      <c r="P114" s="5"/>
      <c r="R114" s="5"/>
      <c r="S114" s="6">
        <v>350</v>
      </c>
      <c r="T114" s="5"/>
      <c r="U114" s="6">
        <v>350</v>
      </c>
      <c r="V114" s="5"/>
      <c r="W114" s="6">
        <v>350</v>
      </c>
      <c r="X114" s="5"/>
    </row>
    <row r="115" spans="1:24" ht="15" customHeight="1" x14ac:dyDescent="0.4">
      <c r="A115" s="4" t="s">
        <v>135</v>
      </c>
      <c r="B115" s="5" t="s">
        <v>32</v>
      </c>
      <c r="C115" s="5"/>
      <c r="D115" s="5"/>
      <c r="F115" s="5"/>
      <c r="H115" s="5"/>
      <c r="J115" s="5"/>
      <c r="K115" s="6">
        <v>381</v>
      </c>
      <c r="L115" s="5"/>
      <c r="M115" s="6">
        <v>177</v>
      </c>
      <c r="N115" s="5"/>
      <c r="O115" s="6">
        <v>2148</v>
      </c>
      <c r="P115" s="5"/>
      <c r="Q115" s="6">
        <v>2930</v>
      </c>
      <c r="R115" s="5"/>
      <c r="S115" s="6">
        <v>2970</v>
      </c>
      <c r="T115" s="5"/>
      <c r="U115" s="6">
        <v>2034</v>
      </c>
      <c r="V115" s="5"/>
      <c r="X115" s="5"/>
    </row>
    <row r="116" spans="1:24" ht="15" customHeight="1" x14ac:dyDescent="0.4">
      <c r="A116" s="4" t="s">
        <v>136</v>
      </c>
      <c r="B116" s="5" t="s">
        <v>32</v>
      </c>
      <c r="C116" s="5"/>
      <c r="D116" s="5"/>
      <c r="F116" s="5"/>
      <c r="H116" s="5"/>
      <c r="J116" s="5"/>
      <c r="L116" s="5"/>
      <c r="N116" s="5"/>
      <c r="P116" s="5"/>
      <c r="R116" s="5"/>
      <c r="T116" s="5"/>
      <c r="V116" s="5"/>
      <c r="X116" s="5"/>
    </row>
    <row r="117" spans="1:24" ht="15" customHeight="1" x14ac:dyDescent="0.4">
      <c r="A117" s="4" t="s">
        <v>110</v>
      </c>
      <c r="B117" s="5" t="s">
        <v>32</v>
      </c>
      <c r="C117" s="5"/>
      <c r="D117" s="5"/>
      <c r="F117" s="5"/>
      <c r="H117" s="5"/>
      <c r="J117" s="5"/>
      <c r="L117" s="5"/>
      <c r="N117" s="5"/>
      <c r="P117" s="5"/>
      <c r="R117" s="5"/>
      <c r="T117" s="5"/>
      <c r="V117" s="5"/>
      <c r="X117" s="5"/>
    </row>
    <row r="118" spans="1:24" ht="15" customHeight="1" x14ac:dyDescent="0.4">
      <c r="A118" s="4" t="s">
        <v>137</v>
      </c>
      <c r="B118" s="5" t="s">
        <v>32</v>
      </c>
      <c r="C118" s="5"/>
      <c r="D118" s="5"/>
      <c r="F118" s="5"/>
      <c r="H118" s="5"/>
      <c r="J118" s="5"/>
      <c r="L118" s="5"/>
      <c r="N118" s="5"/>
      <c r="P118" s="5"/>
      <c r="R118" s="5"/>
      <c r="T118" s="5"/>
      <c r="V118" s="5"/>
      <c r="X118" s="5"/>
    </row>
    <row r="119" spans="1:24" ht="15" customHeight="1" x14ac:dyDescent="0.4">
      <c r="A119" s="4" t="s">
        <v>138</v>
      </c>
      <c r="B119" s="5" t="s">
        <v>32</v>
      </c>
      <c r="C119" s="5"/>
      <c r="D119" s="5"/>
      <c r="F119" s="5"/>
      <c r="H119" s="5"/>
      <c r="J119" s="5"/>
      <c r="L119" s="5"/>
      <c r="N119" s="5"/>
      <c r="P119" s="5"/>
      <c r="R119" s="5"/>
      <c r="T119" s="5"/>
      <c r="V119" s="5"/>
      <c r="X119" s="5"/>
    </row>
    <row r="120" spans="1:24" ht="15" customHeight="1" x14ac:dyDescent="0.4">
      <c r="A120" s="4" t="s">
        <v>139</v>
      </c>
      <c r="B120" s="5" t="s">
        <v>32</v>
      </c>
      <c r="C120" s="5"/>
      <c r="D120" s="5"/>
      <c r="E120" s="6">
        <v>291</v>
      </c>
      <c r="F120" s="5"/>
      <c r="G120" s="6">
        <v>347</v>
      </c>
      <c r="H120" s="5"/>
      <c r="I120" s="6">
        <v>358</v>
      </c>
      <c r="J120" s="5"/>
      <c r="K120" s="6">
        <v>419</v>
      </c>
      <c r="L120" s="5"/>
      <c r="M120" s="6">
        <v>441</v>
      </c>
      <c r="N120" s="5"/>
      <c r="O120" s="6">
        <v>494</v>
      </c>
      <c r="P120" s="5"/>
      <c r="Q120" s="6">
        <v>473</v>
      </c>
      <c r="R120" s="5"/>
      <c r="S120" s="6">
        <v>486</v>
      </c>
      <c r="T120" s="5"/>
      <c r="U120" s="6">
        <v>469</v>
      </c>
      <c r="V120" s="5"/>
      <c r="W120" s="6">
        <v>319</v>
      </c>
      <c r="X120" s="5"/>
    </row>
    <row r="121" spans="1:24" ht="15" customHeight="1" x14ac:dyDescent="0.4">
      <c r="A121" s="4" t="s">
        <v>140</v>
      </c>
      <c r="B121" s="5" t="s">
        <v>32</v>
      </c>
      <c r="C121" s="5"/>
      <c r="D121" s="5"/>
      <c r="E121" s="6">
        <v>291</v>
      </c>
      <c r="F121" s="5"/>
      <c r="G121" s="6">
        <v>347</v>
      </c>
      <c r="H121" s="5"/>
      <c r="I121" s="6">
        <v>358</v>
      </c>
      <c r="J121" s="5"/>
      <c r="K121" s="6">
        <v>419</v>
      </c>
      <c r="L121" s="5"/>
      <c r="M121" s="6">
        <v>441</v>
      </c>
      <c r="N121" s="5"/>
      <c r="O121" s="6">
        <v>494</v>
      </c>
      <c r="P121" s="5"/>
      <c r="Q121" s="6">
        <v>473</v>
      </c>
      <c r="R121" s="5"/>
      <c r="S121" s="6">
        <v>486</v>
      </c>
      <c r="T121" s="5"/>
      <c r="U121" s="6">
        <v>469</v>
      </c>
      <c r="V121" s="5"/>
      <c r="W121" s="6">
        <v>319</v>
      </c>
      <c r="X121" s="5"/>
    </row>
    <row r="122" spans="1:24" ht="15" customHeight="1" x14ac:dyDescent="0.4">
      <c r="A122" s="4" t="s">
        <v>141</v>
      </c>
      <c r="B122" s="5" t="s">
        <v>32</v>
      </c>
      <c r="C122" s="5"/>
      <c r="D122" s="5"/>
      <c r="F122" s="5"/>
      <c r="H122" s="5"/>
      <c r="J122" s="5"/>
      <c r="L122" s="5"/>
      <c r="N122" s="5"/>
      <c r="P122" s="5"/>
      <c r="R122" s="5"/>
      <c r="T122" s="5"/>
      <c r="V122" s="5"/>
      <c r="X122" s="5"/>
    </row>
    <row r="123" spans="1:24" ht="15" customHeight="1" x14ac:dyDescent="0.4">
      <c r="A123" s="4" t="s">
        <v>142</v>
      </c>
      <c r="B123" s="5" t="s">
        <v>32</v>
      </c>
      <c r="C123" s="5"/>
      <c r="D123" s="5"/>
      <c r="F123" s="5"/>
      <c r="H123" s="5"/>
      <c r="J123" s="5"/>
      <c r="L123" s="5"/>
      <c r="N123" s="5"/>
      <c r="P123" s="5"/>
      <c r="R123" s="5"/>
      <c r="T123" s="5"/>
      <c r="V123" s="5"/>
      <c r="X123" s="5"/>
    </row>
    <row r="124" spans="1:24" ht="15" customHeight="1" x14ac:dyDescent="0.4">
      <c r="A124" s="4" t="s">
        <v>143</v>
      </c>
      <c r="B124" s="5" t="s">
        <v>32</v>
      </c>
      <c r="C124" s="5"/>
      <c r="D124" s="5"/>
      <c r="F124" s="5"/>
      <c r="H124" s="5"/>
      <c r="J124" s="5"/>
      <c r="L124" s="5"/>
      <c r="N124" s="5"/>
      <c r="P124" s="5"/>
      <c r="R124" s="5"/>
      <c r="T124" s="5"/>
      <c r="V124" s="5"/>
      <c r="X124" s="5"/>
    </row>
    <row r="125" spans="1:24" ht="15" customHeight="1" x14ac:dyDescent="0.4">
      <c r="A125" s="4" t="s">
        <v>144</v>
      </c>
      <c r="B125" s="5" t="s">
        <v>32</v>
      </c>
      <c r="C125" s="5"/>
      <c r="D125" s="5"/>
      <c r="F125" s="5"/>
      <c r="H125" s="5"/>
      <c r="J125" s="5"/>
      <c r="L125" s="5"/>
      <c r="N125" s="5"/>
      <c r="P125" s="5"/>
      <c r="R125" s="5"/>
      <c r="T125" s="5"/>
      <c r="V125" s="5"/>
      <c r="X125" s="5"/>
    </row>
    <row r="126" spans="1:24" ht="15" customHeight="1" x14ac:dyDescent="0.4">
      <c r="A126" s="4" t="s">
        <v>117</v>
      </c>
      <c r="B126" s="5" t="s">
        <v>32</v>
      </c>
      <c r="C126" s="5"/>
      <c r="D126" s="5"/>
      <c r="F126" s="5"/>
      <c r="H126" s="5"/>
      <c r="J126" s="5"/>
      <c r="L126" s="5"/>
      <c r="N126" s="5"/>
      <c r="P126" s="5"/>
      <c r="R126" s="5"/>
      <c r="T126" s="5"/>
      <c r="V126" s="5"/>
      <c r="X126" s="5"/>
    </row>
    <row r="127" spans="1:24" ht="15" customHeight="1" x14ac:dyDescent="0.4">
      <c r="A127" s="4" t="s">
        <v>145</v>
      </c>
      <c r="B127" s="5" t="s">
        <v>32</v>
      </c>
      <c r="C127" s="5"/>
      <c r="D127" s="5"/>
      <c r="F127" s="5"/>
      <c r="H127" s="5"/>
      <c r="J127" s="5"/>
      <c r="L127" s="5"/>
      <c r="N127" s="5"/>
      <c r="P127" s="5"/>
      <c r="R127" s="5"/>
      <c r="T127" s="5"/>
      <c r="V127" s="5"/>
      <c r="X127" s="5"/>
    </row>
    <row r="128" spans="1:24" ht="15" customHeight="1" x14ac:dyDescent="0.4">
      <c r="A128" s="4" t="s">
        <v>146</v>
      </c>
      <c r="B128" s="5" t="s">
        <v>32</v>
      </c>
      <c r="C128" s="5"/>
      <c r="D128" s="5"/>
      <c r="F128" s="5"/>
      <c r="H128" s="5"/>
      <c r="J128" s="5"/>
      <c r="L128" s="5"/>
      <c r="N128" s="5"/>
      <c r="P128" s="5"/>
      <c r="R128" s="5"/>
      <c r="T128" s="5"/>
      <c r="V128" s="5"/>
      <c r="X128" s="5"/>
    </row>
    <row r="129" spans="1:24" ht="15" customHeight="1" x14ac:dyDescent="0.4">
      <c r="A129" s="4" t="s">
        <v>147</v>
      </c>
      <c r="B129" s="5" t="s">
        <v>32</v>
      </c>
      <c r="C129" s="5"/>
      <c r="D129" s="5"/>
      <c r="F129" s="5"/>
      <c r="H129" s="5"/>
      <c r="J129" s="5"/>
      <c r="L129" s="5"/>
      <c r="N129" s="5"/>
      <c r="P129" s="5"/>
      <c r="R129" s="5"/>
      <c r="T129" s="5"/>
      <c r="V129" s="5"/>
      <c r="X129" s="5"/>
    </row>
    <row r="130" spans="1:24" ht="15" customHeight="1" x14ac:dyDescent="0.4">
      <c r="A130" s="4" t="s">
        <v>148</v>
      </c>
      <c r="B130" s="5" t="s">
        <v>32</v>
      </c>
      <c r="C130" s="5"/>
      <c r="D130" s="5"/>
      <c r="F130" s="5"/>
      <c r="H130" s="5"/>
      <c r="J130" s="5"/>
      <c r="L130" s="5"/>
      <c r="N130" s="5"/>
      <c r="P130" s="5"/>
      <c r="R130" s="5"/>
      <c r="T130" s="5"/>
      <c r="V130" s="5"/>
      <c r="X130" s="5"/>
    </row>
    <row r="131" spans="1:24" ht="15" customHeight="1" x14ac:dyDescent="0.4">
      <c r="A131" s="4" t="s">
        <v>149</v>
      </c>
      <c r="B131" s="5" t="s">
        <v>32</v>
      </c>
      <c r="C131" s="5"/>
      <c r="D131" s="5"/>
      <c r="E131" s="6">
        <v>4</v>
      </c>
      <c r="F131" s="5"/>
      <c r="G131" s="6">
        <v>4</v>
      </c>
      <c r="H131" s="5"/>
      <c r="I131" s="6">
        <v>5</v>
      </c>
      <c r="J131" s="5"/>
      <c r="K131" s="6">
        <v>10</v>
      </c>
      <c r="L131" s="5"/>
      <c r="M131" s="6">
        <v>9</v>
      </c>
      <c r="N131" s="5"/>
      <c r="O131" s="6">
        <v>12</v>
      </c>
      <c r="P131" s="5"/>
      <c r="Q131" s="6">
        <v>12</v>
      </c>
      <c r="R131" s="5"/>
      <c r="S131" s="6">
        <v>36</v>
      </c>
      <c r="T131" s="5"/>
      <c r="U131" s="6">
        <v>34</v>
      </c>
      <c r="V131" s="5"/>
      <c r="W131" s="6">
        <v>27</v>
      </c>
      <c r="X131" s="5"/>
    </row>
    <row r="132" spans="1:24" ht="15" customHeight="1" x14ac:dyDescent="0.4">
      <c r="A132" s="4" t="s">
        <v>150</v>
      </c>
      <c r="B132" s="5" t="s">
        <v>32</v>
      </c>
      <c r="C132" s="5"/>
      <c r="D132" s="5"/>
      <c r="F132" s="5"/>
      <c r="H132" s="5"/>
      <c r="J132" s="5"/>
      <c r="L132" s="5"/>
      <c r="N132" s="5"/>
      <c r="P132" s="5"/>
      <c r="R132" s="5"/>
      <c r="T132" s="5"/>
      <c r="V132" s="5"/>
      <c r="X132" s="5"/>
    </row>
    <row r="133" spans="1:24" ht="15" customHeight="1" x14ac:dyDescent="0.4">
      <c r="A133" s="4" t="s">
        <v>101</v>
      </c>
      <c r="B133" s="5" t="s">
        <v>32</v>
      </c>
      <c r="C133" s="5"/>
      <c r="D133" s="5"/>
      <c r="F133" s="5"/>
      <c r="H133" s="5"/>
      <c r="J133" s="5"/>
      <c r="L133" s="5"/>
      <c r="N133" s="5"/>
      <c r="P133" s="5"/>
      <c r="R133" s="5"/>
      <c r="T133" s="5"/>
      <c r="V133" s="5"/>
      <c r="X133" s="5"/>
    </row>
    <row r="134" spans="1:24" ht="15" customHeight="1" x14ac:dyDescent="0.4">
      <c r="A134" s="4" t="s">
        <v>102</v>
      </c>
      <c r="B134" s="5" t="s">
        <v>32</v>
      </c>
      <c r="C134" s="5"/>
      <c r="D134" s="5"/>
      <c r="F134" s="5"/>
      <c r="H134" s="5"/>
      <c r="J134" s="5"/>
      <c r="L134" s="5"/>
      <c r="N134" s="5"/>
      <c r="P134" s="5"/>
      <c r="Q134" s="6">
        <v>426</v>
      </c>
      <c r="R134" s="5"/>
      <c r="S134" s="6">
        <v>376</v>
      </c>
      <c r="T134" s="5"/>
      <c r="U134" s="6">
        <v>1947</v>
      </c>
      <c r="V134" s="5"/>
      <c r="X134" s="5"/>
    </row>
    <row r="135" spans="1:24" ht="15" customHeight="1" x14ac:dyDescent="0.4">
      <c r="A135" s="4" t="s">
        <v>151</v>
      </c>
      <c r="B135" s="5" t="s">
        <v>32</v>
      </c>
      <c r="C135" s="5"/>
      <c r="D135" s="5"/>
      <c r="F135" s="5"/>
      <c r="H135" s="5"/>
      <c r="J135" s="5"/>
      <c r="K135" s="6">
        <v>6</v>
      </c>
      <c r="L135" s="5"/>
      <c r="M135" s="6">
        <v>4</v>
      </c>
      <c r="N135" s="5"/>
      <c r="O135" s="6">
        <v>644</v>
      </c>
      <c r="P135" s="5"/>
      <c r="Q135" s="6">
        <v>702</v>
      </c>
      <c r="R135" s="5"/>
      <c r="S135" s="6">
        <v>1106</v>
      </c>
      <c r="T135" s="5"/>
      <c r="U135" s="6">
        <v>3211</v>
      </c>
      <c r="V135" s="5"/>
      <c r="X135" s="5"/>
    </row>
    <row r="136" spans="1:24" ht="15" customHeight="1" x14ac:dyDescent="0.4">
      <c r="A136" s="4" t="s">
        <v>152</v>
      </c>
      <c r="B136" s="5" t="s">
        <v>32</v>
      </c>
      <c r="C136" s="5"/>
      <c r="D136" s="5"/>
      <c r="E136" s="6">
        <v>8506</v>
      </c>
      <c r="F136" s="5"/>
      <c r="G136" s="6">
        <v>7633</v>
      </c>
      <c r="H136" s="5"/>
      <c r="I136" s="6">
        <v>5258</v>
      </c>
      <c r="J136" s="5"/>
      <c r="K136" s="6">
        <v>4643</v>
      </c>
      <c r="L136" s="5"/>
      <c r="M136" s="6">
        <v>4229</v>
      </c>
      <c r="N136" s="5"/>
      <c r="O136" s="6">
        <v>7882</v>
      </c>
      <c r="P136" s="5"/>
      <c r="Q136" s="6">
        <v>8587</v>
      </c>
      <c r="R136" s="5"/>
      <c r="S136" s="6">
        <v>10067</v>
      </c>
      <c r="T136" s="5"/>
      <c r="U136" s="6">
        <v>12726</v>
      </c>
      <c r="V136" s="5"/>
      <c r="W136" s="6">
        <v>5901</v>
      </c>
      <c r="X136" s="5"/>
    </row>
    <row r="137" spans="1:24" ht="15" customHeight="1" x14ac:dyDescent="0.4">
      <c r="A137" s="4" t="s">
        <v>153</v>
      </c>
      <c r="B137" s="5" t="s">
        <v>32</v>
      </c>
      <c r="C137" s="5"/>
      <c r="D137" s="5"/>
      <c r="F137" s="5"/>
      <c r="H137" s="5"/>
      <c r="J137" s="5"/>
      <c r="L137" s="5"/>
      <c r="N137" s="5"/>
      <c r="P137" s="5"/>
      <c r="R137" s="5"/>
      <c r="T137" s="5"/>
      <c r="V137" s="5"/>
      <c r="X137" s="5"/>
    </row>
    <row r="138" spans="1:24" ht="15" customHeight="1" x14ac:dyDescent="0.4">
      <c r="A138" s="4" t="s">
        <v>154</v>
      </c>
      <c r="B138" s="5" t="s">
        <v>32</v>
      </c>
      <c r="C138" s="5"/>
      <c r="D138" s="5"/>
      <c r="F138" s="5"/>
      <c r="H138" s="5"/>
      <c r="J138" s="5"/>
      <c r="L138" s="5"/>
      <c r="N138" s="5"/>
      <c r="P138" s="5"/>
      <c r="R138" s="5"/>
      <c r="T138" s="5"/>
      <c r="V138" s="5"/>
      <c r="X138" s="5"/>
    </row>
    <row r="139" spans="1:24" ht="15" customHeight="1" x14ac:dyDescent="0.4">
      <c r="A139" s="4" t="s">
        <v>155</v>
      </c>
      <c r="B139" s="5" t="s">
        <v>32</v>
      </c>
      <c r="C139" s="5"/>
      <c r="D139" s="5"/>
      <c r="F139" s="5"/>
      <c r="H139" s="5"/>
      <c r="J139" s="5"/>
      <c r="L139" s="5"/>
      <c r="N139" s="5"/>
      <c r="P139" s="5"/>
      <c r="R139" s="5"/>
      <c r="T139" s="5"/>
      <c r="V139" s="5"/>
      <c r="X139" s="5"/>
    </row>
    <row r="140" spans="1:24" ht="15" customHeight="1" x14ac:dyDescent="0.4">
      <c r="A140" s="4" t="s">
        <v>156</v>
      </c>
      <c r="B140" s="5" t="s">
        <v>32</v>
      </c>
      <c r="C140" s="5"/>
      <c r="D140" s="5"/>
      <c r="F140" s="5"/>
      <c r="H140" s="5"/>
      <c r="J140" s="5"/>
      <c r="L140" s="5"/>
      <c r="N140" s="5"/>
      <c r="P140" s="5"/>
      <c r="R140" s="5"/>
      <c r="T140" s="5"/>
      <c r="V140" s="5"/>
      <c r="X140" s="5"/>
    </row>
    <row r="141" spans="1:24" ht="15" customHeight="1" x14ac:dyDescent="0.4">
      <c r="A141" s="4" t="s">
        <v>157</v>
      </c>
      <c r="B141" s="5" t="s">
        <v>32</v>
      </c>
      <c r="C141" s="5"/>
      <c r="D141" s="5"/>
      <c r="E141" s="6">
        <v>1343</v>
      </c>
      <c r="F141" s="5"/>
      <c r="G141" s="6">
        <v>3589</v>
      </c>
      <c r="H141" s="5"/>
      <c r="I141" s="6">
        <v>3589</v>
      </c>
      <c r="J141" s="5"/>
      <c r="K141" s="6">
        <v>3718</v>
      </c>
      <c r="L141" s="5"/>
      <c r="M141" s="6">
        <v>3718</v>
      </c>
      <c r="N141" s="5"/>
      <c r="O141" s="6">
        <v>3718</v>
      </c>
      <c r="P141" s="5"/>
      <c r="Q141" s="6">
        <v>3718</v>
      </c>
      <c r="R141" s="5"/>
      <c r="S141" s="6">
        <v>3718</v>
      </c>
      <c r="T141" s="5"/>
      <c r="U141" s="6">
        <v>3718</v>
      </c>
      <c r="V141" s="5"/>
      <c r="W141" s="6">
        <v>3718</v>
      </c>
      <c r="X141" s="5"/>
    </row>
    <row r="142" spans="1:24" ht="15" customHeight="1" x14ac:dyDescent="0.4">
      <c r="A142" s="4" t="s">
        <v>158</v>
      </c>
      <c r="B142" s="5" t="s">
        <v>32</v>
      </c>
      <c r="C142" s="5"/>
      <c r="D142" s="5"/>
      <c r="F142" s="5"/>
      <c r="H142" s="5"/>
      <c r="J142" s="5"/>
      <c r="L142" s="5"/>
      <c r="N142" s="5"/>
      <c r="P142" s="5"/>
      <c r="R142" s="5"/>
      <c r="T142" s="5"/>
      <c r="V142" s="5"/>
      <c r="X142" s="5"/>
    </row>
    <row r="143" spans="1:24" ht="15" customHeight="1" x14ac:dyDescent="0.4">
      <c r="A143" s="4" t="s">
        <v>159</v>
      </c>
      <c r="B143" s="5" t="s">
        <v>32</v>
      </c>
      <c r="C143" s="5"/>
      <c r="D143" s="5"/>
      <c r="F143" s="5"/>
      <c r="H143" s="5"/>
      <c r="J143" s="5"/>
      <c r="L143" s="5"/>
      <c r="N143" s="5"/>
      <c r="P143" s="5"/>
      <c r="R143" s="5"/>
      <c r="T143" s="5"/>
      <c r="V143" s="5"/>
      <c r="X143" s="5"/>
    </row>
    <row r="144" spans="1:24" ht="15" customHeight="1" x14ac:dyDescent="0.4">
      <c r="A144" s="4" t="s">
        <v>160</v>
      </c>
      <c r="B144" s="5" t="s">
        <v>32</v>
      </c>
      <c r="C144" s="5"/>
      <c r="D144" s="5"/>
      <c r="E144" s="6">
        <v>3214</v>
      </c>
      <c r="F144" s="5"/>
      <c r="G144" s="6">
        <v>5454</v>
      </c>
      <c r="H144" s="5"/>
      <c r="I144" s="6">
        <v>5454</v>
      </c>
      <c r="J144" s="5"/>
      <c r="K144" s="6">
        <v>5583</v>
      </c>
      <c r="L144" s="5"/>
      <c r="M144" s="6">
        <v>5583</v>
      </c>
      <c r="N144" s="5"/>
      <c r="O144" s="6">
        <v>5583</v>
      </c>
      <c r="P144" s="5"/>
      <c r="Q144" s="6">
        <v>5583</v>
      </c>
      <c r="R144" s="5"/>
      <c r="S144" s="6">
        <v>5583</v>
      </c>
      <c r="T144" s="5"/>
      <c r="U144" s="6">
        <v>5583</v>
      </c>
      <c r="V144" s="5"/>
      <c r="W144" s="6">
        <v>5583</v>
      </c>
      <c r="X144" s="5"/>
    </row>
    <row r="145" spans="1:24" ht="15" customHeight="1" x14ac:dyDescent="0.4">
      <c r="A145" s="4" t="s">
        <v>161</v>
      </c>
      <c r="B145" s="5" t="s">
        <v>32</v>
      </c>
      <c r="C145" s="5"/>
      <c r="D145" s="5"/>
      <c r="F145" s="5"/>
      <c r="H145" s="5"/>
      <c r="J145" s="5"/>
      <c r="L145" s="5"/>
      <c r="N145" s="5"/>
      <c r="P145" s="5"/>
      <c r="R145" s="5"/>
      <c r="T145" s="5"/>
      <c r="V145" s="5"/>
      <c r="X145" s="5"/>
    </row>
    <row r="146" spans="1:24" ht="15" customHeight="1" x14ac:dyDescent="0.4">
      <c r="A146" s="4" t="s">
        <v>162</v>
      </c>
      <c r="B146" s="5" t="s">
        <v>32</v>
      </c>
      <c r="C146" s="5"/>
      <c r="D146" s="5"/>
      <c r="F146" s="5"/>
      <c r="H146" s="5"/>
      <c r="J146" s="5"/>
      <c r="L146" s="5"/>
      <c r="N146" s="5"/>
      <c r="P146" s="5"/>
      <c r="R146" s="5"/>
      <c r="T146" s="5"/>
      <c r="V146" s="5"/>
      <c r="X146" s="5"/>
    </row>
    <row r="147" spans="1:24" ht="15" customHeight="1" x14ac:dyDescent="0.4">
      <c r="A147" s="4" t="s">
        <v>163</v>
      </c>
      <c r="B147" s="5" t="s">
        <v>32</v>
      </c>
      <c r="C147" s="5"/>
      <c r="D147" s="5"/>
      <c r="F147" s="5"/>
      <c r="H147" s="5"/>
      <c r="J147" s="5"/>
      <c r="L147" s="5"/>
      <c r="N147" s="5"/>
      <c r="P147" s="5"/>
      <c r="R147" s="5"/>
      <c r="T147" s="5"/>
      <c r="V147" s="5"/>
      <c r="X147" s="5"/>
    </row>
    <row r="148" spans="1:24" ht="15" customHeight="1" x14ac:dyDescent="0.4">
      <c r="A148" s="4" t="s">
        <v>164</v>
      </c>
      <c r="B148" s="5" t="s">
        <v>32</v>
      </c>
      <c r="C148" s="5"/>
      <c r="D148" s="5"/>
      <c r="F148" s="5"/>
      <c r="H148" s="5"/>
      <c r="J148" s="5"/>
      <c r="L148" s="5"/>
      <c r="N148" s="5"/>
      <c r="P148" s="5"/>
      <c r="R148" s="5"/>
      <c r="T148" s="5"/>
      <c r="V148" s="5"/>
      <c r="X148" s="5"/>
    </row>
    <row r="149" spans="1:24" ht="15" customHeight="1" x14ac:dyDescent="0.4">
      <c r="A149" s="4" t="s">
        <v>165</v>
      </c>
      <c r="B149" s="5" t="s">
        <v>32</v>
      </c>
      <c r="C149" s="5"/>
      <c r="D149" s="5"/>
      <c r="E149" s="6">
        <v>305</v>
      </c>
      <c r="F149" s="5"/>
      <c r="G149" s="6">
        <v>336</v>
      </c>
      <c r="H149" s="5"/>
      <c r="I149" s="6">
        <v>897</v>
      </c>
      <c r="J149" s="5"/>
      <c r="K149" s="6">
        <v>897</v>
      </c>
      <c r="L149" s="5"/>
      <c r="M149" s="6">
        <v>929</v>
      </c>
      <c r="N149" s="5"/>
      <c r="O149" s="6">
        <v>929</v>
      </c>
      <c r="P149" s="5"/>
      <c r="Q149" s="6">
        <v>929</v>
      </c>
      <c r="R149" s="5"/>
      <c r="S149" s="6">
        <v>929</v>
      </c>
      <c r="T149" s="5"/>
      <c r="U149" s="6">
        <v>929</v>
      </c>
      <c r="V149" s="5"/>
      <c r="W149" s="6">
        <v>929</v>
      </c>
      <c r="X149" s="5"/>
    </row>
    <row r="150" spans="1:24" ht="15" customHeight="1" x14ac:dyDescent="0.4">
      <c r="A150" s="4" t="s">
        <v>166</v>
      </c>
      <c r="B150" s="5" t="s">
        <v>32</v>
      </c>
      <c r="C150" s="5"/>
      <c r="D150" s="5"/>
      <c r="F150" s="5"/>
      <c r="H150" s="5"/>
      <c r="J150" s="5"/>
      <c r="L150" s="5"/>
      <c r="N150" s="5"/>
      <c r="P150" s="5"/>
      <c r="R150" s="5"/>
      <c r="T150" s="5"/>
      <c r="V150" s="5"/>
      <c r="X150" s="5"/>
    </row>
    <row r="151" spans="1:24" ht="15" customHeight="1" x14ac:dyDescent="0.4">
      <c r="A151" s="4" t="s">
        <v>167</v>
      </c>
      <c r="B151" s="5" t="s">
        <v>32</v>
      </c>
      <c r="C151" s="5"/>
      <c r="D151" s="5"/>
      <c r="E151" s="6">
        <v>3000</v>
      </c>
      <c r="F151" s="5"/>
      <c r="G151" s="6">
        <v>5000</v>
      </c>
      <c r="H151" s="5"/>
      <c r="I151" s="6">
        <v>6000</v>
      </c>
      <c r="J151" s="5"/>
      <c r="L151" s="5"/>
      <c r="N151" s="5"/>
      <c r="P151" s="5"/>
      <c r="R151" s="5"/>
      <c r="T151" s="5"/>
      <c r="V151" s="5"/>
      <c r="X151" s="5"/>
    </row>
    <row r="152" spans="1:24" ht="15" customHeight="1" x14ac:dyDescent="0.4">
      <c r="A152" s="4" t="s">
        <v>168</v>
      </c>
      <c r="B152" s="5" t="s">
        <v>32</v>
      </c>
      <c r="C152" s="5"/>
      <c r="D152" s="5"/>
      <c r="E152" s="6">
        <v>3475</v>
      </c>
      <c r="F152" s="5"/>
      <c r="G152" s="6">
        <v>3374</v>
      </c>
      <c r="H152" s="5"/>
      <c r="I152" s="6">
        <v>2641</v>
      </c>
      <c r="J152" s="5"/>
      <c r="L152" s="5"/>
      <c r="N152" s="5"/>
      <c r="P152" s="5"/>
      <c r="R152" s="5"/>
      <c r="T152" s="5"/>
      <c r="V152" s="5"/>
      <c r="W152" s="6">
        <v>-9786</v>
      </c>
      <c r="X152" s="5"/>
    </row>
    <row r="153" spans="1:24" ht="15" customHeight="1" x14ac:dyDescent="0.4">
      <c r="A153" s="4" t="s">
        <v>169</v>
      </c>
      <c r="B153" s="5" t="s">
        <v>32</v>
      </c>
      <c r="C153" s="5"/>
      <c r="D153" s="5"/>
      <c r="F153" s="5"/>
      <c r="H153" s="5"/>
      <c r="J153" s="5"/>
      <c r="K153" s="6">
        <v>-1</v>
      </c>
      <c r="L153" s="5"/>
      <c r="M153" s="6">
        <v>-1</v>
      </c>
      <c r="N153" s="5"/>
      <c r="O153" s="6">
        <v>-1</v>
      </c>
      <c r="P153" s="5"/>
      <c r="Q153" s="6">
        <v>-1</v>
      </c>
      <c r="R153" s="5"/>
      <c r="T153" s="5"/>
      <c r="V153" s="5"/>
      <c r="X153" s="5"/>
    </row>
    <row r="154" spans="1:24" ht="15" customHeight="1" x14ac:dyDescent="0.4">
      <c r="A154" s="4" t="s">
        <v>170</v>
      </c>
      <c r="B154" s="5" t="s">
        <v>32</v>
      </c>
      <c r="C154" s="5"/>
      <c r="D154" s="5"/>
      <c r="F154" s="5"/>
      <c r="H154" s="5"/>
      <c r="J154" s="5"/>
      <c r="L154" s="5"/>
      <c r="N154" s="5"/>
      <c r="P154" s="5"/>
      <c r="R154" s="5"/>
      <c r="T154" s="5"/>
      <c r="V154" s="5"/>
      <c r="X154" s="5"/>
    </row>
    <row r="155" spans="1:24" ht="15" customHeight="1" x14ac:dyDescent="0.4">
      <c r="A155" s="4" t="s">
        <v>171</v>
      </c>
      <c r="B155" s="5" t="s">
        <v>32</v>
      </c>
      <c r="C155" s="5"/>
      <c r="D155" s="5"/>
      <c r="F155" s="5"/>
      <c r="H155" s="5"/>
      <c r="J155" s="5"/>
      <c r="L155" s="5"/>
      <c r="N155" s="5"/>
      <c r="P155" s="5"/>
      <c r="R155" s="5"/>
      <c r="T155" s="5"/>
      <c r="V155" s="5"/>
      <c r="X155" s="5"/>
    </row>
    <row r="156" spans="1:24" ht="15" customHeight="1" x14ac:dyDescent="0.4">
      <c r="A156" s="4" t="s">
        <v>172</v>
      </c>
      <c r="B156" s="5" t="s">
        <v>32</v>
      </c>
      <c r="C156" s="5"/>
      <c r="D156" s="5"/>
      <c r="F156" s="5"/>
      <c r="H156" s="5"/>
      <c r="J156" s="5"/>
      <c r="L156" s="5"/>
      <c r="N156" s="5"/>
      <c r="P156" s="5"/>
      <c r="R156" s="5"/>
      <c r="T156" s="5"/>
      <c r="V156" s="5"/>
      <c r="X156" s="5"/>
    </row>
    <row r="157" spans="1:24" ht="15" customHeight="1" x14ac:dyDescent="0.4">
      <c r="A157" s="4" t="s">
        <v>173</v>
      </c>
      <c r="B157" s="5" t="s">
        <v>32</v>
      </c>
      <c r="C157" s="5"/>
      <c r="D157" s="5"/>
      <c r="F157" s="5"/>
      <c r="H157" s="5"/>
      <c r="J157" s="5"/>
      <c r="L157" s="5"/>
      <c r="N157" s="5"/>
      <c r="P157" s="5"/>
      <c r="R157" s="5"/>
      <c r="T157" s="5"/>
      <c r="V157" s="5"/>
      <c r="X157" s="5"/>
    </row>
    <row r="158" spans="1:24" ht="15" customHeight="1" x14ac:dyDescent="0.4">
      <c r="A158" s="4" t="s">
        <v>174</v>
      </c>
      <c r="B158" s="5" t="s">
        <v>32</v>
      </c>
      <c r="C158" s="5"/>
      <c r="D158" s="5"/>
      <c r="F158" s="5"/>
      <c r="H158" s="5"/>
      <c r="J158" s="5"/>
      <c r="L158" s="5"/>
      <c r="N158" s="5"/>
      <c r="P158" s="5"/>
      <c r="R158" s="5"/>
      <c r="T158" s="5"/>
      <c r="V158" s="5"/>
      <c r="X158" s="5"/>
    </row>
    <row r="159" spans="1:24" ht="15" customHeight="1" x14ac:dyDescent="0.4">
      <c r="A159" s="4" t="s">
        <v>175</v>
      </c>
      <c r="B159" s="5" t="s">
        <v>32</v>
      </c>
      <c r="C159" s="5"/>
      <c r="D159" s="5"/>
      <c r="F159" s="5"/>
      <c r="H159" s="5"/>
      <c r="J159" s="5"/>
      <c r="L159" s="5"/>
      <c r="N159" s="5"/>
      <c r="P159" s="5"/>
      <c r="R159" s="5"/>
      <c r="T159" s="5"/>
      <c r="V159" s="5"/>
      <c r="X159" s="5"/>
    </row>
    <row r="160" spans="1:24" ht="15" customHeight="1" x14ac:dyDescent="0.4">
      <c r="A160" s="4" t="s">
        <v>176</v>
      </c>
      <c r="B160" s="5" t="s">
        <v>32</v>
      </c>
      <c r="C160" s="5"/>
      <c r="D160" s="5"/>
      <c r="F160" s="5"/>
      <c r="H160" s="5"/>
      <c r="J160" s="5"/>
      <c r="L160" s="5"/>
      <c r="N160" s="5"/>
      <c r="P160" s="5"/>
      <c r="R160" s="5"/>
      <c r="T160" s="5"/>
      <c r="V160" s="5"/>
      <c r="X160" s="5"/>
    </row>
    <row r="161" spans="1:24" ht="15" customHeight="1" x14ac:dyDescent="0.4">
      <c r="A161" s="4" t="s">
        <v>177</v>
      </c>
      <c r="B161" s="5" t="s">
        <v>32</v>
      </c>
      <c r="C161" s="5"/>
      <c r="D161" s="5"/>
      <c r="F161" s="5"/>
      <c r="H161" s="5"/>
      <c r="J161" s="5"/>
      <c r="L161" s="5"/>
      <c r="N161" s="5"/>
      <c r="P161" s="5"/>
      <c r="R161" s="5"/>
      <c r="T161" s="5"/>
      <c r="V161" s="5"/>
      <c r="X161" s="5"/>
    </row>
    <row r="162" spans="1:24" ht="15" customHeight="1" x14ac:dyDescent="0.4">
      <c r="A162" s="4" t="s">
        <v>178</v>
      </c>
      <c r="B162" s="5" t="s">
        <v>32</v>
      </c>
      <c r="C162" s="5"/>
      <c r="D162" s="5"/>
      <c r="E162" s="6">
        <v>19845</v>
      </c>
      <c r="F162" s="5"/>
      <c r="G162" s="6">
        <v>25386</v>
      </c>
      <c r="H162" s="5"/>
      <c r="I162" s="6">
        <v>23839</v>
      </c>
      <c r="J162" s="5"/>
      <c r="K162" s="6">
        <v>23533</v>
      </c>
      <c r="L162" s="5"/>
      <c r="M162" s="6">
        <v>21501</v>
      </c>
      <c r="N162" s="5"/>
      <c r="O162" s="6">
        <v>22968</v>
      </c>
      <c r="P162" s="5"/>
      <c r="Q162" s="6">
        <v>22536</v>
      </c>
      <c r="R162" s="5"/>
      <c r="S162" s="6">
        <v>20629</v>
      </c>
      <c r="T162" s="5"/>
      <c r="U162" s="6">
        <v>20857</v>
      </c>
      <c r="V162" s="5"/>
      <c r="W162" s="6">
        <v>6346</v>
      </c>
      <c r="X162" s="5"/>
    </row>
    <row r="163" spans="1:24" ht="15" customHeight="1" x14ac:dyDescent="0.4">
      <c r="A163" s="4" t="s">
        <v>179</v>
      </c>
      <c r="B163" s="5" t="s">
        <v>32</v>
      </c>
      <c r="C163" s="5"/>
      <c r="D163" s="5"/>
      <c r="E163" s="6">
        <v>11338</v>
      </c>
      <c r="F163" s="5"/>
      <c r="G163" s="6">
        <v>17753</v>
      </c>
      <c r="H163" s="5"/>
      <c r="I163" s="6">
        <v>18582</v>
      </c>
      <c r="J163" s="5"/>
      <c r="K163" s="6">
        <v>18890</v>
      </c>
      <c r="L163" s="5"/>
      <c r="M163" s="6">
        <v>17272</v>
      </c>
      <c r="N163" s="5"/>
      <c r="O163" s="6">
        <v>15087</v>
      </c>
      <c r="P163" s="5"/>
      <c r="Q163" s="6">
        <v>13949</v>
      </c>
      <c r="R163" s="5"/>
      <c r="S163" s="6">
        <v>10563</v>
      </c>
      <c r="T163" s="5"/>
      <c r="U163" s="6">
        <v>8131</v>
      </c>
      <c r="V163" s="5"/>
      <c r="W163" s="6">
        <v>445</v>
      </c>
      <c r="X163" s="5"/>
    </row>
    <row r="164" spans="1:24" ht="15" customHeight="1" x14ac:dyDescent="0.4">
      <c r="A164" s="4" t="s">
        <v>180</v>
      </c>
      <c r="B164" s="5" t="s">
        <v>32</v>
      </c>
      <c r="C164" s="5"/>
      <c r="D164" s="5"/>
      <c r="E164" s="6">
        <v>6475</v>
      </c>
      <c r="F164" s="5"/>
      <c r="G164" s="6">
        <v>8374</v>
      </c>
      <c r="H164" s="5"/>
      <c r="I164" s="6">
        <v>8641</v>
      </c>
      <c r="J164" s="5"/>
      <c r="K164" s="6">
        <v>8692</v>
      </c>
      <c r="L164" s="5"/>
      <c r="M164" s="6">
        <v>7042</v>
      </c>
      <c r="N164" s="5"/>
      <c r="O164" s="6">
        <v>4856</v>
      </c>
      <c r="P164" s="5"/>
      <c r="Q164" s="6">
        <v>3719</v>
      </c>
      <c r="R164" s="5"/>
      <c r="S164" s="6">
        <v>332</v>
      </c>
      <c r="T164" s="5"/>
      <c r="U164" s="6">
        <v>-2100</v>
      </c>
      <c r="V164" s="5"/>
      <c r="W164" s="6">
        <v>-9786</v>
      </c>
      <c r="X164" s="5"/>
    </row>
    <row r="165" spans="1:24" ht="15" customHeight="1" x14ac:dyDescent="0.4">
      <c r="A165" s="4" t="s">
        <v>181</v>
      </c>
      <c r="B165" s="5" t="s">
        <v>32</v>
      </c>
      <c r="C165" s="5"/>
      <c r="D165" s="5"/>
      <c r="F165" s="5"/>
      <c r="H165" s="5"/>
      <c r="J165" s="5"/>
      <c r="L165" s="5"/>
      <c r="N165" s="5"/>
      <c r="P165" s="5"/>
      <c r="R165" s="5"/>
      <c r="T165" s="5"/>
      <c r="V165" s="5"/>
      <c r="X165" s="5"/>
    </row>
    <row r="166" spans="1:24" ht="15" customHeight="1" x14ac:dyDescent="0.4">
      <c r="A166" s="4" t="s">
        <v>182</v>
      </c>
      <c r="B166" s="5" t="s">
        <v>32</v>
      </c>
      <c r="C166" s="5"/>
      <c r="D166" s="5"/>
      <c r="F166" s="5"/>
      <c r="H166" s="5"/>
      <c r="J166" s="5"/>
      <c r="L166" s="5"/>
      <c r="N166" s="5"/>
      <c r="P166" s="5"/>
      <c r="R166" s="5"/>
      <c r="T166" s="5"/>
      <c r="V166" s="5"/>
      <c r="X166" s="5"/>
    </row>
    <row r="167" spans="1:24" ht="15" customHeight="1" x14ac:dyDescent="0.4">
      <c r="A167" s="4" t="s">
        <v>183</v>
      </c>
      <c r="B167" s="5" t="s">
        <v>32</v>
      </c>
      <c r="C167" s="5"/>
      <c r="D167" s="5"/>
      <c r="E167" s="6">
        <v>18803</v>
      </c>
      <c r="F167" s="5"/>
      <c r="G167" s="6">
        <v>20649</v>
      </c>
      <c r="H167" s="5"/>
      <c r="I167" s="6">
        <v>13194</v>
      </c>
      <c r="J167" s="5"/>
      <c r="K167" s="6">
        <v>11521</v>
      </c>
      <c r="L167" s="5"/>
      <c r="M167" s="6">
        <v>7363</v>
      </c>
      <c r="N167" s="5"/>
      <c r="O167" s="6">
        <v>7837</v>
      </c>
      <c r="P167" s="5"/>
      <c r="Q167" s="6">
        <v>7264</v>
      </c>
      <c r="R167" s="5"/>
      <c r="S167" s="6">
        <v>7680</v>
      </c>
      <c r="T167" s="5"/>
      <c r="U167" s="6">
        <v>7022</v>
      </c>
      <c r="V167" s="5"/>
      <c r="W167" s="6">
        <v>4908</v>
      </c>
      <c r="X167" s="5"/>
    </row>
    <row r="168" spans="1:24" ht="15" customHeight="1" x14ac:dyDescent="0.4">
      <c r="A168" s="4" t="s">
        <v>184</v>
      </c>
      <c r="B168" s="5" t="s">
        <v>32</v>
      </c>
      <c r="C168" s="5"/>
      <c r="D168" s="5"/>
      <c r="F168" s="5"/>
      <c r="H168" s="5"/>
      <c r="J168" s="5"/>
      <c r="L168" s="5"/>
      <c r="N168" s="5"/>
      <c r="P168" s="5"/>
      <c r="R168" s="5"/>
      <c r="T168" s="5"/>
      <c r="V168" s="5"/>
      <c r="X168" s="5"/>
    </row>
    <row r="169" spans="1:24" ht="15" customHeight="1" x14ac:dyDescent="0.4">
      <c r="A169" s="4" t="s">
        <v>185</v>
      </c>
      <c r="B169" s="5" t="s">
        <v>32</v>
      </c>
      <c r="C169" s="5"/>
      <c r="D169" s="5"/>
      <c r="E169" s="6">
        <v>12822</v>
      </c>
      <c r="F169" s="5"/>
      <c r="G169" s="6">
        <v>13701</v>
      </c>
      <c r="H169" s="5"/>
      <c r="I169" s="6">
        <v>8692</v>
      </c>
      <c r="J169" s="5"/>
      <c r="K169" s="6">
        <v>9574</v>
      </c>
      <c r="L169" s="5"/>
      <c r="M169" s="6">
        <v>7628</v>
      </c>
      <c r="N169" s="5"/>
      <c r="O169" s="6">
        <v>8434</v>
      </c>
      <c r="P169" s="5"/>
      <c r="Q169" s="6">
        <v>7209</v>
      </c>
      <c r="R169" s="5"/>
      <c r="S169" s="6">
        <v>7731</v>
      </c>
      <c r="T169" s="5"/>
      <c r="U169" s="6">
        <v>7738</v>
      </c>
      <c r="V169" s="5"/>
      <c r="W169" s="6">
        <v>5295</v>
      </c>
      <c r="X169" s="5"/>
    </row>
    <row r="170" spans="1:24" ht="15" customHeight="1" x14ac:dyDescent="0.4">
      <c r="A170" s="4" t="s">
        <v>186</v>
      </c>
      <c r="B170" s="5" t="s">
        <v>32</v>
      </c>
      <c r="C170" s="5"/>
      <c r="D170" s="5"/>
      <c r="F170" s="5"/>
      <c r="H170" s="5"/>
      <c r="J170" s="5"/>
      <c r="L170" s="5"/>
      <c r="N170" s="5"/>
      <c r="P170" s="5"/>
      <c r="R170" s="5"/>
      <c r="T170" s="5"/>
      <c r="V170" s="5"/>
      <c r="X170" s="5"/>
    </row>
    <row r="171" spans="1:24" ht="15" customHeight="1" x14ac:dyDescent="0.4">
      <c r="A171" s="4" t="s">
        <v>187</v>
      </c>
      <c r="B171" s="5" t="s">
        <v>32</v>
      </c>
      <c r="C171" s="5"/>
      <c r="D171" s="5"/>
      <c r="E171" s="6">
        <v>5981</v>
      </c>
      <c r="F171" s="5"/>
      <c r="G171" s="6">
        <v>6948</v>
      </c>
      <c r="H171" s="5"/>
      <c r="I171" s="6">
        <v>4502</v>
      </c>
      <c r="J171" s="5"/>
      <c r="K171" s="6">
        <v>1947</v>
      </c>
      <c r="L171" s="5"/>
      <c r="M171" s="6">
        <v>-265</v>
      </c>
      <c r="N171" s="5"/>
      <c r="O171" s="6">
        <v>-597</v>
      </c>
      <c r="P171" s="5"/>
      <c r="Q171" s="6">
        <v>54</v>
      </c>
      <c r="R171" s="5"/>
      <c r="S171" s="6">
        <v>-50</v>
      </c>
      <c r="T171" s="5"/>
      <c r="U171" s="6">
        <v>-715</v>
      </c>
      <c r="V171" s="5"/>
      <c r="W171" s="6">
        <v>-386</v>
      </c>
      <c r="X171" s="5"/>
    </row>
    <row r="172" spans="1:24" ht="15" customHeight="1" x14ac:dyDescent="0.4">
      <c r="A172" s="4" t="s">
        <v>188</v>
      </c>
      <c r="B172" s="5" t="s">
        <v>32</v>
      </c>
      <c r="C172" s="5"/>
      <c r="D172" s="5"/>
      <c r="E172" s="6">
        <v>1529</v>
      </c>
      <c r="F172" s="5"/>
      <c r="G172" s="6">
        <v>1879</v>
      </c>
      <c r="H172" s="5"/>
      <c r="I172" s="6">
        <v>1417</v>
      </c>
      <c r="J172" s="5"/>
      <c r="K172" s="6">
        <v>1489</v>
      </c>
      <c r="L172" s="5"/>
      <c r="M172" s="6">
        <v>1280</v>
      </c>
      <c r="N172" s="5"/>
      <c r="O172" s="6">
        <v>1296</v>
      </c>
      <c r="P172" s="5"/>
      <c r="Q172" s="6">
        <v>1387</v>
      </c>
      <c r="R172" s="5"/>
      <c r="S172" s="6">
        <v>1414</v>
      </c>
      <c r="T172" s="5"/>
      <c r="U172" s="6">
        <v>1114</v>
      </c>
      <c r="V172" s="5"/>
      <c r="W172" s="6">
        <v>745</v>
      </c>
      <c r="X172" s="5"/>
    </row>
    <row r="173" spans="1:24" ht="15" customHeight="1" x14ac:dyDescent="0.4">
      <c r="A173" s="4" t="s">
        <v>189</v>
      </c>
      <c r="B173" s="5" t="s">
        <v>32</v>
      </c>
      <c r="C173" s="5"/>
      <c r="D173" s="5"/>
      <c r="F173" s="5"/>
      <c r="H173" s="5"/>
      <c r="J173" s="5"/>
      <c r="L173" s="5"/>
      <c r="N173" s="5"/>
      <c r="P173" s="5"/>
      <c r="R173" s="5"/>
      <c r="T173" s="5"/>
      <c r="V173" s="5"/>
      <c r="X173" s="5"/>
    </row>
    <row r="174" spans="1:24" ht="15" customHeight="1" x14ac:dyDescent="0.4">
      <c r="A174" s="4" t="s">
        <v>190</v>
      </c>
      <c r="B174" s="5" t="s">
        <v>32</v>
      </c>
      <c r="C174" s="5"/>
      <c r="D174" s="5"/>
      <c r="E174" s="6">
        <v>4453</v>
      </c>
      <c r="F174" s="5"/>
      <c r="G174" s="6">
        <v>5069</v>
      </c>
      <c r="H174" s="5"/>
      <c r="I174" s="6">
        <v>3086</v>
      </c>
      <c r="J174" s="5"/>
      <c r="K174" s="6">
        <v>458</v>
      </c>
      <c r="L174" s="5"/>
      <c r="M174" s="6">
        <v>-1546</v>
      </c>
      <c r="N174" s="5"/>
      <c r="O174" s="6">
        <v>-1893</v>
      </c>
      <c r="P174" s="5"/>
      <c r="Q174" s="6">
        <v>-1333</v>
      </c>
      <c r="R174" s="5"/>
      <c r="S174" s="6">
        <v>-1464</v>
      </c>
      <c r="T174" s="5"/>
      <c r="U174" s="6">
        <v>-1829</v>
      </c>
      <c r="V174" s="5"/>
      <c r="W174" s="6">
        <v>-1131</v>
      </c>
      <c r="X174" s="5"/>
    </row>
    <row r="175" spans="1:24" ht="15" customHeight="1" x14ac:dyDescent="0.4">
      <c r="A175" s="4" t="s">
        <v>191</v>
      </c>
      <c r="B175" s="5" t="s">
        <v>32</v>
      </c>
      <c r="C175" s="5"/>
      <c r="D175" s="5"/>
      <c r="F175" s="5"/>
      <c r="H175" s="5"/>
      <c r="J175" s="5"/>
      <c r="L175" s="5"/>
      <c r="N175" s="5"/>
      <c r="P175" s="5"/>
      <c r="R175" s="5"/>
      <c r="T175" s="5"/>
      <c r="V175" s="5"/>
      <c r="X175" s="5"/>
    </row>
    <row r="176" spans="1:24" ht="15" customHeight="1" x14ac:dyDescent="0.4">
      <c r="A176" s="4" t="s">
        <v>192</v>
      </c>
      <c r="B176" s="5" t="s">
        <v>32</v>
      </c>
      <c r="C176" s="5"/>
      <c r="D176" s="5"/>
      <c r="F176" s="5"/>
      <c r="H176" s="5"/>
      <c r="J176" s="5"/>
      <c r="L176" s="5"/>
      <c r="N176" s="5"/>
      <c r="P176" s="5"/>
      <c r="R176" s="5"/>
      <c r="T176" s="5"/>
      <c r="V176" s="5"/>
      <c r="X176" s="5"/>
    </row>
    <row r="177" spans="1:24" ht="15" customHeight="1" x14ac:dyDescent="0.4">
      <c r="A177" s="4" t="s">
        <v>193</v>
      </c>
      <c r="B177" s="5" t="s">
        <v>32</v>
      </c>
      <c r="C177" s="5"/>
      <c r="D177" s="5"/>
      <c r="E177" s="6">
        <v>713</v>
      </c>
      <c r="F177" s="5"/>
      <c r="G177" s="6">
        <v>1010</v>
      </c>
      <c r="H177" s="5"/>
      <c r="I177" s="6">
        <v>482</v>
      </c>
      <c r="J177" s="5"/>
      <c r="K177" s="6">
        <v>683</v>
      </c>
      <c r="L177" s="5"/>
      <c r="M177" s="6">
        <v>421</v>
      </c>
      <c r="N177" s="5"/>
      <c r="O177" s="6">
        <v>256</v>
      </c>
      <c r="P177" s="5"/>
      <c r="Q177" s="6">
        <v>263</v>
      </c>
      <c r="R177" s="5"/>
      <c r="S177" s="6">
        <v>284</v>
      </c>
      <c r="T177" s="5"/>
      <c r="U177" s="6">
        <v>629</v>
      </c>
      <c r="V177" s="5"/>
      <c r="W177" s="6">
        <v>86</v>
      </c>
      <c r="X177" s="5"/>
    </row>
    <row r="178" spans="1:24" ht="15" customHeight="1" x14ac:dyDescent="0.4">
      <c r="A178" s="4" t="s">
        <v>194</v>
      </c>
      <c r="B178" s="5" t="s">
        <v>32</v>
      </c>
      <c r="C178" s="5"/>
      <c r="D178" s="5"/>
      <c r="E178" s="6">
        <v>347</v>
      </c>
      <c r="F178" s="5"/>
      <c r="G178" s="6">
        <v>552</v>
      </c>
      <c r="H178" s="5"/>
      <c r="I178" s="6">
        <v>397</v>
      </c>
      <c r="J178" s="5"/>
      <c r="K178" s="6">
        <v>383</v>
      </c>
      <c r="L178" s="5"/>
      <c r="M178" s="6">
        <v>223</v>
      </c>
      <c r="N178" s="5"/>
      <c r="O178" s="6">
        <v>115</v>
      </c>
      <c r="P178" s="5"/>
      <c r="Q178" s="6">
        <v>93</v>
      </c>
      <c r="R178" s="5"/>
      <c r="S178" s="6">
        <v>29</v>
      </c>
      <c r="T178" s="5"/>
      <c r="U178" s="6">
        <v>34</v>
      </c>
      <c r="V178" s="5"/>
      <c r="W178" s="6">
        <v>12</v>
      </c>
      <c r="X178" s="5"/>
    </row>
    <row r="179" spans="1:24" ht="15" customHeight="1" x14ac:dyDescent="0.4">
      <c r="A179" s="4" t="s">
        <v>195</v>
      </c>
      <c r="B179" s="5" t="s">
        <v>32</v>
      </c>
      <c r="C179" s="5"/>
      <c r="D179" s="5"/>
      <c r="F179" s="5"/>
      <c r="H179" s="5"/>
      <c r="J179" s="5"/>
      <c r="L179" s="5"/>
      <c r="N179" s="5"/>
      <c r="P179" s="5"/>
      <c r="R179" s="5"/>
      <c r="S179" s="6">
        <v>73</v>
      </c>
      <c r="T179" s="5"/>
      <c r="U179" s="6">
        <v>1</v>
      </c>
      <c r="V179" s="5"/>
      <c r="W179" s="6">
        <v>15</v>
      </c>
      <c r="X179" s="5"/>
    </row>
    <row r="180" spans="1:24" ht="15" customHeight="1" x14ac:dyDescent="0.4">
      <c r="A180" s="4" t="s">
        <v>196</v>
      </c>
      <c r="B180" s="5" t="s">
        <v>32</v>
      </c>
      <c r="C180" s="5"/>
      <c r="D180" s="5"/>
      <c r="F180" s="5"/>
      <c r="H180" s="5"/>
      <c r="J180" s="5"/>
      <c r="L180" s="5"/>
      <c r="N180" s="5"/>
      <c r="P180" s="5"/>
      <c r="R180" s="5"/>
      <c r="T180" s="5"/>
      <c r="V180" s="5"/>
      <c r="X180" s="5"/>
    </row>
    <row r="181" spans="1:24" ht="15" customHeight="1" x14ac:dyDescent="0.4">
      <c r="A181" s="4" t="s">
        <v>197</v>
      </c>
      <c r="B181" s="5" t="s">
        <v>32</v>
      </c>
      <c r="C181" s="5"/>
      <c r="D181" s="5"/>
      <c r="F181" s="5"/>
      <c r="H181" s="5"/>
      <c r="J181" s="5"/>
      <c r="L181" s="5"/>
      <c r="N181" s="5"/>
      <c r="P181" s="5"/>
      <c r="R181" s="5"/>
      <c r="T181" s="5"/>
      <c r="V181" s="5"/>
      <c r="X181" s="5"/>
    </row>
    <row r="182" spans="1:24" ht="15" customHeight="1" x14ac:dyDescent="0.4">
      <c r="A182" s="4" t="s">
        <v>198</v>
      </c>
      <c r="B182" s="5" t="s">
        <v>32</v>
      </c>
      <c r="C182" s="5"/>
      <c r="D182" s="5"/>
      <c r="E182" s="6">
        <v>266</v>
      </c>
      <c r="F182" s="5"/>
      <c r="G182" s="6">
        <v>384</v>
      </c>
      <c r="H182" s="5"/>
      <c r="I182" s="6">
        <v>48</v>
      </c>
      <c r="J182" s="5"/>
      <c r="K182" s="6">
        <v>79</v>
      </c>
      <c r="L182" s="5"/>
      <c r="M182" s="6">
        <v>78</v>
      </c>
      <c r="N182" s="5"/>
      <c r="O182" s="6">
        <v>91</v>
      </c>
      <c r="P182" s="5"/>
      <c r="Q182" s="6">
        <v>71</v>
      </c>
      <c r="R182" s="5"/>
      <c r="T182" s="5"/>
      <c r="V182" s="5"/>
      <c r="X182" s="5"/>
    </row>
    <row r="183" spans="1:24" ht="15" customHeight="1" x14ac:dyDescent="0.4">
      <c r="A183" s="4" t="s">
        <v>199</v>
      </c>
      <c r="B183" s="5" t="s">
        <v>32</v>
      </c>
      <c r="C183" s="5"/>
      <c r="D183" s="5"/>
      <c r="F183" s="5"/>
      <c r="H183" s="5"/>
      <c r="J183" s="5"/>
      <c r="L183" s="5"/>
      <c r="N183" s="5"/>
      <c r="P183" s="5"/>
      <c r="R183" s="5"/>
      <c r="S183" s="6">
        <v>1</v>
      </c>
      <c r="T183" s="5"/>
      <c r="U183" s="6">
        <v>523</v>
      </c>
      <c r="V183" s="5"/>
      <c r="X183" s="5"/>
    </row>
    <row r="184" spans="1:24" ht="15" customHeight="1" x14ac:dyDescent="0.4">
      <c r="A184" s="4" t="s">
        <v>200</v>
      </c>
      <c r="B184" s="5" t="s">
        <v>32</v>
      </c>
      <c r="C184" s="5"/>
      <c r="D184" s="5"/>
      <c r="F184" s="5"/>
      <c r="H184" s="5"/>
      <c r="J184" s="5"/>
      <c r="L184" s="5"/>
      <c r="N184" s="5"/>
      <c r="P184" s="5"/>
      <c r="R184" s="5"/>
      <c r="T184" s="5"/>
      <c r="V184" s="5"/>
      <c r="X184" s="5"/>
    </row>
    <row r="185" spans="1:24" ht="15" customHeight="1" x14ac:dyDescent="0.4">
      <c r="A185" s="4" t="s">
        <v>201</v>
      </c>
      <c r="B185" s="5" t="s">
        <v>32</v>
      </c>
      <c r="C185" s="5"/>
      <c r="D185" s="5"/>
      <c r="F185" s="5"/>
      <c r="H185" s="5"/>
      <c r="J185" s="5"/>
      <c r="L185" s="5"/>
      <c r="N185" s="5"/>
      <c r="P185" s="5"/>
      <c r="R185" s="5"/>
      <c r="T185" s="5"/>
      <c r="V185" s="5"/>
      <c r="X185" s="5"/>
    </row>
    <row r="186" spans="1:24" ht="15" customHeight="1" x14ac:dyDescent="0.4">
      <c r="A186" s="4" t="s">
        <v>202</v>
      </c>
      <c r="B186" s="5" t="s">
        <v>32</v>
      </c>
      <c r="C186" s="5"/>
      <c r="D186" s="5"/>
      <c r="F186" s="5"/>
      <c r="H186" s="5"/>
      <c r="J186" s="5"/>
      <c r="L186" s="5"/>
      <c r="N186" s="5"/>
      <c r="P186" s="5"/>
      <c r="R186" s="5"/>
      <c r="T186" s="5"/>
      <c r="V186" s="5"/>
      <c r="X186" s="5"/>
    </row>
    <row r="187" spans="1:24" ht="15" customHeight="1" x14ac:dyDescent="0.4">
      <c r="A187" s="4" t="s">
        <v>203</v>
      </c>
      <c r="B187" s="5" t="s">
        <v>32</v>
      </c>
      <c r="C187" s="5"/>
      <c r="D187" s="5"/>
      <c r="F187" s="5"/>
      <c r="H187" s="5"/>
      <c r="J187" s="5"/>
      <c r="L187" s="5"/>
      <c r="N187" s="5"/>
      <c r="P187" s="5"/>
      <c r="R187" s="5"/>
      <c r="T187" s="5"/>
      <c r="V187" s="5"/>
      <c r="X187" s="5"/>
    </row>
    <row r="188" spans="1:24" ht="15" customHeight="1" x14ac:dyDescent="0.4">
      <c r="A188" s="4" t="s">
        <v>204</v>
      </c>
      <c r="B188" s="5" t="s">
        <v>32</v>
      </c>
      <c r="C188" s="5"/>
      <c r="D188" s="5"/>
      <c r="E188" s="6">
        <v>100</v>
      </c>
      <c r="F188" s="5"/>
      <c r="G188" s="6">
        <v>75</v>
      </c>
      <c r="H188" s="5"/>
      <c r="I188" s="6">
        <v>38</v>
      </c>
      <c r="J188" s="5"/>
      <c r="K188" s="6">
        <v>221</v>
      </c>
      <c r="L188" s="5"/>
      <c r="M188" s="6">
        <v>120</v>
      </c>
      <c r="N188" s="5"/>
      <c r="O188" s="6">
        <v>50</v>
      </c>
      <c r="P188" s="5"/>
      <c r="Q188" s="6">
        <v>100</v>
      </c>
      <c r="R188" s="5"/>
      <c r="S188" s="6">
        <v>180</v>
      </c>
      <c r="T188" s="5"/>
      <c r="U188" s="6">
        <v>71</v>
      </c>
      <c r="V188" s="5"/>
      <c r="W188" s="6">
        <v>59</v>
      </c>
      <c r="X188" s="5"/>
    </row>
    <row r="189" spans="1:24" ht="15" customHeight="1" x14ac:dyDescent="0.4">
      <c r="A189" s="4" t="s">
        <v>205</v>
      </c>
      <c r="B189" s="5" t="s">
        <v>32</v>
      </c>
      <c r="C189" s="5"/>
      <c r="D189" s="5"/>
      <c r="E189" s="6">
        <v>1438</v>
      </c>
      <c r="F189" s="5"/>
      <c r="G189" s="6">
        <v>782</v>
      </c>
      <c r="H189" s="5"/>
      <c r="I189" s="6">
        <v>761</v>
      </c>
      <c r="J189" s="5"/>
      <c r="K189" s="6">
        <v>251</v>
      </c>
      <c r="L189" s="5"/>
      <c r="M189" s="6">
        <v>187</v>
      </c>
      <c r="N189" s="5"/>
      <c r="O189" s="6">
        <v>245</v>
      </c>
      <c r="P189" s="5"/>
      <c r="Q189" s="6">
        <v>191</v>
      </c>
      <c r="R189" s="5"/>
      <c r="S189" s="6">
        <v>256</v>
      </c>
      <c r="T189" s="5"/>
      <c r="U189" s="6">
        <v>664</v>
      </c>
      <c r="V189" s="5"/>
      <c r="W189" s="6">
        <v>258</v>
      </c>
      <c r="X189" s="5"/>
    </row>
    <row r="190" spans="1:24" ht="15" customHeight="1" x14ac:dyDescent="0.4">
      <c r="A190" s="4" t="s">
        <v>206</v>
      </c>
      <c r="B190" s="5" t="s">
        <v>32</v>
      </c>
      <c r="C190" s="5"/>
      <c r="D190" s="5"/>
      <c r="E190" s="6">
        <v>329</v>
      </c>
      <c r="F190" s="5"/>
      <c r="G190" s="6">
        <v>265</v>
      </c>
      <c r="H190" s="5"/>
      <c r="I190" s="6">
        <v>176</v>
      </c>
      <c r="J190" s="5"/>
      <c r="K190" s="6">
        <v>98</v>
      </c>
      <c r="L190" s="5"/>
      <c r="M190" s="6">
        <v>83</v>
      </c>
      <c r="N190" s="5"/>
      <c r="O190" s="6">
        <v>96</v>
      </c>
      <c r="P190" s="5"/>
      <c r="Q190" s="6">
        <v>129</v>
      </c>
      <c r="R190" s="5"/>
      <c r="S190" s="6">
        <v>127</v>
      </c>
      <c r="T190" s="5"/>
      <c r="U190" s="6">
        <v>305</v>
      </c>
      <c r="V190" s="5"/>
      <c r="W190" s="6">
        <v>133</v>
      </c>
      <c r="X190" s="5"/>
    </row>
    <row r="191" spans="1:24" ht="15" customHeight="1" x14ac:dyDescent="0.4">
      <c r="A191" s="4" t="s">
        <v>207</v>
      </c>
      <c r="B191" s="5" t="s">
        <v>32</v>
      </c>
      <c r="C191" s="5"/>
      <c r="D191" s="5"/>
      <c r="F191" s="5"/>
      <c r="G191" s="6">
        <v>135</v>
      </c>
      <c r="H191" s="5"/>
      <c r="J191" s="5"/>
      <c r="K191" s="6">
        <v>8</v>
      </c>
      <c r="L191" s="5"/>
      <c r="N191" s="5"/>
      <c r="P191" s="5"/>
      <c r="R191" s="5"/>
      <c r="T191" s="5"/>
      <c r="V191" s="5"/>
      <c r="X191" s="5"/>
    </row>
    <row r="192" spans="1:24" ht="15" customHeight="1" x14ac:dyDescent="0.4">
      <c r="A192" s="4" t="s">
        <v>208</v>
      </c>
      <c r="B192" s="5" t="s">
        <v>32</v>
      </c>
      <c r="C192" s="5"/>
      <c r="D192" s="5"/>
      <c r="F192" s="5"/>
      <c r="H192" s="5"/>
      <c r="J192" s="5"/>
      <c r="L192" s="5"/>
      <c r="N192" s="5"/>
      <c r="P192" s="5"/>
      <c r="R192" s="5"/>
      <c r="T192" s="5"/>
      <c r="V192" s="5"/>
      <c r="X192" s="5"/>
    </row>
    <row r="193" spans="1:24" ht="15" customHeight="1" x14ac:dyDescent="0.4">
      <c r="A193" s="4" t="s">
        <v>209</v>
      </c>
      <c r="B193" s="5" t="s">
        <v>32</v>
      </c>
      <c r="C193" s="5"/>
      <c r="D193" s="5"/>
      <c r="F193" s="5"/>
      <c r="H193" s="5"/>
      <c r="J193" s="5"/>
      <c r="L193" s="5"/>
      <c r="N193" s="5"/>
      <c r="P193" s="5"/>
      <c r="R193" s="5"/>
      <c r="S193" s="6">
        <v>27</v>
      </c>
      <c r="T193" s="5"/>
      <c r="U193" s="6">
        <v>4</v>
      </c>
      <c r="V193" s="5"/>
      <c r="X193" s="5"/>
    </row>
    <row r="194" spans="1:24" ht="15" customHeight="1" x14ac:dyDescent="0.4">
      <c r="A194" s="4" t="s">
        <v>210</v>
      </c>
      <c r="B194" s="5" t="s">
        <v>32</v>
      </c>
      <c r="C194" s="5"/>
      <c r="D194" s="5"/>
      <c r="F194" s="5"/>
      <c r="H194" s="5"/>
      <c r="J194" s="5"/>
      <c r="L194" s="5"/>
      <c r="N194" s="5"/>
      <c r="P194" s="5"/>
      <c r="R194" s="5"/>
      <c r="T194" s="5"/>
      <c r="V194" s="5"/>
      <c r="X194" s="5"/>
    </row>
    <row r="195" spans="1:24" ht="15" customHeight="1" x14ac:dyDescent="0.4">
      <c r="A195" s="4" t="s">
        <v>211</v>
      </c>
      <c r="B195" s="5" t="s">
        <v>32</v>
      </c>
      <c r="C195" s="5"/>
      <c r="D195" s="5"/>
      <c r="F195" s="5"/>
      <c r="H195" s="5"/>
      <c r="J195" s="5"/>
      <c r="K195" s="6">
        <v>45</v>
      </c>
      <c r="L195" s="5"/>
      <c r="M195" s="6">
        <v>37</v>
      </c>
      <c r="N195" s="5"/>
      <c r="O195" s="6">
        <v>98</v>
      </c>
      <c r="P195" s="5"/>
      <c r="Q195" s="6">
        <v>14</v>
      </c>
      <c r="R195" s="5"/>
      <c r="S195" s="6">
        <v>40</v>
      </c>
      <c r="T195" s="5"/>
      <c r="U195" s="6">
        <v>110</v>
      </c>
      <c r="V195" s="5"/>
      <c r="W195" s="6">
        <v>20</v>
      </c>
      <c r="X195" s="5"/>
    </row>
    <row r="196" spans="1:24" ht="15" customHeight="1" x14ac:dyDescent="0.4">
      <c r="A196" s="4" t="s">
        <v>212</v>
      </c>
      <c r="B196" s="5" t="s">
        <v>32</v>
      </c>
      <c r="C196" s="5"/>
      <c r="D196" s="5"/>
      <c r="F196" s="5"/>
      <c r="H196" s="5"/>
      <c r="J196" s="5"/>
      <c r="L196" s="5"/>
      <c r="N196" s="5"/>
      <c r="P196" s="5"/>
      <c r="R196" s="5"/>
      <c r="T196" s="5"/>
      <c r="V196" s="5"/>
      <c r="W196" s="6">
        <v>67</v>
      </c>
      <c r="X196" s="5"/>
    </row>
    <row r="197" spans="1:24" ht="15" customHeight="1" x14ac:dyDescent="0.4">
      <c r="A197" s="4" t="s">
        <v>213</v>
      </c>
      <c r="B197" s="5" t="s">
        <v>32</v>
      </c>
      <c r="C197" s="5"/>
      <c r="D197" s="5"/>
      <c r="F197" s="5"/>
      <c r="H197" s="5"/>
      <c r="J197" s="5"/>
      <c r="L197" s="5"/>
      <c r="N197" s="5"/>
      <c r="P197" s="5"/>
      <c r="R197" s="5"/>
      <c r="T197" s="5"/>
      <c r="V197" s="5"/>
      <c r="X197" s="5"/>
    </row>
    <row r="198" spans="1:24" ht="15" customHeight="1" x14ac:dyDescent="0.4">
      <c r="A198" s="4" t="s">
        <v>214</v>
      </c>
      <c r="B198" s="5" t="s">
        <v>32</v>
      </c>
      <c r="C198" s="5"/>
      <c r="D198" s="5"/>
      <c r="F198" s="5"/>
      <c r="H198" s="5"/>
      <c r="J198" s="5"/>
      <c r="L198" s="5"/>
      <c r="N198" s="5"/>
      <c r="P198" s="5"/>
      <c r="R198" s="5"/>
      <c r="T198" s="5"/>
      <c r="V198" s="5"/>
      <c r="X198" s="5"/>
    </row>
    <row r="199" spans="1:24" ht="15" customHeight="1" x14ac:dyDescent="0.4">
      <c r="A199" s="4" t="s">
        <v>215</v>
      </c>
      <c r="B199" s="5" t="s">
        <v>32</v>
      </c>
      <c r="C199" s="5"/>
      <c r="D199" s="5"/>
      <c r="F199" s="5"/>
      <c r="H199" s="5"/>
      <c r="J199" s="5"/>
      <c r="L199" s="5"/>
      <c r="N199" s="5"/>
      <c r="P199" s="5"/>
      <c r="R199" s="5"/>
      <c r="T199" s="5"/>
      <c r="V199" s="5"/>
      <c r="X199" s="5"/>
    </row>
    <row r="200" spans="1:24" ht="15" customHeight="1" x14ac:dyDescent="0.4">
      <c r="A200" s="4" t="s">
        <v>216</v>
      </c>
      <c r="B200" s="5" t="s">
        <v>32</v>
      </c>
      <c r="C200" s="5"/>
      <c r="D200" s="5"/>
      <c r="F200" s="5"/>
      <c r="H200" s="5"/>
      <c r="J200" s="5"/>
      <c r="L200" s="5"/>
      <c r="N200" s="5"/>
      <c r="P200" s="5"/>
      <c r="R200" s="5"/>
      <c r="T200" s="5"/>
      <c r="V200" s="5"/>
      <c r="X200" s="5"/>
    </row>
    <row r="201" spans="1:24" ht="15" customHeight="1" x14ac:dyDescent="0.4">
      <c r="A201" s="4" t="s">
        <v>217</v>
      </c>
      <c r="B201" s="5" t="s">
        <v>32</v>
      </c>
      <c r="C201" s="5"/>
      <c r="D201" s="5"/>
      <c r="F201" s="5"/>
      <c r="H201" s="5"/>
      <c r="J201" s="5"/>
      <c r="L201" s="5"/>
      <c r="N201" s="5"/>
      <c r="P201" s="5"/>
      <c r="R201" s="5"/>
      <c r="T201" s="5"/>
      <c r="V201" s="5"/>
      <c r="X201" s="5"/>
    </row>
    <row r="202" spans="1:24" ht="15" customHeight="1" x14ac:dyDescent="0.4">
      <c r="A202" s="4" t="s">
        <v>218</v>
      </c>
      <c r="B202" s="5" t="s">
        <v>32</v>
      </c>
      <c r="C202" s="5"/>
      <c r="D202" s="5"/>
      <c r="E202" s="6">
        <v>18</v>
      </c>
      <c r="F202" s="5"/>
      <c r="G202" s="6">
        <v>12</v>
      </c>
      <c r="H202" s="5"/>
      <c r="I202" s="6">
        <v>17</v>
      </c>
      <c r="J202" s="5"/>
      <c r="K202" s="6">
        <v>100</v>
      </c>
      <c r="L202" s="5"/>
      <c r="M202" s="6">
        <v>67</v>
      </c>
      <c r="N202" s="5"/>
      <c r="O202" s="6">
        <v>51</v>
      </c>
      <c r="P202" s="5"/>
      <c r="Q202" s="6">
        <v>47</v>
      </c>
      <c r="R202" s="5"/>
      <c r="S202" s="6">
        <v>62</v>
      </c>
      <c r="T202" s="5"/>
      <c r="U202" s="6">
        <v>245</v>
      </c>
      <c r="V202" s="5"/>
      <c r="W202" s="6">
        <v>37</v>
      </c>
      <c r="X202" s="5"/>
    </row>
    <row r="203" spans="1:24" ht="15" customHeight="1" x14ac:dyDescent="0.4">
      <c r="A203" s="4" t="s">
        <v>219</v>
      </c>
      <c r="B203" s="5" t="s">
        <v>32</v>
      </c>
      <c r="C203" s="5"/>
      <c r="D203" s="5"/>
      <c r="E203" s="6">
        <v>3728</v>
      </c>
      <c r="F203" s="5"/>
      <c r="G203" s="6">
        <v>5298</v>
      </c>
      <c r="H203" s="5"/>
      <c r="I203" s="6">
        <v>2807</v>
      </c>
      <c r="J203" s="5"/>
      <c r="K203" s="6">
        <v>890</v>
      </c>
      <c r="L203" s="5"/>
      <c r="M203" s="6">
        <v>-1312</v>
      </c>
      <c r="N203" s="5"/>
      <c r="O203" s="6">
        <v>-1882</v>
      </c>
      <c r="P203" s="5"/>
      <c r="Q203" s="6">
        <v>-1262</v>
      </c>
      <c r="R203" s="5"/>
      <c r="S203" s="6">
        <v>-1437</v>
      </c>
      <c r="T203" s="5"/>
      <c r="U203" s="6">
        <v>-1865</v>
      </c>
      <c r="V203" s="5"/>
      <c r="W203" s="6">
        <v>-1303</v>
      </c>
      <c r="X203" s="5"/>
    </row>
    <row r="204" spans="1:24" ht="15" customHeight="1" x14ac:dyDescent="0.4">
      <c r="A204" s="4" t="s">
        <v>220</v>
      </c>
      <c r="B204" s="5" t="s">
        <v>32</v>
      </c>
      <c r="C204" s="5"/>
      <c r="D204" s="5"/>
      <c r="F204" s="5"/>
      <c r="G204" s="6">
        <v>8</v>
      </c>
      <c r="H204" s="5"/>
      <c r="J204" s="5"/>
      <c r="K204" s="6">
        <v>1</v>
      </c>
      <c r="L204" s="5"/>
      <c r="M204" s="6">
        <v>63</v>
      </c>
      <c r="N204" s="5"/>
      <c r="P204" s="5"/>
      <c r="Q204" s="6">
        <v>328</v>
      </c>
      <c r="R204" s="5"/>
      <c r="S204" s="6">
        <v>1</v>
      </c>
      <c r="T204" s="5"/>
      <c r="U204" s="6">
        <v>190</v>
      </c>
      <c r="V204" s="5"/>
      <c r="W204" s="6">
        <v>678</v>
      </c>
      <c r="X204" s="5"/>
    </row>
    <row r="205" spans="1:24" ht="15" customHeight="1" x14ac:dyDescent="0.4">
      <c r="A205" s="4" t="s">
        <v>221</v>
      </c>
      <c r="B205" s="5" t="s">
        <v>32</v>
      </c>
      <c r="C205" s="5"/>
      <c r="D205" s="5"/>
      <c r="F205" s="5"/>
      <c r="H205" s="5"/>
      <c r="J205" s="5"/>
      <c r="L205" s="5"/>
      <c r="N205" s="5"/>
      <c r="P205" s="5"/>
      <c r="R205" s="5"/>
      <c r="T205" s="5"/>
      <c r="V205" s="5"/>
      <c r="X205" s="5"/>
    </row>
    <row r="206" spans="1:24" ht="15" customHeight="1" x14ac:dyDescent="0.4">
      <c r="A206" s="4" t="s">
        <v>195</v>
      </c>
      <c r="B206" s="5" t="s">
        <v>32</v>
      </c>
      <c r="C206" s="5"/>
      <c r="D206" s="5"/>
      <c r="F206" s="5"/>
      <c r="H206" s="5"/>
      <c r="J206" s="5"/>
      <c r="L206" s="5"/>
      <c r="N206" s="5"/>
      <c r="P206" s="5"/>
      <c r="R206" s="5"/>
      <c r="T206" s="5"/>
      <c r="V206" s="5"/>
      <c r="W206" s="6">
        <v>646</v>
      </c>
      <c r="X206" s="5"/>
    </row>
    <row r="207" spans="1:24" ht="15" customHeight="1" x14ac:dyDescent="0.4">
      <c r="A207" s="4" t="s">
        <v>196</v>
      </c>
      <c r="B207" s="5" t="s">
        <v>32</v>
      </c>
      <c r="C207" s="5"/>
      <c r="D207" s="5"/>
      <c r="F207" s="5"/>
      <c r="H207" s="5"/>
      <c r="J207" s="5"/>
      <c r="L207" s="5"/>
      <c r="N207" s="5"/>
      <c r="P207" s="5"/>
      <c r="R207" s="5"/>
      <c r="T207" s="5"/>
      <c r="V207" s="5"/>
      <c r="X207" s="5"/>
    </row>
    <row r="208" spans="1:24" ht="15" customHeight="1" x14ac:dyDescent="0.4">
      <c r="A208" s="4" t="s">
        <v>198</v>
      </c>
      <c r="B208" s="5" t="s">
        <v>32</v>
      </c>
      <c r="C208" s="5"/>
      <c r="D208" s="5"/>
      <c r="F208" s="5"/>
      <c r="H208" s="5"/>
      <c r="J208" s="5"/>
      <c r="L208" s="5"/>
      <c r="M208" s="6">
        <v>63</v>
      </c>
      <c r="N208" s="5"/>
      <c r="P208" s="5"/>
      <c r="Q208" s="6">
        <v>323</v>
      </c>
      <c r="R208" s="5"/>
      <c r="T208" s="5"/>
      <c r="U208" s="6">
        <v>171</v>
      </c>
      <c r="V208" s="5"/>
      <c r="X208" s="5"/>
    </row>
    <row r="209" spans="1:24" ht="15" customHeight="1" x14ac:dyDescent="0.4">
      <c r="A209" s="4" t="s">
        <v>199</v>
      </c>
      <c r="B209" s="5" t="s">
        <v>32</v>
      </c>
      <c r="C209" s="5"/>
      <c r="D209" s="5"/>
      <c r="F209" s="5"/>
      <c r="H209" s="5"/>
      <c r="J209" s="5"/>
      <c r="L209" s="5"/>
      <c r="N209" s="5"/>
      <c r="P209" s="5"/>
      <c r="R209" s="5"/>
      <c r="T209" s="5"/>
      <c r="V209" s="5"/>
      <c r="X209" s="5"/>
    </row>
    <row r="210" spans="1:24" ht="15" customHeight="1" x14ac:dyDescent="0.4">
      <c r="A210" s="4" t="s">
        <v>222</v>
      </c>
      <c r="B210" s="5" t="s">
        <v>32</v>
      </c>
      <c r="C210" s="5"/>
      <c r="D210" s="5"/>
      <c r="F210" s="5"/>
      <c r="H210" s="5"/>
      <c r="J210" s="5"/>
      <c r="L210" s="5"/>
      <c r="N210" s="5"/>
      <c r="P210" s="5"/>
      <c r="R210" s="5"/>
      <c r="T210" s="5"/>
      <c r="V210" s="5"/>
      <c r="X210" s="5"/>
    </row>
    <row r="211" spans="1:24" ht="15" customHeight="1" x14ac:dyDescent="0.4">
      <c r="A211" s="4" t="s">
        <v>223</v>
      </c>
      <c r="B211" s="5" t="s">
        <v>32</v>
      </c>
      <c r="C211" s="5"/>
      <c r="D211" s="5"/>
      <c r="F211" s="5"/>
      <c r="H211" s="5"/>
      <c r="J211" s="5"/>
      <c r="L211" s="5"/>
      <c r="N211" s="5"/>
      <c r="P211" s="5"/>
      <c r="R211" s="5"/>
      <c r="T211" s="5"/>
      <c r="V211" s="5"/>
      <c r="X211" s="5"/>
    </row>
    <row r="212" spans="1:24" ht="15" customHeight="1" x14ac:dyDescent="0.4">
      <c r="A212" s="4" t="s">
        <v>224</v>
      </c>
      <c r="B212" s="5" t="s">
        <v>32</v>
      </c>
      <c r="C212" s="5"/>
      <c r="D212" s="5"/>
      <c r="F212" s="5"/>
      <c r="H212" s="5"/>
      <c r="J212" s="5"/>
      <c r="L212" s="5"/>
      <c r="N212" s="5"/>
      <c r="P212" s="5"/>
      <c r="R212" s="5"/>
      <c r="T212" s="5"/>
      <c r="V212" s="5"/>
      <c r="X212" s="5"/>
    </row>
    <row r="213" spans="1:24" ht="15" customHeight="1" x14ac:dyDescent="0.4">
      <c r="A213" s="4" t="s">
        <v>225</v>
      </c>
      <c r="B213" s="5" t="s">
        <v>32</v>
      </c>
      <c r="C213" s="5"/>
      <c r="D213" s="5"/>
      <c r="F213" s="5"/>
      <c r="H213" s="5"/>
      <c r="J213" s="5"/>
      <c r="L213" s="5"/>
      <c r="N213" s="5"/>
      <c r="P213" s="5"/>
      <c r="R213" s="5"/>
      <c r="T213" s="5"/>
      <c r="V213" s="5"/>
      <c r="X213" s="5"/>
    </row>
    <row r="214" spans="1:24" ht="15" customHeight="1" x14ac:dyDescent="0.4">
      <c r="A214" s="4" t="s">
        <v>226</v>
      </c>
      <c r="B214" s="5" t="s">
        <v>32</v>
      </c>
      <c r="C214" s="5"/>
      <c r="D214" s="5"/>
      <c r="F214" s="5"/>
      <c r="H214" s="5"/>
      <c r="J214" s="5"/>
      <c r="L214" s="5"/>
      <c r="N214" s="5"/>
      <c r="P214" s="5"/>
      <c r="R214" s="5"/>
      <c r="T214" s="5"/>
      <c r="V214" s="5"/>
      <c r="X214" s="5"/>
    </row>
    <row r="215" spans="1:24" ht="15" customHeight="1" x14ac:dyDescent="0.4">
      <c r="A215" s="4" t="s">
        <v>227</v>
      </c>
      <c r="B215" s="5" t="s">
        <v>32</v>
      </c>
      <c r="C215" s="5"/>
      <c r="D215" s="5"/>
      <c r="F215" s="5"/>
      <c r="G215" s="6">
        <v>8</v>
      </c>
      <c r="H215" s="5"/>
      <c r="J215" s="5"/>
      <c r="K215" s="6">
        <v>1</v>
      </c>
      <c r="L215" s="5"/>
      <c r="N215" s="5"/>
      <c r="P215" s="5"/>
      <c r="Q215" s="6">
        <v>5</v>
      </c>
      <c r="R215" s="5"/>
      <c r="S215" s="6">
        <v>1</v>
      </c>
      <c r="T215" s="5"/>
      <c r="U215" s="6">
        <v>18</v>
      </c>
      <c r="V215" s="5"/>
      <c r="W215" s="6">
        <v>32</v>
      </c>
      <c r="X215" s="5"/>
    </row>
    <row r="216" spans="1:24" ht="15" customHeight="1" x14ac:dyDescent="0.4">
      <c r="A216" s="4" t="s">
        <v>228</v>
      </c>
      <c r="B216" s="5" t="s">
        <v>32</v>
      </c>
      <c r="C216" s="5"/>
      <c r="D216" s="5"/>
      <c r="E216" s="6">
        <v>16</v>
      </c>
      <c r="F216" s="5"/>
      <c r="G216" s="6">
        <v>1022</v>
      </c>
      <c r="H216" s="5"/>
      <c r="I216" s="6">
        <v>694</v>
      </c>
      <c r="J216" s="5"/>
      <c r="K216" s="6">
        <v>22</v>
      </c>
      <c r="L216" s="5"/>
      <c r="M216" s="6">
        <v>45</v>
      </c>
      <c r="N216" s="5"/>
      <c r="O216" s="6">
        <v>29</v>
      </c>
      <c r="P216" s="5"/>
      <c r="Q216" s="6">
        <v>49</v>
      </c>
      <c r="R216" s="5"/>
      <c r="S216" s="6">
        <v>1866</v>
      </c>
      <c r="T216" s="5"/>
      <c r="U216" s="6">
        <v>851</v>
      </c>
      <c r="V216" s="5"/>
      <c r="W216" s="6">
        <v>7817</v>
      </c>
      <c r="X216" s="5"/>
    </row>
    <row r="217" spans="1:24" ht="15" customHeight="1" x14ac:dyDescent="0.4">
      <c r="A217" s="4" t="s">
        <v>229</v>
      </c>
      <c r="B217" s="5" t="s">
        <v>32</v>
      </c>
      <c r="C217" s="5"/>
      <c r="D217" s="5"/>
      <c r="F217" s="5"/>
      <c r="H217" s="5"/>
      <c r="J217" s="5"/>
      <c r="L217" s="5"/>
      <c r="N217" s="5"/>
      <c r="P217" s="5"/>
      <c r="R217" s="5"/>
      <c r="T217" s="5"/>
      <c r="V217" s="5"/>
      <c r="X217" s="5"/>
    </row>
    <row r="218" spans="1:24" ht="15" customHeight="1" x14ac:dyDescent="0.4">
      <c r="A218" s="4" t="s">
        <v>230</v>
      </c>
      <c r="B218" s="5" t="s">
        <v>32</v>
      </c>
      <c r="C218" s="5"/>
      <c r="D218" s="5"/>
      <c r="F218" s="5"/>
      <c r="H218" s="5"/>
      <c r="J218" s="5"/>
      <c r="L218" s="5"/>
      <c r="N218" s="5"/>
      <c r="P218" s="5"/>
      <c r="R218" s="5"/>
      <c r="T218" s="5"/>
      <c r="V218" s="5"/>
      <c r="X218" s="5"/>
    </row>
    <row r="219" spans="1:24" ht="15" customHeight="1" x14ac:dyDescent="0.4">
      <c r="A219" s="4" t="s">
        <v>208</v>
      </c>
      <c r="B219" s="5" t="s">
        <v>32</v>
      </c>
      <c r="C219" s="5"/>
      <c r="D219" s="5"/>
      <c r="F219" s="5"/>
      <c r="H219" s="5"/>
      <c r="J219" s="5"/>
      <c r="L219" s="5"/>
      <c r="N219" s="5"/>
      <c r="P219" s="5"/>
      <c r="R219" s="5"/>
      <c r="T219" s="5"/>
      <c r="U219" s="6">
        <v>37</v>
      </c>
      <c r="V219" s="5"/>
      <c r="W219" s="6">
        <v>2</v>
      </c>
      <c r="X219" s="5"/>
    </row>
    <row r="220" spans="1:24" ht="15" customHeight="1" x14ac:dyDescent="0.4">
      <c r="A220" s="4" t="s">
        <v>209</v>
      </c>
      <c r="B220" s="5" t="s">
        <v>32</v>
      </c>
      <c r="C220" s="5"/>
      <c r="D220" s="5"/>
      <c r="F220" s="5"/>
      <c r="H220" s="5"/>
      <c r="J220" s="5"/>
      <c r="L220" s="5"/>
      <c r="N220" s="5"/>
      <c r="P220" s="5"/>
      <c r="R220" s="5"/>
      <c r="T220" s="5"/>
      <c r="V220" s="5"/>
      <c r="W220" s="6">
        <v>32</v>
      </c>
      <c r="X220" s="5"/>
    </row>
    <row r="221" spans="1:24" ht="15" customHeight="1" x14ac:dyDescent="0.4">
      <c r="A221" s="4" t="s">
        <v>211</v>
      </c>
      <c r="B221" s="5" t="s">
        <v>32</v>
      </c>
      <c r="C221" s="5"/>
      <c r="D221" s="5"/>
      <c r="E221" s="6">
        <v>16</v>
      </c>
      <c r="F221" s="5"/>
      <c r="G221" s="6">
        <v>128</v>
      </c>
      <c r="H221" s="5"/>
      <c r="I221" s="6">
        <v>688</v>
      </c>
      <c r="J221" s="5"/>
      <c r="K221" s="6">
        <v>22</v>
      </c>
      <c r="L221" s="5"/>
      <c r="M221" s="6">
        <v>45</v>
      </c>
      <c r="N221" s="5"/>
      <c r="O221" s="6">
        <v>29</v>
      </c>
      <c r="P221" s="5"/>
      <c r="Q221" s="6">
        <v>47</v>
      </c>
      <c r="R221" s="5"/>
      <c r="S221" s="6">
        <v>1866</v>
      </c>
      <c r="T221" s="5"/>
      <c r="U221" s="6">
        <v>713</v>
      </c>
      <c r="V221" s="5"/>
      <c r="W221" s="6">
        <v>7715</v>
      </c>
      <c r="X221" s="5"/>
    </row>
    <row r="222" spans="1:24" ht="15" customHeight="1" x14ac:dyDescent="0.4">
      <c r="A222" s="4" t="s">
        <v>212</v>
      </c>
      <c r="B222" s="5" t="s">
        <v>32</v>
      </c>
      <c r="C222" s="5"/>
      <c r="D222" s="5"/>
      <c r="F222" s="5"/>
      <c r="H222" s="5"/>
      <c r="J222" s="5"/>
      <c r="L222" s="5"/>
      <c r="N222" s="5"/>
      <c r="P222" s="5"/>
      <c r="R222" s="5"/>
      <c r="T222" s="5"/>
      <c r="V222" s="5"/>
      <c r="X222" s="5"/>
    </row>
    <row r="223" spans="1:24" ht="15" customHeight="1" x14ac:dyDescent="0.4">
      <c r="A223" s="4" t="s">
        <v>231</v>
      </c>
      <c r="B223" s="5" t="s">
        <v>32</v>
      </c>
      <c r="C223" s="5"/>
      <c r="D223" s="5"/>
      <c r="F223" s="5"/>
      <c r="H223" s="5"/>
      <c r="J223" s="5"/>
      <c r="L223" s="5"/>
      <c r="N223" s="5"/>
      <c r="P223" s="5"/>
      <c r="R223" s="5"/>
      <c r="T223" s="5"/>
      <c r="V223" s="5"/>
      <c r="X223" s="5"/>
    </row>
    <row r="224" spans="1:24" ht="15" customHeight="1" x14ac:dyDescent="0.4">
      <c r="A224" s="4" t="s">
        <v>232</v>
      </c>
      <c r="B224" s="5" t="s">
        <v>32</v>
      </c>
      <c r="C224" s="5"/>
      <c r="D224" s="5"/>
      <c r="F224" s="5"/>
      <c r="H224" s="5"/>
      <c r="J224" s="5"/>
      <c r="L224" s="5"/>
      <c r="N224" s="5"/>
      <c r="P224" s="5"/>
      <c r="R224" s="5"/>
      <c r="T224" s="5"/>
      <c r="V224" s="5"/>
      <c r="X224" s="5"/>
    </row>
    <row r="225" spans="1:24" ht="15" customHeight="1" x14ac:dyDescent="0.4">
      <c r="A225" s="4" t="s">
        <v>233</v>
      </c>
      <c r="B225" s="5" t="s">
        <v>32</v>
      </c>
      <c r="C225" s="5"/>
      <c r="D225" s="5"/>
      <c r="F225" s="5"/>
      <c r="H225" s="5"/>
      <c r="J225" s="5"/>
      <c r="L225" s="5"/>
      <c r="N225" s="5"/>
      <c r="P225" s="5"/>
      <c r="R225" s="5"/>
      <c r="T225" s="5"/>
      <c r="V225" s="5"/>
      <c r="X225" s="5"/>
    </row>
    <row r="226" spans="1:24" ht="15" customHeight="1" x14ac:dyDescent="0.4">
      <c r="A226" s="4" t="s">
        <v>234</v>
      </c>
      <c r="B226" s="5" t="s">
        <v>32</v>
      </c>
      <c r="C226" s="5"/>
      <c r="D226" s="5"/>
      <c r="F226" s="5"/>
      <c r="H226" s="5"/>
      <c r="J226" s="5"/>
      <c r="L226" s="5"/>
      <c r="N226" s="5"/>
      <c r="P226" s="5"/>
      <c r="R226" s="5"/>
      <c r="T226" s="5"/>
      <c r="V226" s="5"/>
      <c r="X226" s="5"/>
    </row>
    <row r="227" spans="1:24" ht="15" customHeight="1" x14ac:dyDescent="0.4">
      <c r="A227" s="4" t="s">
        <v>235</v>
      </c>
      <c r="B227" s="5" t="s">
        <v>32</v>
      </c>
      <c r="C227" s="5"/>
      <c r="D227" s="5"/>
      <c r="F227" s="5"/>
      <c r="G227" s="6">
        <v>893</v>
      </c>
      <c r="H227" s="5"/>
      <c r="I227" s="6">
        <v>5</v>
      </c>
      <c r="J227" s="5"/>
      <c r="L227" s="5"/>
      <c r="N227" s="5"/>
      <c r="P227" s="5"/>
      <c r="Q227" s="6">
        <v>2</v>
      </c>
      <c r="R227" s="5"/>
      <c r="T227" s="5"/>
      <c r="U227" s="6">
        <v>101</v>
      </c>
      <c r="V227" s="5"/>
      <c r="W227" s="6">
        <v>68</v>
      </c>
      <c r="X227" s="5"/>
    </row>
    <row r="228" spans="1:24" ht="15" customHeight="1" x14ac:dyDescent="0.4">
      <c r="A228" s="4" t="s">
        <v>236</v>
      </c>
      <c r="B228" s="5" t="s">
        <v>32</v>
      </c>
      <c r="C228" s="5"/>
      <c r="D228" s="5"/>
      <c r="F228" s="5"/>
      <c r="H228" s="5"/>
      <c r="J228" s="5"/>
      <c r="L228" s="5"/>
      <c r="N228" s="5"/>
      <c r="P228" s="5"/>
      <c r="R228" s="5"/>
      <c r="T228" s="5"/>
      <c r="V228" s="5"/>
      <c r="X228" s="5"/>
    </row>
    <row r="229" spans="1:24" ht="15" customHeight="1" x14ac:dyDescent="0.4">
      <c r="A229" s="4" t="s">
        <v>237</v>
      </c>
      <c r="B229" s="5" t="s">
        <v>32</v>
      </c>
      <c r="C229" s="5"/>
      <c r="D229" s="5"/>
      <c r="E229" s="6">
        <v>3712</v>
      </c>
      <c r="F229" s="5"/>
      <c r="G229" s="6">
        <v>4285</v>
      </c>
      <c r="H229" s="5"/>
      <c r="I229" s="6">
        <v>2113</v>
      </c>
      <c r="J229" s="5"/>
      <c r="K229" s="6">
        <v>869</v>
      </c>
      <c r="L229" s="5"/>
      <c r="M229" s="6">
        <v>-1294</v>
      </c>
      <c r="N229" s="5"/>
      <c r="O229" s="6">
        <v>-1911</v>
      </c>
      <c r="P229" s="5"/>
      <c r="Q229" s="6">
        <v>-982</v>
      </c>
      <c r="R229" s="5"/>
      <c r="S229" s="6">
        <v>-3302</v>
      </c>
      <c r="T229" s="5"/>
      <c r="U229" s="6">
        <v>-2526</v>
      </c>
      <c r="V229" s="5"/>
      <c r="W229" s="6">
        <v>-8441</v>
      </c>
      <c r="X229" s="5"/>
    </row>
    <row r="230" spans="1:24" ht="15" customHeight="1" x14ac:dyDescent="0.4">
      <c r="A230" s="4" t="s">
        <v>238</v>
      </c>
      <c r="B230" s="5" t="s">
        <v>32</v>
      </c>
      <c r="C230" s="5"/>
      <c r="D230" s="5"/>
      <c r="F230" s="5"/>
      <c r="H230" s="5"/>
      <c r="J230" s="5"/>
      <c r="L230" s="5"/>
      <c r="N230" s="5"/>
      <c r="P230" s="5"/>
      <c r="R230" s="5"/>
      <c r="T230" s="5"/>
      <c r="V230" s="5"/>
      <c r="X230" s="5"/>
    </row>
    <row r="231" spans="1:24" ht="15" customHeight="1" x14ac:dyDescent="0.4">
      <c r="A231" s="4" t="s">
        <v>239</v>
      </c>
      <c r="B231" s="5" t="s">
        <v>32</v>
      </c>
      <c r="C231" s="5"/>
      <c r="D231" s="5"/>
      <c r="F231" s="5"/>
      <c r="H231" s="5"/>
      <c r="J231" s="5"/>
      <c r="L231" s="5"/>
      <c r="N231" s="5"/>
      <c r="P231" s="5"/>
      <c r="R231" s="5"/>
      <c r="T231" s="5"/>
      <c r="V231" s="5"/>
      <c r="X231" s="5"/>
    </row>
    <row r="232" spans="1:24" ht="15" customHeight="1" x14ac:dyDescent="0.4">
      <c r="A232" s="4" t="s">
        <v>240</v>
      </c>
      <c r="B232" s="5" t="s">
        <v>32</v>
      </c>
      <c r="C232" s="5"/>
      <c r="D232" s="5"/>
      <c r="E232" s="6">
        <v>3712</v>
      </c>
      <c r="F232" s="5"/>
      <c r="G232" s="6">
        <v>4285</v>
      </c>
      <c r="H232" s="5"/>
      <c r="I232" s="6">
        <v>2113</v>
      </c>
      <c r="J232" s="5"/>
      <c r="K232" s="6">
        <v>869</v>
      </c>
      <c r="L232" s="5"/>
      <c r="M232" s="6">
        <v>-1294</v>
      </c>
      <c r="N232" s="5"/>
      <c r="O232" s="6">
        <v>-1911</v>
      </c>
      <c r="P232" s="5"/>
      <c r="Q232" s="6">
        <v>-982</v>
      </c>
      <c r="R232" s="5"/>
      <c r="S232" s="6">
        <v>-3302</v>
      </c>
      <c r="T232" s="5"/>
      <c r="U232" s="6">
        <v>-2526</v>
      </c>
      <c r="V232" s="5"/>
      <c r="W232" s="6">
        <v>-8441</v>
      </c>
      <c r="X232" s="5"/>
    </row>
    <row r="233" spans="1:24" ht="15" customHeight="1" x14ac:dyDescent="0.4">
      <c r="A233" s="4" t="s">
        <v>241</v>
      </c>
      <c r="B233" s="5" t="s">
        <v>32</v>
      </c>
      <c r="C233" s="5"/>
      <c r="D233" s="5"/>
      <c r="E233" s="6">
        <v>1864</v>
      </c>
      <c r="F233" s="5"/>
      <c r="G233" s="6">
        <v>2050</v>
      </c>
      <c r="H233" s="5"/>
      <c r="I233" s="6">
        <v>864</v>
      </c>
      <c r="J233" s="5"/>
      <c r="K233" s="6">
        <v>474</v>
      </c>
      <c r="L233" s="5"/>
      <c r="M233" s="6">
        <v>5</v>
      </c>
      <c r="N233" s="5"/>
      <c r="O233" s="6">
        <v>6</v>
      </c>
      <c r="P233" s="5"/>
      <c r="Q233" s="6">
        <v>6</v>
      </c>
      <c r="R233" s="5"/>
      <c r="S233" s="6">
        <v>6</v>
      </c>
      <c r="T233" s="5"/>
      <c r="U233" s="6">
        <v>5</v>
      </c>
      <c r="V233" s="5"/>
      <c r="W233" s="6">
        <v>4</v>
      </c>
      <c r="X233" s="5"/>
    </row>
    <row r="234" spans="1:24" ht="15" customHeight="1" x14ac:dyDescent="0.4">
      <c r="A234" s="4" t="s">
        <v>242</v>
      </c>
      <c r="B234" s="5" t="s">
        <v>32</v>
      </c>
      <c r="C234" s="5"/>
      <c r="D234" s="5"/>
      <c r="F234" s="5"/>
      <c r="H234" s="5"/>
      <c r="J234" s="5"/>
      <c r="L234" s="5"/>
      <c r="N234" s="5"/>
      <c r="P234" s="5"/>
      <c r="R234" s="5"/>
      <c r="T234" s="5"/>
      <c r="V234" s="5"/>
      <c r="X234" s="5"/>
    </row>
    <row r="235" spans="1:24" ht="15" customHeight="1" x14ac:dyDescent="0.4">
      <c r="A235" s="4" t="s">
        <v>243</v>
      </c>
      <c r="B235" s="5" t="s">
        <v>32</v>
      </c>
      <c r="C235" s="5"/>
      <c r="D235" s="5"/>
      <c r="F235" s="5"/>
      <c r="H235" s="5"/>
      <c r="J235" s="5"/>
      <c r="L235" s="5"/>
      <c r="N235" s="5"/>
      <c r="P235" s="5"/>
      <c r="R235" s="5"/>
      <c r="T235" s="5"/>
      <c r="V235" s="5"/>
      <c r="X235" s="5"/>
    </row>
    <row r="236" spans="1:24" ht="15" customHeight="1" x14ac:dyDescent="0.4">
      <c r="A236" s="4" t="s">
        <v>244</v>
      </c>
      <c r="B236" s="5" t="s">
        <v>32</v>
      </c>
      <c r="C236" s="5"/>
      <c r="D236" s="5"/>
      <c r="E236" s="6">
        <v>1864</v>
      </c>
      <c r="F236" s="5"/>
      <c r="G236" s="6">
        <v>2050</v>
      </c>
      <c r="H236" s="5"/>
      <c r="I236" s="6">
        <v>864</v>
      </c>
      <c r="J236" s="5"/>
      <c r="K236" s="6">
        <v>474</v>
      </c>
      <c r="L236" s="5"/>
      <c r="M236" s="6">
        <v>5</v>
      </c>
      <c r="N236" s="5"/>
      <c r="O236" s="6">
        <v>6</v>
      </c>
      <c r="P236" s="5"/>
      <c r="Q236" s="6">
        <v>6</v>
      </c>
      <c r="R236" s="5"/>
      <c r="S236" s="6">
        <v>6</v>
      </c>
      <c r="T236" s="5"/>
      <c r="U236" s="6">
        <v>5</v>
      </c>
      <c r="V236" s="5"/>
      <c r="W236" s="6">
        <v>4</v>
      </c>
      <c r="X236" s="5"/>
    </row>
    <row r="237" spans="1:24" ht="15" customHeight="1" x14ac:dyDescent="0.4">
      <c r="A237" s="4" t="s">
        <v>245</v>
      </c>
      <c r="B237" s="5" t="s">
        <v>32</v>
      </c>
      <c r="C237" s="5"/>
      <c r="D237" s="5"/>
      <c r="F237" s="5"/>
      <c r="H237" s="5"/>
      <c r="J237" s="5"/>
      <c r="L237" s="5"/>
      <c r="N237" s="5"/>
      <c r="P237" s="5"/>
      <c r="R237" s="5"/>
      <c r="T237" s="5"/>
      <c r="V237" s="5"/>
      <c r="X237" s="5"/>
    </row>
    <row r="238" spans="1:24" ht="15" customHeight="1" x14ac:dyDescent="0.4">
      <c r="A238" s="4" t="s">
        <v>246</v>
      </c>
      <c r="B238" s="5" t="s">
        <v>32</v>
      </c>
      <c r="C238" s="5"/>
      <c r="D238" s="5"/>
      <c r="F238" s="5"/>
      <c r="H238" s="5"/>
      <c r="J238" s="5"/>
      <c r="L238" s="5"/>
      <c r="N238" s="5"/>
      <c r="P238" s="5"/>
      <c r="R238" s="5"/>
      <c r="T238" s="5"/>
      <c r="V238" s="5"/>
      <c r="X238" s="5"/>
    </row>
    <row r="239" spans="1:24" ht="15" customHeight="1" x14ac:dyDescent="0.4">
      <c r="A239" s="4" t="s">
        <v>247</v>
      </c>
      <c r="B239" s="5" t="s">
        <v>32</v>
      </c>
      <c r="C239" s="5"/>
      <c r="D239" s="5"/>
      <c r="F239" s="5"/>
      <c r="H239" s="5"/>
      <c r="J239" s="5"/>
      <c r="L239" s="5"/>
      <c r="N239" s="5"/>
      <c r="P239" s="5"/>
      <c r="R239" s="5"/>
      <c r="T239" s="5"/>
      <c r="V239" s="5"/>
      <c r="X239" s="5"/>
    </row>
    <row r="240" spans="1:24" ht="15" customHeight="1" x14ac:dyDescent="0.4">
      <c r="A240" s="4" t="s">
        <v>248</v>
      </c>
      <c r="B240" s="5" t="s">
        <v>32</v>
      </c>
      <c r="C240" s="5"/>
      <c r="D240" s="5"/>
      <c r="F240" s="5"/>
      <c r="H240" s="5"/>
      <c r="J240" s="5"/>
      <c r="K240" s="6">
        <v>-9</v>
      </c>
      <c r="L240" s="5"/>
      <c r="M240" s="6">
        <v>-3</v>
      </c>
      <c r="N240" s="5"/>
      <c r="O240" s="6">
        <v>-2</v>
      </c>
      <c r="P240" s="5"/>
      <c r="Q240" s="6">
        <v>-2</v>
      </c>
      <c r="R240" s="5"/>
      <c r="S240" s="6">
        <v>3</v>
      </c>
      <c r="T240" s="5"/>
      <c r="U240" s="6">
        <v>-100</v>
      </c>
      <c r="V240" s="5"/>
      <c r="X240" s="5"/>
    </row>
    <row r="241" spans="1:24" ht="15" customHeight="1" x14ac:dyDescent="0.4">
      <c r="A241" s="4" t="s">
        <v>249</v>
      </c>
      <c r="B241" s="5" t="s">
        <v>32</v>
      </c>
      <c r="C241" s="5"/>
      <c r="D241" s="5"/>
      <c r="F241" s="5"/>
      <c r="H241" s="5"/>
      <c r="J241" s="5"/>
      <c r="K241" s="6">
        <v>5</v>
      </c>
      <c r="L241" s="5"/>
      <c r="M241" s="6">
        <v>1</v>
      </c>
      <c r="N241" s="5"/>
      <c r="P241" s="5"/>
      <c r="R241" s="5"/>
      <c r="T241" s="5"/>
      <c r="V241" s="5"/>
      <c r="X241" s="5"/>
    </row>
    <row r="242" spans="1:24" ht="15" customHeight="1" x14ac:dyDescent="0.4">
      <c r="A242" s="4" t="s">
        <v>250</v>
      </c>
      <c r="B242" s="5" t="s">
        <v>32</v>
      </c>
      <c r="C242" s="5"/>
      <c r="D242" s="5"/>
      <c r="F242" s="5"/>
      <c r="H242" s="5"/>
      <c r="J242" s="5"/>
      <c r="L242" s="5"/>
      <c r="N242" s="5"/>
      <c r="P242" s="5"/>
      <c r="R242" s="5"/>
      <c r="T242" s="5"/>
      <c r="V242" s="5"/>
      <c r="X242" s="5"/>
    </row>
    <row r="243" spans="1:24" ht="15" customHeight="1" x14ac:dyDescent="0.4">
      <c r="A243" s="4" t="s">
        <v>251</v>
      </c>
      <c r="B243" s="5" t="s">
        <v>32</v>
      </c>
      <c r="C243" s="5"/>
      <c r="D243" s="5"/>
      <c r="F243" s="5"/>
      <c r="H243" s="5"/>
      <c r="J243" s="5"/>
      <c r="L243" s="5"/>
      <c r="N243" s="5"/>
      <c r="P243" s="5"/>
      <c r="R243" s="5"/>
      <c r="T243" s="5"/>
      <c r="V243" s="5"/>
      <c r="X243" s="5"/>
    </row>
    <row r="244" spans="1:24" ht="15" customHeight="1" x14ac:dyDescent="0.4">
      <c r="A244" s="4" t="s">
        <v>252</v>
      </c>
      <c r="B244" s="5" t="s">
        <v>32</v>
      </c>
      <c r="C244" s="5"/>
      <c r="D244" s="5"/>
      <c r="F244" s="5"/>
      <c r="H244" s="5"/>
      <c r="J244" s="5"/>
      <c r="L244" s="5"/>
      <c r="N244" s="5"/>
      <c r="P244" s="5"/>
      <c r="R244" s="5"/>
      <c r="T244" s="5"/>
      <c r="V244" s="5"/>
      <c r="X244" s="5"/>
    </row>
    <row r="245" spans="1:24" ht="15" customHeight="1" x14ac:dyDescent="0.4">
      <c r="A245" s="4" t="s">
        <v>253</v>
      </c>
      <c r="B245" s="5" t="s">
        <v>32</v>
      </c>
      <c r="C245" s="5"/>
      <c r="D245" s="5"/>
      <c r="E245" s="6">
        <v>1848</v>
      </c>
      <c r="F245" s="5"/>
      <c r="G245" s="6">
        <v>2235</v>
      </c>
      <c r="H245" s="5"/>
      <c r="I245" s="6">
        <v>1249</v>
      </c>
      <c r="J245" s="5"/>
      <c r="K245" s="6">
        <v>399</v>
      </c>
      <c r="L245" s="5"/>
      <c r="M245" s="6">
        <v>-1297</v>
      </c>
      <c r="N245" s="5"/>
      <c r="O245" s="6">
        <v>-1915</v>
      </c>
      <c r="P245" s="5"/>
      <c r="Q245" s="6">
        <v>-986</v>
      </c>
      <c r="R245" s="5"/>
      <c r="S245" s="6">
        <v>-3311</v>
      </c>
      <c r="T245" s="5"/>
      <c r="U245" s="6">
        <v>-2432</v>
      </c>
      <c r="V245" s="5"/>
      <c r="W245" s="6">
        <v>-8446</v>
      </c>
      <c r="X245" s="5"/>
    </row>
    <row r="246" spans="1:24" ht="15" customHeight="1" x14ac:dyDescent="0.4">
      <c r="A246" s="4" t="s">
        <v>254</v>
      </c>
      <c r="B246" s="5" t="s">
        <v>32</v>
      </c>
      <c r="C246" s="5"/>
      <c r="D246" s="5"/>
      <c r="F246" s="5"/>
      <c r="H246" s="5"/>
      <c r="J246" s="5"/>
      <c r="L246" s="5"/>
      <c r="N246" s="5"/>
      <c r="P246" s="5"/>
      <c r="R246" s="5"/>
      <c r="T246" s="5"/>
      <c r="V246" s="5"/>
      <c r="X246" s="5"/>
    </row>
    <row r="247" spans="1:24" ht="15" customHeight="1" x14ac:dyDescent="0.4">
      <c r="A247" s="4" t="s">
        <v>255</v>
      </c>
      <c r="B247" s="5" t="s">
        <v>32</v>
      </c>
      <c r="C247" s="5"/>
      <c r="D247" s="5"/>
      <c r="F247" s="5"/>
      <c r="H247" s="5"/>
      <c r="J247" s="5"/>
      <c r="L247" s="5"/>
      <c r="N247" s="5"/>
      <c r="P247" s="5"/>
      <c r="R247" s="5"/>
      <c r="T247" s="5"/>
      <c r="V247" s="5"/>
      <c r="X247" s="5"/>
    </row>
    <row r="248" spans="1:24" ht="15" customHeight="1" x14ac:dyDescent="0.4">
      <c r="A248" s="4" t="s">
        <v>256</v>
      </c>
      <c r="B248" s="5" t="s">
        <v>32</v>
      </c>
      <c r="C248" s="5"/>
      <c r="D248" s="5"/>
      <c r="F248" s="5"/>
      <c r="H248" s="5"/>
      <c r="J248" s="5"/>
      <c r="L248" s="5"/>
      <c r="N248" s="5"/>
      <c r="P248" s="5"/>
      <c r="R248" s="5"/>
      <c r="T248" s="5"/>
      <c r="V248" s="5"/>
      <c r="X248" s="5"/>
    </row>
    <row r="249" spans="1:24" ht="15" customHeight="1" x14ac:dyDescent="0.4">
      <c r="A249" s="4" t="s">
        <v>257</v>
      </c>
      <c r="B249" s="5" t="s">
        <v>32</v>
      </c>
      <c r="C249" s="5"/>
      <c r="D249" s="5"/>
      <c r="F249" s="5"/>
      <c r="H249" s="5"/>
      <c r="J249" s="5"/>
      <c r="L249" s="5"/>
      <c r="N249" s="5"/>
      <c r="P249" s="5"/>
      <c r="R249" s="5"/>
      <c r="T249" s="5"/>
      <c r="V249" s="5"/>
      <c r="X249" s="5"/>
    </row>
    <row r="250" spans="1:24" ht="15" customHeight="1" x14ac:dyDescent="0.4">
      <c r="A250" s="4" t="s">
        <v>258</v>
      </c>
      <c r="B250" s="5" t="s">
        <v>32</v>
      </c>
      <c r="C250" s="5"/>
      <c r="D250" s="5"/>
      <c r="F250" s="5"/>
      <c r="H250" s="5"/>
      <c r="J250" s="5"/>
      <c r="L250" s="5"/>
      <c r="N250" s="5"/>
      <c r="P250" s="5"/>
      <c r="R250" s="5"/>
      <c r="T250" s="5"/>
      <c r="V250" s="5"/>
      <c r="X250" s="5"/>
    </row>
    <row r="251" spans="1:24" ht="15" customHeight="1" x14ac:dyDescent="0.4">
      <c r="A251" s="4" t="s">
        <v>259</v>
      </c>
      <c r="B251" s="5" t="s">
        <v>32</v>
      </c>
      <c r="C251" s="5"/>
      <c r="D251" s="5"/>
      <c r="F251" s="5"/>
      <c r="H251" s="5"/>
      <c r="J251" s="5"/>
      <c r="L251" s="5"/>
      <c r="N251" s="5"/>
      <c r="P251" s="5"/>
      <c r="R251" s="5"/>
      <c r="T251" s="5"/>
      <c r="V251" s="5"/>
      <c r="X251" s="5"/>
    </row>
    <row r="252" spans="1:24" ht="15" customHeight="1" x14ac:dyDescent="0.4">
      <c r="A252" s="4" t="s">
        <v>260</v>
      </c>
      <c r="B252" s="5" t="s">
        <v>32</v>
      </c>
      <c r="C252" s="5"/>
      <c r="D252" s="5"/>
      <c r="F252" s="5"/>
      <c r="H252" s="5"/>
      <c r="J252" s="5"/>
      <c r="L252" s="5"/>
      <c r="N252" s="5"/>
      <c r="P252" s="5"/>
      <c r="R252" s="5"/>
      <c r="T252" s="5"/>
      <c r="V252" s="5"/>
      <c r="X252" s="5"/>
    </row>
    <row r="253" spans="1:24" ht="15" customHeight="1" x14ac:dyDescent="0.4">
      <c r="A253" s="4" t="s">
        <v>261</v>
      </c>
      <c r="B253" s="5" t="s">
        <v>32</v>
      </c>
      <c r="C253" s="5"/>
      <c r="D253" s="5"/>
      <c r="F253" s="5"/>
      <c r="H253" s="5"/>
      <c r="J253" s="5"/>
      <c r="L253" s="5"/>
      <c r="N253" s="5"/>
      <c r="P253" s="5"/>
      <c r="R253" s="5"/>
      <c r="T253" s="5"/>
      <c r="V253" s="5"/>
      <c r="X253" s="5"/>
    </row>
    <row r="254" spans="1:24" ht="15" customHeight="1" x14ac:dyDescent="0.4">
      <c r="A254" s="4" t="s">
        <v>262</v>
      </c>
      <c r="B254" s="5" t="s">
        <v>32</v>
      </c>
      <c r="C254" s="5"/>
      <c r="D254" s="5"/>
      <c r="F254" s="5"/>
      <c r="H254" s="5"/>
      <c r="J254" s="5"/>
      <c r="L254" s="5"/>
      <c r="N254" s="5"/>
      <c r="P254" s="5"/>
      <c r="R254" s="5"/>
      <c r="T254" s="5"/>
      <c r="V254" s="5"/>
      <c r="X254" s="5"/>
    </row>
    <row r="255" spans="1:24" ht="15" customHeight="1" x14ac:dyDescent="0.4">
      <c r="A255" s="4" t="s">
        <v>263</v>
      </c>
      <c r="B255" s="5" t="s">
        <v>32</v>
      </c>
      <c r="C255" s="5"/>
      <c r="D255" s="5"/>
      <c r="F255" s="5"/>
      <c r="H255" s="5"/>
      <c r="J255" s="5"/>
      <c r="L255" s="5"/>
      <c r="N255" s="5"/>
      <c r="P255" s="5"/>
      <c r="R255" s="5"/>
      <c r="T255" s="5"/>
      <c r="V255" s="5"/>
      <c r="X255" s="5"/>
    </row>
    <row r="256" spans="1:24" ht="15" customHeight="1" x14ac:dyDescent="0.4">
      <c r="A256" s="4" t="s">
        <v>264</v>
      </c>
      <c r="B256" s="5" t="s">
        <v>32</v>
      </c>
      <c r="C256" s="5"/>
      <c r="D256" s="5"/>
      <c r="F256" s="5"/>
      <c r="H256" s="5"/>
      <c r="J256" s="5"/>
      <c r="L256" s="5"/>
      <c r="N256" s="5"/>
      <c r="P256" s="5"/>
      <c r="R256" s="5"/>
      <c r="T256" s="5"/>
      <c r="V256" s="5"/>
      <c r="X256" s="5"/>
    </row>
    <row r="257" spans="1:24" ht="15" customHeight="1" x14ac:dyDescent="0.4">
      <c r="A257" s="4" t="s">
        <v>265</v>
      </c>
      <c r="B257" s="5" t="s">
        <v>32</v>
      </c>
      <c r="C257" s="5"/>
      <c r="D257" s="5"/>
      <c r="F257" s="5"/>
      <c r="H257" s="5"/>
      <c r="J257" s="5"/>
      <c r="L257" s="5"/>
      <c r="N257" s="5"/>
      <c r="P257" s="5"/>
      <c r="R257" s="5"/>
      <c r="T257" s="5"/>
      <c r="V257" s="5"/>
      <c r="X257" s="5"/>
    </row>
    <row r="258" spans="1:24" ht="15" customHeight="1" x14ac:dyDescent="0.4">
      <c r="A258" s="4" t="s">
        <v>266</v>
      </c>
      <c r="B258" s="5" t="s">
        <v>32</v>
      </c>
      <c r="C258" s="5"/>
      <c r="D258" s="5"/>
      <c r="F258" s="5"/>
      <c r="H258" s="5"/>
      <c r="J258" s="5"/>
      <c r="L258" s="5"/>
      <c r="N258" s="5"/>
      <c r="P258" s="5"/>
      <c r="R258" s="5"/>
      <c r="T258" s="5"/>
      <c r="V258" s="5"/>
      <c r="X258" s="5"/>
    </row>
    <row r="259" spans="1:24" ht="15" customHeight="1" x14ac:dyDescent="0.4">
      <c r="A259" s="4" t="s">
        <v>267</v>
      </c>
      <c r="B259" s="5" t="s">
        <v>32</v>
      </c>
      <c r="C259" s="5"/>
      <c r="D259" s="5"/>
      <c r="F259" s="5"/>
      <c r="H259" s="5"/>
      <c r="J259" s="5"/>
      <c r="L259" s="5"/>
      <c r="N259" s="5"/>
      <c r="P259" s="5"/>
      <c r="R259" s="5"/>
      <c r="T259" s="5"/>
      <c r="V259" s="5"/>
      <c r="X259" s="5"/>
    </row>
    <row r="260" spans="1:24" ht="15" customHeight="1" x14ac:dyDescent="0.4">
      <c r="A260" s="4" t="s">
        <v>268</v>
      </c>
      <c r="B260" s="5" t="s">
        <v>32</v>
      </c>
      <c r="C260" s="5"/>
      <c r="D260" s="5"/>
      <c r="F260" s="5"/>
      <c r="H260" s="5"/>
      <c r="J260" s="5"/>
      <c r="L260" s="5"/>
      <c r="N260" s="5"/>
      <c r="P260" s="5"/>
      <c r="R260" s="5"/>
      <c r="T260" s="5"/>
      <c r="V260" s="5"/>
      <c r="X260" s="5"/>
    </row>
    <row r="261" spans="1:24" ht="15" customHeight="1" x14ac:dyDescent="0.4">
      <c r="A261" s="4" t="s">
        <v>269</v>
      </c>
      <c r="B261" s="5" t="s">
        <v>32</v>
      </c>
      <c r="C261" s="5"/>
      <c r="D261" s="5"/>
      <c r="F261" s="5"/>
      <c r="H261" s="5"/>
      <c r="J261" s="5"/>
      <c r="L261" s="5"/>
      <c r="N261" s="5"/>
      <c r="P261" s="5"/>
      <c r="R261" s="5"/>
      <c r="T261" s="5"/>
      <c r="V261" s="5"/>
      <c r="X261" s="5"/>
    </row>
    <row r="262" spans="1:24" ht="15" customHeight="1" x14ac:dyDescent="0.4">
      <c r="A262" s="4" t="s">
        <v>270</v>
      </c>
      <c r="B262" s="5" t="s">
        <v>32</v>
      </c>
      <c r="C262" s="5"/>
      <c r="D262" s="5"/>
      <c r="F262" s="5"/>
      <c r="H262" s="5"/>
      <c r="J262" s="5"/>
      <c r="L262" s="5"/>
      <c r="N262" s="5"/>
      <c r="P262" s="5"/>
      <c r="R262" s="5"/>
      <c r="T262" s="5"/>
      <c r="V262" s="5"/>
      <c r="X262" s="5"/>
    </row>
    <row r="263" spans="1:24" ht="15" customHeight="1" x14ac:dyDescent="0.4">
      <c r="A263" s="4" t="s">
        <v>271</v>
      </c>
      <c r="B263" s="5" t="s">
        <v>32</v>
      </c>
      <c r="C263" s="5"/>
      <c r="D263" s="5"/>
      <c r="F263" s="5"/>
      <c r="H263" s="5"/>
      <c r="J263" s="5"/>
      <c r="L263" s="5"/>
      <c r="N263" s="5"/>
      <c r="P263" s="5"/>
      <c r="R263" s="5"/>
      <c r="T263" s="5"/>
      <c r="V263" s="5"/>
      <c r="X263" s="5"/>
    </row>
    <row r="264" spans="1:24" ht="15" customHeight="1" x14ac:dyDescent="0.4">
      <c r="A264" s="4" t="s">
        <v>272</v>
      </c>
      <c r="B264" s="5" t="s">
        <v>32</v>
      </c>
      <c r="C264" s="5"/>
      <c r="D264" s="5"/>
      <c r="F264" s="5"/>
      <c r="H264" s="5"/>
      <c r="J264" s="5"/>
      <c r="L264" s="5"/>
      <c r="N264" s="5"/>
      <c r="P264" s="5"/>
      <c r="R264" s="5"/>
      <c r="T264" s="5"/>
      <c r="V264" s="5"/>
      <c r="X264" s="5"/>
    </row>
    <row r="265" spans="1:24" ht="15" customHeight="1" x14ac:dyDescent="0.4">
      <c r="A265" s="4" t="s">
        <v>273</v>
      </c>
      <c r="B265" s="5" t="s">
        <v>32</v>
      </c>
      <c r="C265" s="5"/>
      <c r="D265" s="5"/>
      <c r="F265" s="5"/>
      <c r="H265" s="5"/>
      <c r="J265" s="5"/>
      <c r="L265" s="5"/>
      <c r="N265" s="5"/>
      <c r="P265" s="5"/>
      <c r="R265" s="5"/>
      <c r="T265" s="5"/>
      <c r="V265" s="5"/>
      <c r="X265" s="5"/>
    </row>
    <row r="266" spans="1:24" ht="15" customHeight="1" x14ac:dyDescent="0.4">
      <c r="A266" s="4" t="s">
        <v>274</v>
      </c>
      <c r="B266" s="5" t="s">
        <v>32</v>
      </c>
      <c r="C266" s="5"/>
      <c r="D266" s="5"/>
      <c r="F266" s="5"/>
      <c r="H266" s="5"/>
      <c r="J266" s="5"/>
      <c r="L266" s="5"/>
      <c r="N266" s="5"/>
      <c r="P266" s="5"/>
      <c r="R266" s="5"/>
      <c r="T266" s="5"/>
      <c r="V266" s="5"/>
      <c r="X266" s="5"/>
    </row>
    <row r="267" spans="1:24" ht="15" customHeight="1" x14ac:dyDescent="0.4">
      <c r="A267" s="4" t="s">
        <v>275</v>
      </c>
      <c r="B267" s="5" t="s">
        <v>32</v>
      </c>
      <c r="C267" s="5"/>
      <c r="D267" s="5"/>
      <c r="F267" s="5"/>
      <c r="H267" s="5"/>
      <c r="J267" s="5"/>
      <c r="L267" s="5"/>
      <c r="N267" s="5"/>
      <c r="P267" s="5"/>
      <c r="R267" s="5"/>
      <c r="T267" s="5"/>
      <c r="V267" s="5"/>
      <c r="X267" s="5"/>
    </row>
    <row r="268" spans="1:24" ht="15" customHeight="1" x14ac:dyDescent="0.4">
      <c r="A268" s="4" t="s">
        <v>276</v>
      </c>
      <c r="B268" s="5" t="s">
        <v>32</v>
      </c>
      <c r="C268" s="5"/>
      <c r="D268" s="5"/>
      <c r="F268" s="5"/>
      <c r="H268" s="5"/>
      <c r="J268" s="5"/>
      <c r="L268" s="5"/>
      <c r="N268" s="5"/>
      <c r="P268" s="5"/>
      <c r="R268" s="5"/>
      <c r="T268" s="5"/>
      <c r="V268" s="5"/>
      <c r="X268" s="5"/>
    </row>
    <row r="269" spans="1:24" ht="15" customHeight="1" x14ac:dyDescent="0.4">
      <c r="A269" s="4" t="s">
        <v>277</v>
      </c>
      <c r="B269" s="5" t="s">
        <v>32</v>
      </c>
      <c r="C269" s="5"/>
      <c r="D269" s="5"/>
      <c r="F269" s="5"/>
      <c r="H269" s="5"/>
      <c r="J269" s="5"/>
      <c r="L269" s="5"/>
      <c r="N269" s="5"/>
      <c r="P269" s="5"/>
      <c r="R269" s="5"/>
      <c r="T269" s="5"/>
      <c r="V269" s="5"/>
      <c r="X269" s="5"/>
    </row>
    <row r="270" spans="1:24" ht="15" customHeight="1" x14ac:dyDescent="0.4">
      <c r="A270" s="4" t="s">
        <v>278</v>
      </c>
      <c r="B270" s="5" t="s">
        <v>32</v>
      </c>
      <c r="C270" s="5"/>
      <c r="D270" s="5"/>
      <c r="F270" s="5"/>
      <c r="H270" s="5"/>
      <c r="J270" s="5"/>
      <c r="L270" s="5"/>
      <c r="N270" s="5"/>
      <c r="P270" s="5"/>
      <c r="R270" s="5"/>
      <c r="T270" s="5"/>
      <c r="V270" s="5"/>
      <c r="X270" s="5"/>
    </row>
    <row r="271" spans="1:24" ht="15" customHeight="1" x14ac:dyDescent="0.4">
      <c r="A271" s="4" t="s">
        <v>279</v>
      </c>
      <c r="B271" s="5" t="s">
        <v>32</v>
      </c>
      <c r="C271" s="5"/>
      <c r="D271" s="5"/>
      <c r="F271" s="5"/>
      <c r="H271" s="5"/>
      <c r="J271" s="5"/>
      <c r="L271" s="5"/>
      <c r="N271" s="5"/>
      <c r="P271" s="5"/>
      <c r="R271" s="5"/>
      <c r="T271" s="5"/>
      <c r="V271" s="5"/>
      <c r="X271" s="5"/>
    </row>
    <row r="272" spans="1:24" ht="15" customHeight="1" x14ac:dyDescent="0.4">
      <c r="A272" s="4" t="s">
        <v>280</v>
      </c>
      <c r="B272" s="5" t="s">
        <v>32</v>
      </c>
      <c r="C272" s="5"/>
      <c r="D272" s="5"/>
      <c r="F272" s="5"/>
      <c r="H272" s="5"/>
      <c r="J272" s="5"/>
      <c r="L272" s="5"/>
      <c r="N272" s="5"/>
      <c r="P272" s="5"/>
      <c r="R272" s="5"/>
      <c r="T272" s="5"/>
      <c r="V272" s="5"/>
      <c r="X272" s="5"/>
    </row>
    <row r="273" spans="1:24" ht="15" customHeight="1" x14ac:dyDescent="0.4">
      <c r="A273" s="4" t="s">
        <v>281</v>
      </c>
      <c r="B273" s="5" t="s">
        <v>32</v>
      </c>
      <c r="C273" s="5"/>
      <c r="D273" s="5"/>
      <c r="F273" s="5"/>
      <c r="H273" s="5"/>
      <c r="J273" s="5"/>
      <c r="L273" s="5"/>
      <c r="N273" s="5"/>
      <c r="P273" s="5"/>
      <c r="R273" s="5"/>
      <c r="T273" s="5"/>
      <c r="V273" s="5"/>
      <c r="X273" s="5"/>
    </row>
    <row r="274" spans="1:24" ht="15" customHeight="1" x14ac:dyDescent="0.4">
      <c r="A274" s="4" t="s">
        <v>282</v>
      </c>
      <c r="B274" s="5" t="s">
        <v>32</v>
      </c>
      <c r="C274" s="5"/>
      <c r="D274" s="5"/>
      <c r="F274" s="5"/>
      <c r="H274" s="5"/>
      <c r="J274" s="5"/>
      <c r="L274" s="5"/>
      <c r="N274" s="5"/>
      <c r="P274" s="5"/>
      <c r="R274" s="5"/>
      <c r="T274" s="5"/>
      <c r="V274" s="5"/>
      <c r="X274" s="5"/>
    </row>
    <row r="275" spans="1:24" ht="15" customHeight="1" x14ac:dyDescent="0.4">
      <c r="A275" s="4" t="s">
        <v>283</v>
      </c>
      <c r="B275" s="5" t="s">
        <v>32</v>
      </c>
      <c r="C275" s="5"/>
      <c r="D275" s="5"/>
      <c r="F275" s="5"/>
      <c r="H275" s="5"/>
      <c r="J275" s="5"/>
      <c r="L275" s="5"/>
      <c r="N275" s="5"/>
      <c r="P275" s="5"/>
      <c r="R275" s="5"/>
      <c r="T275" s="5"/>
      <c r="V275" s="5"/>
      <c r="X275" s="5"/>
    </row>
    <row r="276" spans="1:24" ht="15" customHeight="1" x14ac:dyDescent="0.4">
      <c r="A276" s="4" t="s">
        <v>284</v>
      </c>
      <c r="B276" s="5" t="s">
        <v>32</v>
      </c>
      <c r="C276" s="5"/>
      <c r="D276" s="5"/>
      <c r="F276" s="5"/>
      <c r="H276" s="5"/>
      <c r="J276" s="5"/>
      <c r="L276" s="5"/>
      <c r="N276" s="5"/>
      <c r="P276" s="5"/>
      <c r="R276" s="5"/>
      <c r="T276" s="5"/>
      <c r="V276" s="5"/>
      <c r="X276" s="5"/>
    </row>
    <row r="277" spans="1:24" ht="15" customHeight="1" x14ac:dyDescent="0.4">
      <c r="A277" s="4" t="s">
        <v>285</v>
      </c>
      <c r="B277" s="5" t="s">
        <v>32</v>
      </c>
      <c r="C277" s="5"/>
      <c r="D277" s="5"/>
      <c r="F277" s="5"/>
      <c r="H277" s="5"/>
      <c r="J277" s="5"/>
      <c r="L277" s="5"/>
      <c r="N277" s="5"/>
      <c r="P277" s="5"/>
      <c r="R277" s="5"/>
      <c r="T277" s="5"/>
      <c r="V277" s="5"/>
      <c r="X277" s="5"/>
    </row>
    <row r="278" spans="1:24" ht="15" customHeight="1" x14ac:dyDescent="0.4">
      <c r="A278" s="4" t="s">
        <v>286</v>
      </c>
      <c r="B278" s="5" t="s">
        <v>32</v>
      </c>
      <c r="C278" s="5"/>
      <c r="D278" s="5"/>
      <c r="F278" s="5"/>
      <c r="H278" s="5"/>
      <c r="J278" s="5"/>
      <c r="L278" s="5"/>
      <c r="N278" s="5"/>
      <c r="P278" s="5"/>
      <c r="R278" s="5"/>
      <c r="T278" s="5"/>
      <c r="V278" s="5"/>
      <c r="X278" s="5"/>
    </row>
    <row r="279" spans="1:24" ht="15" customHeight="1" x14ac:dyDescent="0.4">
      <c r="A279" s="4" t="s">
        <v>287</v>
      </c>
      <c r="B279" s="5" t="s">
        <v>32</v>
      </c>
      <c r="C279" s="5"/>
      <c r="D279" s="5"/>
      <c r="F279" s="5"/>
      <c r="H279" s="5"/>
      <c r="J279" s="5"/>
      <c r="L279" s="5"/>
      <c r="N279" s="5"/>
      <c r="P279" s="5"/>
      <c r="R279" s="5"/>
      <c r="T279" s="5"/>
      <c r="V279" s="5"/>
      <c r="X279" s="5"/>
    </row>
    <row r="280" spans="1:24" ht="15" customHeight="1" x14ac:dyDescent="0.4">
      <c r="A280" s="4" t="s">
        <v>288</v>
      </c>
      <c r="B280" s="5" t="s">
        <v>32</v>
      </c>
      <c r="C280" s="5"/>
      <c r="D280" s="5"/>
      <c r="F280" s="5"/>
      <c r="H280" s="5"/>
      <c r="J280" s="5"/>
      <c r="L280" s="5"/>
      <c r="N280" s="5"/>
      <c r="P280" s="5"/>
      <c r="R280" s="5"/>
      <c r="T280" s="5"/>
      <c r="V280" s="5"/>
      <c r="X280" s="5"/>
    </row>
    <row r="281" spans="1:24" ht="15" customHeight="1" x14ac:dyDescent="0.4">
      <c r="A281" s="4" t="s">
        <v>289</v>
      </c>
      <c r="B281" s="5" t="s">
        <v>32</v>
      </c>
      <c r="C281" s="5"/>
      <c r="D281" s="5"/>
      <c r="F281" s="5"/>
      <c r="H281" s="5"/>
      <c r="J281" s="5"/>
      <c r="L281" s="5"/>
      <c r="N281" s="5"/>
      <c r="P281" s="5"/>
      <c r="R281" s="5"/>
      <c r="T281" s="5"/>
      <c r="V281" s="5"/>
      <c r="X281" s="5"/>
    </row>
    <row r="282" spans="1:24" ht="15" customHeight="1" x14ac:dyDescent="0.4">
      <c r="A282" s="4" t="s">
        <v>290</v>
      </c>
      <c r="B282" s="5" t="s">
        <v>32</v>
      </c>
      <c r="C282" s="5"/>
      <c r="D282" s="5"/>
      <c r="F282" s="5"/>
      <c r="H282" s="5"/>
      <c r="J282" s="5"/>
      <c r="L282" s="5"/>
      <c r="N282" s="5"/>
      <c r="P282" s="5"/>
      <c r="R282" s="5"/>
      <c r="T282" s="5"/>
      <c r="V282" s="5"/>
      <c r="X282" s="5"/>
    </row>
    <row r="283" spans="1:24" ht="15" customHeight="1" x14ac:dyDescent="0.4">
      <c r="A283" s="4" t="s">
        <v>291</v>
      </c>
      <c r="B283" s="5" t="s">
        <v>32</v>
      </c>
      <c r="C283" s="5"/>
      <c r="D283" s="5"/>
      <c r="F283" s="5"/>
      <c r="H283" s="5"/>
      <c r="J283" s="5"/>
      <c r="L283" s="5"/>
      <c r="N283" s="5"/>
      <c r="P283" s="5"/>
      <c r="R283" s="5"/>
      <c r="T283" s="5"/>
      <c r="V283" s="5"/>
      <c r="X283" s="5"/>
    </row>
    <row r="284" spans="1:24" ht="15" customHeight="1" x14ac:dyDescent="0.4">
      <c r="A284" s="4" t="s">
        <v>292</v>
      </c>
      <c r="B284" s="5" t="s">
        <v>32</v>
      </c>
      <c r="C284" s="5"/>
      <c r="D284" s="5"/>
      <c r="F284" s="5"/>
      <c r="H284" s="5"/>
      <c r="J284" s="5"/>
      <c r="L284" s="5"/>
      <c r="N284" s="5"/>
      <c r="P284" s="5"/>
      <c r="R284" s="5"/>
      <c r="T284" s="5"/>
      <c r="V284" s="5"/>
      <c r="X284" s="5"/>
    </row>
    <row r="285" spans="1:24" ht="15" customHeight="1" x14ac:dyDescent="0.4">
      <c r="A285" s="4" t="s">
        <v>293</v>
      </c>
      <c r="B285" s="5" t="s">
        <v>32</v>
      </c>
      <c r="C285" s="5"/>
      <c r="D285" s="5"/>
      <c r="F285" s="5"/>
      <c r="H285" s="5"/>
      <c r="J285" s="5"/>
      <c r="L285" s="5"/>
      <c r="N285" s="5"/>
      <c r="P285" s="5"/>
      <c r="R285" s="5"/>
      <c r="T285" s="5"/>
      <c r="V285" s="5"/>
      <c r="X285" s="5"/>
    </row>
    <row r="286" spans="1:24" ht="15" customHeight="1" x14ac:dyDescent="0.4">
      <c r="A286" s="4" t="s">
        <v>294</v>
      </c>
      <c r="B286" s="5" t="s">
        <v>32</v>
      </c>
      <c r="C286" s="5"/>
      <c r="D286" s="5"/>
      <c r="F286" s="5"/>
      <c r="H286" s="5"/>
      <c r="J286" s="5"/>
      <c r="L286" s="5"/>
      <c r="N286" s="5"/>
      <c r="P286" s="5"/>
      <c r="R286" s="5"/>
      <c r="T286" s="5"/>
      <c r="V286" s="5"/>
      <c r="X286" s="5"/>
    </row>
    <row r="287" spans="1:24" ht="15" customHeight="1" x14ac:dyDescent="0.4">
      <c r="A287" s="4" t="s">
        <v>295</v>
      </c>
      <c r="B287" s="5" t="s">
        <v>32</v>
      </c>
      <c r="C287" s="5"/>
      <c r="D287" s="5"/>
      <c r="F287" s="5"/>
      <c r="H287" s="5"/>
      <c r="J287" s="5"/>
      <c r="L287" s="5"/>
      <c r="N287" s="5"/>
      <c r="P287" s="5"/>
      <c r="R287" s="5"/>
      <c r="T287" s="5"/>
      <c r="V287" s="5"/>
      <c r="X287" s="5"/>
    </row>
    <row r="288" spans="1:24" ht="15" customHeight="1" x14ac:dyDescent="0.4">
      <c r="A288" s="4" t="s">
        <v>296</v>
      </c>
      <c r="B288" s="5" t="s">
        <v>32</v>
      </c>
      <c r="C288" s="5"/>
      <c r="D288" s="5"/>
      <c r="F288" s="5"/>
      <c r="H288" s="5"/>
      <c r="J288" s="5"/>
      <c r="L288" s="5"/>
      <c r="N288" s="5"/>
      <c r="P288" s="5"/>
      <c r="R288" s="5"/>
      <c r="T288" s="5"/>
      <c r="V288" s="5"/>
      <c r="X288" s="5"/>
    </row>
    <row r="289" spans="1:24" ht="15" customHeight="1" x14ac:dyDescent="0.4">
      <c r="A289" s="4" t="s">
        <v>297</v>
      </c>
      <c r="B289" s="5" t="s">
        <v>32</v>
      </c>
      <c r="C289" s="5"/>
      <c r="D289" s="5"/>
      <c r="F289" s="5"/>
      <c r="H289" s="5"/>
      <c r="J289" s="5"/>
      <c r="L289" s="5"/>
      <c r="N289" s="5"/>
      <c r="P289" s="5"/>
      <c r="R289" s="5"/>
      <c r="T289" s="5"/>
      <c r="V289" s="5"/>
      <c r="X289" s="5"/>
    </row>
    <row r="290" spans="1:24" ht="15" customHeight="1" x14ac:dyDescent="0.4">
      <c r="A290" s="4" t="s">
        <v>298</v>
      </c>
      <c r="B290" s="5" t="s">
        <v>32</v>
      </c>
      <c r="C290" s="5"/>
      <c r="D290" s="5"/>
      <c r="F290" s="5"/>
      <c r="H290" s="5"/>
      <c r="J290" s="5"/>
      <c r="L290" s="5"/>
      <c r="N290" s="5"/>
      <c r="P290" s="5"/>
      <c r="R290" s="5"/>
      <c r="T290" s="5"/>
      <c r="V290" s="5"/>
      <c r="X290" s="5"/>
    </row>
    <row r="291" spans="1:24" ht="15" customHeight="1" x14ac:dyDescent="0.4">
      <c r="A291" s="4" t="s">
        <v>299</v>
      </c>
      <c r="B291" s="5" t="s">
        <v>32</v>
      </c>
      <c r="C291" s="5"/>
      <c r="D291" s="5"/>
      <c r="F291" s="5"/>
      <c r="H291" s="5"/>
      <c r="J291" s="5"/>
      <c r="L291" s="5"/>
      <c r="N291" s="5"/>
      <c r="P291" s="5"/>
      <c r="R291" s="5"/>
      <c r="T291" s="5"/>
      <c r="V291" s="5"/>
      <c r="X291" s="5"/>
    </row>
    <row r="292" spans="1:24" ht="15" customHeight="1" x14ac:dyDescent="0.4">
      <c r="A292" s="4" t="s">
        <v>300</v>
      </c>
      <c r="B292" s="5" t="s">
        <v>32</v>
      </c>
      <c r="C292" s="5"/>
      <c r="D292" s="5"/>
      <c r="F292" s="5"/>
      <c r="H292" s="5"/>
      <c r="J292" s="5"/>
      <c r="L292" s="5"/>
      <c r="N292" s="5"/>
      <c r="P292" s="5"/>
      <c r="R292" s="5"/>
      <c r="T292" s="5"/>
      <c r="V292" s="5"/>
      <c r="X292" s="5"/>
    </row>
    <row r="293" spans="1:24" ht="15" customHeight="1" x14ac:dyDescent="0.4">
      <c r="A293" s="4" t="s">
        <v>301</v>
      </c>
      <c r="B293" s="5" t="s">
        <v>32</v>
      </c>
      <c r="C293" s="5"/>
      <c r="D293" s="5"/>
      <c r="F293" s="5"/>
      <c r="H293" s="5"/>
      <c r="J293" s="5"/>
      <c r="L293" s="5"/>
      <c r="N293" s="5"/>
      <c r="P293" s="5"/>
      <c r="R293" s="5"/>
      <c r="T293" s="5"/>
      <c r="V293" s="5"/>
      <c r="X293" s="5"/>
    </row>
    <row r="294" spans="1:24" ht="15" customHeight="1" x14ac:dyDescent="0.4">
      <c r="A294" s="4" t="s">
        <v>302</v>
      </c>
      <c r="B294" s="5" t="s">
        <v>32</v>
      </c>
      <c r="C294" s="5"/>
      <c r="D294" s="5"/>
      <c r="F294" s="5"/>
      <c r="H294" s="5"/>
      <c r="J294" s="5"/>
      <c r="L294" s="5"/>
      <c r="N294" s="5"/>
      <c r="P294" s="5"/>
      <c r="R294" s="5"/>
      <c r="T294" s="5"/>
      <c r="V294" s="5"/>
      <c r="X294" s="5"/>
    </row>
    <row r="295" spans="1:24" ht="15" customHeight="1" x14ac:dyDescent="0.4">
      <c r="A295" s="4" t="s">
        <v>303</v>
      </c>
      <c r="B295" s="5" t="s">
        <v>32</v>
      </c>
      <c r="C295" s="5"/>
      <c r="D295" s="5"/>
      <c r="F295" s="5"/>
      <c r="H295" s="5"/>
      <c r="J295" s="5"/>
      <c r="L295" s="5"/>
      <c r="N295" s="5"/>
      <c r="P295" s="5"/>
      <c r="R295" s="5"/>
      <c r="T295" s="5"/>
      <c r="V295" s="5"/>
      <c r="X295" s="5"/>
    </row>
    <row r="296" spans="1:24" ht="15" customHeight="1" x14ac:dyDescent="0.4">
      <c r="A296" s="4" t="s">
        <v>304</v>
      </c>
      <c r="B296" s="5" t="s">
        <v>32</v>
      </c>
      <c r="C296" s="5"/>
      <c r="D296" s="5"/>
      <c r="F296" s="5"/>
      <c r="H296" s="5"/>
      <c r="J296" s="5"/>
      <c r="L296" s="5"/>
      <c r="N296" s="5"/>
      <c r="P296" s="5"/>
      <c r="R296" s="5"/>
      <c r="T296" s="5"/>
      <c r="V296" s="5"/>
      <c r="X296" s="5"/>
    </row>
    <row r="297" spans="1:24" ht="15" customHeight="1" x14ac:dyDescent="0.4">
      <c r="A297" s="4" t="s">
        <v>305</v>
      </c>
      <c r="B297" s="5" t="s">
        <v>32</v>
      </c>
      <c r="C297" s="5"/>
      <c r="D297" s="5"/>
      <c r="F297" s="5"/>
      <c r="H297" s="5"/>
      <c r="J297" s="5"/>
      <c r="L297" s="5"/>
      <c r="N297" s="5"/>
      <c r="P297" s="5"/>
      <c r="R297" s="5"/>
      <c r="T297" s="5"/>
      <c r="V297" s="5"/>
      <c r="X297" s="5"/>
    </row>
    <row r="298" spans="1:24" ht="15" customHeight="1" x14ac:dyDescent="0.4">
      <c r="A298" s="4" t="s">
        <v>306</v>
      </c>
      <c r="B298" s="5" t="s">
        <v>32</v>
      </c>
      <c r="C298" s="5"/>
      <c r="D298" s="5"/>
      <c r="F298" s="5"/>
      <c r="H298" s="5"/>
      <c r="J298" s="5"/>
      <c r="L298" s="5"/>
      <c r="N298" s="5"/>
      <c r="P298" s="5"/>
      <c r="R298" s="5"/>
      <c r="T298" s="5"/>
      <c r="V298" s="5"/>
      <c r="X298" s="5"/>
    </row>
    <row r="299" spans="1:24" ht="15" customHeight="1" x14ac:dyDescent="0.4">
      <c r="A299" s="4" t="s">
        <v>307</v>
      </c>
      <c r="B299" s="5" t="s">
        <v>32</v>
      </c>
      <c r="C299" s="5"/>
      <c r="D299" s="5"/>
      <c r="F299" s="5"/>
      <c r="H299" s="5"/>
      <c r="J299" s="5"/>
      <c r="L299" s="5"/>
      <c r="N299" s="5"/>
      <c r="P299" s="5"/>
      <c r="R299" s="5"/>
      <c r="T299" s="5"/>
      <c r="V299" s="5"/>
      <c r="X299" s="5"/>
    </row>
    <row r="300" spans="1:24" ht="15" customHeight="1" x14ac:dyDescent="0.4">
      <c r="A300" s="4" t="s">
        <v>308</v>
      </c>
      <c r="B300" s="5" t="s">
        <v>32</v>
      </c>
      <c r="C300" s="5"/>
      <c r="D300" s="5"/>
      <c r="F300" s="5"/>
      <c r="H300" s="5"/>
      <c r="J300" s="5"/>
      <c r="L300" s="5"/>
      <c r="N300" s="5"/>
      <c r="P300" s="5"/>
      <c r="R300" s="5"/>
      <c r="T300" s="5"/>
      <c r="V300" s="5"/>
      <c r="X300" s="5"/>
    </row>
    <row r="301" spans="1:24" ht="15" customHeight="1" x14ac:dyDescent="0.4">
      <c r="A301" s="4" t="s">
        <v>309</v>
      </c>
      <c r="B301" s="5" t="s">
        <v>32</v>
      </c>
      <c r="C301" s="5"/>
      <c r="D301" s="5"/>
      <c r="F301" s="5"/>
      <c r="H301" s="5"/>
      <c r="J301" s="5"/>
      <c r="L301" s="5"/>
      <c r="N301" s="5"/>
      <c r="P301" s="5"/>
      <c r="R301" s="5"/>
      <c r="T301" s="5"/>
      <c r="V301" s="5"/>
      <c r="X301" s="5"/>
    </row>
    <row r="302" spans="1:24" ht="15" customHeight="1" x14ac:dyDescent="0.4">
      <c r="A302" s="4" t="s">
        <v>310</v>
      </c>
      <c r="B302" s="5" t="s">
        <v>32</v>
      </c>
      <c r="C302" s="5"/>
      <c r="D302" s="5"/>
      <c r="F302" s="5"/>
      <c r="H302" s="5"/>
      <c r="J302" s="5"/>
      <c r="L302" s="5"/>
      <c r="N302" s="5"/>
      <c r="P302" s="5"/>
      <c r="R302" s="5"/>
      <c r="T302" s="5"/>
      <c r="V302" s="5"/>
      <c r="X302" s="5"/>
    </row>
    <row r="303" spans="1:24" ht="15" customHeight="1" x14ac:dyDescent="0.4">
      <c r="A303" s="4" t="s">
        <v>311</v>
      </c>
      <c r="B303" s="5" t="s">
        <v>32</v>
      </c>
      <c r="C303" s="5"/>
      <c r="D303" s="5"/>
      <c r="F303" s="5"/>
      <c r="H303" s="5"/>
      <c r="J303" s="5"/>
      <c r="L303" s="5"/>
      <c r="N303" s="5"/>
      <c r="P303" s="5"/>
      <c r="R303" s="5"/>
      <c r="T303" s="5"/>
      <c r="V303" s="5"/>
      <c r="X303" s="5"/>
    </row>
    <row r="304" spans="1:24" ht="15" customHeight="1" x14ac:dyDescent="0.4">
      <c r="A304" s="4" t="s">
        <v>294</v>
      </c>
      <c r="B304" s="5" t="s">
        <v>32</v>
      </c>
      <c r="C304" s="5"/>
      <c r="D304" s="5"/>
      <c r="F304" s="5"/>
      <c r="H304" s="5"/>
      <c r="J304" s="5"/>
      <c r="L304" s="5"/>
      <c r="N304" s="5"/>
      <c r="P304" s="5"/>
      <c r="R304" s="5"/>
      <c r="T304" s="5"/>
      <c r="V304" s="5"/>
      <c r="X304" s="5"/>
    </row>
    <row r="305" spans="1:24" ht="15" customHeight="1" x14ac:dyDescent="0.4">
      <c r="A305" s="4" t="s">
        <v>312</v>
      </c>
      <c r="B305" s="5" t="s">
        <v>32</v>
      </c>
      <c r="C305" s="5"/>
      <c r="D305" s="5"/>
      <c r="F305" s="5"/>
      <c r="H305" s="5"/>
      <c r="J305" s="5"/>
      <c r="L305" s="5"/>
      <c r="N305" s="5"/>
      <c r="P305" s="5"/>
      <c r="R305" s="5"/>
      <c r="T305" s="5"/>
      <c r="V305" s="5"/>
      <c r="X305" s="5"/>
    </row>
    <row r="306" spans="1:24" ht="15" customHeight="1" x14ac:dyDescent="0.4">
      <c r="A306" s="4" t="s">
        <v>313</v>
      </c>
      <c r="B306" s="5" t="s">
        <v>32</v>
      </c>
      <c r="C306" s="5"/>
      <c r="D306" s="5"/>
      <c r="F306" s="5"/>
      <c r="H306" s="5"/>
      <c r="J306" s="5"/>
      <c r="L306" s="5"/>
      <c r="N306" s="5"/>
      <c r="P306" s="5"/>
      <c r="R306" s="5"/>
      <c r="T306" s="5"/>
      <c r="V306" s="5"/>
      <c r="X306" s="5"/>
    </row>
    <row r="307" spans="1:24" ht="15" customHeight="1" x14ac:dyDescent="0.4">
      <c r="A307" s="4" t="s">
        <v>314</v>
      </c>
      <c r="B307" s="5" t="s">
        <v>32</v>
      </c>
      <c r="C307" s="5"/>
      <c r="D307" s="5"/>
      <c r="F307" s="5"/>
      <c r="H307" s="5"/>
      <c r="J307" s="5"/>
      <c r="L307" s="5"/>
      <c r="N307" s="5"/>
      <c r="P307" s="5"/>
      <c r="R307" s="5"/>
      <c r="T307" s="5"/>
      <c r="V307" s="5"/>
      <c r="X307" s="5"/>
    </row>
    <row r="308" spans="1:24" ht="15" customHeight="1" x14ac:dyDescent="0.4">
      <c r="A308" s="4" t="s">
        <v>315</v>
      </c>
      <c r="B308" s="5" t="s">
        <v>32</v>
      </c>
      <c r="C308" s="5"/>
      <c r="D308" s="5"/>
      <c r="F308" s="5"/>
      <c r="H308" s="5"/>
      <c r="J308" s="5"/>
      <c r="L308" s="5"/>
      <c r="N308" s="5"/>
      <c r="P308" s="5"/>
      <c r="R308" s="5"/>
      <c r="T308" s="5"/>
      <c r="V308" s="5"/>
      <c r="X308" s="5"/>
    </row>
    <row r="309" spans="1:24" ht="15" customHeight="1" x14ac:dyDescent="0.4">
      <c r="A309" s="4" t="s">
        <v>316</v>
      </c>
      <c r="B309" s="5" t="s">
        <v>32</v>
      </c>
      <c r="C309" s="5"/>
      <c r="D309" s="5"/>
      <c r="F309" s="5"/>
      <c r="H309" s="5"/>
      <c r="J309" s="5"/>
      <c r="L309" s="5"/>
      <c r="N309" s="5"/>
      <c r="P309" s="5"/>
      <c r="R309" s="5"/>
      <c r="T309" s="5"/>
      <c r="V309" s="5"/>
      <c r="X309" s="5"/>
    </row>
    <row r="310" spans="1:24" ht="15" customHeight="1" x14ac:dyDescent="0.4">
      <c r="A310" s="4" t="s">
        <v>317</v>
      </c>
      <c r="B310" s="5" t="s">
        <v>32</v>
      </c>
      <c r="C310" s="5"/>
      <c r="D310" s="5"/>
      <c r="F310" s="5"/>
      <c r="H310" s="5"/>
      <c r="J310" s="5"/>
      <c r="L310" s="5"/>
      <c r="N310" s="5"/>
      <c r="P310" s="5"/>
      <c r="R310" s="5"/>
      <c r="T310" s="5"/>
      <c r="V310" s="5"/>
      <c r="X310" s="5"/>
    </row>
    <row r="311" spans="1:24" ht="15" customHeight="1" x14ac:dyDescent="0.4">
      <c r="A311" s="4" t="s">
        <v>318</v>
      </c>
      <c r="B311" s="5" t="s">
        <v>32</v>
      </c>
      <c r="C311" s="5"/>
      <c r="D311" s="5"/>
      <c r="F311" s="5"/>
      <c r="H311" s="5"/>
      <c r="J311" s="5"/>
      <c r="L311" s="5"/>
      <c r="N311" s="5"/>
      <c r="P311" s="5"/>
      <c r="R311" s="5"/>
      <c r="T311" s="5"/>
      <c r="V311" s="5"/>
      <c r="X311" s="5"/>
    </row>
    <row r="312" spans="1:24" ht="15" customHeight="1" x14ac:dyDescent="0.4">
      <c r="A312" s="4" t="s">
        <v>319</v>
      </c>
      <c r="B312" s="5" t="s">
        <v>32</v>
      </c>
      <c r="C312" s="5"/>
      <c r="D312" s="5"/>
      <c r="F312" s="5"/>
      <c r="H312" s="5"/>
      <c r="J312" s="5"/>
      <c r="L312" s="5"/>
      <c r="N312" s="5"/>
      <c r="P312" s="5"/>
      <c r="R312" s="5"/>
      <c r="T312" s="5"/>
      <c r="V312" s="5"/>
      <c r="X312" s="5"/>
    </row>
    <row r="313" spans="1:24" ht="15" customHeight="1" x14ac:dyDescent="0.4">
      <c r="A313" s="4" t="s">
        <v>320</v>
      </c>
      <c r="B313" s="5" t="s">
        <v>32</v>
      </c>
      <c r="C313" s="5"/>
      <c r="D313" s="5"/>
      <c r="F313" s="5"/>
      <c r="H313" s="5"/>
      <c r="J313" s="5"/>
      <c r="L313" s="5"/>
      <c r="N313" s="5"/>
      <c r="P313" s="5"/>
      <c r="R313" s="5"/>
      <c r="T313" s="5"/>
      <c r="V313" s="5"/>
      <c r="X313" s="5"/>
    </row>
    <row r="314" spans="1:24" ht="15" customHeight="1" x14ac:dyDescent="0.4">
      <c r="A314" s="4" t="s">
        <v>321</v>
      </c>
      <c r="B314" s="5" t="s">
        <v>32</v>
      </c>
      <c r="C314" s="5"/>
      <c r="D314" s="5"/>
      <c r="F314" s="5"/>
      <c r="H314" s="5"/>
      <c r="J314" s="5"/>
      <c r="L314" s="5"/>
      <c r="N314" s="5"/>
      <c r="P314" s="5"/>
      <c r="R314" s="5"/>
      <c r="T314" s="5"/>
      <c r="V314" s="5"/>
      <c r="X314" s="5"/>
    </row>
    <row r="315" spans="1:24" ht="15" customHeight="1" x14ac:dyDescent="0.4">
      <c r="A315" s="4" t="s">
        <v>322</v>
      </c>
      <c r="B315" s="5" t="s">
        <v>32</v>
      </c>
      <c r="C315" s="5"/>
      <c r="D315" s="5"/>
      <c r="F315" s="5"/>
      <c r="H315" s="5"/>
      <c r="J315" s="5"/>
      <c r="L315" s="5"/>
      <c r="N315" s="5"/>
      <c r="P315" s="5"/>
      <c r="R315" s="5"/>
      <c r="T315" s="5"/>
      <c r="V315" s="5"/>
      <c r="X315" s="5"/>
    </row>
    <row r="316" spans="1:24" ht="15" customHeight="1" x14ac:dyDescent="0.4">
      <c r="A316" s="4" t="s">
        <v>323</v>
      </c>
      <c r="B316" s="5" t="s">
        <v>32</v>
      </c>
      <c r="C316" s="5"/>
      <c r="D316" s="5"/>
      <c r="F316" s="5"/>
      <c r="H316" s="5"/>
      <c r="J316" s="5"/>
      <c r="L316" s="5"/>
      <c r="N316" s="5"/>
      <c r="P316" s="5"/>
      <c r="R316" s="5"/>
      <c r="T316" s="5"/>
      <c r="V316" s="5"/>
      <c r="X316" s="5"/>
    </row>
    <row r="317" spans="1:24" ht="15" customHeight="1" x14ac:dyDescent="0.4">
      <c r="A317" s="4" t="s">
        <v>324</v>
      </c>
      <c r="B317" s="5" t="s">
        <v>32</v>
      </c>
      <c r="C317" s="5"/>
      <c r="D317" s="5"/>
      <c r="F317" s="5"/>
      <c r="H317" s="5"/>
      <c r="J317" s="5"/>
      <c r="L317" s="5"/>
      <c r="N317" s="5"/>
      <c r="P317" s="5"/>
      <c r="R317" s="5"/>
      <c r="T317" s="5"/>
      <c r="V317" s="5"/>
      <c r="X317" s="5"/>
    </row>
    <row r="318" spans="1:24" ht="15" customHeight="1" x14ac:dyDescent="0.4">
      <c r="A318" s="4" t="s">
        <v>325</v>
      </c>
      <c r="B318" s="5" t="s">
        <v>32</v>
      </c>
      <c r="C318" s="5"/>
      <c r="D318" s="5"/>
      <c r="F318" s="5"/>
      <c r="H318" s="5"/>
      <c r="J318" s="5"/>
      <c r="L318" s="5"/>
      <c r="N318" s="5"/>
      <c r="P318" s="5"/>
      <c r="R318" s="5"/>
      <c r="T318" s="5"/>
      <c r="V318" s="5"/>
      <c r="X318" s="5"/>
    </row>
    <row r="319" spans="1:24" ht="15" customHeight="1" x14ac:dyDescent="0.4">
      <c r="A319" s="4" t="s">
        <v>326</v>
      </c>
      <c r="B319" s="5" t="s">
        <v>32</v>
      </c>
      <c r="C319" s="5"/>
      <c r="D319" s="5"/>
      <c r="F319" s="5"/>
      <c r="H319" s="5"/>
      <c r="J319" s="5"/>
      <c r="L319" s="5"/>
      <c r="N319" s="5"/>
      <c r="P319" s="5"/>
      <c r="R319" s="5"/>
      <c r="T319" s="5"/>
      <c r="V319" s="5"/>
      <c r="X319" s="5"/>
    </row>
    <row r="320" spans="1:24" ht="15" customHeight="1" x14ac:dyDescent="0.4">
      <c r="A320" s="4" t="s">
        <v>327</v>
      </c>
      <c r="B320" s="5" t="s">
        <v>32</v>
      </c>
      <c r="C320" s="5"/>
      <c r="D320" s="5"/>
      <c r="F320" s="5"/>
      <c r="H320" s="5"/>
      <c r="J320" s="5"/>
      <c r="L320" s="5"/>
      <c r="N320" s="5"/>
      <c r="P320" s="5"/>
      <c r="R320" s="5"/>
      <c r="T320" s="5"/>
      <c r="V320" s="5"/>
      <c r="X320" s="5"/>
    </row>
    <row r="321" spans="1:24" ht="15" customHeight="1" x14ac:dyDescent="0.4">
      <c r="A321" s="4" t="s">
        <v>328</v>
      </c>
      <c r="B321" s="5" t="s">
        <v>32</v>
      </c>
      <c r="C321" s="5"/>
      <c r="D321" s="5"/>
      <c r="F321" s="5"/>
      <c r="H321" s="5"/>
      <c r="J321" s="5"/>
      <c r="L321" s="5"/>
      <c r="N321" s="5"/>
      <c r="P321" s="5"/>
      <c r="R321" s="5"/>
      <c r="T321" s="5"/>
      <c r="V321" s="5"/>
      <c r="X321" s="5"/>
    </row>
    <row r="322" spans="1:24" ht="15" customHeight="1" x14ac:dyDescent="0.4">
      <c r="A322" s="4" t="s">
        <v>329</v>
      </c>
      <c r="B322" s="5" t="s">
        <v>32</v>
      </c>
      <c r="C322" s="5"/>
      <c r="D322" s="5"/>
      <c r="F322" s="5"/>
      <c r="H322" s="5"/>
      <c r="J322" s="5"/>
      <c r="L322" s="5"/>
      <c r="N322" s="5"/>
      <c r="P322" s="5"/>
      <c r="R322" s="5"/>
      <c r="T322" s="5"/>
      <c r="V322" s="5"/>
      <c r="X322" s="5"/>
    </row>
    <row r="323" spans="1:24" ht="15" customHeight="1" x14ac:dyDescent="0.4">
      <c r="A323" s="4" t="s">
        <v>330</v>
      </c>
      <c r="B323" s="5" t="s">
        <v>32</v>
      </c>
      <c r="C323" s="5"/>
      <c r="D323" s="5"/>
      <c r="F323" s="5"/>
      <c r="H323" s="5"/>
      <c r="J323" s="5"/>
      <c r="L323" s="5"/>
      <c r="N323" s="5"/>
      <c r="P323" s="5"/>
      <c r="R323" s="5"/>
      <c r="T323" s="5"/>
      <c r="V323" s="5"/>
      <c r="X323" s="5"/>
    </row>
    <row r="324" spans="1:24" ht="15" customHeight="1" x14ac:dyDescent="0.4">
      <c r="A324" s="4" t="s">
        <v>331</v>
      </c>
      <c r="B324" s="5" t="s">
        <v>32</v>
      </c>
      <c r="C324" s="5"/>
      <c r="D324" s="5"/>
      <c r="F324" s="5"/>
      <c r="H324" s="5"/>
      <c r="J324" s="5"/>
      <c r="L324" s="5"/>
      <c r="N324" s="5"/>
      <c r="P324" s="5"/>
      <c r="R324" s="5"/>
      <c r="T324" s="5"/>
      <c r="V324" s="5"/>
      <c r="X324" s="5"/>
    </row>
    <row r="325" spans="1:24" ht="15" customHeight="1" x14ac:dyDescent="0.4">
      <c r="A325" s="4" t="s">
        <v>332</v>
      </c>
      <c r="B325" s="5" t="s">
        <v>32</v>
      </c>
      <c r="C325" s="5"/>
      <c r="D325" s="5"/>
      <c r="F325" s="5"/>
      <c r="H325" s="5"/>
      <c r="J325" s="5"/>
      <c r="L325" s="5"/>
      <c r="N325" s="5"/>
      <c r="P325" s="5"/>
      <c r="R325" s="5"/>
      <c r="T325" s="5"/>
      <c r="V325" s="5"/>
      <c r="X325" s="5"/>
    </row>
    <row r="326" spans="1:24" ht="15" customHeight="1" x14ac:dyDescent="0.4">
      <c r="A326" s="4" t="s">
        <v>333</v>
      </c>
      <c r="B326" s="5" t="s">
        <v>32</v>
      </c>
      <c r="C326" s="5"/>
      <c r="D326" s="5"/>
      <c r="F326" s="5"/>
      <c r="H326" s="5"/>
      <c r="J326" s="5"/>
      <c r="L326" s="5"/>
      <c r="N326" s="5"/>
      <c r="P326" s="5"/>
      <c r="R326" s="5"/>
      <c r="T326" s="5"/>
      <c r="V326" s="5"/>
      <c r="X326" s="5"/>
    </row>
    <row r="327" spans="1:24" ht="15" customHeight="1" x14ac:dyDescent="0.4">
      <c r="A327" s="4" t="s">
        <v>334</v>
      </c>
      <c r="B327" s="5" t="s">
        <v>32</v>
      </c>
      <c r="C327" s="5"/>
      <c r="D327" s="5"/>
      <c r="F327" s="5"/>
      <c r="H327" s="5"/>
      <c r="J327" s="5"/>
      <c r="L327" s="5"/>
      <c r="N327" s="5"/>
      <c r="P327" s="5"/>
      <c r="R327" s="5"/>
      <c r="T327" s="5"/>
      <c r="V327" s="5"/>
      <c r="X327" s="5"/>
    </row>
    <row r="328" spans="1:24" ht="15" customHeight="1" x14ac:dyDescent="0.4">
      <c r="A328" s="4" t="s">
        <v>335</v>
      </c>
      <c r="B328" s="5" t="s">
        <v>32</v>
      </c>
      <c r="C328" s="5"/>
      <c r="D328" s="5"/>
      <c r="F328" s="5"/>
      <c r="H328" s="5"/>
      <c r="J328" s="5"/>
      <c r="L328" s="5"/>
      <c r="N328" s="5"/>
      <c r="P328" s="5"/>
      <c r="R328" s="5"/>
      <c r="T328" s="5"/>
      <c r="V328" s="5"/>
      <c r="X328" s="5"/>
    </row>
    <row r="329" spans="1:24" ht="15" customHeight="1" x14ac:dyDescent="0.4">
      <c r="A329" s="4" t="s">
        <v>336</v>
      </c>
      <c r="B329" s="5" t="s">
        <v>32</v>
      </c>
      <c r="C329" s="5"/>
      <c r="D329" s="5"/>
      <c r="F329" s="5"/>
      <c r="H329" s="5"/>
      <c r="J329" s="5"/>
      <c r="L329" s="5"/>
      <c r="N329" s="5"/>
      <c r="P329" s="5"/>
      <c r="R329" s="5"/>
      <c r="T329" s="5"/>
      <c r="V329" s="5"/>
      <c r="X329" s="5"/>
    </row>
    <row r="330" spans="1:24" ht="15" customHeight="1" x14ac:dyDescent="0.4">
      <c r="A330" s="4" t="s">
        <v>337</v>
      </c>
      <c r="B330" s="5" t="s">
        <v>32</v>
      </c>
      <c r="C330" s="5"/>
      <c r="D330" s="5"/>
      <c r="F330" s="5"/>
      <c r="H330" s="5"/>
      <c r="J330" s="5"/>
      <c r="L330" s="5"/>
      <c r="N330" s="5"/>
      <c r="P330" s="5"/>
      <c r="R330" s="5"/>
      <c r="T330" s="5"/>
      <c r="V330" s="5"/>
      <c r="X330" s="5"/>
    </row>
    <row r="331" spans="1:24" ht="15" customHeight="1" x14ac:dyDescent="0.4">
      <c r="A331" s="4" t="s">
        <v>338</v>
      </c>
      <c r="B331" s="5" t="s">
        <v>32</v>
      </c>
      <c r="C331" s="5"/>
      <c r="D331" s="5"/>
      <c r="F331" s="5"/>
      <c r="H331" s="5"/>
      <c r="J331" s="5"/>
      <c r="L331" s="5"/>
      <c r="N331" s="5"/>
      <c r="P331" s="5"/>
      <c r="R331" s="5"/>
      <c r="T331" s="5"/>
      <c r="V331" s="5"/>
      <c r="X331" s="5"/>
    </row>
    <row r="332" spans="1:24" ht="15" customHeight="1" x14ac:dyDescent="0.4">
      <c r="A332" s="4" t="s">
        <v>339</v>
      </c>
      <c r="B332" s="5" t="s">
        <v>32</v>
      </c>
      <c r="C332" s="5"/>
      <c r="D332" s="5"/>
      <c r="F332" s="5"/>
      <c r="H332" s="5"/>
      <c r="J332" s="5"/>
      <c r="L332" s="5"/>
      <c r="N332" s="5"/>
      <c r="P332" s="5"/>
      <c r="R332" s="5"/>
      <c r="T332" s="5"/>
      <c r="V332" s="5"/>
      <c r="X332" s="5"/>
    </row>
    <row r="333" spans="1:24" ht="15" customHeight="1" x14ac:dyDescent="0.4">
      <c r="A333" s="4" t="s">
        <v>340</v>
      </c>
      <c r="B333" s="5" t="s">
        <v>32</v>
      </c>
      <c r="C333" s="5"/>
      <c r="D333" s="5"/>
      <c r="F333" s="5"/>
      <c r="H333" s="5"/>
      <c r="J333" s="5"/>
      <c r="L333" s="5"/>
      <c r="N333" s="5"/>
      <c r="P333" s="5"/>
      <c r="R333" s="5"/>
      <c r="T333" s="5"/>
      <c r="V333" s="5"/>
      <c r="X333" s="5"/>
    </row>
    <row r="334" spans="1:24" ht="15" customHeight="1" x14ac:dyDescent="0.4">
      <c r="A334" s="4" t="s">
        <v>341</v>
      </c>
      <c r="B334" s="5" t="s">
        <v>32</v>
      </c>
      <c r="C334" s="5"/>
      <c r="D334" s="5"/>
      <c r="F334" s="5"/>
      <c r="H334" s="5"/>
      <c r="J334" s="5"/>
      <c r="L334" s="5"/>
      <c r="N334" s="5"/>
      <c r="P334" s="5"/>
      <c r="R334" s="5"/>
      <c r="T334" s="5"/>
      <c r="V334" s="5"/>
      <c r="X334" s="5"/>
    </row>
    <row r="335" spans="1:24" ht="15" customHeight="1" x14ac:dyDescent="0.4">
      <c r="A335" s="4" t="s">
        <v>342</v>
      </c>
      <c r="B335" s="5" t="s">
        <v>32</v>
      </c>
      <c r="C335" s="5"/>
      <c r="D335" s="5"/>
      <c r="F335" s="5"/>
      <c r="H335" s="5"/>
      <c r="J335" s="5"/>
      <c r="L335" s="5"/>
      <c r="N335" s="5"/>
      <c r="P335" s="5"/>
      <c r="R335" s="5"/>
      <c r="T335" s="5"/>
      <c r="V335" s="5"/>
      <c r="X335" s="5"/>
    </row>
    <row r="336" spans="1:24" ht="15" customHeight="1" x14ac:dyDescent="0.4">
      <c r="A336" s="4" t="s">
        <v>343</v>
      </c>
      <c r="B336" s="5" t="s">
        <v>32</v>
      </c>
      <c r="C336" s="5"/>
      <c r="D336" s="5"/>
      <c r="F336" s="5"/>
      <c r="H336" s="5"/>
      <c r="J336" s="5"/>
      <c r="L336" s="5"/>
      <c r="N336" s="5"/>
      <c r="P336" s="5"/>
      <c r="R336" s="5"/>
      <c r="T336" s="5"/>
      <c r="V336" s="5"/>
      <c r="X336" s="5"/>
    </row>
    <row r="337" spans="1:24" ht="15" customHeight="1" x14ac:dyDescent="0.4">
      <c r="A337" s="4" t="s">
        <v>344</v>
      </c>
      <c r="B337" s="5" t="s">
        <v>32</v>
      </c>
      <c r="C337" s="5"/>
      <c r="D337" s="5"/>
      <c r="F337" s="5"/>
      <c r="H337" s="5"/>
      <c r="J337" s="5"/>
      <c r="L337" s="5"/>
      <c r="N337" s="5"/>
      <c r="P337" s="5"/>
      <c r="R337" s="5"/>
      <c r="T337" s="5"/>
      <c r="V337" s="5"/>
      <c r="X337" s="5"/>
    </row>
    <row r="338" spans="1:24" ht="15" customHeight="1" x14ac:dyDescent="0.4">
      <c r="A338" s="4" t="s">
        <v>345</v>
      </c>
      <c r="B338" s="5" t="s">
        <v>32</v>
      </c>
      <c r="C338" s="5"/>
      <c r="D338" s="5"/>
      <c r="F338" s="5"/>
      <c r="H338" s="5"/>
      <c r="J338" s="5"/>
      <c r="L338" s="5"/>
      <c r="N338" s="5"/>
      <c r="P338" s="5"/>
      <c r="R338" s="5"/>
      <c r="T338" s="5"/>
      <c r="V338" s="5"/>
      <c r="X338" s="5"/>
    </row>
    <row r="339" spans="1:24" ht="15" customHeight="1" x14ac:dyDescent="0.4">
      <c r="A339" s="4" t="s">
        <v>346</v>
      </c>
      <c r="B339" s="5" t="s">
        <v>32</v>
      </c>
      <c r="C339" s="5"/>
      <c r="D339" s="5"/>
      <c r="F339" s="5"/>
      <c r="H339" s="5"/>
      <c r="J339" s="5"/>
      <c r="L339" s="5"/>
      <c r="N339" s="5"/>
      <c r="P339" s="5"/>
      <c r="R339" s="5"/>
      <c r="T339" s="5"/>
      <c r="V339" s="5"/>
      <c r="X339" s="5"/>
    </row>
    <row r="340" spans="1:24" ht="15" customHeight="1" x14ac:dyDescent="0.4">
      <c r="A340" s="4" t="s">
        <v>347</v>
      </c>
      <c r="B340" s="5" t="s">
        <v>32</v>
      </c>
      <c r="C340" s="5"/>
      <c r="D340" s="5"/>
      <c r="F340" s="5"/>
      <c r="H340" s="5"/>
      <c r="J340" s="5"/>
      <c r="L340" s="5"/>
      <c r="N340" s="5"/>
      <c r="P340" s="5"/>
      <c r="R340" s="5"/>
      <c r="T340" s="5"/>
      <c r="V340" s="5"/>
      <c r="X340" s="5"/>
    </row>
    <row r="341" spans="1:24" ht="15" customHeight="1" x14ac:dyDescent="0.4">
      <c r="A341" s="4" t="s">
        <v>348</v>
      </c>
      <c r="B341" s="5" t="s">
        <v>32</v>
      </c>
      <c r="C341" s="5"/>
      <c r="D341" s="5"/>
      <c r="F341" s="5"/>
      <c r="H341" s="5"/>
      <c r="J341" s="5"/>
      <c r="L341" s="5"/>
      <c r="N341" s="5"/>
      <c r="P341" s="5"/>
      <c r="R341" s="5"/>
      <c r="T341" s="5"/>
      <c r="V341" s="5"/>
      <c r="X341" s="5"/>
    </row>
    <row r="342" spans="1:24" ht="15" customHeight="1" x14ac:dyDescent="0.4">
      <c r="A342" s="4" t="s">
        <v>349</v>
      </c>
      <c r="B342" s="5" t="s">
        <v>32</v>
      </c>
      <c r="C342" s="5"/>
      <c r="D342" s="5"/>
      <c r="F342" s="5"/>
      <c r="H342" s="5"/>
      <c r="J342" s="5"/>
      <c r="L342" s="5"/>
      <c r="N342" s="5"/>
      <c r="P342" s="5"/>
      <c r="R342" s="5"/>
      <c r="T342" s="5"/>
      <c r="V342" s="5"/>
      <c r="X342" s="5"/>
    </row>
    <row r="343" spans="1:24" ht="15" customHeight="1" x14ac:dyDescent="0.4">
      <c r="A343" s="4" t="s">
        <v>350</v>
      </c>
      <c r="B343" s="5" t="s">
        <v>32</v>
      </c>
      <c r="C343" s="5"/>
      <c r="D343" s="5"/>
      <c r="F343" s="5"/>
      <c r="H343" s="5"/>
      <c r="J343" s="5"/>
      <c r="L343" s="5"/>
      <c r="N343" s="5"/>
      <c r="P343" s="5"/>
      <c r="R343" s="5"/>
      <c r="T343" s="5"/>
      <c r="V343" s="5"/>
      <c r="X343" s="5"/>
    </row>
    <row r="344" spans="1:24" ht="15" customHeight="1" x14ac:dyDescent="0.4">
      <c r="A344" s="4" t="s">
        <v>351</v>
      </c>
      <c r="B344" s="5" t="s">
        <v>32</v>
      </c>
      <c r="C344" s="5"/>
      <c r="D344" s="5"/>
      <c r="F344" s="5"/>
      <c r="H344" s="5"/>
      <c r="J344" s="5"/>
      <c r="L344" s="5"/>
      <c r="N344" s="5"/>
      <c r="P344" s="5"/>
      <c r="R344" s="5"/>
      <c r="T344" s="5"/>
      <c r="V344" s="5"/>
      <c r="X344" s="5"/>
    </row>
    <row r="345" spans="1:24" ht="15" customHeight="1" x14ac:dyDescent="0.4">
      <c r="A345" s="4" t="s">
        <v>352</v>
      </c>
      <c r="B345" s="5" t="s">
        <v>32</v>
      </c>
      <c r="C345" s="5"/>
      <c r="D345" s="5"/>
      <c r="F345" s="5"/>
      <c r="H345" s="5"/>
      <c r="J345" s="5"/>
      <c r="L345" s="5"/>
      <c r="N345" s="5"/>
      <c r="P345" s="5"/>
      <c r="R345" s="5"/>
      <c r="T345" s="5"/>
      <c r="V345" s="5"/>
      <c r="X345" s="5"/>
    </row>
    <row r="346" spans="1:24" ht="15" customHeight="1" x14ac:dyDescent="0.4">
      <c r="A346" s="4" t="s">
        <v>353</v>
      </c>
      <c r="B346" s="5" t="s">
        <v>32</v>
      </c>
      <c r="C346" s="5"/>
      <c r="D346" s="5"/>
      <c r="F346" s="5"/>
      <c r="H346" s="5"/>
      <c r="J346" s="5"/>
      <c r="L346" s="5"/>
      <c r="N346" s="5"/>
      <c r="P346" s="5"/>
      <c r="R346" s="5"/>
      <c r="T346" s="5"/>
      <c r="V346" s="5"/>
      <c r="X346" s="5"/>
    </row>
    <row r="347" spans="1:24" ht="15" customHeight="1" x14ac:dyDescent="0.4">
      <c r="A347" s="4" t="s">
        <v>354</v>
      </c>
      <c r="B347" s="5" t="s">
        <v>32</v>
      </c>
      <c r="C347" s="5"/>
      <c r="D347" s="5"/>
      <c r="F347" s="5"/>
      <c r="H347" s="5"/>
      <c r="J347" s="5"/>
      <c r="L347" s="5"/>
      <c r="N347" s="5"/>
      <c r="P347" s="5"/>
      <c r="R347" s="5"/>
      <c r="T347" s="5"/>
      <c r="V347" s="5"/>
      <c r="X347" s="5"/>
    </row>
    <row r="348" spans="1:24" ht="15" customHeight="1" x14ac:dyDescent="0.4">
      <c r="A348" s="4" t="s">
        <v>355</v>
      </c>
      <c r="B348" s="5" t="s">
        <v>32</v>
      </c>
      <c r="C348" s="5"/>
      <c r="D348" s="5"/>
      <c r="F348" s="5"/>
      <c r="H348" s="5"/>
      <c r="J348" s="5"/>
      <c r="L348" s="5"/>
      <c r="N348" s="5"/>
      <c r="P348" s="5"/>
      <c r="R348" s="5"/>
      <c r="T348" s="5"/>
      <c r="V348" s="5"/>
      <c r="X348" s="5"/>
    </row>
    <row r="349" spans="1:24" ht="15" customHeight="1" x14ac:dyDescent="0.4">
      <c r="A349" s="4" t="s">
        <v>356</v>
      </c>
      <c r="B349" s="5" t="s">
        <v>32</v>
      </c>
      <c r="C349" s="5"/>
      <c r="D349" s="5"/>
      <c r="F349" s="5"/>
      <c r="H349" s="5"/>
      <c r="J349" s="5"/>
      <c r="L349" s="5"/>
      <c r="N349" s="5"/>
      <c r="P349" s="5"/>
      <c r="R349" s="5"/>
      <c r="T349" s="5"/>
      <c r="V349" s="5"/>
      <c r="X349" s="5"/>
    </row>
    <row r="350" spans="1:24" ht="15" customHeight="1" x14ac:dyDescent="0.4">
      <c r="A350" s="4" t="s">
        <v>357</v>
      </c>
      <c r="B350" s="5" t="s">
        <v>32</v>
      </c>
      <c r="C350" s="5"/>
      <c r="D350" s="5"/>
      <c r="F350" s="5"/>
      <c r="H350" s="5"/>
      <c r="J350" s="5"/>
      <c r="L350" s="5"/>
      <c r="N350" s="5"/>
      <c r="P350" s="5"/>
      <c r="R350" s="5"/>
      <c r="T350" s="5"/>
      <c r="V350" s="5"/>
      <c r="X350" s="5"/>
    </row>
    <row r="351" spans="1:24" ht="15" customHeight="1" x14ac:dyDescent="0.4">
      <c r="A351" s="4" t="s">
        <v>358</v>
      </c>
      <c r="B351" s="5" t="s">
        <v>32</v>
      </c>
      <c r="C351" s="5"/>
      <c r="D351" s="5"/>
      <c r="F351" s="5"/>
      <c r="H351" s="5"/>
      <c r="J351" s="5"/>
      <c r="L351" s="5"/>
      <c r="N351" s="5"/>
      <c r="P351" s="5"/>
      <c r="R351" s="5"/>
      <c r="T351" s="5"/>
      <c r="V351" s="5"/>
      <c r="X351" s="5"/>
    </row>
    <row r="352" spans="1:24" ht="15" customHeight="1" x14ac:dyDescent="0.4">
      <c r="A352" s="4" t="s">
        <v>359</v>
      </c>
      <c r="B352" s="5" t="s">
        <v>32</v>
      </c>
      <c r="C352" s="5"/>
      <c r="D352" s="5"/>
      <c r="F352" s="5"/>
      <c r="H352" s="5"/>
      <c r="J352" s="5"/>
      <c r="L352" s="5"/>
      <c r="N352" s="5"/>
      <c r="P352" s="5"/>
      <c r="R352" s="5"/>
      <c r="T352" s="5"/>
      <c r="V352" s="5"/>
      <c r="X352" s="5"/>
    </row>
    <row r="353" spans="1:24" ht="15" customHeight="1" x14ac:dyDescent="0.4">
      <c r="A353" s="4" t="s">
        <v>360</v>
      </c>
      <c r="B353" s="5" t="s">
        <v>32</v>
      </c>
      <c r="C353" s="5"/>
      <c r="D353" s="5"/>
      <c r="F353" s="5"/>
      <c r="H353" s="5"/>
      <c r="J353" s="5"/>
      <c r="L353" s="5"/>
      <c r="N353" s="5"/>
      <c r="P353" s="5"/>
      <c r="R353" s="5"/>
      <c r="T353" s="5"/>
      <c r="V353" s="5"/>
      <c r="X353" s="5"/>
    </row>
    <row r="354" spans="1:24" ht="15" customHeight="1" x14ac:dyDescent="0.4">
      <c r="A354" s="4" t="s">
        <v>361</v>
      </c>
      <c r="B354" s="5" t="s">
        <v>32</v>
      </c>
      <c r="C354" s="5"/>
      <c r="D354" s="5"/>
      <c r="F354" s="5"/>
      <c r="H354" s="5"/>
      <c r="J354" s="5"/>
      <c r="L354" s="5"/>
      <c r="N354" s="5"/>
      <c r="P354" s="5"/>
      <c r="R354" s="5"/>
      <c r="T354" s="5"/>
      <c r="V354" s="5"/>
      <c r="X354" s="5"/>
    </row>
    <row r="355" spans="1:24" ht="15" customHeight="1" x14ac:dyDescent="0.4">
      <c r="A355" s="4" t="s">
        <v>362</v>
      </c>
      <c r="B355" s="5" t="s">
        <v>32</v>
      </c>
      <c r="C355" s="5"/>
      <c r="D355" s="5"/>
      <c r="F355" s="5"/>
      <c r="H355" s="5"/>
      <c r="J355" s="5"/>
      <c r="L355" s="5"/>
      <c r="N355" s="5"/>
      <c r="P355" s="5"/>
      <c r="R355" s="5"/>
      <c r="T355" s="5"/>
      <c r="V355" s="5"/>
      <c r="X355" s="5"/>
    </row>
    <row r="356" spans="1:24" ht="15" customHeight="1" x14ac:dyDescent="0.4">
      <c r="A356" s="4" t="s">
        <v>363</v>
      </c>
      <c r="B356" s="5" t="s">
        <v>32</v>
      </c>
      <c r="C356" s="5"/>
      <c r="D356" s="5"/>
      <c r="F356" s="5"/>
      <c r="H356" s="5"/>
      <c r="J356" s="5"/>
      <c r="L356" s="5"/>
      <c r="N356" s="5"/>
      <c r="P356" s="5"/>
      <c r="R356" s="5"/>
      <c r="T356" s="5"/>
      <c r="V356" s="5"/>
      <c r="X356" s="5"/>
    </row>
    <row r="357" spans="1:24" ht="15" customHeight="1" x14ac:dyDescent="0.4">
      <c r="A357" s="4" t="s">
        <v>364</v>
      </c>
      <c r="B357" s="5" t="s">
        <v>32</v>
      </c>
      <c r="C357" s="5"/>
      <c r="D357" s="5"/>
      <c r="F357" s="5"/>
      <c r="H357" s="5"/>
      <c r="J357" s="5"/>
      <c r="L357" s="5"/>
      <c r="N357" s="5"/>
      <c r="P357" s="5"/>
      <c r="R357" s="5"/>
      <c r="T357" s="5"/>
      <c r="V357" s="5"/>
      <c r="X357" s="5"/>
    </row>
    <row r="358" spans="1:24" ht="15" customHeight="1" x14ac:dyDescent="0.4">
      <c r="A358" s="4" t="s">
        <v>365</v>
      </c>
      <c r="B358" s="5" t="s">
        <v>32</v>
      </c>
      <c r="C358" s="5"/>
      <c r="D358" s="5"/>
      <c r="F358" s="5"/>
      <c r="H358" s="5"/>
      <c r="J358" s="5"/>
      <c r="L358" s="5"/>
      <c r="N358" s="5"/>
      <c r="P358" s="5"/>
      <c r="R358" s="5"/>
      <c r="T358" s="5"/>
      <c r="V358" s="5"/>
      <c r="X358" s="5"/>
    </row>
    <row r="359" spans="1:24" ht="15" customHeight="1" x14ac:dyDescent="0.4">
      <c r="A359" s="4" t="s">
        <v>366</v>
      </c>
      <c r="B359" s="5" t="s">
        <v>32</v>
      </c>
      <c r="C359" s="5"/>
      <c r="D359" s="5"/>
      <c r="F359" s="5"/>
      <c r="H359" s="5"/>
      <c r="J359" s="5"/>
      <c r="L359" s="5"/>
      <c r="N359" s="5"/>
      <c r="P359" s="5"/>
      <c r="R359" s="5"/>
      <c r="T359" s="5"/>
      <c r="V359" s="5"/>
      <c r="X359" s="5"/>
    </row>
    <row r="360" spans="1:24" ht="15" customHeight="1" x14ac:dyDescent="0.4">
      <c r="A360" s="4" t="s">
        <v>367</v>
      </c>
      <c r="B360" s="5" t="s">
        <v>32</v>
      </c>
      <c r="C360" s="5"/>
      <c r="D360" s="5"/>
      <c r="F360" s="5"/>
      <c r="H360" s="5"/>
      <c r="J360" s="5"/>
      <c r="L360" s="5"/>
      <c r="N360" s="5"/>
      <c r="P360" s="5"/>
      <c r="R360" s="5"/>
      <c r="T360" s="5"/>
      <c r="V360" s="5"/>
      <c r="X360" s="5"/>
    </row>
    <row r="361" spans="1:24" ht="15" customHeight="1" x14ac:dyDescent="0.4">
      <c r="A361" s="4" t="s">
        <v>368</v>
      </c>
      <c r="B361" s="5" t="s">
        <v>32</v>
      </c>
      <c r="C361" s="5"/>
      <c r="D361" s="5"/>
      <c r="F361" s="5"/>
      <c r="H361" s="5"/>
      <c r="J361" s="5"/>
      <c r="L361" s="5"/>
      <c r="N361" s="5"/>
      <c r="P361" s="5"/>
      <c r="R361" s="5"/>
      <c r="T361" s="5"/>
      <c r="V361" s="5"/>
      <c r="X361" s="5"/>
    </row>
    <row r="362" spans="1:24" ht="15" customHeight="1" x14ac:dyDescent="0.4">
      <c r="A362" s="4" t="s">
        <v>369</v>
      </c>
      <c r="B362" s="5" t="s">
        <v>32</v>
      </c>
      <c r="C362" s="5"/>
      <c r="D362" s="5"/>
      <c r="F362" s="5"/>
      <c r="H362" s="5"/>
      <c r="J362" s="5"/>
      <c r="L362" s="5"/>
      <c r="N362" s="5"/>
      <c r="P362" s="5"/>
      <c r="R362" s="5"/>
      <c r="T362" s="5"/>
      <c r="V362" s="5"/>
      <c r="X362" s="5"/>
    </row>
    <row r="363" spans="1:24" ht="15" customHeight="1" x14ac:dyDescent="0.4">
      <c r="A363" s="4" t="s">
        <v>370</v>
      </c>
      <c r="B363" s="5" t="s">
        <v>32</v>
      </c>
      <c r="C363" s="5"/>
      <c r="D363" s="5"/>
      <c r="F363" s="5"/>
      <c r="H363" s="5"/>
      <c r="J363" s="5"/>
      <c r="L363" s="5"/>
      <c r="N363" s="5"/>
      <c r="P363" s="5"/>
      <c r="R363" s="5"/>
      <c r="T363" s="5"/>
      <c r="V363" s="5"/>
      <c r="X363" s="5"/>
    </row>
    <row r="364" spans="1:24" ht="15" customHeight="1" x14ac:dyDescent="0.4">
      <c r="A364" s="4" t="s">
        <v>371</v>
      </c>
      <c r="B364" s="5" t="s">
        <v>32</v>
      </c>
      <c r="C364" s="5"/>
      <c r="D364" s="5"/>
      <c r="F364" s="5"/>
      <c r="H364" s="5"/>
      <c r="J364" s="5"/>
      <c r="L364" s="5"/>
      <c r="N364" s="5"/>
      <c r="P364" s="5"/>
      <c r="R364" s="5"/>
      <c r="T364" s="5"/>
      <c r="V364" s="5"/>
      <c r="X364" s="5"/>
    </row>
    <row r="365" spans="1:24" ht="15" customHeight="1" x14ac:dyDescent="0.4">
      <c r="A365" s="4" t="s">
        <v>372</v>
      </c>
      <c r="B365" s="5" t="s">
        <v>32</v>
      </c>
      <c r="C365" s="5"/>
      <c r="D365" s="5"/>
      <c r="F365" s="5"/>
      <c r="H365" s="5"/>
      <c r="J365" s="5"/>
      <c r="L365" s="5"/>
      <c r="N365" s="5"/>
      <c r="P365" s="5"/>
      <c r="R365" s="5"/>
      <c r="T365" s="5"/>
      <c r="V365" s="5"/>
      <c r="X365" s="5"/>
    </row>
    <row r="366" spans="1:24" ht="15" customHeight="1" x14ac:dyDescent="0.4">
      <c r="A366" s="4" t="s">
        <v>373</v>
      </c>
      <c r="B366" s="5" t="s">
        <v>32</v>
      </c>
      <c r="C366" s="5"/>
      <c r="D366" s="5"/>
      <c r="F366" s="5"/>
      <c r="H366" s="5"/>
      <c r="J366" s="5"/>
      <c r="L366" s="5"/>
      <c r="N366" s="5"/>
      <c r="P366" s="5"/>
      <c r="R366" s="5"/>
      <c r="T366" s="5"/>
      <c r="V366" s="5"/>
      <c r="X366" s="5"/>
    </row>
    <row r="367" spans="1:24" ht="15" customHeight="1" x14ac:dyDescent="0.4">
      <c r="A367" s="4" t="s">
        <v>374</v>
      </c>
      <c r="B367" s="5" t="s">
        <v>32</v>
      </c>
      <c r="C367" s="5"/>
      <c r="D367" s="5"/>
      <c r="F367" s="5"/>
      <c r="H367" s="5"/>
      <c r="J367" s="5"/>
      <c r="L367" s="5"/>
      <c r="N367" s="5"/>
      <c r="P367" s="5"/>
      <c r="R367" s="5"/>
      <c r="T367" s="5"/>
      <c r="V367" s="5"/>
      <c r="X367" s="5"/>
    </row>
    <row r="368" spans="1:24" ht="15" customHeight="1" x14ac:dyDescent="0.4">
      <c r="A368" s="4" t="s">
        <v>375</v>
      </c>
      <c r="B368" s="5" t="s">
        <v>32</v>
      </c>
      <c r="C368" s="5"/>
      <c r="D368" s="5"/>
      <c r="F368" s="5"/>
      <c r="H368" s="5"/>
      <c r="J368" s="5"/>
      <c r="L368" s="5"/>
      <c r="N368" s="5"/>
      <c r="P368" s="5"/>
      <c r="R368" s="5"/>
      <c r="T368" s="5"/>
      <c r="V368" s="5"/>
      <c r="X368" s="5"/>
    </row>
    <row r="369" spans="1:24" ht="15" customHeight="1" x14ac:dyDescent="0.4">
      <c r="A369" s="4" t="s">
        <v>376</v>
      </c>
      <c r="B369" s="5" t="s">
        <v>32</v>
      </c>
      <c r="C369" s="5"/>
      <c r="D369" s="5"/>
      <c r="F369" s="5"/>
      <c r="H369" s="5"/>
      <c r="J369" s="5"/>
      <c r="L369" s="5"/>
      <c r="N369" s="5"/>
      <c r="P369" s="5"/>
      <c r="R369" s="5"/>
      <c r="T369" s="5"/>
      <c r="V369" s="5"/>
      <c r="X369" s="5"/>
    </row>
    <row r="370" spans="1:24" ht="15" customHeight="1" x14ac:dyDescent="0.4">
      <c r="A370" s="4" t="s">
        <v>377</v>
      </c>
      <c r="B370" s="5" t="s">
        <v>32</v>
      </c>
      <c r="C370" s="5"/>
      <c r="D370" s="5"/>
      <c r="F370" s="5"/>
      <c r="H370" s="5"/>
      <c r="J370" s="5"/>
      <c r="L370" s="5"/>
      <c r="N370" s="5"/>
      <c r="P370" s="5"/>
      <c r="R370" s="5"/>
      <c r="T370" s="5"/>
      <c r="V370" s="5"/>
      <c r="X370" s="5"/>
    </row>
    <row r="371" spans="1:24" ht="15" customHeight="1" x14ac:dyDescent="0.4">
      <c r="A371" s="4" t="s">
        <v>378</v>
      </c>
      <c r="B371" s="5" t="s">
        <v>32</v>
      </c>
      <c r="C371" s="5"/>
      <c r="D371" s="5"/>
      <c r="F371" s="5"/>
      <c r="H371" s="5"/>
      <c r="J371" s="5"/>
      <c r="L371" s="5"/>
      <c r="N371" s="5"/>
      <c r="P371" s="5"/>
      <c r="R371" s="5"/>
      <c r="T371" s="5"/>
      <c r="V371" s="5"/>
      <c r="X371" s="5"/>
    </row>
    <row r="372" spans="1:24" ht="15" customHeight="1" x14ac:dyDescent="0.4">
      <c r="A372" s="4" t="s">
        <v>379</v>
      </c>
      <c r="B372" s="5" t="s">
        <v>32</v>
      </c>
      <c r="C372" s="5"/>
      <c r="D372" s="5"/>
      <c r="F372" s="5"/>
      <c r="H372" s="5"/>
      <c r="J372" s="5"/>
      <c r="L372" s="5"/>
      <c r="N372" s="5"/>
      <c r="P372" s="5"/>
      <c r="R372" s="5"/>
      <c r="T372" s="5"/>
      <c r="V372" s="5"/>
      <c r="X372" s="5"/>
    </row>
    <row r="373" spans="1:24" ht="15" customHeight="1" x14ac:dyDescent="0.4">
      <c r="A373" s="4" t="s">
        <v>380</v>
      </c>
      <c r="B373" s="5" t="s">
        <v>32</v>
      </c>
      <c r="C373" s="5"/>
      <c r="D373" s="5"/>
      <c r="F373" s="5"/>
      <c r="H373" s="5"/>
      <c r="J373" s="5"/>
      <c r="L373" s="5"/>
      <c r="N373" s="5"/>
      <c r="P373" s="5"/>
      <c r="R373" s="5"/>
      <c r="T373" s="5"/>
      <c r="V373" s="5"/>
      <c r="X373" s="5"/>
    </row>
    <row r="374" spans="1:24" ht="15" customHeight="1" x14ac:dyDescent="0.4">
      <c r="A374" s="4" t="s">
        <v>381</v>
      </c>
      <c r="B374" s="5" t="s">
        <v>32</v>
      </c>
      <c r="C374" s="5"/>
      <c r="D374" s="5"/>
      <c r="F374" s="5"/>
      <c r="H374" s="5"/>
      <c r="J374" s="5"/>
      <c r="L374" s="5"/>
      <c r="N374" s="5"/>
      <c r="P374" s="5"/>
      <c r="R374" s="5"/>
      <c r="T374" s="5"/>
      <c r="V374" s="5"/>
      <c r="X374" s="5"/>
    </row>
    <row r="375" spans="1:24" ht="15" customHeight="1" x14ac:dyDescent="0.4">
      <c r="A375" s="4" t="s">
        <v>382</v>
      </c>
      <c r="B375" s="5" t="s">
        <v>32</v>
      </c>
      <c r="C375" s="5"/>
      <c r="D375" s="5"/>
      <c r="F375" s="5"/>
      <c r="H375" s="5"/>
      <c r="J375" s="5"/>
      <c r="L375" s="5"/>
      <c r="N375" s="5"/>
      <c r="P375" s="5"/>
      <c r="R375" s="5"/>
      <c r="T375" s="5"/>
      <c r="V375" s="5"/>
      <c r="X375" s="5"/>
    </row>
    <row r="376" spans="1:24" ht="15" customHeight="1" x14ac:dyDescent="0.4">
      <c r="A376" s="4" t="s">
        <v>383</v>
      </c>
      <c r="B376" s="5" t="s">
        <v>32</v>
      </c>
      <c r="C376" s="5"/>
      <c r="D376" s="5"/>
      <c r="F376" s="5"/>
      <c r="H376" s="5"/>
      <c r="J376" s="5"/>
      <c r="L376" s="5"/>
      <c r="N376" s="5"/>
      <c r="P376" s="5"/>
      <c r="R376" s="5"/>
      <c r="T376" s="5"/>
      <c r="V376" s="5"/>
      <c r="X376" s="5"/>
    </row>
    <row r="377" spans="1:24" ht="15" customHeight="1" x14ac:dyDescent="0.4">
      <c r="A377" s="4" t="s">
        <v>384</v>
      </c>
      <c r="B377" s="5" t="s">
        <v>32</v>
      </c>
      <c r="C377" s="5"/>
      <c r="D377" s="5"/>
      <c r="F377" s="5"/>
      <c r="H377" s="5"/>
      <c r="J377" s="5"/>
      <c r="L377" s="5"/>
      <c r="N377" s="5"/>
      <c r="P377" s="5"/>
      <c r="R377" s="5"/>
      <c r="T377" s="5"/>
      <c r="V377" s="5"/>
      <c r="X377" s="5"/>
    </row>
    <row r="378" spans="1:24" ht="15" customHeight="1" x14ac:dyDescent="0.4">
      <c r="A378" s="4" t="s">
        <v>385</v>
      </c>
      <c r="B378" s="5" t="s">
        <v>32</v>
      </c>
      <c r="C378" s="5"/>
      <c r="D378" s="5"/>
      <c r="F378" s="5"/>
      <c r="H378" s="5"/>
      <c r="J378" s="5"/>
      <c r="L378" s="5"/>
      <c r="N378" s="5"/>
      <c r="P378" s="5"/>
      <c r="R378" s="5"/>
      <c r="T378" s="5"/>
      <c r="V378" s="5"/>
      <c r="X378" s="5"/>
    </row>
    <row r="379" spans="1:24" ht="15" customHeight="1" x14ac:dyDescent="0.4">
      <c r="A379" s="4" t="s">
        <v>386</v>
      </c>
      <c r="B379" s="5" t="s">
        <v>32</v>
      </c>
      <c r="C379" s="5"/>
      <c r="D379" s="5"/>
      <c r="F379" s="5"/>
      <c r="H379" s="5"/>
      <c r="J379" s="5"/>
      <c r="L379" s="5"/>
      <c r="N379" s="5"/>
      <c r="P379" s="5"/>
      <c r="R379" s="5"/>
      <c r="T379" s="5"/>
      <c r="V379" s="5"/>
      <c r="X379" s="5"/>
    </row>
    <row r="380" spans="1:24" ht="15" customHeight="1" x14ac:dyDescent="0.4">
      <c r="A380" s="4" t="s">
        <v>387</v>
      </c>
      <c r="B380" s="5" t="s">
        <v>32</v>
      </c>
      <c r="C380" s="5"/>
      <c r="D380" s="5"/>
      <c r="F380" s="5"/>
      <c r="H380" s="5"/>
      <c r="J380" s="5"/>
      <c r="L380" s="5"/>
      <c r="N380" s="5"/>
      <c r="P380" s="5"/>
      <c r="R380" s="5"/>
      <c r="T380" s="5"/>
      <c r="V380" s="5"/>
      <c r="X380" s="5"/>
    </row>
    <row r="381" spans="1:24" ht="15" customHeight="1" x14ac:dyDescent="0.4">
      <c r="A381" s="4" t="s">
        <v>388</v>
      </c>
      <c r="B381" s="5" t="s">
        <v>32</v>
      </c>
      <c r="C381" s="5"/>
      <c r="D381" s="5"/>
      <c r="F381" s="5"/>
      <c r="H381" s="5"/>
      <c r="J381" s="5"/>
      <c r="L381" s="5"/>
      <c r="N381" s="5"/>
      <c r="P381" s="5"/>
      <c r="R381" s="5"/>
      <c r="T381" s="5"/>
      <c r="V381" s="5"/>
      <c r="X381" s="5"/>
    </row>
    <row r="382" spans="1:24" ht="15" customHeight="1" x14ac:dyDescent="0.4">
      <c r="A382" s="4" t="s">
        <v>389</v>
      </c>
      <c r="B382" s="5" t="s">
        <v>32</v>
      </c>
      <c r="C382" s="5"/>
      <c r="D382" s="5"/>
      <c r="F382" s="5"/>
      <c r="H382" s="5"/>
      <c r="J382" s="5"/>
      <c r="L382" s="5"/>
      <c r="N382" s="5"/>
      <c r="P382" s="5"/>
      <c r="R382" s="5"/>
      <c r="T382" s="5"/>
      <c r="V382" s="5"/>
      <c r="X382" s="5"/>
    </row>
    <row r="383" spans="1:24" ht="15" customHeight="1" x14ac:dyDescent="0.4">
      <c r="A383" s="4" t="s">
        <v>390</v>
      </c>
      <c r="B383" s="5" t="s">
        <v>32</v>
      </c>
      <c r="C383" s="5"/>
      <c r="D383" s="5"/>
      <c r="F383" s="5"/>
      <c r="H383" s="5"/>
      <c r="J383" s="5"/>
      <c r="L383" s="5"/>
      <c r="N383" s="5"/>
      <c r="P383" s="5"/>
      <c r="R383" s="5"/>
      <c r="T383" s="5"/>
      <c r="V383" s="5"/>
      <c r="X383" s="5"/>
    </row>
    <row r="384" spans="1:24" ht="15" customHeight="1" x14ac:dyDescent="0.4">
      <c r="A384" s="4" t="s">
        <v>391</v>
      </c>
      <c r="B384" s="5" t="s">
        <v>32</v>
      </c>
      <c r="C384" s="5"/>
      <c r="D384" s="5"/>
      <c r="F384" s="5"/>
      <c r="H384" s="5"/>
      <c r="J384" s="5"/>
      <c r="L384" s="5"/>
      <c r="N384" s="5"/>
      <c r="P384" s="5"/>
      <c r="R384" s="5"/>
      <c r="T384" s="5"/>
      <c r="V384" s="5"/>
      <c r="X384" s="5"/>
    </row>
    <row r="385" spans="1:24" ht="15" customHeight="1" x14ac:dyDescent="0.4">
      <c r="A385" s="4" t="s">
        <v>392</v>
      </c>
      <c r="B385" s="5" t="s">
        <v>32</v>
      </c>
      <c r="C385" s="5"/>
      <c r="D385" s="5"/>
      <c r="F385" s="5"/>
      <c r="H385" s="5"/>
      <c r="J385" s="5"/>
      <c r="L385" s="5"/>
      <c r="N385" s="5"/>
      <c r="P385" s="5"/>
      <c r="R385" s="5"/>
      <c r="T385" s="5"/>
      <c r="V385" s="5"/>
      <c r="X385" s="5"/>
    </row>
    <row r="386" spans="1:24" ht="15" customHeight="1" x14ac:dyDescent="0.4">
      <c r="A386" s="4" t="s">
        <v>393</v>
      </c>
      <c r="B386" s="5" t="s">
        <v>32</v>
      </c>
      <c r="C386" s="5"/>
      <c r="D386" s="5"/>
      <c r="F386" s="5"/>
      <c r="H386" s="5"/>
      <c r="J386" s="5"/>
      <c r="L386" s="5"/>
      <c r="N386" s="5"/>
      <c r="P386" s="5"/>
      <c r="R386" s="5"/>
      <c r="T386" s="5"/>
      <c r="V386" s="5"/>
      <c r="X386" s="5"/>
    </row>
    <row r="387" spans="1:24" ht="15" customHeight="1" x14ac:dyDescent="0.4">
      <c r="A387" s="4" t="s">
        <v>394</v>
      </c>
      <c r="B387" s="5" t="s">
        <v>32</v>
      </c>
      <c r="C387" s="5"/>
      <c r="D387" s="5"/>
      <c r="F387" s="5"/>
      <c r="H387" s="5"/>
      <c r="J387" s="5"/>
      <c r="L387" s="5"/>
      <c r="N387" s="5"/>
      <c r="P387" s="5"/>
      <c r="R387" s="5"/>
      <c r="T387" s="5"/>
      <c r="V387" s="5"/>
      <c r="X387" s="5"/>
    </row>
    <row r="388" spans="1:24" ht="15" customHeight="1" x14ac:dyDescent="0.4">
      <c r="A388" s="4" t="s">
        <v>395</v>
      </c>
      <c r="B388" s="5" t="s">
        <v>32</v>
      </c>
      <c r="C388" s="5"/>
      <c r="D388" s="5"/>
      <c r="F388" s="5"/>
      <c r="H388" s="5"/>
      <c r="J388" s="5"/>
      <c r="L388" s="5"/>
      <c r="N388" s="5"/>
      <c r="P388" s="5"/>
      <c r="R388" s="5"/>
      <c r="T388" s="5"/>
      <c r="V388" s="5"/>
      <c r="X388" s="5"/>
    </row>
    <row r="389" spans="1:24" ht="15" customHeight="1" x14ac:dyDescent="0.4">
      <c r="A389" s="4" t="s">
        <v>396</v>
      </c>
      <c r="B389" s="5" t="s">
        <v>32</v>
      </c>
      <c r="C389" s="5"/>
      <c r="D389" s="5"/>
      <c r="F389" s="5"/>
      <c r="H389" s="5"/>
      <c r="J389" s="5"/>
      <c r="L389" s="5"/>
      <c r="N389" s="5"/>
      <c r="P389" s="5"/>
      <c r="R389" s="5"/>
      <c r="T389" s="5"/>
      <c r="V389" s="5"/>
      <c r="X389" s="5"/>
    </row>
    <row r="390" spans="1:24" ht="15" customHeight="1" x14ac:dyDescent="0.4">
      <c r="A390" s="4" t="s">
        <v>397</v>
      </c>
      <c r="B390" s="5" t="s">
        <v>32</v>
      </c>
      <c r="C390" s="5"/>
      <c r="D390" s="5"/>
      <c r="F390" s="5"/>
      <c r="H390" s="5"/>
      <c r="J390" s="5"/>
      <c r="L390" s="5"/>
      <c r="N390" s="5"/>
      <c r="P390" s="5"/>
      <c r="R390" s="5"/>
      <c r="T390" s="5"/>
      <c r="V390" s="5"/>
      <c r="X390" s="5"/>
    </row>
    <row r="391" spans="1:24" ht="15" customHeight="1" x14ac:dyDescent="0.4">
      <c r="A391" s="4" t="s">
        <v>398</v>
      </c>
      <c r="B391" s="5" t="s">
        <v>32</v>
      </c>
      <c r="C391" s="5"/>
      <c r="D391" s="5"/>
      <c r="F391" s="5"/>
      <c r="H391" s="5"/>
      <c r="J391" s="5"/>
      <c r="L391" s="5"/>
      <c r="N391" s="5"/>
      <c r="P391" s="5"/>
      <c r="R391" s="5"/>
      <c r="T391" s="5"/>
      <c r="V391" s="5"/>
      <c r="X391" s="5"/>
    </row>
    <row r="392" spans="1:24" ht="15" customHeight="1" x14ac:dyDescent="0.4">
      <c r="A392" s="4" t="s">
        <v>399</v>
      </c>
      <c r="B392" s="5" t="s">
        <v>32</v>
      </c>
      <c r="C392" s="5"/>
      <c r="D392" s="5"/>
      <c r="F392" s="5"/>
      <c r="H392" s="5"/>
      <c r="J392" s="5"/>
      <c r="L392" s="5"/>
      <c r="N392" s="5"/>
      <c r="P392" s="5"/>
      <c r="R392" s="5"/>
      <c r="T392" s="5"/>
      <c r="V392" s="5"/>
      <c r="X392" s="5"/>
    </row>
    <row r="393" spans="1:24" ht="15" customHeight="1" x14ac:dyDescent="0.4">
      <c r="A393" s="4" t="s">
        <v>400</v>
      </c>
      <c r="B393" s="5" t="s">
        <v>32</v>
      </c>
      <c r="C393" s="5"/>
      <c r="D393" s="5"/>
      <c r="F393" s="5"/>
      <c r="H393" s="5"/>
      <c r="J393" s="5"/>
      <c r="L393" s="5"/>
      <c r="N393" s="5"/>
      <c r="P393" s="5"/>
      <c r="R393" s="5"/>
      <c r="T393" s="5"/>
      <c r="V393" s="5"/>
      <c r="X393" s="5"/>
    </row>
    <row r="394" spans="1:24" ht="15" customHeight="1" x14ac:dyDescent="0.4">
      <c r="A394" s="4" t="s">
        <v>401</v>
      </c>
      <c r="B394" s="5" t="s">
        <v>32</v>
      </c>
      <c r="C394" s="5"/>
      <c r="D394" s="5"/>
      <c r="F394" s="5"/>
      <c r="H394" s="5"/>
      <c r="J394" s="5"/>
      <c r="L394" s="5"/>
      <c r="N394" s="5"/>
      <c r="P394" s="5"/>
      <c r="R394" s="5"/>
      <c r="T394" s="5"/>
      <c r="V394" s="5"/>
      <c r="X394" s="5"/>
    </row>
    <row r="395" spans="1:24" ht="15" customHeight="1" x14ac:dyDescent="0.4">
      <c r="A395" s="4" t="s">
        <v>402</v>
      </c>
      <c r="B395" s="5" t="s">
        <v>32</v>
      </c>
      <c r="C395" s="5"/>
      <c r="D395" s="5"/>
      <c r="F395" s="5"/>
      <c r="H395" s="5"/>
      <c r="J395" s="5"/>
      <c r="L395" s="5"/>
      <c r="N395" s="5"/>
      <c r="P395" s="5"/>
      <c r="R395" s="5"/>
      <c r="T395" s="5"/>
      <c r="V395" s="5"/>
      <c r="X395" s="5"/>
    </row>
    <row r="396" spans="1:24" ht="15" customHeight="1" x14ac:dyDescent="0.4">
      <c r="A396" s="4" t="s">
        <v>403</v>
      </c>
      <c r="B396" s="5" t="s">
        <v>32</v>
      </c>
      <c r="C396" s="5"/>
      <c r="D396" s="5"/>
      <c r="F396" s="5"/>
      <c r="H396" s="5"/>
      <c r="J396" s="5"/>
      <c r="L396" s="5"/>
      <c r="N396" s="5"/>
      <c r="P396" s="5"/>
      <c r="R396" s="5"/>
      <c r="T396" s="5"/>
      <c r="V396" s="5"/>
      <c r="X396" s="5"/>
    </row>
    <row r="397" spans="1:24" ht="15" customHeight="1" x14ac:dyDescent="0.4">
      <c r="A397" s="4" t="s">
        <v>404</v>
      </c>
      <c r="B397" s="5" t="s">
        <v>32</v>
      </c>
      <c r="C397" s="5"/>
      <c r="D397" s="5"/>
      <c r="F397" s="5"/>
      <c r="H397" s="5"/>
      <c r="J397" s="5"/>
      <c r="L397" s="5"/>
      <c r="N397" s="5"/>
      <c r="P397" s="5"/>
      <c r="R397" s="5"/>
      <c r="T397" s="5"/>
      <c r="V397" s="5"/>
      <c r="X397" s="5"/>
    </row>
    <row r="398" spans="1:24" ht="15" customHeight="1" x14ac:dyDescent="0.4">
      <c r="A398" s="4" t="s">
        <v>405</v>
      </c>
      <c r="B398" s="5" t="s">
        <v>32</v>
      </c>
      <c r="C398" s="5"/>
      <c r="D398" s="5"/>
      <c r="F398" s="5"/>
      <c r="H398" s="5"/>
      <c r="J398" s="5"/>
      <c r="L398" s="5"/>
      <c r="N398" s="5"/>
      <c r="P398" s="5"/>
      <c r="R398" s="5"/>
      <c r="T398" s="5"/>
      <c r="V398" s="5"/>
      <c r="X398" s="5"/>
    </row>
    <row r="399" spans="1:24" ht="15" customHeight="1" x14ac:dyDescent="0.4">
      <c r="A399" s="4" t="s">
        <v>406</v>
      </c>
      <c r="B399" s="5" t="s">
        <v>32</v>
      </c>
      <c r="C399" s="5"/>
      <c r="D399" s="5"/>
      <c r="F399" s="5"/>
      <c r="H399" s="5"/>
      <c r="J399" s="5"/>
      <c r="L399" s="5"/>
      <c r="N399" s="5"/>
      <c r="P399" s="5"/>
      <c r="R399" s="5"/>
      <c r="T399" s="5"/>
      <c r="V399" s="5"/>
      <c r="X399" s="5"/>
    </row>
    <row r="400" spans="1:24" ht="15" customHeight="1" x14ac:dyDescent="0.4">
      <c r="A400" s="4" t="s">
        <v>407</v>
      </c>
      <c r="B400" s="5" t="s">
        <v>32</v>
      </c>
      <c r="C400" s="5"/>
      <c r="D400" s="5"/>
      <c r="F400" s="5"/>
      <c r="H400" s="5"/>
      <c r="J400" s="5"/>
      <c r="L400" s="5"/>
      <c r="N400" s="5"/>
      <c r="P400" s="5"/>
      <c r="R400" s="5"/>
      <c r="T400" s="5"/>
      <c r="V400" s="5"/>
      <c r="X400" s="5"/>
    </row>
    <row r="401" spans="1:24" ht="15" customHeight="1" x14ac:dyDescent="0.4">
      <c r="A401" s="4" t="s">
        <v>408</v>
      </c>
      <c r="B401" s="5" t="s">
        <v>32</v>
      </c>
      <c r="C401" s="5"/>
      <c r="D401" s="5"/>
      <c r="F401" s="5"/>
      <c r="H401" s="5"/>
      <c r="J401" s="5"/>
      <c r="L401" s="5"/>
      <c r="N401" s="5"/>
      <c r="P401" s="5"/>
      <c r="R401" s="5"/>
      <c r="T401" s="5"/>
      <c r="V401" s="5"/>
      <c r="X401" s="5"/>
    </row>
    <row r="402" spans="1:24" ht="15" customHeight="1" x14ac:dyDescent="0.4">
      <c r="A402" s="4" t="s">
        <v>409</v>
      </c>
      <c r="B402" s="5" t="s">
        <v>32</v>
      </c>
      <c r="C402" s="5"/>
      <c r="D402" s="5"/>
      <c r="F402" s="5"/>
      <c r="H402" s="5"/>
      <c r="J402" s="5"/>
      <c r="L402" s="5"/>
      <c r="N402" s="5"/>
      <c r="P402" s="5"/>
      <c r="R402" s="5"/>
      <c r="T402" s="5"/>
      <c r="V402" s="5"/>
      <c r="X402" s="5"/>
    </row>
    <row r="403" spans="1:24" ht="15" customHeight="1" x14ac:dyDescent="0.4">
      <c r="A403" s="4" t="s">
        <v>410</v>
      </c>
      <c r="B403" s="5" t="s">
        <v>32</v>
      </c>
      <c r="C403" s="5"/>
      <c r="D403" s="5"/>
      <c r="F403" s="5"/>
      <c r="H403" s="5"/>
      <c r="J403" s="5"/>
      <c r="L403" s="5"/>
      <c r="N403" s="5"/>
      <c r="P403" s="5"/>
      <c r="R403" s="5"/>
      <c r="T403" s="5"/>
      <c r="V403" s="5"/>
      <c r="X403" s="5"/>
    </row>
    <row r="404" spans="1:24" ht="15" customHeight="1" x14ac:dyDescent="0.4">
      <c r="A404" s="4" t="s">
        <v>411</v>
      </c>
      <c r="B404" s="5" t="s">
        <v>32</v>
      </c>
      <c r="C404" s="5"/>
      <c r="D404" s="5"/>
      <c r="F404" s="5"/>
      <c r="H404" s="5"/>
      <c r="J404" s="5"/>
      <c r="L404" s="5"/>
      <c r="N404" s="5"/>
      <c r="P404" s="5"/>
      <c r="R404" s="5"/>
      <c r="T404" s="5"/>
      <c r="V404" s="5"/>
      <c r="X404" s="5"/>
    </row>
    <row r="405" spans="1:24" ht="15" customHeight="1" x14ac:dyDescent="0.4">
      <c r="A405" s="4" t="s">
        <v>412</v>
      </c>
      <c r="B405" s="5" t="s">
        <v>32</v>
      </c>
      <c r="C405" s="5"/>
      <c r="D405" s="5"/>
      <c r="F405" s="5"/>
      <c r="H405" s="5"/>
      <c r="J405" s="5"/>
      <c r="L405" s="5"/>
      <c r="N405" s="5"/>
      <c r="P405" s="5"/>
      <c r="R405" s="5"/>
      <c r="T405" s="5"/>
      <c r="V405" s="5"/>
      <c r="X405" s="5"/>
    </row>
    <row r="406" spans="1:24" ht="15" customHeight="1" x14ac:dyDescent="0.4">
      <c r="A406" s="4" t="s">
        <v>413</v>
      </c>
      <c r="B406" s="5" t="s">
        <v>32</v>
      </c>
      <c r="C406" s="5"/>
      <c r="D406" s="5"/>
      <c r="F406" s="5"/>
      <c r="H406" s="5"/>
      <c r="J406" s="5"/>
      <c r="L406" s="5"/>
      <c r="N406" s="5"/>
      <c r="P406" s="5"/>
      <c r="R406" s="5"/>
      <c r="T406" s="5"/>
      <c r="V406" s="5"/>
      <c r="X406" s="5"/>
    </row>
    <row r="407" spans="1:24" ht="15" customHeight="1" x14ac:dyDescent="0.4">
      <c r="A407" s="4" t="s">
        <v>414</v>
      </c>
      <c r="B407" s="5" t="s">
        <v>32</v>
      </c>
      <c r="C407" s="5"/>
      <c r="D407" s="5"/>
      <c r="F407" s="5"/>
      <c r="H407" s="5"/>
      <c r="J407" s="5"/>
      <c r="L407" s="5"/>
      <c r="N407" s="5"/>
      <c r="P407" s="5"/>
      <c r="R407" s="5"/>
      <c r="T407" s="5"/>
      <c r="V407" s="5"/>
      <c r="X407" s="5"/>
    </row>
    <row r="408" spans="1:24" ht="15" customHeight="1" x14ac:dyDescent="0.4">
      <c r="A408" s="4" t="s">
        <v>415</v>
      </c>
      <c r="B408" s="5" t="s">
        <v>32</v>
      </c>
      <c r="C408" s="5"/>
      <c r="D408" s="5"/>
      <c r="F408" s="5"/>
      <c r="H408" s="5"/>
      <c r="J408" s="5"/>
      <c r="L408" s="5"/>
      <c r="N408" s="5"/>
      <c r="P408" s="5"/>
      <c r="R408" s="5"/>
      <c r="T408" s="5"/>
      <c r="V408" s="5"/>
      <c r="X408" s="5"/>
    </row>
    <row r="409" spans="1:24" ht="15" customHeight="1" x14ac:dyDescent="0.4">
      <c r="A409" s="4" t="s">
        <v>416</v>
      </c>
      <c r="B409" s="5" t="s">
        <v>32</v>
      </c>
      <c r="C409" s="5"/>
      <c r="D409" s="5"/>
      <c r="F409" s="5"/>
      <c r="H409" s="5"/>
      <c r="J409" s="5"/>
      <c r="L409" s="5"/>
      <c r="N409" s="5"/>
      <c r="P409" s="5"/>
      <c r="R409" s="5"/>
      <c r="T409" s="5"/>
      <c r="V409" s="5"/>
      <c r="X409" s="5"/>
    </row>
    <row r="410" spans="1:24" ht="15" customHeight="1" x14ac:dyDescent="0.4">
      <c r="A410" s="4" t="s">
        <v>417</v>
      </c>
      <c r="B410" s="5" t="s">
        <v>32</v>
      </c>
      <c r="C410" s="5"/>
      <c r="D410" s="5"/>
      <c r="F410" s="5"/>
      <c r="H410" s="5"/>
      <c r="J410" s="5"/>
      <c r="L410" s="5"/>
      <c r="N410" s="5"/>
      <c r="P410" s="5"/>
      <c r="R410" s="5"/>
      <c r="T410" s="5"/>
      <c r="V410" s="5"/>
      <c r="X410" s="5"/>
    </row>
    <row r="411" spans="1:24" ht="15" customHeight="1" x14ac:dyDescent="0.4">
      <c r="A411" s="4" t="s">
        <v>418</v>
      </c>
      <c r="B411" s="5" t="s">
        <v>32</v>
      </c>
      <c r="C411" s="5"/>
      <c r="D411" s="5"/>
      <c r="F411" s="5"/>
      <c r="H411" s="5"/>
      <c r="J411" s="5"/>
      <c r="L411" s="5"/>
      <c r="N411" s="5"/>
      <c r="P411" s="5"/>
      <c r="R411" s="5"/>
      <c r="T411" s="5"/>
      <c r="V411" s="5"/>
      <c r="X411" s="5"/>
    </row>
    <row r="412" spans="1:24" ht="15" customHeight="1" x14ac:dyDescent="0.4">
      <c r="A412" s="4" t="s">
        <v>419</v>
      </c>
      <c r="B412" s="5" t="s">
        <v>32</v>
      </c>
      <c r="C412" s="5"/>
      <c r="D412" s="5"/>
      <c r="F412" s="5"/>
      <c r="H412" s="5"/>
      <c r="J412" s="5"/>
      <c r="L412" s="5"/>
      <c r="N412" s="5"/>
      <c r="P412" s="5"/>
      <c r="R412" s="5"/>
      <c r="T412" s="5"/>
      <c r="V412" s="5"/>
      <c r="X412" s="5"/>
    </row>
    <row r="413" spans="1:24" ht="15" customHeight="1" x14ac:dyDescent="0.4">
      <c r="A413" s="4" t="s">
        <v>420</v>
      </c>
      <c r="B413" s="5" t="s">
        <v>32</v>
      </c>
      <c r="C413" s="5"/>
      <c r="D413" s="5"/>
      <c r="F413" s="5"/>
      <c r="H413" s="5"/>
      <c r="J413" s="5"/>
      <c r="L413" s="5"/>
      <c r="N413" s="5"/>
      <c r="P413" s="5"/>
      <c r="R413" s="5"/>
      <c r="T413" s="5"/>
      <c r="V413" s="5"/>
      <c r="X413" s="5"/>
    </row>
    <row r="414" spans="1:24" ht="15" customHeight="1" x14ac:dyDescent="0.4">
      <c r="A414" s="4" t="s">
        <v>421</v>
      </c>
      <c r="B414" s="5" t="s">
        <v>32</v>
      </c>
      <c r="C414" s="5"/>
      <c r="D414" s="5"/>
      <c r="F414" s="5"/>
      <c r="H414" s="5"/>
      <c r="J414" s="5"/>
      <c r="L414" s="5"/>
      <c r="N414" s="5"/>
      <c r="P414" s="5"/>
      <c r="R414" s="5"/>
      <c r="T414" s="5"/>
      <c r="V414" s="5"/>
      <c r="X414" s="5"/>
    </row>
    <row r="415" spans="1:24" ht="15" customHeight="1" x14ac:dyDescent="0.4">
      <c r="A415" s="4" t="s">
        <v>422</v>
      </c>
      <c r="B415" s="5" t="s">
        <v>32</v>
      </c>
      <c r="C415" s="5"/>
      <c r="D415" s="5"/>
      <c r="F415" s="5"/>
      <c r="H415" s="5"/>
      <c r="J415" s="5"/>
      <c r="L415" s="5"/>
      <c r="N415" s="5"/>
      <c r="P415" s="5"/>
      <c r="R415" s="5"/>
      <c r="T415" s="5"/>
      <c r="V415" s="5"/>
      <c r="X415" s="5"/>
    </row>
    <row r="416" spans="1:24" ht="15" customHeight="1" x14ac:dyDescent="0.4">
      <c r="A416" s="4" t="s">
        <v>423</v>
      </c>
      <c r="B416" s="5" t="s">
        <v>32</v>
      </c>
      <c r="C416" s="5"/>
      <c r="D416" s="5"/>
      <c r="F416" s="5"/>
      <c r="H416" s="5"/>
      <c r="J416" s="5"/>
      <c r="L416" s="5"/>
      <c r="N416" s="5"/>
      <c r="P416" s="5"/>
      <c r="R416" s="5"/>
      <c r="T416" s="5"/>
      <c r="V416" s="5"/>
      <c r="X416" s="5"/>
    </row>
    <row r="417" spans="1:24" ht="15" customHeight="1" x14ac:dyDescent="0.4">
      <c r="A417" s="4" t="s">
        <v>424</v>
      </c>
      <c r="B417" s="5" t="s">
        <v>32</v>
      </c>
      <c r="C417" s="5"/>
      <c r="D417" s="5"/>
      <c r="F417" s="5"/>
      <c r="H417" s="5"/>
      <c r="J417" s="5"/>
      <c r="L417" s="5"/>
      <c r="N417" s="5"/>
      <c r="P417" s="5"/>
      <c r="R417" s="5"/>
      <c r="T417" s="5"/>
      <c r="V417" s="5"/>
      <c r="X417" s="5"/>
    </row>
    <row r="418" spans="1:24" ht="15" customHeight="1" x14ac:dyDescent="0.4">
      <c r="A418" s="4" t="s">
        <v>425</v>
      </c>
      <c r="B418" s="5" t="s">
        <v>32</v>
      </c>
      <c r="C418" s="5"/>
      <c r="D418" s="5"/>
      <c r="F418" s="5"/>
      <c r="H418" s="5"/>
      <c r="J418" s="5"/>
      <c r="L418" s="5"/>
      <c r="N418" s="5"/>
      <c r="P418" s="5"/>
      <c r="R418" s="5"/>
      <c r="T418" s="5"/>
      <c r="V418" s="5"/>
      <c r="X418" s="5"/>
    </row>
    <row r="419" spans="1:24" ht="15" customHeight="1" x14ac:dyDescent="0.4">
      <c r="A419" s="4" t="s">
        <v>426</v>
      </c>
      <c r="B419" s="5" t="s">
        <v>32</v>
      </c>
      <c r="C419" s="5"/>
      <c r="D419" s="5"/>
      <c r="F419" s="5"/>
      <c r="H419" s="5"/>
      <c r="J419" s="5"/>
      <c r="L419" s="5"/>
      <c r="N419" s="5"/>
      <c r="P419" s="5"/>
      <c r="R419" s="5"/>
      <c r="T419" s="5"/>
      <c r="V419" s="5"/>
      <c r="X419" s="5"/>
    </row>
    <row r="420" spans="1:24" ht="15" customHeight="1" x14ac:dyDescent="0.4">
      <c r="A420" s="4" t="s">
        <v>427</v>
      </c>
      <c r="B420" s="5" t="s">
        <v>32</v>
      </c>
      <c r="C420" s="5"/>
      <c r="D420" s="5"/>
      <c r="F420" s="5"/>
      <c r="H420" s="5"/>
      <c r="J420" s="5"/>
      <c r="L420" s="5"/>
      <c r="N420" s="5"/>
      <c r="P420" s="5"/>
      <c r="R420" s="5"/>
      <c r="T420" s="5"/>
      <c r="V420" s="5"/>
      <c r="X420" s="5"/>
    </row>
    <row r="421" spans="1:24" ht="15" customHeight="1" x14ac:dyDescent="0.4">
      <c r="A421" s="4" t="s">
        <v>428</v>
      </c>
      <c r="B421" s="5" t="s">
        <v>32</v>
      </c>
      <c r="C421" s="5"/>
      <c r="D421" s="5"/>
      <c r="F421" s="5"/>
      <c r="H421" s="5"/>
      <c r="J421" s="5"/>
      <c r="L421" s="5"/>
      <c r="N421" s="5"/>
      <c r="P421" s="5"/>
      <c r="R421" s="5"/>
      <c r="T421" s="5"/>
      <c r="V421" s="5"/>
      <c r="X421" s="5"/>
    </row>
    <row r="422" spans="1:24" ht="15" customHeight="1" x14ac:dyDescent="0.4">
      <c r="A422" s="4" t="s">
        <v>429</v>
      </c>
      <c r="B422" s="5" t="s">
        <v>32</v>
      </c>
      <c r="C422" s="5"/>
      <c r="D422" s="5"/>
      <c r="F422" s="5"/>
      <c r="H422" s="5"/>
      <c r="J422" s="5"/>
      <c r="L422" s="5"/>
      <c r="N422" s="5"/>
      <c r="P422" s="5"/>
      <c r="R422" s="5"/>
      <c r="T422" s="5"/>
      <c r="V422" s="5"/>
      <c r="X422" s="5"/>
    </row>
    <row r="423" spans="1:24" ht="15" customHeight="1" x14ac:dyDescent="0.4">
      <c r="A423" s="4" t="s">
        <v>430</v>
      </c>
      <c r="B423" s="5" t="s">
        <v>32</v>
      </c>
      <c r="C423" s="5"/>
      <c r="D423" s="5"/>
      <c r="F423" s="5"/>
      <c r="H423" s="5"/>
      <c r="J423" s="5"/>
      <c r="L423" s="5"/>
      <c r="N423" s="5"/>
      <c r="P423" s="5"/>
      <c r="R423" s="5"/>
      <c r="T423" s="5"/>
      <c r="V423" s="5"/>
      <c r="X423" s="5"/>
    </row>
    <row r="424" spans="1:24" ht="15" customHeight="1" x14ac:dyDescent="0.4">
      <c r="A424" s="4" t="s">
        <v>431</v>
      </c>
      <c r="B424" s="5" t="s">
        <v>32</v>
      </c>
      <c r="C424" s="5"/>
      <c r="D424" s="5"/>
      <c r="F424" s="5"/>
      <c r="H424" s="5"/>
      <c r="J424" s="5"/>
      <c r="L424" s="5"/>
      <c r="N424" s="5"/>
      <c r="P424" s="5"/>
      <c r="R424" s="5"/>
      <c r="T424" s="5"/>
      <c r="V424" s="5"/>
      <c r="X424" s="5"/>
    </row>
    <row r="425" spans="1:24" ht="15" customHeight="1" x14ac:dyDescent="0.4">
      <c r="A425" s="4" t="s">
        <v>432</v>
      </c>
      <c r="B425" s="5" t="s">
        <v>32</v>
      </c>
      <c r="C425" s="5"/>
      <c r="D425" s="5"/>
      <c r="F425" s="5"/>
      <c r="H425" s="5"/>
      <c r="J425" s="5"/>
      <c r="L425" s="5"/>
      <c r="N425" s="5"/>
      <c r="P425" s="5"/>
      <c r="R425" s="5"/>
      <c r="T425" s="5"/>
      <c r="V425" s="5"/>
      <c r="X425" s="5"/>
    </row>
    <row r="426" spans="1:24" ht="15" customHeight="1" x14ac:dyDescent="0.4">
      <c r="A426" s="4" t="s">
        <v>433</v>
      </c>
      <c r="B426" s="5" t="s">
        <v>32</v>
      </c>
      <c r="C426" s="5"/>
      <c r="D426" s="5"/>
      <c r="F426" s="5"/>
      <c r="H426" s="5"/>
      <c r="J426" s="5"/>
      <c r="L426" s="5"/>
      <c r="N426" s="5"/>
      <c r="P426" s="5"/>
      <c r="R426" s="5"/>
      <c r="T426" s="5"/>
      <c r="V426" s="5"/>
      <c r="X426" s="5"/>
    </row>
    <row r="427" spans="1:24" ht="15" customHeight="1" x14ac:dyDescent="0.4">
      <c r="A427" s="4" t="s">
        <v>434</v>
      </c>
      <c r="B427" s="5" t="s">
        <v>32</v>
      </c>
      <c r="C427" s="5"/>
      <c r="D427" s="5"/>
      <c r="F427" s="5"/>
      <c r="H427" s="5"/>
      <c r="J427" s="5"/>
      <c r="L427" s="5"/>
      <c r="N427" s="5"/>
      <c r="P427" s="5"/>
      <c r="R427" s="5"/>
      <c r="T427" s="5"/>
      <c r="V427" s="5"/>
      <c r="X427" s="5"/>
    </row>
    <row r="428" spans="1:24" ht="15" customHeight="1" x14ac:dyDescent="0.4">
      <c r="A428" s="4" t="s">
        <v>435</v>
      </c>
      <c r="B428" s="5" t="s">
        <v>32</v>
      </c>
      <c r="C428" s="5"/>
      <c r="D428" s="5"/>
      <c r="F428" s="5"/>
      <c r="H428" s="5"/>
      <c r="J428" s="5"/>
      <c r="L428" s="5"/>
      <c r="N428" s="5"/>
      <c r="P428" s="5"/>
      <c r="R428" s="5"/>
      <c r="T428" s="5"/>
      <c r="V428" s="5"/>
      <c r="X428" s="5"/>
    </row>
    <row r="429" spans="1:24" ht="15" customHeight="1" x14ac:dyDescent="0.4">
      <c r="A429" s="4" t="s">
        <v>436</v>
      </c>
      <c r="B429" s="5" t="s">
        <v>32</v>
      </c>
      <c r="C429" s="5"/>
      <c r="D429" s="5"/>
      <c r="F429" s="5"/>
      <c r="H429" s="5"/>
      <c r="J429" s="5"/>
      <c r="L429" s="5"/>
      <c r="N429" s="5"/>
      <c r="P429" s="5"/>
      <c r="R429" s="5"/>
      <c r="T429" s="5"/>
      <c r="V429" s="5"/>
      <c r="X429" s="5"/>
    </row>
    <row r="430" spans="1:24" ht="15" customHeight="1" x14ac:dyDescent="0.4">
      <c r="A430" s="4" t="s">
        <v>437</v>
      </c>
      <c r="B430" s="5" t="s">
        <v>32</v>
      </c>
      <c r="C430" s="5"/>
      <c r="D430" s="5"/>
      <c r="F430" s="5"/>
      <c r="H430" s="5"/>
      <c r="J430" s="5"/>
      <c r="L430" s="5"/>
      <c r="N430" s="5"/>
      <c r="P430" s="5"/>
      <c r="R430" s="5"/>
      <c r="T430" s="5"/>
      <c r="V430" s="5"/>
      <c r="X430" s="5"/>
    </row>
    <row r="431" spans="1:24" ht="15" customHeight="1" x14ac:dyDescent="0.4">
      <c r="A431" s="4" t="s">
        <v>438</v>
      </c>
      <c r="B431" s="5" t="s">
        <v>32</v>
      </c>
      <c r="C431" s="5"/>
      <c r="D431" s="5"/>
      <c r="F431" s="5"/>
      <c r="H431" s="5"/>
      <c r="J431" s="5"/>
      <c r="L431" s="5"/>
      <c r="N431" s="5"/>
      <c r="P431" s="5"/>
      <c r="R431" s="5"/>
      <c r="T431" s="5"/>
      <c r="V431" s="5"/>
      <c r="X431" s="5"/>
    </row>
    <row r="432" spans="1:24" ht="15" customHeight="1" x14ac:dyDescent="0.4">
      <c r="A432" s="4" t="s">
        <v>439</v>
      </c>
      <c r="B432" s="5" t="s">
        <v>32</v>
      </c>
      <c r="C432" s="5"/>
      <c r="D432" s="5"/>
      <c r="F432" s="5"/>
      <c r="H432" s="5"/>
      <c r="J432" s="5"/>
      <c r="L432" s="5"/>
      <c r="N432" s="5"/>
      <c r="P432" s="5"/>
      <c r="R432" s="5"/>
      <c r="T432" s="5"/>
      <c r="V432" s="5"/>
      <c r="X432" s="5"/>
    </row>
    <row r="433" spans="1:24" ht="15" customHeight="1" x14ac:dyDescent="0.4">
      <c r="A433" s="4" t="s">
        <v>440</v>
      </c>
      <c r="B433" s="5" t="s">
        <v>32</v>
      </c>
      <c r="C433" s="5"/>
      <c r="D433" s="5"/>
      <c r="F433" s="5"/>
      <c r="H433" s="5"/>
      <c r="J433" s="5"/>
      <c r="L433" s="5"/>
      <c r="N433" s="5"/>
      <c r="P433" s="5"/>
      <c r="R433" s="5"/>
      <c r="T433" s="5"/>
      <c r="V433" s="5"/>
      <c r="X433" s="5"/>
    </row>
    <row r="434" spans="1:24" ht="15" customHeight="1" x14ac:dyDescent="0.4">
      <c r="A434" s="4" t="s">
        <v>441</v>
      </c>
      <c r="B434" s="5" t="s">
        <v>32</v>
      </c>
      <c r="C434" s="5"/>
      <c r="D434" s="5"/>
      <c r="F434" s="5"/>
      <c r="H434" s="5"/>
      <c r="J434" s="5"/>
      <c r="L434" s="5"/>
      <c r="N434" s="5"/>
      <c r="P434" s="5"/>
      <c r="R434" s="5"/>
      <c r="T434" s="5"/>
      <c r="V434" s="5"/>
      <c r="X434" s="5"/>
    </row>
    <row r="435" spans="1:24" ht="15" customHeight="1" x14ac:dyDescent="0.4">
      <c r="A435" s="4" t="s">
        <v>442</v>
      </c>
      <c r="B435" s="5" t="s">
        <v>32</v>
      </c>
      <c r="C435" s="5"/>
      <c r="D435" s="5"/>
      <c r="F435" s="5"/>
      <c r="H435" s="5"/>
      <c r="J435" s="5"/>
      <c r="L435" s="5"/>
      <c r="N435" s="5"/>
      <c r="P435" s="5"/>
      <c r="R435" s="5"/>
      <c r="T435" s="5"/>
      <c r="V435" s="5"/>
      <c r="X435" s="5"/>
    </row>
    <row r="436" spans="1:24" ht="15" customHeight="1" x14ac:dyDescent="0.4">
      <c r="A436" s="4" t="s">
        <v>443</v>
      </c>
      <c r="B436" s="5" t="s">
        <v>32</v>
      </c>
      <c r="C436" s="5"/>
      <c r="D436" s="5"/>
      <c r="F436" s="5"/>
      <c r="H436" s="5"/>
      <c r="J436" s="5"/>
      <c r="L436" s="5"/>
      <c r="N436" s="5"/>
      <c r="P436" s="5"/>
      <c r="R436" s="5"/>
      <c r="T436" s="5"/>
      <c r="V436" s="5"/>
      <c r="X436" s="5"/>
    </row>
    <row r="437" spans="1:24" ht="15" customHeight="1" x14ac:dyDescent="0.4">
      <c r="A437" s="4" t="s">
        <v>444</v>
      </c>
      <c r="B437" s="5" t="s">
        <v>32</v>
      </c>
      <c r="C437" s="5"/>
      <c r="D437" s="5"/>
      <c r="F437" s="5"/>
      <c r="H437" s="5"/>
      <c r="J437" s="5"/>
      <c r="L437" s="5"/>
      <c r="N437" s="5"/>
      <c r="P437" s="5"/>
      <c r="R437" s="5"/>
      <c r="T437" s="5"/>
      <c r="V437" s="5"/>
      <c r="X437" s="5"/>
    </row>
    <row r="438" spans="1:24" ht="15" customHeight="1" x14ac:dyDescent="0.4">
      <c r="A438" s="4" t="s">
        <v>445</v>
      </c>
      <c r="B438" s="5" t="s">
        <v>32</v>
      </c>
      <c r="C438" s="5"/>
      <c r="D438" s="5"/>
      <c r="F438" s="5"/>
      <c r="H438" s="5"/>
      <c r="J438" s="5"/>
      <c r="L438" s="5"/>
      <c r="N438" s="5"/>
      <c r="P438" s="5"/>
      <c r="R438" s="5"/>
      <c r="T438" s="5"/>
      <c r="V438" s="5"/>
      <c r="X438" s="5"/>
    </row>
    <row r="439" spans="1:24" ht="15" customHeight="1" x14ac:dyDescent="0.4">
      <c r="A439" s="4" t="s">
        <v>446</v>
      </c>
      <c r="B439" s="5" t="s">
        <v>32</v>
      </c>
      <c r="C439" s="5"/>
      <c r="D439" s="5"/>
      <c r="F439" s="5"/>
      <c r="H439" s="5"/>
      <c r="J439" s="5"/>
      <c r="L439" s="5"/>
      <c r="N439" s="5"/>
      <c r="P439" s="5"/>
      <c r="R439" s="5"/>
      <c r="T439" s="5"/>
      <c r="V439" s="5"/>
      <c r="X439" s="5"/>
    </row>
    <row r="440" spans="1:24" ht="15" customHeight="1" x14ac:dyDescent="0.4">
      <c r="A440" s="4" t="s">
        <v>447</v>
      </c>
      <c r="B440" s="5" t="s">
        <v>32</v>
      </c>
      <c r="C440" s="5"/>
      <c r="D440" s="5"/>
      <c r="F440" s="5"/>
      <c r="H440" s="5"/>
      <c r="J440" s="5"/>
      <c r="L440" s="5"/>
      <c r="N440" s="5"/>
      <c r="P440" s="5"/>
      <c r="R440" s="5"/>
      <c r="T440" s="5"/>
      <c r="V440" s="5"/>
      <c r="X440" s="5"/>
    </row>
    <row r="441" spans="1:24" ht="15" customHeight="1" x14ac:dyDescent="0.4">
      <c r="A441" s="4" t="s">
        <v>448</v>
      </c>
      <c r="B441" s="5" t="s">
        <v>32</v>
      </c>
      <c r="C441" s="5"/>
      <c r="D441" s="5"/>
      <c r="F441" s="5"/>
      <c r="H441" s="5"/>
      <c r="J441" s="5"/>
      <c r="L441" s="5"/>
      <c r="N441" s="5"/>
      <c r="P441" s="5"/>
      <c r="R441" s="5"/>
      <c r="T441" s="5"/>
      <c r="V441" s="5"/>
      <c r="X441" s="5"/>
    </row>
    <row r="442" spans="1:24" ht="15" customHeight="1" x14ac:dyDescent="0.4">
      <c r="A442" s="4" t="s">
        <v>449</v>
      </c>
      <c r="B442" s="5" t="s">
        <v>32</v>
      </c>
      <c r="C442" s="5"/>
      <c r="D442" s="5"/>
      <c r="F442" s="5"/>
      <c r="H442" s="5"/>
      <c r="J442" s="5"/>
      <c r="L442" s="5"/>
      <c r="N442" s="5"/>
      <c r="P442" s="5"/>
      <c r="R442" s="5"/>
      <c r="T442" s="5"/>
      <c r="V442" s="5"/>
      <c r="X442" s="5"/>
    </row>
    <row r="443" spans="1:24" ht="15" customHeight="1" x14ac:dyDescent="0.4">
      <c r="A443" s="4" t="s">
        <v>450</v>
      </c>
      <c r="B443" s="5" t="s">
        <v>32</v>
      </c>
      <c r="C443" s="5"/>
      <c r="D443" s="5"/>
      <c r="F443" s="5"/>
      <c r="H443" s="5"/>
      <c r="J443" s="5"/>
      <c r="L443" s="5"/>
      <c r="N443" s="5"/>
      <c r="P443" s="5"/>
      <c r="R443" s="5"/>
      <c r="T443" s="5"/>
      <c r="V443" s="5"/>
      <c r="X443" s="5"/>
    </row>
    <row r="444" spans="1:24" ht="15" customHeight="1" x14ac:dyDescent="0.4">
      <c r="A444" s="4" t="s">
        <v>451</v>
      </c>
      <c r="B444" s="5" t="s">
        <v>32</v>
      </c>
      <c r="C444" s="5"/>
      <c r="D444" s="5"/>
      <c r="F444" s="5"/>
      <c r="H444" s="5"/>
      <c r="J444" s="5"/>
      <c r="L444" s="5"/>
      <c r="N444" s="5"/>
      <c r="P444" s="5"/>
      <c r="R444" s="5"/>
      <c r="T444" s="5"/>
      <c r="V444" s="5"/>
      <c r="X444" s="5"/>
    </row>
    <row r="445" spans="1:24" ht="15" customHeight="1" x14ac:dyDescent="0.4">
      <c r="A445" s="4" t="s">
        <v>452</v>
      </c>
      <c r="B445" s="5" t="s">
        <v>32</v>
      </c>
      <c r="C445" s="5"/>
      <c r="D445" s="5"/>
      <c r="F445" s="5"/>
      <c r="H445" s="5"/>
      <c r="J445" s="5"/>
      <c r="L445" s="5"/>
      <c r="N445" s="5"/>
      <c r="P445" s="5"/>
      <c r="R445" s="5"/>
      <c r="T445" s="5"/>
      <c r="V445" s="5"/>
      <c r="X445" s="5"/>
    </row>
    <row r="446" spans="1:24" ht="15" customHeight="1" x14ac:dyDescent="0.4">
      <c r="A446" s="4" t="s">
        <v>453</v>
      </c>
      <c r="B446" s="5" t="s">
        <v>32</v>
      </c>
      <c r="C446" s="5"/>
      <c r="D446" s="5"/>
      <c r="F446" s="5"/>
      <c r="H446" s="5"/>
      <c r="J446" s="5"/>
      <c r="L446" s="5"/>
      <c r="N446" s="5"/>
      <c r="P446" s="5"/>
      <c r="R446" s="5"/>
      <c r="T446" s="5"/>
      <c r="V446" s="5"/>
      <c r="X446" s="5"/>
    </row>
    <row r="447" spans="1:24" ht="15" customHeight="1" x14ac:dyDescent="0.4">
      <c r="A447" s="4" t="s">
        <v>454</v>
      </c>
      <c r="B447" s="5" t="s">
        <v>32</v>
      </c>
      <c r="C447" s="5"/>
      <c r="D447" s="5"/>
      <c r="F447" s="5"/>
      <c r="H447" s="5"/>
      <c r="J447" s="5"/>
      <c r="L447" s="5"/>
      <c r="N447" s="5"/>
      <c r="P447" s="5"/>
      <c r="R447" s="5"/>
      <c r="T447" s="5"/>
      <c r="V447" s="5"/>
      <c r="X447" s="5"/>
    </row>
    <row r="448" spans="1:24" ht="15" customHeight="1" x14ac:dyDescent="0.4">
      <c r="A448" s="4" t="s">
        <v>455</v>
      </c>
      <c r="B448" s="5" t="s">
        <v>32</v>
      </c>
      <c r="C448" s="5"/>
      <c r="D448" s="5"/>
      <c r="F448" s="5"/>
      <c r="H448" s="5"/>
      <c r="J448" s="5"/>
      <c r="L448" s="5"/>
      <c r="N448" s="5"/>
      <c r="P448" s="5"/>
      <c r="R448" s="5"/>
      <c r="T448" s="5"/>
      <c r="V448" s="5"/>
      <c r="X448" s="5"/>
    </row>
    <row r="449" spans="1:24" ht="15" customHeight="1" x14ac:dyDescent="0.4">
      <c r="A449" s="4" t="s">
        <v>456</v>
      </c>
      <c r="B449" s="5" t="s">
        <v>32</v>
      </c>
      <c r="C449" s="5"/>
      <c r="D449" s="5"/>
      <c r="F449" s="5"/>
      <c r="H449" s="5"/>
      <c r="J449" s="5"/>
      <c r="L449" s="5"/>
      <c r="N449" s="5"/>
      <c r="P449" s="5"/>
      <c r="R449" s="5"/>
      <c r="T449" s="5"/>
      <c r="V449" s="5"/>
      <c r="X449" s="5"/>
    </row>
    <row r="450" spans="1:24" ht="15" customHeight="1" x14ac:dyDescent="0.4">
      <c r="A450" s="4" t="s">
        <v>457</v>
      </c>
      <c r="B450" s="5" t="s">
        <v>32</v>
      </c>
      <c r="C450" s="5"/>
      <c r="D450" s="5"/>
      <c r="F450" s="5"/>
      <c r="H450" s="5"/>
      <c r="J450" s="5"/>
      <c r="L450" s="5"/>
      <c r="N450" s="5"/>
      <c r="P450" s="5"/>
      <c r="R450" s="5"/>
      <c r="T450" s="5"/>
      <c r="V450" s="5"/>
      <c r="X450" s="5"/>
    </row>
    <row r="451" spans="1:24" ht="15" customHeight="1" x14ac:dyDescent="0.4">
      <c r="A451" s="4" t="s">
        <v>458</v>
      </c>
      <c r="B451" s="5" t="s">
        <v>32</v>
      </c>
      <c r="C451" s="5"/>
      <c r="D451" s="5"/>
      <c r="F451" s="5"/>
      <c r="H451" s="5"/>
      <c r="J451" s="5"/>
      <c r="L451" s="5"/>
      <c r="N451" s="5"/>
      <c r="P451" s="5"/>
      <c r="R451" s="5"/>
      <c r="T451" s="5"/>
      <c r="V451" s="5"/>
      <c r="X451" s="5"/>
    </row>
    <row r="452" spans="1:24" ht="15" customHeight="1" x14ac:dyDescent="0.4">
      <c r="A452" s="4" t="s">
        <v>459</v>
      </c>
      <c r="B452" s="5" t="s">
        <v>32</v>
      </c>
      <c r="C452" s="5"/>
      <c r="D452" s="5"/>
      <c r="F452" s="5"/>
      <c r="H452" s="5"/>
      <c r="J452" s="5"/>
      <c r="L452" s="5"/>
      <c r="N452" s="5"/>
      <c r="P452" s="5"/>
      <c r="R452" s="5"/>
      <c r="T452" s="5"/>
      <c r="V452" s="5"/>
      <c r="X452" s="5"/>
    </row>
    <row r="453" spans="1:24" ht="15" customHeight="1" x14ac:dyDescent="0.4">
      <c r="A453" s="4" t="s">
        <v>460</v>
      </c>
      <c r="B453" s="5" t="s">
        <v>32</v>
      </c>
      <c r="C453" s="5"/>
      <c r="D453" s="5"/>
      <c r="F453" s="5"/>
      <c r="H453" s="5"/>
      <c r="J453" s="5"/>
      <c r="L453" s="5"/>
      <c r="N453" s="5"/>
      <c r="P453" s="5"/>
      <c r="R453" s="5"/>
      <c r="T453" s="5"/>
      <c r="V453" s="5"/>
      <c r="X453" s="5"/>
    </row>
    <row r="454" spans="1:24" ht="15" customHeight="1" x14ac:dyDescent="0.4">
      <c r="A454" s="4" t="s">
        <v>461</v>
      </c>
      <c r="B454" s="5" t="s">
        <v>32</v>
      </c>
      <c r="C454" s="5"/>
      <c r="D454" s="5"/>
      <c r="F454" s="5"/>
      <c r="H454" s="5"/>
      <c r="J454" s="5"/>
      <c r="L454" s="5"/>
      <c r="N454" s="5"/>
      <c r="P454" s="5"/>
      <c r="R454" s="5"/>
      <c r="T454" s="5"/>
      <c r="V454" s="5"/>
      <c r="X454" s="5"/>
    </row>
    <row r="455" spans="1:24" ht="15" customHeight="1" x14ac:dyDescent="0.4">
      <c r="A455" s="4" t="s">
        <v>462</v>
      </c>
      <c r="B455" s="5" t="s">
        <v>32</v>
      </c>
      <c r="C455" s="5"/>
      <c r="D455" s="5"/>
      <c r="F455" s="5"/>
      <c r="H455" s="5"/>
      <c r="J455" s="5"/>
      <c r="L455" s="5"/>
      <c r="N455" s="5"/>
      <c r="P455" s="5"/>
      <c r="R455" s="5"/>
      <c r="T455" s="5"/>
      <c r="V455" s="5"/>
      <c r="X455" s="5"/>
    </row>
    <row r="456" spans="1:24" ht="15" customHeight="1" x14ac:dyDescent="0.4">
      <c r="A456" s="4" t="s">
        <v>463</v>
      </c>
      <c r="B456" s="5" t="s">
        <v>32</v>
      </c>
      <c r="C456" s="5"/>
      <c r="D456" s="5"/>
      <c r="F456" s="5"/>
      <c r="H456" s="5"/>
      <c r="J456" s="5"/>
      <c r="L456" s="5"/>
      <c r="N456" s="5"/>
      <c r="P456" s="5"/>
      <c r="R456" s="5"/>
      <c r="T456" s="5"/>
      <c r="V456" s="5"/>
      <c r="X456" s="5"/>
    </row>
    <row r="457" spans="1:24" ht="15" customHeight="1" x14ac:dyDescent="0.4">
      <c r="A457" s="4" t="s">
        <v>464</v>
      </c>
      <c r="B457" s="5" t="s">
        <v>32</v>
      </c>
      <c r="C457" s="5"/>
      <c r="D457" s="5"/>
      <c r="F457" s="5"/>
      <c r="H457" s="5"/>
      <c r="J457" s="5"/>
      <c r="L457" s="5"/>
      <c r="N457" s="5"/>
      <c r="P457" s="5"/>
      <c r="R457" s="5"/>
      <c r="T457" s="5"/>
      <c r="V457" s="5"/>
      <c r="X457" s="5"/>
    </row>
    <row r="458" spans="1:24" ht="15" customHeight="1" x14ac:dyDescent="0.4">
      <c r="A458" s="4" t="s">
        <v>465</v>
      </c>
      <c r="B458" s="5" t="s">
        <v>32</v>
      </c>
      <c r="C458" s="5"/>
      <c r="D458" s="5"/>
      <c r="F458" s="5"/>
      <c r="H458" s="5"/>
      <c r="J458" s="5"/>
      <c r="L458" s="5"/>
      <c r="N458" s="5"/>
      <c r="P458" s="5"/>
      <c r="R458" s="5"/>
      <c r="T458" s="5"/>
      <c r="V458" s="5"/>
      <c r="X458" s="5"/>
    </row>
    <row r="459" spans="1:24" ht="15" customHeight="1" x14ac:dyDescent="0.4">
      <c r="A459" s="4" t="s">
        <v>466</v>
      </c>
      <c r="B459" s="5" t="s">
        <v>32</v>
      </c>
      <c r="C459" s="5"/>
      <c r="D459" s="5"/>
      <c r="F459" s="5"/>
      <c r="H459" s="5"/>
      <c r="J459" s="5"/>
      <c r="L459" s="5"/>
      <c r="N459" s="5"/>
      <c r="P459" s="5"/>
      <c r="R459" s="5"/>
      <c r="T459" s="5"/>
      <c r="V459" s="5"/>
      <c r="X459" s="5"/>
    </row>
    <row r="460" spans="1:24" ht="15" customHeight="1" x14ac:dyDescent="0.4">
      <c r="A460" s="4" t="s">
        <v>467</v>
      </c>
      <c r="B460" s="5" t="s">
        <v>32</v>
      </c>
      <c r="C460" s="5"/>
      <c r="D460" s="5"/>
      <c r="F460" s="5"/>
      <c r="H460" s="5"/>
      <c r="J460" s="5"/>
      <c r="L460" s="5"/>
      <c r="N460" s="5"/>
      <c r="P460" s="5"/>
      <c r="R460" s="5"/>
      <c r="T460" s="5"/>
      <c r="V460" s="5"/>
      <c r="X460" s="5"/>
    </row>
    <row r="461" spans="1:24" ht="15" customHeight="1" x14ac:dyDescent="0.4">
      <c r="A461" s="4" t="s">
        <v>468</v>
      </c>
      <c r="B461" s="5" t="s">
        <v>32</v>
      </c>
      <c r="C461" s="5"/>
      <c r="D461" s="5"/>
      <c r="F461" s="5"/>
      <c r="H461" s="5"/>
      <c r="J461" s="5"/>
      <c r="L461" s="5"/>
      <c r="N461" s="5"/>
      <c r="P461" s="5"/>
      <c r="R461" s="5"/>
      <c r="T461" s="5"/>
      <c r="V461" s="5"/>
      <c r="X461" s="5"/>
    </row>
    <row r="462" spans="1:24" ht="15" customHeight="1" x14ac:dyDescent="0.4">
      <c r="A462" s="4" t="s">
        <v>469</v>
      </c>
      <c r="B462" s="5" t="s">
        <v>32</v>
      </c>
      <c r="C462" s="5"/>
      <c r="D462" s="5"/>
      <c r="F462" s="5"/>
      <c r="H462" s="5"/>
      <c r="J462" s="5"/>
      <c r="L462" s="5"/>
      <c r="N462" s="5"/>
      <c r="P462" s="5"/>
      <c r="R462" s="5"/>
      <c r="T462" s="5"/>
      <c r="V462" s="5"/>
      <c r="X462" s="5"/>
    </row>
    <row r="463" spans="1:24" ht="15" customHeight="1" x14ac:dyDescent="0.4">
      <c r="A463" s="4" t="s">
        <v>470</v>
      </c>
      <c r="B463" s="5" t="s">
        <v>32</v>
      </c>
      <c r="C463" s="5"/>
      <c r="D463" s="5"/>
      <c r="F463" s="5"/>
      <c r="H463" s="5"/>
      <c r="J463" s="5"/>
      <c r="L463" s="5"/>
      <c r="N463" s="5"/>
      <c r="P463" s="5"/>
      <c r="R463" s="5"/>
      <c r="T463" s="5"/>
      <c r="V463" s="5"/>
      <c r="X463" s="5"/>
    </row>
    <row r="464" spans="1:24" ht="15" customHeight="1" x14ac:dyDescent="0.4">
      <c r="A464" s="4" t="s">
        <v>471</v>
      </c>
      <c r="B464" s="5" t="s">
        <v>32</v>
      </c>
      <c r="C464" s="5"/>
      <c r="D464" s="5"/>
      <c r="F464" s="5"/>
      <c r="H464" s="5"/>
      <c r="J464" s="5"/>
      <c r="L464" s="5"/>
      <c r="N464" s="5"/>
      <c r="P464" s="5"/>
      <c r="R464" s="5"/>
      <c r="T464" s="5"/>
      <c r="V464" s="5"/>
      <c r="X464" s="5"/>
    </row>
    <row r="465" spans="1:24" ht="15" customHeight="1" x14ac:dyDescent="0.4">
      <c r="A465" s="4" t="s">
        <v>472</v>
      </c>
      <c r="B465" s="5" t="s">
        <v>32</v>
      </c>
      <c r="C465" s="5"/>
      <c r="D465" s="5"/>
      <c r="F465" s="5"/>
      <c r="H465" s="5"/>
      <c r="J465" s="5"/>
      <c r="L465" s="5"/>
      <c r="N465" s="5"/>
      <c r="P465" s="5"/>
      <c r="R465" s="5"/>
      <c r="T465" s="5"/>
      <c r="V465" s="5"/>
      <c r="X465" s="5"/>
    </row>
    <row r="466" spans="1:24" ht="15" customHeight="1" x14ac:dyDescent="0.4">
      <c r="A466" s="4" t="s">
        <v>473</v>
      </c>
      <c r="B466" s="5" t="s">
        <v>32</v>
      </c>
      <c r="C466" s="5"/>
      <c r="D466" s="5"/>
      <c r="F466" s="5"/>
      <c r="H466" s="5"/>
      <c r="J466" s="5"/>
      <c r="L466" s="5"/>
      <c r="N466" s="5"/>
      <c r="P466" s="5"/>
      <c r="R466" s="5"/>
      <c r="T466" s="5"/>
      <c r="V466" s="5"/>
      <c r="X466" s="5"/>
    </row>
    <row r="467" spans="1:24" ht="15" customHeight="1" x14ac:dyDescent="0.4">
      <c r="A467" s="4" t="s">
        <v>474</v>
      </c>
      <c r="B467" s="5" t="s">
        <v>32</v>
      </c>
      <c r="C467" s="5"/>
      <c r="D467" s="5"/>
      <c r="F467" s="5"/>
      <c r="H467" s="5"/>
      <c r="J467" s="5"/>
      <c r="L467" s="5"/>
      <c r="N467" s="5"/>
      <c r="P467" s="5"/>
      <c r="R467" s="5"/>
      <c r="T467" s="5"/>
      <c r="V467" s="5"/>
      <c r="X467" s="5"/>
    </row>
    <row r="468" spans="1:24" ht="15" customHeight="1" x14ac:dyDescent="0.4">
      <c r="A468" s="4" t="s">
        <v>475</v>
      </c>
      <c r="B468" s="5" t="s">
        <v>32</v>
      </c>
      <c r="C468" s="5"/>
      <c r="D468" s="5"/>
      <c r="F468" s="5"/>
      <c r="H468" s="5"/>
      <c r="J468" s="5"/>
      <c r="L468" s="5"/>
      <c r="N468" s="5"/>
      <c r="P468" s="5"/>
      <c r="R468" s="5"/>
      <c r="T468" s="5"/>
      <c r="V468" s="5"/>
      <c r="X468" s="5"/>
    </row>
    <row r="469" spans="1:24" ht="15" customHeight="1" x14ac:dyDescent="0.4">
      <c r="A469" s="4" t="s">
        <v>476</v>
      </c>
      <c r="B469" s="5" t="s">
        <v>32</v>
      </c>
      <c r="C469" s="5"/>
      <c r="D469" s="5"/>
      <c r="F469" s="5"/>
      <c r="H469" s="5"/>
      <c r="J469" s="5"/>
      <c r="L469" s="5"/>
      <c r="N469" s="5"/>
      <c r="P469" s="5"/>
      <c r="R469" s="5"/>
      <c r="T469" s="5"/>
      <c r="V469" s="5"/>
      <c r="X469" s="5"/>
    </row>
    <row r="470" spans="1:24" ht="15" customHeight="1" x14ac:dyDescent="0.4">
      <c r="A470" s="4" t="s">
        <v>477</v>
      </c>
      <c r="B470" s="5" t="s">
        <v>32</v>
      </c>
      <c r="C470" s="5"/>
      <c r="D470" s="5"/>
      <c r="F470" s="5"/>
      <c r="H470" s="5"/>
      <c r="J470" s="5"/>
      <c r="L470" s="5"/>
      <c r="N470" s="5"/>
      <c r="P470" s="5"/>
      <c r="R470" s="5"/>
      <c r="T470" s="5"/>
      <c r="V470" s="5"/>
      <c r="X470" s="5"/>
    </row>
    <row r="471" spans="1:24" ht="15" customHeight="1" x14ac:dyDescent="0.4">
      <c r="A471" s="4" t="s">
        <v>478</v>
      </c>
      <c r="B471" s="5" t="s">
        <v>32</v>
      </c>
      <c r="C471" s="5"/>
      <c r="D471" s="5"/>
      <c r="F471" s="5"/>
      <c r="H471" s="5"/>
      <c r="J471" s="5"/>
      <c r="L471" s="5"/>
      <c r="N471" s="5"/>
      <c r="P471" s="5"/>
      <c r="R471" s="5"/>
      <c r="T471" s="5"/>
      <c r="V471" s="5"/>
      <c r="X471" s="5"/>
    </row>
    <row r="472" spans="1:24" ht="15" customHeight="1" x14ac:dyDescent="0.4">
      <c r="A472" s="4" t="s">
        <v>479</v>
      </c>
      <c r="B472" s="5" t="s">
        <v>32</v>
      </c>
      <c r="C472" s="5"/>
      <c r="D472" s="5"/>
      <c r="F472" s="5"/>
      <c r="H472" s="5"/>
      <c r="J472" s="5"/>
      <c r="L472" s="5"/>
      <c r="N472" s="5"/>
      <c r="P472" s="5"/>
      <c r="R472" s="5"/>
      <c r="T472" s="5"/>
      <c r="V472" s="5"/>
      <c r="X472" s="5"/>
    </row>
    <row r="473" spans="1:24" ht="15" customHeight="1" x14ac:dyDescent="0.4">
      <c r="A473" s="4" t="s">
        <v>480</v>
      </c>
      <c r="B473" s="5" t="s">
        <v>32</v>
      </c>
      <c r="C473" s="5"/>
      <c r="D473" s="5"/>
      <c r="F473" s="5"/>
      <c r="H473" s="5"/>
      <c r="J473" s="5"/>
      <c r="L473" s="5"/>
      <c r="N473" s="5"/>
      <c r="P473" s="5"/>
      <c r="R473" s="5"/>
      <c r="T473" s="5"/>
      <c r="V473" s="5"/>
      <c r="X473" s="5"/>
    </row>
    <row r="474" spans="1:24" ht="15" customHeight="1" x14ac:dyDescent="0.4">
      <c r="A474" s="4" t="s">
        <v>481</v>
      </c>
      <c r="B474" s="5" t="s">
        <v>32</v>
      </c>
      <c r="C474" s="5"/>
      <c r="D474" s="5"/>
      <c r="F474" s="5"/>
      <c r="H474" s="5"/>
      <c r="J474" s="5"/>
      <c r="L474" s="5"/>
      <c r="N474" s="5"/>
      <c r="P474" s="5"/>
      <c r="R474" s="5"/>
      <c r="T474" s="5"/>
      <c r="V474" s="5"/>
      <c r="X474" s="5"/>
    </row>
    <row r="475" spans="1:24" ht="15" customHeight="1" x14ac:dyDescent="0.4">
      <c r="A475" s="4" t="s">
        <v>482</v>
      </c>
      <c r="B475" s="5" t="s">
        <v>32</v>
      </c>
      <c r="C475" s="5"/>
      <c r="D475" s="5"/>
      <c r="F475" s="5"/>
      <c r="H475" s="5"/>
      <c r="J475" s="5"/>
      <c r="L475" s="5"/>
      <c r="N475" s="5"/>
      <c r="P475" s="5"/>
      <c r="R475" s="5"/>
      <c r="T475" s="5"/>
      <c r="V475" s="5"/>
      <c r="X475" s="5"/>
    </row>
    <row r="476" spans="1:24" ht="15" customHeight="1" x14ac:dyDescent="0.4">
      <c r="A476" s="4" t="s">
        <v>483</v>
      </c>
      <c r="B476" s="5" t="s">
        <v>32</v>
      </c>
      <c r="C476" s="5"/>
      <c r="D476" s="5"/>
      <c r="F476" s="5"/>
      <c r="H476" s="5"/>
      <c r="J476" s="5"/>
      <c r="L476" s="5"/>
      <c r="N476" s="5"/>
      <c r="P476" s="5"/>
      <c r="R476" s="5"/>
      <c r="T476" s="5"/>
      <c r="V476" s="5"/>
      <c r="X476" s="5"/>
    </row>
    <row r="477" spans="1:24" ht="15" customHeight="1" x14ac:dyDescent="0.4">
      <c r="A477" s="4" t="s">
        <v>484</v>
      </c>
      <c r="B477" s="5" t="s">
        <v>32</v>
      </c>
      <c r="C477" s="5"/>
      <c r="D477" s="5"/>
      <c r="F477" s="5"/>
      <c r="H477" s="5"/>
      <c r="J477" s="5"/>
      <c r="L477" s="5"/>
      <c r="N477" s="5"/>
      <c r="P477" s="5"/>
      <c r="R477" s="5"/>
      <c r="T477" s="5"/>
      <c r="V477" s="5"/>
      <c r="X477" s="5"/>
    </row>
    <row r="478" spans="1:24" ht="15" customHeight="1" x14ac:dyDescent="0.4">
      <c r="A478" s="4" t="s">
        <v>485</v>
      </c>
      <c r="B478" s="5" t="s">
        <v>32</v>
      </c>
      <c r="C478" s="5"/>
      <c r="D478" s="5"/>
      <c r="F478" s="5"/>
      <c r="H478" s="5"/>
      <c r="J478" s="5"/>
      <c r="L478" s="5"/>
      <c r="N478" s="5"/>
      <c r="P478" s="5"/>
      <c r="R478" s="5"/>
      <c r="T478" s="5"/>
      <c r="V478" s="5"/>
      <c r="X478" s="5"/>
    </row>
    <row r="479" spans="1:24" ht="15" customHeight="1" x14ac:dyDescent="0.4">
      <c r="A479" s="4" t="s">
        <v>486</v>
      </c>
      <c r="B479" s="5" t="s">
        <v>32</v>
      </c>
      <c r="C479" s="5"/>
      <c r="D479" s="5"/>
      <c r="F479" s="5"/>
      <c r="H479" s="5"/>
      <c r="J479" s="5"/>
      <c r="L479" s="5"/>
      <c r="N479" s="5"/>
      <c r="P479" s="5"/>
      <c r="R479" s="5"/>
      <c r="T479" s="5"/>
      <c r="V479" s="5"/>
      <c r="X479" s="5"/>
    </row>
    <row r="480" spans="1:24" ht="15" customHeight="1" x14ac:dyDescent="0.4">
      <c r="A480" s="4" t="s">
        <v>487</v>
      </c>
      <c r="B480" s="5" t="s">
        <v>32</v>
      </c>
      <c r="C480" s="5"/>
      <c r="D480" s="5"/>
      <c r="F480" s="5"/>
      <c r="H480" s="5"/>
      <c r="J480" s="5"/>
      <c r="L480" s="5"/>
      <c r="N480" s="5"/>
      <c r="P480" s="5"/>
      <c r="R480" s="5"/>
      <c r="T480" s="5"/>
      <c r="V480" s="5"/>
      <c r="X480" s="5"/>
    </row>
    <row r="481" spans="1:24" ht="15" customHeight="1" x14ac:dyDescent="0.4">
      <c r="A481" s="4" t="s">
        <v>488</v>
      </c>
      <c r="B481" s="5" t="s">
        <v>32</v>
      </c>
      <c r="C481" s="5"/>
      <c r="D481" s="5"/>
      <c r="F481" s="5"/>
      <c r="H481" s="5"/>
      <c r="J481" s="5"/>
      <c r="L481" s="5"/>
      <c r="N481" s="5"/>
      <c r="P481" s="5"/>
      <c r="R481" s="5"/>
      <c r="T481" s="5"/>
      <c r="V481" s="5"/>
      <c r="X481" s="5"/>
    </row>
    <row r="482" spans="1:24" ht="15" customHeight="1" x14ac:dyDescent="0.4">
      <c r="A482" s="4" t="s">
        <v>489</v>
      </c>
      <c r="B482" s="5" t="s">
        <v>32</v>
      </c>
      <c r="C482" s="5"/>
      <c r="D482" s="5"/>
      <c r="F482" s="5"/>
      <c r="H482" s="5"/>
      <c r="J482" s="5"/>
      <c r="L482" s="5"/>
      <c r="N482" s="5"/>
      <c r="P482" s="5"/>
      <c r="R482" s="5"/>
      <c r="T482" s="5"/>
      <c r="V482" s="5"/>
      <c r="X482" s="5"/>
    </row>
    <row r="483" spans="1:24" ht="15" customHeight="1" x14ac:dyDescent="0.4">
      <c r="A483" s="4" t="s">
        <v>490</v>
      </c>
      <c r="B483" s="5" t="s">
        <v>32</v>
      </c>
      <c r="C483" s="5"/>
      <c r="D483" s="5"/>
      <c r="F483" s="5"/>
      <c r="H483" s="5"/>
      <c r="J483" s="5"/>
      <c r="L483" s="5"/>
      <c r="N483" s="5"/>
      <c r="P483" s="5"/>
      <c r="R483" s="5"/>
      <c r="T483" s="5"/>
      <c r="V483" s="5"/>
      <c r="X483" s="5"/>
    </row>
    <row r="484" spans="1:24" ht="15" customHeight="1" x14ac:dyDescent="0.4">
      <c r="A484" s="4" t="s">
        <v>491</v>
      </c>
      <c r="B484" s="5" t="s">
        <v>32</v>
      </c>
      <c r="C484" s="5"/>
      <c r="D484" s="5"/>
      <c r="F484" s="5"/>
      <c r="H484" s="5"/>
      <c r="J484" s="5"/>
      <c r="L484" s="5"/>
      <c r="N484" s="5"/>
      <c r="P484" s="5"/>
      <c r="R484" s="5"/>
      <c r="T484" s="5"/>
      <c r="V484" s="5"/>
      <c r="X484" s="5"/>
    </row>
    <row r="485" spans="1:24" ht="15" customHeight="1" x14ac:dyDescent="0.4">
      <c r="A485" s="4" t="s">
        <v>492</v>
      </c>
      <c r="B485" s="5" t="s">
        <v>32</v>
      </c>
      <c r="C485" s="5"/>
      <c r="D485" s="5"/>
      <c r="F485" s="5"/>
      <c r="H485" s="5"/>
      <c r="J485" s="5"/>
      <c r="L485" s="5"/>
      <c r="N485" s="5"/>
      <c r="P485" s="5"/>
      <c r="R485" s="5"/>
      <c r="T485" s="5"/>
      <c r="V485" s="5"/>
      <c r="X485" s="5"/>
    </row>
    <row r="486" spans="1:24" ht="15" customHeight="1" x14ac:dyDescent="0.4">
      <c r="A486" s="4" t="s">
        <v>493</v>
      </c>
      <c r="B486" s="5" t="s">
        <v>32</v>
      </c>
      <c r="C486" s="5"/>
      <c r="D486" s="5"/>
      <c r="F486" s="5"/>
      <c r="H486" s="5"/>
      <c r="J486" s="5"/>
      <c r="L486" s="5"/>
      <c r="N486" s="5"/>
      <c r="P486" s="5"/>
      <c r="R486" s="5"/>
      <c r="T486" s="5"/>
      <c r="V486" s="5"/>
      <c r="X486" s="5"/>
    </row>
    <row r="487" spans="1:24" ht="15" customHeight="1" x14ac:dyDescent="0.4">
      <c r="A487" s="4" t="s">
        <v>494</v>
      </c>
      <c r="B487" s="5" t="s">
        <v>32</v>
      </c>
      <c r="C487" s="5"/>
      <c r="D487" s="5"/>
      <c r="F487" s="5"/>
      <c r="H487" s="5"/>
      <c r="J487" s="5"/>
      <c r="L487" s="5"/>
      <c r="N487" s="5"/>
      <c r="P487" s="5"/>
      <c r="R487" s="5"/>
      <c r="T487" s="5"/>
      <c r="V487" s="5"/>
      <c r="X487" s="5"/>
    </row>
    <row r="488" spans="1:24" ht="15" customHeight="1" x14ac:dyDescent="0.4">
      <c r="A488" s="4" t="s">
        <v>495</v>
      </c>
      <c r="B488" s="5" t="s">
        <v>32</v>
      </c>
      <c r="C488" s="5"/>
      <c r="D488" s="5"/>
      <c r="F488" s="5"/>
      <c r="H488" s="5"/>
      <c r="J488" s="5"/>
      <c r="L488" s="5"/>
      <c r="N488" s="5"/>
      <c r="P488" s="5"/>
      <c r="R488" s="5"/>
      <c r="T488" s="5"/>
      <c r="V488" s="5"/>
      <c r="X488" s="5"/>
    </row>
    <row r="489" spans="1:24" ht="15" customHeight="1" x14ac:dyDescent="0.4">
      <c r="A489" s="4" t="s">
        <v>496</v>
      </c>
      <c r="B489" s="5" t="s">
        <v>32</v>
      </c>
      <c r="C489" s="5"/>
      <c r="D489" s="5"/>
      <c r="F489" s="5"/>
      <c r="H489" s="5"/>
      <c r="J489" s="5"/>
      <c r="L489" s="5"/>
      <c r="N489" s="5"/>
      <c r="P489" s="5"/>
      <c r="R489" s="5"/>
      <c r="T489" s="5"/>
      <c r="V489" s="5"/>
      <c r="X489" s="5"/>
    </row>
    <row r="490" spans="1:24" ht="15" customHeight="1" x14ac:dyDescent="0.4">
      <c r="A490" s="4" t="s">
        <v>497</v>
      </c>
      <c r="B490" s="5" t="s">
        <v>32</v>
      </c>
      <c r="C490" s="5"/>
      <c r="D490" s="5"/>
      <c r="F490" s="5"/>
      <c r="H490" s="5"/>
      <c r="J490" s="5"/>
      <c r="L490" s="5"/>
      <c r="N490" s="5"/>
      <c r="P490" s="5"/>
      <c r="R490" s="5"/>
      <c r="T490" s="5"/>
      <c r="V490" s="5"/>
      <c r="X490" s="5"/>
    </row>
    <row r="491" spans="1:24" ht="15" customHeight="1" x14ac:dyDescent="0.4">
      <c r="A491" s="4" t="s">
        <v>498</v>
      </c>
      <c r="B491" s="5" t="s">
        <v>32</v>
      </c>
      <c r="C491" s="5"/>
      <c r="D491" s="5"/>
      <c r="F491" s="5"/>
      <c r="H491" s="5"/>
      <c r="J491" s="5"/>
      <c r="L491" s="5"/>
      <c r="N491" s="5"/>
      <c r="P491" s="5"/>
      <c r="R491" s="5"/>
      <c r="T491" s="5"/>
      <c r="V491" s="5"/>
      <c r="X491" s="5"/>
    </row>
    <row r="492" spans="1:24" ht="15" customHeight="1" x14ac:dyDescent="0.4">
      <c r="A492" s="4" t="s">
        <v>499</v>
      </c>
      <c r="B492" s="5" t="s">
        <v>32</v>
      </c>
      <c r="C492" s="5"/>
      <c r="D492" s="5"/>
      <c r="F492" s="5"/>
      <c r="H492" s="5"/>
      <c r="J492" s="5"/>
      <c r="L492" s="5"/>
      <c r="N492" s="5"/>
      <c r="P492" s="5"/>
      <c r="R492" s="5"/>
      <c r="T492" s="5"/>
      <c r="V492" s="5"/>
      <c r="X492" s="5"/>
    </row>
    <row r="493" spans="1:24" ht="15" customHeight="1" x14ac:dyDescent="0.4">
      <c r="A493" s="4" t="s">
        <v>500</v>
      </c>
      <c r="B493" s="5" t="s">
        <v>32</v>
      </c>
      <c r="C493" s="5"/>
      <c r="D493" s="5"/>
      <c r="F493" s="5"/>
      <c r="H493" s="5"/>
      <c r="J493" s="5"/>
      <c r="L493" s="5"/>
      <c r="N493" s="5"/>
      <c r="P493" s="5"/>
      <c r="R493" s="5"/>
      <c r="T493" s="5"/>
      <c r="V493" s="5"/>
      <c r="X493" s="5"/>
    </row>
    <row r="494" spans="1:24" ht="15" customHeight="1" x14ac:dyDescent="0.4">
      <c r="A494" s="4" t="s">
        <v>501</v>
      </c>
      <c r="B494" s="5" t="s">
        <v>32</v>
      </c>
      <c r="C494" s="5"/>
      <c r="D494" s="5"/>
      <c r="F494" s="5"/>
      <c r="H494" s="5"/>
      <c r="J494" s="5"/>
      <c r="L494" s="5"/>
      <c r="N494" s="5"/>
      <c r="P494" s="5"/>
      <c r="R494" s="5"/>
      <c r="T494" s="5"/>
      <c r="V494" s="5"/>
      <c r="X494" s="5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706D-5072-464A-A930-EC75E1177558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544</v>
      </c>
      <c r="D1" s="10"/>
      <c r="E1" s="9" t="s">
        <v>543</v>
      </c>
      <c r="F1" s="10"/>
      <c r="G1" s="9" t="s">
        <v>542</v>
      </c>
      <c r="H1" s="10"/>
      <c r="I1" s="9" t="s">
        <v>541</v>
      </c>
      <c r="J1" s="10"/>
      <c r="K1" s="9" t="s">
        <v>540</v>
      </c>
      <c r="L1" s="10"/>
      <c r="M1" s="9" t="s">
        <v>539</v>
      </c>
      <c r="N1" s="10"/>
      <c r="O1" s="9" t="s">
        <v>538</v>
      </c>
      <c r="P1" s="10"/>
      <c r="Q1" s="9" t="s">
        <v>537</v>
      </c>
      <c r="R1" s="10"/>
      <c r="S1" s="9" t="s">
        <v>536</v>
      </c>
      <c r="T1" s="10"/>
      <c r="U1" s="9" t="s">
        <v>535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247</v>
      </c>
    </row>
    <row r="4" spans="1:36" ht="15" customHeight="1" x14ac:dyDescent="0.4">
      <c r="A4" s="7" t="s">
        <v>23</v>
      </c>
      <c r="B4" s="8" t="s">
        <v>24</v>
      </c>
      <c r="C4" s="8">
        <v>21</v>
      </c>
      <c r="D4" s="11">
        <v>5</v>
      </c>
      <c r="E4" s="8">
        <v>27</v>
      </c>
      <c r="G4" s="8">
        <v>30</v>
      </c>
      <c r="I4" s="8">
        <v>27</v>
      </c>
      <c r="K4" s="8">
        <v>28</v>
      </c>
      <c r="M4" s="8">
        <v>13</v>
      </c>
      <c r="O4" s="8">
        <v>12</v>
      </c>
      <c r="Q4" s="8">
        <v>14</v>
      </c>
      <c r="S4" s="8">
        <v>11</v>
      </c>
      <c r="U4" s="8">
        <v>7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26976000</v>
      </c>
      <c r="E5" s="8">
        <v>26976000</v>
      </c>
      <c r="G5" s="8">
        <v>26976000</v>
      </c>
      <c r="I5" s="8">
        <v>26976000</v>
      </c>
      <c r="K5" s="8">
        <v>26976000</v>
      </c>
      <c r="M5" s="8">
        <v>97235518</v>
      </c>
      <c r="O5" s="8">
        <v>97235518</v>
      </c>
      <c r="Q5" s="8">
        <v>97235518</v>
      </c>
      <c r="S5" s="8">
        <v>97235518</v>
      </c>
      <c r="U5" s="8">
        <v>97235518</v>
      </c>
    </row>
    <row r="6" spans="1:36" ht="15" customHeight="1" x14ac:dyDescent="0.4">
      <c r="A6" s="7" t="s">
        <v>27</v>
      </c>
      <c r="B6" s="8" t="s">
        <v>26</v>
      </c>
      <c r="G6" s="8">
        <v>1000</v>
      </c>
      <c r="S6" s="8">
        <v>898</v>
      </c>
      <c r="U6" s="8">
        <v>5446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534</v>
      </c>
      <c r="D7" s="14"/>
      <c r="E7" s="13" t="s">
        <v>534</v>
      </c>
      <c r="F7" s="14"/>
      <c r="G7" s="13" t="s">
        <v>534</v>
      </c>
      <c r="H7" s="14"/>
      <c r="I7" s="13" t="s">
        <v>534</v>
      </c>
      <c r="J7" s="14"/>
      <c r="K7" s="13" t="s">
        <v>534</v>
      </c>
      <c r="L7" s="14"/>
      <c r="M7" s="13" t="s">
        <v>534</v>
      </c>
      <c r="N7" s="14"/>
      <c r="O7" s="13" t="s">
        <v>534</v>
      </c>
      <c r="P7" s="14"/>
      <c r="Q7" s="13" t="s">
        <v>534</v>
      </c>
      <c r="R7" s="14"/>
      <c r="S7" s="13" t="s">
        <v>534</v>
      </c>
      <c r="T7" s="14"/>
      <c r="U7" s="13" t="s">
        <v>534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18072</v>
      </c>
      <c r="D8" s="17">
        <f>SUM(C9:C35)-SUM(C17:C21)</f>
        <v>18072</v>
      </c>
      <c r="E8" s="16">
        <v>16578</v>
      </c>
      <c r="F8" s="17">
        <f>SUM(E9:E35)-SUM(E17:E21)</f>
        <v>16577</v>
      </c>
      <c r="G8" s="16">
        <v>13759</v>
      </c>
      <c r="H8" s="17">
        <f>SUM(G9:G35)-SUM(G17:G21)</f>
        <v>13759</v>
      </c>
      <c r="I8" s="16">
        <v>13164</v>
      </c>
      <c r="J8" s="17">
        <f>SUM(I9:I35)-SUM(I17:I21)</f>
        <v>13163</v>
      </c>
      <c r="K8" s="16">
        <v>13827</v>
      </c>
      <c r="L8" s="17">
        <f>SUM(K9:K35)-SUM(K17:K21)</f>
        <v>13825</v>
      </c>
      <c r="M8" s="16">
        <v>12145</v>
      </c>
      <c r="N8" s="17">
        <f>SUM(M9:M35)-SUM(M17:M21)</f>
        <v>12146</v>
      </c>
      <c r="O8" s="16">
        <v>12766</v>
      </c>
      <c r="P8" s="17">
        <f>SUM(O9:O35)-SUM(O17:O21)</f>
        <v>12766</v>
      </c>
      <c r="Q8" s="16">
        <v>20032</v>
      </c>
      <c r="R8" s="17">
        <f>SUM(Q9:Q35)-SUM(Q17:Q21)</f>
        <v>20031</v>
      </c>
      <c r="S8" s="16">
        <v>33663</v>
      </c>
      <c r="T8" s="17">
        <f>SUM(S9:S35)-SUM(S17:S21)</f>
        <v>33663</v>
      </c>
      <c r="U8" s="16">
        <v>11881</v>
      </c>
      <c r="V8" s="17">
        <f>SUM(U9:U35)-SUM(U17:U21)</f>
        <v>11881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2108</v>
      </c>
      <c r="E10" s="8">
        <v>2377</v>
      </c>
      <c r="G10" s="8">
        <v>1859</v>
      </c>
      <c r="I10" s="8">
        <v>785</v>
      </c>
      <c r="K10" s="8">
        <v>2008</v>
      </c>
      <c r="M10" s="8">
        <v>2965</v>
      </c>
      <c r="O10" s="8">
        <v>6452</v>
      </c>
      <c r="Q10" s="8">
        <v>996</v>
      </c>
      <c r="S10" s="8">
        <v>5732</v>
      </c>
      <c r="U10" s="8">
        <v>169</v>
      </c>
    </row>
    <row r="11" spans="1:36" ht="15" customHeight="1" x14ac:dyDescent="0.4">
      <c r="A11" s="7" t="s">
        <v>35</v>
      </c>
      <c r="B11" s="8" t="s">
        <v>32</v>
      </c>
      <c r="C11" s="8">
        <v>5253</v>
      </c>
      <c r="E11" s="8">
        <v>5544</v>
      </c>
      <c r="G11" s="8">
        <v>4584</v>
      </c>
      <c r="I11" s="8">
        <v>4671</v>
      </c>
      <c r="K11" s="8">
        <v>2426</v>
      </c>
      <c r="M11" s="8">
        <v>3433</v>
      </c>
      <c r="O11" s="8">
        <v>1861</v>
      </c>
      <c r="Q11" s="8">
        <v>2741</v>
      </c>
      <c r="S11" s="8">
        <v>5828</v>
      </c>
      <c r="U11" s="8">
        <v>666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2175</v>
      </c>
      <c r="E15" s="8">
        <v>2115</v>
      </c>
      <c r="G15" s="8">
        <v>2055</v>
      </c>
      <c r="I15" s="8">
        <v>1622</v>
      </c>
      <c r="K15" s="8">
        <v>1582</v>
      </c>
      <c r="M15" s="8">
        <v>153</v>
      </c>
      <c r="O15" s="8">
        <v>153</v>
      </c>
      <c r="Q15" s="8">
        <v>33</v>
      </c>
      <c r="S15" s="8">
        <v>10</v>
      </c>
    </row>
    <row r="16" spans="1:36" ht="15" customHeight="1" x14ac:dyDescent="0.4">
      <c r="A16" s="7" t="s">
        <v>40</v>
      </c>
      <c r="B16" s="8" t="s">
        <v>32</v>
      </c>
      <c r="C16" s="8">
        <v>6512</v>
      </c>
      <c r="E16" s="8">
        <v>5398</v>
      </c>
      <c r="G16" s="8">
        <v>4561</v>
      </c>
      <c r="I16" s="8">
        <v>5073</v>
      </c>
      <c r="K16" s="8">
        <v>6337</v>
      </c>
      <c r="M16" s="8">
        <v>3643</v>
      </c>
      <c r="O16" s="8">
        <v>3031</v>
      </c>
      <c r="Q16" s="8">
        <v>5425</v>
      </c>
      <c r="S16" s="8">
        <v>4757</v>
      </c>
      <c r="U16" s="8">
        <v>7069</v>
      </c>
    </row>
    <row r="17" spans="1:21" ht="15" customHeight="1" x14ac:dyDescent="0.4">
      <c r="A17" s="7" t="s">
        <v>41</v>
      </c>
      <c r="B17" s="8" t="s">
        <v>32</v>
      </c>
      <c r="S17" s="8">
        <v>2045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S19" s="8">
        <v>763</v>
      </c>
    </row>
    <row r="20" spans="1:21" ht="15" customHeight="1" x14ac:dyDescent="0.4">
      <c r="A20" s="7" t="s">
        <v>44</v>
      </c>
      <c r="B20" s="8" t="s">
        <v>32</v>
      </c>
      <c r="S20" s="8">
        <v>1949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</row>
    <row r="24" spans="1:21" ht="15" customHeight="1" x14ac:dyDescent="0.4">
      <c r="A24" s="7" t="s">
        <v>48</v>
      </c>
      <c r="B24" s="8" t="s">
        <v>32</v>
      </c>
      <c r="S24" s="8">
        <v>1009</v>
      </c>
      <c r="U24" s="8">
        <v>2217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2260</v>
      </c>
      <c r="E33" s="8">
        <v>1273</v>
      </c>
      <c r="G33" s="8">
        <v>961</v>
      </c>
      <c r="I33" s="8">
        <v>1171</v>
      </c>
      <c r="K33" s="8">
        <v>1568</v>
      </c>
      <c r="M33" s="8">
        <v>2108</v>
      </c>
      <c r="O33" s="8">
        <v>1293</v>
      </c>
      <c r="Q33" s="8">
        <v>10866</v>
      </c>
      <c r="S33" s="8">
        <v>16364</v>
      </c>
      <c r="U33" s="8">
        <v>1826</v>
      </c>
    </row>
    <row r="34" spans="1:36" ht="15" customHeight="1" x14ac:dyDescent="0.4">
      <c r="A34" s="7" t="s">
        <v>58</v>
      </c>
      <c r="B34" s="8" t="s">
        <v>32</v>
      </c>
      <c r="C34" s="8">
        <v>-236</v>
      </c>
      <c r="E34" s="8">
        <v>-130</v>
      </c>
      <c r="G34" s="8">
        <v>-261</v>
      </c>
      <c r="I34" s="8">
        <v>-159</v>
      </c>
      <c r="K34" s="8">
        <v>-96</v>
      </c>
      <c r="M34" s="8">
        <v>-156</v>
      </c>
      <c r="O34" s="8">
        <v>-24</v>
      </c>
      <c r="Q34" s="8">
        <v>-30</v>
      </c>
      <c r="S34" s="8">
        <v>-37</v>
      </c>
      <c r="U34" s="8">
        <v>-66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12974</v>
      </c>
      <c r="D36" s="17">
        <f>C37+C46+C55</f>
        <v>12975</v>
      </c>
      <c r="E36" s="16">
        <v>15252</v>
      </c>
      <c r="F36" s="17">
        <f>E37+E46+E55</f>
        <v>15253</v>
      </c>
      <c r="G36" s="16">
        <v>14461</v>
      </c>
      <c r="H36" s="17">
        <f>G37+G46+G55</f>
        <v>14461</v>
      </c>
      <c r="I36" s="16">
        <v>13550</v>
      </c>
      <c r="J36" s="17">
        <f>I37+I46+I55</f>
        <v>13550</v>
      </c>
      <c r="K36" s="16">
        <v>10856</v>
      </c>
      <c r="L36" s="17">
        <f>K37+K46+K55</f>
        <v>10856</v>
      </c>
      <c r="M36" s="16">
        <v>44450</v>
      </c>
      <c r="N36" s="17">
        <f>M37+M46+M55</f>
        <v>44450</v>
      </c>
      <c r="O36" s="16">
        <v>34241</v>
      </c>
      <c r="P36" s="17">
        <f>O37+O46+O55</f>
        <v>34240</v>
      </c>
      <c r="Q36" s="16">
        <v>29281</v>
      </c>
      <c r="R36" s="17">
        <f>Q37+Q46+Q55</f>
        <v>29281</v>
      </c>
      <c r="S36" s="16">
        <v>31419</v>
      </c>
      <c r="T36" s="17">
        <f>S37+S46+S55</f>
        <v>31420</v>
      </c>
      <c r="U36" s="16">
        <v>22482</v>
      </c>
      <c r="V36" s="17">
        <f>U37+U46+U55</f>
        <v>22482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3595</v>
      </c>
      <c r="D37" s="20">
        <f>SUM(C38:C45)-C43-SUM(C39:C41)</f>
        <v>3594</v>
      </c>
      <c r="E37" s="19">
        <v>3233</v>
      </c>
      <c r="F37" s="20">
        <f>SUM(E38:E45)-E43-SUM(E39:E41)</f>
        <v>3232</v>
      </c>
      <c r="G37" s="19">
        <v>2881</v>
      </c>
      <c r="H37" s="20">
        <f>SUM(G38:G45)-G43-SUM(G39:G41)</f>
        <v>2881</v>
      </c>
      <c r="I37" s="19">
        <v>2473</v>
      </c>
      <c r="J37" s="20">
        <f>SUM(I38:I45)-I43-SUM(I39:I41)</f>
        <v>2472</v>
      </c>
      <c r="K37" s="19">
        <v>2145</v>
      </c>
      <c r="L37" s="20">
        <f>SUM(K38:K45)-K43-SUM(K39:K41)</f>
        <v>2145</v>
      </c>
      <c r="M37" s="19">
        <v>12694</v>
      </c>
      <c r="N37" s="20">
        <f>SUM(M38:M45)-M43-SUM(M39:M41)</f>
        <v>12694</v>
      </c>
      <c r="O37" s="19">
        <v>10915</v>
      </c>
      <c r="P37" s="20">
        <f>SUM(O38:O45)-O43-SUM(O39:O41)</f>
        <v>10915</v>
      </c>
      <c r="Q37" s="19">
        <v>9155</v>
      </c>
      <c r="R37" s="20">
        <f>SUM(Q38:Q45)-Q43-SUM(Q39:Q41)</f>
        <v>9154</v>
      </c>
      <c r="S37" s="19">
        <v>9702</v>
      </c>
      <c r="T37" s="20">
        <f>SUM(S38:S45)-S43-SUM(S39:S41)</f>
        <v>9702</v>
      </c>
      <c r="U37" s="19">
        <v>8449</v>
      </c>
      <c r="V37" s="20">
        <f>SUM(U38:U45)-U43-SUM(U39:U41)</f>
        <v>8448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3032</v>
      </c>
      <c r="E38" s="8">
        <v>2597</v>
      </c>
      <c r="G38" s="8">
        <v>2151</v>
      </c>
      <c r="I38" s="8">
        <v>1840</v>
      </c>
      <c r="K38" s="8">
        <v>1675</v>
      </c>
      <c r="M38" s="8">
        <v>12591</v>
      </c>
      <c r="O38" s="8">
        <v>10812</v>
      </c>
      <c r="Q38" s="8">
        <v>9051</v>
      </c>
      <c r="S38" s="8">
        <v>9599</v>
      </c>
      <c r="U38" s="8">
        <v>8345</v>
      </c>
    </row>
    <row r="39" spans="1:36" ht="15" customHeight="1" x14ac:dyDescent="0.4">
      <c r="A39" s="7" t="s">
        <v>63</v>
      </c>
      <c r="B39" s="8" t="s">
        <v>32</v>
      </c>
      <c r="M39" s="8">
        <v>10079</v>
      </c>
      <c r="O39" s="8">
        <v>9104</v>
      </c>
      <c r="Q39" s="8">
        <v>8004</v>
      </c>
      <c r="S39" s="8">
        <v>8671</v>
      </c>
      <c r="U39" s="8">
        <v>8042</v>
      </c>
    </row>
    <row r="40" spans="1:36" ht="15" customHeight="1" x14ac:dyDescent="0.4">
      <c r="A40" s="7" t="s">
        <v>64</v>
      </c>
      <c r="B40" s="8" t="s">
        <v>32</v>
      </c>
      <c r="M40" s="8">
        <v>1743</v>
      </c>
      <c r="O40" s="8">
        <v>932</v>
      </c>
      <c r="Q40" s="8">
        <v>334</v>
      </c>
      <c r="S40" s="8">
        <v>237</v>
      </c>
    </row>
    <row r="41" spans="1:36" ht="15" customHeight="1" x14ac:dyDescent="0.4">
      <c r="A41" s="7" t="s">
        <v>65</v>
      </c>
      <c r="B41" s="8" t="s">
        <v>32</v>
      </c>
      <c r="M41" s="8">
        <v>769</v>
      </c>
      <c r="O41" s="8">
        <v>776</v>
      </c>
      <c r="Q41" s="8">
        <v>713</v>
      </c>
      <c r="S41" s="8">
        <v>691</v>
      </c>
      <c r="U41" s="8">
        <v>303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G44" s="8">
        <v>156</v>
      </c>
      <c r="I44" s="8">
        <v>162</v>
      </c>
    </row>
    <row r="45" spans="1:36" ht="15" customHeight="1" x14ac:dyDescent="0.4">
      <c r="A45" s="7" t="s">
        <v>69</v>
      </c>
      <c r="B45" s="8" t="s">
        <v>32</v>
      </c>
      <c r="C45" s="8">
        <v>562</v>
      </c>
      <c r="E45" s="8">
        <v>635</v>
      </c>
      <c r="G45" s="8">
        <v>574</v>
      </c>
      <c r="I45" s="8">
        <v>470</v>
      </c>
      <c r="K45" s="8">
        <v>470</v>
      </c>
      <c r="M45" s="8">
        <v>103</v>
      </c>
      <c r="O45" s="8">
        <v>103</v>
      </c>
      <c r="Q45" s="8">
        <v>103</v>
      </c>
      <c r="S45" s="8">
        <v>103</v>
      </c>
      <c r="U45" s="8">
        <v>103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4537</v>
      </c>
      <c r="D46" s="20">
        <f>C46</f>
        <v>4537</v>
      </c>
      <c r="E46" s="19">
        <v>6010</v>
      </c>
      <c r="F46" s="20">
        <f>E46</f>
        <v>6010</v>
      </c>
      <c r="G46" s="19">
        <v>5885</v>
      </c>
      <c r="H46" s="20">
        <f>G46</f>
        <v>5885</v>
      </c>
      <c r="I46" s="19">
        <v>5655</v>
      </c>
      <c r="J46" s="20">
        <f>I46</f>
        <v>5655</v>
      </c>
      <c r="K46" s="19">
        <v>3154</v>
      </c>
      <c r="L46" s="20">
        <f>K46</f>
        <v>3154</v>
      </c>
      <c r="M46" s="19">
        <v>30778</v>
      </c>
      <c r="N46" s="20">
        <f>M46</f>
        <v>30778</v>
      </c>
      <c r="O46" s="19">
        <v>22239</v>
      </c>
      <c r="P46" s="20">
        <f>O46</f>
        <v>22239</v>
      </c>
      <c r="Q46" s="19">
        <v>19136</v>
      </c>
      <c r="R46" s="20">
        <f>Q46</f>
        <v>19136</v>
      </c>
      <c r="S46" s="19">
        <v>20760</v>
      </c>
      <c r="T46" s="20">
        <f>S46</f>
        <v>20760</v>
      </c>
      <c r="U46" s="19">
        <v>21</v>
      </c>
      <c r="V46" s="20">
        <f>U46</f>
        <v>21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  <c r="M47" s="8">
        <v>30768</v>
      </c>
      <c r="O47" s="8">
        <v>22230</v>
      </c>
      <c r="Q47" s="8">
        <v>19127</v>
      </c>
      <c r="S47" s="8">
        <v>20735</v>
      </c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17</v>
      </c>
      <c r="U49" s="8">
        <v>16</v>
      </c>
    </row>
    <row r="50" spans="1:36" ht="15" customHeight="1" x14ac:dyDescent="0.4">
      <c r="A50" s="7" t="s">
        <v>74</v>
      </c>
      <c r="B50" s="8" t="s">
        <v>32</v>
      </c>
      <c r="M50" s="8">
        <v>30768</v>
      </c>
      <c r="O50" s="8">
        <v>22230</v>
      </c>
      <c r="Q50" s="8">
        <v>19127</v>
      </c>
      <c r="S50" s="8">
        <v>20735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7</v>
      </c>
      <c r="U54" s="8">
        <v>5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4843</v>
      </c>
      <c r="D55" s="20">
        <f>SUM(C56:C76)-C56</f>
        <v>4843</v>
      </c>
      <c r="E55" s="19">
        <v>6010</v>
      </c>
      <c r="F55" s="20">
        <f>SUM(E56:E76)-E56</f>
        <v>6011</v>
      </c>
      <c r="G55" s="19">
        <v>5695</v>
      </c>
      <c r="H55" s="20">
        <f>SUM(G56:G76)-G56</f>
        <v>5696</v>
      </c>
      <c r="I55" s="19">
        <v>5422</v>
      </c>
      <c r="J55" s="20">
        <f>SUM(I56:I76)-I56</f>
        <v>5423</v>
      </c>
      <c r="K55" s="19">
        <v>5557</v>
      </c>
      <c r="L55" s="20">
        <f>SUM(K56:K76)-K56</f>
        <v>5556</v>
      </c>
      <c r="M55" s="19">
        <v>978</v>
      </c>
      <c r="N55" s="20">
        <f>SUM(M56:M76)-M56</f>
        <v>979</v>
      </c>
      <c r="O55" s="19">
        <v>1086</v>
      </c>
      <c r="P55" s="20">
        <f>SUM(O56:O76)-O56</f>
        <v>1085</v>
      </c>
      <c r="Q55" s="19">
        <v>990</v>
      </c>
      <c r="R55" s="20">
        <f>SUM(Q56:Q76)-Q56</f>
        <v>990</v>
      </c>
      <c r="S55" s="19">
        <v>958</v>
      </c>
      <c r="T55" s="20">
        <f>SUM(S56:S76)-S56</f>
        <v>958</v>
      </c>
      <c r="U55" s="19">
        <v>14012</v>
      </c>
      <c r="V55" s="20">
        <f>SUM(U56:U76)-U56</f>
        <v>14013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2025</v>
      </c>
      <c r="D56" s="11">
        <f>SUM(C57:C61)</f>
        <v>2025</v>
      </c>
      <c r="E56" s="8">
        <v>1718</v>
      </c>
      <c r="F56" s="11">
        <f>SUM(E57:E61)</f>
        <v>1718</v>
      </c>
      <c r="G56" s="8">
        <v>2265</v>
      </c>
      <c r="H56" s="11">
        <f>SUM(G57:G61)</f>
        <v>2265</v>
      </c>
      <c r="I56" s="8">
        <v>2263</v>
      </c>
      <c r="J56" s="11">
        <f>SUM(I57:I61)</f>
        <v>2263</v>
      </c>
      <c r="K56" s="8">
        <v>2265</v>
      </c>
      <c r="L56" s="11">
        <f>SUM(K57:K61)</f>
        <v>2265</v>
      </c>
      <c r="N56" s="11">
        <f>SUM(M57:M61)</f>
        <v>0</v>
      </c>
      <c r="P56" s="11">
        <f>SUM(O57:O61)</f>
        <v>0</v>
      </c>
      <c r="Q56" s="8">
        <v>205</v>
      </c>
      <c r="R56" s="11">
        <f>SUM(Q57:Q61)</f>
        <v>205</v>
      </c>
      <c r="S56" s="8">
        <v>871</v>
      </c>
      <c r="T56" s="11">
        <f>SUM(S57:S61)</f>
        <v>871</v>
      </c>
      <c r="U56" s="8">
        <v>6187</v>
      </c>
      <c r="V56" s="11">
        <f>SUM(U57:U61)</f>
        <v>6187</v>
      </c>
    </row>
    <row r="57" spans="1:36" ht="15" customHeight="1" x14ac:dyDescent="0.4">
      <c r="A57" s="7" t="s">
        <v>80</v>
      </c>
      <c r="B57" s="8" t="s">
        <v>32</v>
      </c>
      <c r="C57" s="8">
        <v>2025</v>
      </c>
      <c r="E57" s="8">
        <v>1718</v>
      </c>
      <c r="G57" s="8">
        <v>2265</v>
      </c>
      <c r="I57" s="8">
        <v>2263</v>
      </c>
      <c r="K57" s="8">
        <v>2265</v>
      </c>
      <c r="Q57" s="8">
        <v>205</v>
      </c>
      <c r="S57" s="8">
        <v>871</v>
      </c>
      <c r="U57" s="8">
        <v>1075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U61" s="8">
        <v>5112</v>
      </c>
    </row>
    <row r="62" spans="1:36" ht="15" customHeight="1" x14ac:dyDescent="0.4">
      <c r="A62" s="7" t="s">
        <v>85</v>
      </c>
      <c r="B62" s="8" t="s">
        <v>32</v>
      </c>
      <c r="C62" s="8">
        <v>725</v>
      </c>
      <c r="E62" s="8">
        <v>1467</v>
      </c>
      <c r="G62" s="8">
        <v>897</v>
      </c>
      <c r="I62" s="8">
        <v>2210</v>
      </c>
      <c r="K62" s="8">
        <v>2156</v>
      </c>
      <c r="M62" s="8">
        <v>1156</v>
      </c>
      <c r="O62" s="8">
        <v>538</v>
      </c>
      <c r="Q62" s="8">
        <v>45</v>
      </c>
      <c r="S62" s="8">
        <v>46</v>
      </c>
      <c r="U62" s="8">
        <v>7806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S64" s="8">
        <v>170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M67" s="8">
        <v>119</v>
      </c>
      <c r="O67" s="8">
        <v>44</v>
      </c>
      <c r="Q67" s="8">
        <v>64</v>
      </c>
      <c r="S67" s="8">
        <v>22</v>
      </c>
      <c r="U67" s="8">
        <v>15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2232</v>
      </c>
      <c r="D74" s="20">
        <f>C74</f>
        <v>2232</v>
      </c>
      <c r="E74" s="19">
        <v>2963</v>
      </c>
      <c r="F74" s="20">
        <f>E74</f>
        <v>2963</v>
      </c>
      <c r="G74" s="19">
        <v>2534</v>
      </c>
      <c r="H74" s="20">
        <f>G74</f>
        <v>2534</v>
      </c>
      <c r="I74" s="19">
        <v>950</v>
      </c>
      <c r="J74" s="20">
        <f>I74</f>
        <v>950</v>
      </c>
      <c r="K74" s="19">
        <v>1136</v>
      </c>
      <c r="L74" s="20">
        <f>K74</f>
        <v>1136</v>
      </c>
      <c r="M74" s="19">
        <v>189</v>
      </c>
      <c r="N74" s="20">
        <f>M74</f>
        <v>189</v>
      </c>
      <c r="O74" s="19">
        <v>682</v>
      </c>
      <c r="P74" s="20">
        <f>O74</f>
        <v>682</v>
      </c>
      <c r="Q74" s="19">
        <v>680</v>
      </c>
      <c r="R74" s="20">
        <f>Q74</f>
        <v>680</v>
      </c>
      <c r="S74" s="19">
        <v>19</v>
      </c>
      <c r="T74" s="20">
        <f>S74</f>
        <v>19</v>
      </c>
      <c r="U74" s="19">
        <v>5</v>
      </c>
      <c r="V74" s="20">
        <f>U74</f>
        <v>5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-139</v>
      </c>
      <c r="E75" s="8">
        <v>-137</v>
      </c>
      <c r="K75" s="8">
        <v>-1</v>
      </c>
      <c r="M75" s="8">
        <v>-485</v>
      </c>
      <c r="O75" s="8">
        <v>-179</v>
      </c>
      <c r="Q75" s="8">
        <v>-4</v>
      </c>
      <c r="S75" s="8">
        <v>-170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16</v>
      </c>
      <c r="D77" s="14"/>
      <c r="E77" s="13">
        <v>9</v>
      </c>
      <c r="F77" s="14"/>
      <c r="G77" s="13">
        <v>3</v>
      </c>
      <c r="H77" s="14"/>
      <c r="I77" s="13">
        <v>2</v>
      </c>
      <c r="J77" s="14"/>
      <c r="K77" s="13">
        <v>2</v>
      </c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C81" s="8">
        <v>98</v>
      </c>
      <c r="E81" s="8">
        <v>59</v>
      </c>
      <c r="G81" s="8">
        <v>42</v>
      </c>
      <c r="I81" s="8">
        <v>274</v>
      </c>
      <c r="K81" s="8">
        <v>194</v>
      </c>
    </row>
    <row r="82" spans="1:36" ht="15" customHeight="1" x14ac:dyDescent="0.4">
      <c r="A82" s="21" t="s">
        <v>102</v>
      </c>
      <c r="B82" s="8" t="s">
        <v>32</v>
      </c>
      <c r="C82" s="8">
        <v>872</v>
      </c>
      <c r="E82" s="8">
        <v>922</v>
      </c>
      <c r="G82" s="8">
        <v>1247</v>
      </c>
      <c r="I82" s="8">
        <v>1581</v>
      </c>
      <c r="K82" s="8">
        <v>2214</v>
      </c>
      <c r="Q82" s="8">
        <v>3226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32031</v>
      </c>
      <c r="D83" s="24">
        <f>C8+C37+C46+C55+C77+C81+C82</f>
        <v>32033</v>
      </c>
      <c r="E83" s="23">
        <v>32821</v>
      </c>
      <c r="F83" s="24">
        <f>E8+E37+E46+E55+E77+E81+E82</f>
        <v>32821</v>
      </c>
      <c r="G83" s="23">
        <v>29512</v>
      </c>
      <c r="H83" s="24">
        <f>G8+G37+G46+G55+G77+G81+G82</f>
        <v>29512</v>
      </c>
      <c r="I83" s="23">
        <v>28571</v>
      </c>
      <c r="J83" s="24">
        <f>I8+I37+I46+I55+I77+I81+I82</f>
        <v>28571</v>
      </c>
      <c r="K83" s="23">
        <v>27092</v>
      </c>
      <c r="L83" s="24">
        <f>K8+K37+K46+K55+K77+K81+K82</f>
        <v>27093</v>
      </c>
      <c r="M83" s="23">
        <v>56595</v>
      </c>
      <c r="N83" s="24">
        <f>M8+M37+M46+M55+M77+M81+M82</f>
        <v>56595</v>
      </c>
      <c r="O83" s="23">
        <v>47007</v>
      </c>
      <c r="P83" s="24">
        <f>O8+O37+O46+O55+O77+O81+O82</f>
        <v>47006</v>
      </c>
      <c r="Q83" s="23">
        <v>52539</v>
      </c>
      <c r="R83" s="24">
        <f>Q8+Q37+Q46+Q55+Q77+Q81+Q82</f>
        <v>52539</v>
      </c>
      <c r="S83" s="23">
        <v>65082</v>
      </c>
      <c r="T83" s="24">
        <f>S8+S37+S46+S55+S77+S81+S82</f>
        <v>65083</v>
      </c>
      <c r="U83" s="23">
        <v>34363</v>
      </c>
      <c r="V83" s="24">
        <f>V8+U37+U46+U55+U77+U81+U82</f>
        <v>34363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14199</v>
      </c>
      <c r="D84" s="15">
        <f>SUM(C85:C111)-C87</f>
        <v>14199</v>
      </c>
      <c r="E84" s="16">
        <v>16826</v>
      </c>
      <c r="F84" s="17">
        <f>SUM(E85:E111)-E87</f>
        <v>16826</v>
      </c>
      <c r="G84" s="16">
        <v>15434</v>
      </c>
      <c r="H84" s="17">
        <f>SUM(G85:G111)-G87</f>
        <v>15434</v>
      </c>
      <c r="I84" s="16">
        <v>15347</v>
      </c>
      <c r="J84" s="17">
        <f>SUM(I85:I111)-I87</f>
        <v>15347</v>
      </c>
      <c r="K84" s="16">
        <v>18441</v>
      </c>
      <c r="L84" s="17">
        <f>SUM(K85:K111)-K87</f>
        <v>18440</v>
      </c>
      <c r="M84" s="16">
        <v>10577</v>
      </c>
      <c r="N84" s="17">
        <f>SUM(M85:M111)-M87</f>
        <v>10577</v>
      </c>
      <c r="O84" s="16">
        <v>8668</v>
      </c>
      <c r="P84" s="17">
        <f>SUM(O85:O111)-O87</f>
        <v>8667</v>
      </c>
      <c r="Q84" s="16">
        <v>14519</v>
      </c>
      <c r="R84" s="17">
        <f>SUM(Q85:Q111)-Q87</f>
        <v>14519</v>
      </c>
      <c r="S84" s="16"/>
      <c r="T84" s="17">
        <f>SUM(S85:S111)-S87</f>
        <v>14743</v>
      </c>
      <c r="U84" s="16">
        <v>13838</v>
      </c>
      <c r="V84" s="17">
        <f>SUM(U85:U111)-U87</f>
        <v>13839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2135</v>
      </c>
      <c r="E85" s="8">
        <v>2414</v>
      </c>
      <c r="G85" s="8">
        <v>1928</v>
      </c>
      <c r="I85" s="8">
        <v>2437</v>
      </c>
      <c r="K85" s="8">
        <v>4625</v>
      </c>
      <c r="M85" s="8">
        <v>5442</v>
      </c>
      <c r="O85" s="8">
        <v>3649</v>
      </c>
      <c r="Q85" s="8">
        <v>4139</v>
      </c>
      <c r="S85" s="8">
        <v>4652</v>
      </c>
      <c r="U85" s="8">
        <v>6592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10219</v>
      </c>
      <c r="E87" s="8">
        <v>12664</v>
      </c>
      <c r="G87" s="8">
        <v>11860</v>
      </c>
      <c r="I87" s="8">
        <v>11245</v>
      </c>
      <c r="K87" s="8">
        <v>10489</v>
      </c>
      <c r="M87" s="8">
        <v>3525</v>
      </c>
      <c r="O87" s="8">
        <v>3243</v>
      </c>
      <c r="Q87" s="8">
        <v>7104</v>
      </c>
      <c r="S87" s="8">
        <v>4526</v>
      </c>
      <c r="U87" s="8">
        <v>3601</v>
      </c>
    </row>
    <row r="88" spans="1:36" ht="15" customHeight="1" outlineLevel="1" x14ac:dyDescent="0.4">
      <c r="A88" s="7" t="s">
        <v>108</v>
      </c>
      <c r="B88" s="8" t="s">
        <v>32</v>
      </c>
      <c r="C88" s="8">
        <v>10219</v>
      </c>
      <c r="E88" s="8">
        <v>12643</v>
      </c>
      <c r="G88" s="8">
        <v>11860</v>
      </c>
      <c r="I88" s="8">
        <v>11245</v>
      </c>
      <c r="K88" s="8">
        <v>10489</v>
      </c>
      <c r="M88" s="8">
        <v>3525</v>
      </c>
      <c r="O88" s="8">
        <v>3243</v>
      </c>
      <c r="Q88" s="8">
        <v>5775</v>
      </c>
      <c r="S88" s="8">
        <v>4526</v>
      </c>
      <c r="U88" s="8">
        <v>3131</v>
      </c>
    </row>
    <row r="89" spans="1:36" ht="15" customHeight="1" outlineLevel="1" x14ac:dyDescent="0.4">
      <c r="A89" s="7" t="s">
        <v>109</v>
      </c>
      <c r="B89" s="8" t="s">
        <v>32</v>
      </c>
      <c r="E89" s="8">
        <v>21</v>
      </c>
      <c r="Q89" s="8">
        <v>1329</v>
      </c>
      <c r="U89" s="8">
        <v>470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1419</v>
      </c>
      <c r="E91" s="8">
        <v>1392</v>
      </c>
      <c r="G91" s="8">
        <v>1230</v>
      </c>
      <c r="I91" s="8">
        <v>1252</v>
      </c>
      <c r="K91" s="8">
        <v>973</v>
      </c>
      <c r="M91" s="8">
        <v>1176</v>
      </c>
      <c r="O91" s="8">
        <v>1604</v>
      </c>
      <c r="Q91" s="8">
        <v>3054</v>
      </c>
      <c r="S91" s="8">
        <v>4145</v>
      </c>
      <c r="U91" s="8">
        <v>3408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E93" s="8">
        <v>28</v>
      </c>
      <c r="G93" s="8">
        <v>78</v>
      </c>
      <c r="I93" s="8">
        <v>101</v>
      </c>
      <c r="K93" s="8">
        <v>21</v>
      </c>
      <c r="M93" s="8">
        <v>48</v>
      </c>
      <c r="O93" s="8">
        <v>5</v>
      </c>
      <c r="Q93" s="8">
        <v>9</v>
      </c>
      <c r="S93" s="8">
        <v>5</v>
      </c>
      <c r="U93" s="8">
        <v>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S98" s="8">
        <v>1170</v>
      </c>
      <c r="U98" s="8">
        <v>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243</v>
      </c>
      <c r="E104" s="8">
        <v>202</v>
      </c>
      <c r="G104" s="8">
        <v>121</v>
      </c>
      <c r="I104" s="8">
        <v>147</v>
      </c>
      <c r="K104" s="8">
        <v>95</v>
      </c>
      <c r="M104" s="8">
        <v>31</v>
      </c>
      <c r="O104" s="8">
        <v>6</v>
      </c>
      <c r="Q104" s="8">
        <v>5</v>
      </c>
      <c r="S104" s="8">
        <v>5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M107" s="8">
        <v>25</v>
      </c>
      <c r="O107" s="8">
        <v>21</v>
      </c>
      <c r="Q107" s="8">
        <v>50</v>
      </c>
      <c r="S107" s="8">
        <v>25</v>
      </c>
      <c r="U107" s="8">
        <v>37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183</v>
      </c>
      <c r="D111" s="14"/>
      <c r="E111" s="13">
        <v>126</v>
      </c>
      <c r="F111" s="14"/>
      <c r="G111" s="13">
        <v>217</v>
      </c>
      <c r="H111" s="14"/>
      <c r="I111" s="13">
        <v>165</v>
      </c>
      <c r="J111" s="14"/>
      <c r="K111" s="13">
        <v>2237</v>
      </c>
      <c r="L111" s="14"/>
      <c r="M111" s="13">
        <v>330</v>
      </c>
      <c r="N111" s="14"/>
      <c r="O111" s="13">
        <v>139</v>
      </c>
      <c r="P111" s="14"/>
      <c r="Q111" s="13">
        <v>158</v>
      </c>
      <c r="R111" s="14"/>
      <c r="S111" s="13">
        <v>215</v>
      </c>
      <c r="T111" s="14"/>
      <c r="U111" s="13">
        <v>194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2518</v>
      </c>
      <c r="D112" s="17">
        <f>SUM(C113:C131)-C113-SUM(C121:C124)</f>
        <v>2518</v>
      </c>
      <c r="E112" s="16">
        <v>2639</v>
      </c>
      <c r="F112" s="17">
        <f>SUM(E113:E131)-E113-SUM(E121:E124)</f>
        <v>2639</v>
      </c>
      <c r="G112" s="16">
        <v>1970</v>
      </c>
      <c r="H112" s="17">
        <f>SUM(G113:G131)-G113-SUM(G121:G124)</f>
        <v>1970</v>
      </c>
      <c r="I112" s="16">
        <v>2784</v>
      </c>
      <c r="J112" s="17">
        <f>SUM(I113:I131)-I113-SUM(I121:I124)</f>
        <v>2784</v>
      </c>
      <c r="K112" s="16">
        <v>2361</v>
      </c>
      <c r="L112" s="17">
        <f>SUM(K113:K131)-K113-SUM(K121:K124)</f>
        <v>2361</v>
      </c>
      <c r="M112" s="16">
        <v>10355</v>
      </c>
      <c r="N112" s="17">
        <f>SUM(M113:M131)-M113-SUM(M121:M124)</f>
        <v>10355</v>
      </c>
      <c r="O112" s="16">
        <v>9360</v>
      </c>
      <c r="P112" s="17">
        <f>SUM(O113:O131)-O113-SUM(O121:O124)</f>
        <v>9360</v>
      </c>
      <c r="Q112" s="16">
        <v>8111</v>
      </c>
      <c r="R112" s="17">
        <f>SUM(Q113:Q131)-Q113-SUM(Q121:Q124)</f>
        <v>8111</v>
      </c>
      <c r="S112" s="16">
        <v>7880</v>
      </c>
      <c r="T112" s="17">
        <f>SUM(S113:S131)-S113-SUM(S121:S124)</f>
        <v>7880</v>
      </c>
      <c r="U112" s="16">
        <v>6120</v>
      </c>
      <c r="V112" s="17">
        <f>SUM(U113:U131)-U113-SUM(U121:U124)</f>
        <v>6120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1967</v>
      </c>
      <c r="E113" s="8">
        <v>2137</v>
      </c>
      <c r="G113" s="8">
        <v>1475</v>
      </c>
      <c r="I113" s="8">
        <v>2219</v>
      </c>
      <c r="K113" s="8">
        <v>1937</v>
      </c>
      <c r="M113" s="8">
        <v>9976</v>
      </c>
      <c r="O113" s="8">
        <v>9169</v>
      </c>
      <c r="Q113" s="8">
        <v>7214</v>
      </c>
      <c r="S113" s="8">
        <v>6861</v>
      </c>
      <c r="U113" s="8">
        <v>5858</v>
      </c>
    </row>
    <row r="114" spans="1:33" ht="15" customHeight="1" outlineLevel="1" x14ac:dyDescent="0.4">
      <c r="A114" s="7" t="s">
        <v>134</v>
      </c>
      <c r="B114" s="8" t="s">
        <v>32</v>
      </c>
      <c r="C114" s="8">
        <v>921</v>
      </c>
      <c r="E114" s="8">
        <v>900</v>
      </c>
      <c r="G114" s="8">
        <v>900</v>
      </c>
      <c r="I114" s="8">
        <v>900</v>
      </c>
      <c r="K114" s="8">
        <v>900</v>
      </c>
      <c r="M114" s="8">
        <v>1692</v>
      </c>
      <c r="O114" s="8">
        <v>1505</v>
      </c>
      <c r="Q114" s="8">
        <v>470</v>
      </c>
      <c r="S114" s="8">
        <v>470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1046</v>
      </c>
      <c r="E115" s="8">
        <v>1237</v>
      </c>
      <c r="G115" s="8">
        <v>575</v>
      </c>
      <c r="I115" s="8">
        <v>1319</v>
      </c>
      <c r="K115" s="8">
        <v>1037</v>
      </c>
      <c r="M115" s="8">
        <v>8284</v>
      </c>
      <c r="O115" s="8">
        <v>7664</v>
      </c>
      <c r="Q115" s="8">
        <v>6744</v>
      </c>
      <c r="S115" s="8">
        <v>6391</v>
      </c>
      <c r="U115" s="8">
        <v>5858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409</v>
      </c>
      <c r="E120" s="8">
        <v>381</v>
      </c>
      <c r="G120" s="8">
        <v>393</v>
      </c>
      <c r="I120" s="8">
        <v>424</v>
      </c>
      <c r="K120" s="8">
        <v>393</v>
      </c>
      <c r="M120" s="8">
        <v>375</v>
      </c>
      <c r="O120" s="8">
        <v>191</v>
      </c>
      <c r="Q120" s="8">
        <v>182</v>
      </c>
      <c r="S120" s="8">
        <v>178</v>
      </c>
    </row>
    <row r="121" spans="1:33" ht="15" customHeight="1" x14ac:dyDescent="0.4">
      <c r="A121" s="7" t="s">
        <v>140</v>
      </c>
      <c r="B121" s="8" t="s">
        <v>32</v>
      </c>
      <c r="C121" s="8">
        <v>409</v>
      </c>
      <c r="E121" s="8">
        <v>381</v>
      </c>
      <c r="G121" s="8">
        <v>393</v>
      </c>
      <c r="I121" s="8">
        <v>424</v>
      </c>
      <c r="K121" s="8">
        <v>393</v>
      </c>
      <c r="M121" s="8">
        <v>375</v>
      </c>
      <c r="O121" s="8">
        <v>191</v>
      </c>
      <c r="Q121" s="8">
        <v>182</v>
      </c>
      <c r="S121" s="8">
        <v>178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142</v>
      </c>
      <c r="D131" s="14"/>
      <c r="E131" s="13">
        <v>121</v>
      </c>
      <c r="F131" s="14"/>
      <c r="G131" s="13">
        <v>102</v>
      </c>
      <c r="H131" s="14"/>
      <c r="I131" s="13">
        <v>141</v>
      </c>
      <c r="J131" s="14"/>
      <c r="K131" s="13">
        <v>31</v>
      </c>
      <c r="L131" s="14"/>
      <c r="M131" s="13">
        <v>4</v>
      </c>
      <c r="N131" s="14"/>
      <c r="O131" s="13"/>
      <c r="P131" s="14"/>
      <c r="Q131" s="13">
        <v>715</v>
      </c>
      <c r="R131" s="14"/>
      <c r="S131" s="13">
        <v>841</v>
      </c>
      <c r="T131" s="14"/>
      <c r="U131" s="13">
        <v>262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M134" s="8">
        <v>3817</v>
      </c>
      <c r="O134" s="8">
        <v>410</v>
      </c>
      <c r="S134" s="8">
        <v>55</v>
      </c>
    </row>
    <row r="135" spans="1:36" ht="15" customHeight="1" x14ac:dyDescent="0.4">
      <c r="A135" s="7" t="s">
        <v>151</v>
      </c>
      <c r="B135" s="8" t="s">
        <v>32</v>
      </c>
      <c r="C135" s="8">
        <v>2061</v>
      </c>
      <c r="E135" s="8">
        <v>1037</v>
      </c>
      <c r="G135" s="8">
        <v>888</v>
      </c>
      <c r="I135" s="8">
        <v>285</v>
      </c>
      <c r="K135" s="8">
        <v>343</v>
      </c>
      <c r="M135" s="8">
        <v>3624</v>
      </c>
      <c r="O135" s="8">
        <v>5903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18778</v>
      </c>
      <c r="D136" s="24">
        <f>C84+C112+SUM(C132:C135)</f>
        <v>18778</v>
      </c>
      <c r="E136" s="23">
        <v>20501</v>
      </c>
      <c r="F136" s="24">
        <f>E84+E112+SUM(E132:E135)</f>
        <v>20502</v>
      </c>
      <c r="G136" s="23">
        <v>18293</v>
      </c>
      <c r="H136" s="24">
        <f>G84+G112+SUM(G132:G135)</f>
        <v>18292</v>
      </c>
      <c r="I136" s="23">
        <v>18416</v>
      </c>
      <c r="J136" s="24">
        <f>I84+I112+SUM(I132:I135)</f>
        <v>18416</v>
      </c>
      <c r="K136" s="23">
        <v>21145</v>
      </c>
      <c r="L136" s="24">
        <f>K84+K112+SUM(K132:K135)</f>
        <v>21145</v>
      </c>
      <c r="M136" s="23">
        <v>28373</v>
      </c>
      <c r="N136" s="24">
        <f>M84+M112+SUM(M132:M135)</f>
        <v>28373</v>
      </c>
      <c r="O136" s="23">
        <v>24341</v>
      </c>
      <c r="P136" s="24">
        <f>O84+O112+SUM(O132:O135)</f>
        <v>24341</v>
      </c>
      <c r="Q136" s="23">
        <v>22630</v>
      </c>
      <c r="R136" s="24">
        <f>Q84+Q112+SUM(Q132:Q135)</f>
        <v>22630</v>
      </c>
      <c r="S136" s="23">
        <v>22678</v>
      </c>
      <c r="T136" s="24">
        <f>S84+S112+SUM(S132:S135)</f>
        <v>7935</v>
      </c>
      <c r="U136" s="23">
        <v>19959</v>
      </c>
      <c r="V136" s="24">
        <f>U84+U112+SUM(U132:U135)</f>
        <v>19958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5886</v>
      </c>
      <c r="E141" s="8">
        <v>5886</v>
      </c>
      <c r="G141" s="8">
        <v>5886</v>
      </c>
      <c r="I141" s="8">
        <v>5886</v>
      </c>
      <c r="K141" s="8">
        <v>5886</v>
      </c>
      <c r="M141" s="8">
        <v>25039</v>
      </c>
      <c r="O141" s="8">
        <v>25039</v>
      </c>
      <c r="Q141" s="8">
        <v>25039</v>
      </c>
      <c r="S141" s="8">
        <v>25039</v>
      </c>
      <c r="U141" s="8">
        <v>25039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6208</v>
      </c>
      <c r="E144" s="8">
        <v>6208</v>
      </c>
      <c r="G144" s="8">
        <v>6208</v>
      </c>
      <c r="I144" s="8">
        <v>6208</v>
      </c>
      <c r="K144" s="8">
        <v>6208</v>
      </c>
      <c r="M144" s="8">
        <v>1397</v>
      </c>
      <c r="O144" s="8">
        <v>1397</v>
      </c>
      <c r="Q144" s="8">
        <v>1397</v>
      </c>
      <c r="S144" s="8">
        <v>1397</v>
      </c>
      <c r="U144" s="8">
        <v>1397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-3539</v>
      </c>
      <c r="S148" s="8">
        <v>-723</v>
      </c>
      <c r="U148" s="8">
        <v>-27307</v>
      </c>
    </row>
    <row r="149" spans="1:21" ht="15" customHeight="1" x14ac:dyDescent="0.4">
      <c r="A149" s="7" t="s">
        <v>165</v>
      </c>
      <c r="B149" s="8" t="s">
        <v>32</v>
      </c>
      <c r="C149" s="8">
        <v>242</v>
      </c>
      <c r="E149" s="8">
        <v>249</v>
      </c>
      <c r="G149" s="8">
        <v>249</v>
      </c>
      <c r="I149" s="8">
        <v>256</v>
      </c>
      <c r="K149" s="8">
        <v>262</v>
      </c>
      <c r="O149" s="8">
        <v>25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</row>
    <row r="152" spans="1:21" ht="15" customHeight="1" x14ac:dyDescent="0.4">
      <c r="A152" s="7" t="s">
        <v>168</v>
      </c>
      <c r="B152" s="8" t="s">
        <v>32</v>
      </c>
    </row>
    <row r="153" spans="1:21" ht="15" customHeight="1" x14ac:dyDescent="0.4">
      <c r="A153" s="7" t="s">
        <v>169</v>
      </c>
      <c r="B153" s="8" t="s">
        <v>32</v>
      </c>
      <c r="E153" s="8">
        <v>-1</v>
      </c>
      <c r="G153" s="8">
        <v>-1</v>
      </c>
      <c r="I153" s="8">
        <v>-1</v>
      </c>
      <c r="K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  <c r="U158" s="8">
        <v>3550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7012</v>
      </c>
      <c r="R161" s="17"/>
      <c r="S161" s="16">
        <v>16692</v>
      </c>
      <c r="T161" s="17"/>
      <c r="U161" s="16">
        <v>11725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32031</v>
      </c>
      <c r="D162" s="17">
        <f>C136+C163+C161</f>
        <v>32031</v>
      </c>
      <c r="E162" s="16">
        <v>32821</v>
      </c>
      <c r="F162" s="17">
        <f>E136+E163+E161</f>
        <v>32821</v>
      </c>
      <c r="G162" s="16">
        <v>29512</v>
      </c>
      <c r="H162" s="17">
        <f>G136+G163+G161</f>
        <v>29512</v>
      </c>
      <c r="I162" s="16">
        <v>28571</v>
      </c>
      <c r="J162" s="17">
        <f>I136+I163+I161</f>
        <v>28571</v>
      </c>
      <c r="K162" s="16">
        <v>27092</v>
      </c>
      <c r="L162" s="17">
        <f>K136+K163+K161</f>
        <v>27092</v>
      </c>
      <c r="M162" s="16">
        <v>56595</v>
      </c>
      <c r="N162" s="17">
        <f>M136+M163+M161</f>
        <v>56596</v>
      </c>
      <c r="O162" s="16">
        <v>47007</v>
      </c>
      <c r="P162" s="17">
        <f>O136+O163+O161</f>
        <v>47007</v>
      </c>
      <c r="Q162" s="16">
        <v>52539</v>
      </c>
      <c r="R162" s="17">
        <f>Q136+Q163+Q161</f>
        <v>52538</v>
      </c>
      <c r="S162" s="16">
        <v>65082</v>
      </c>
      <c r="T162" s="17">
        <f>S136+S163+S161</f>
        <v>65083</v>
      </c>
      <c r="U162" s="16">
        <v>34363</v>
      </c>
      <c r="V162" s="17">
        <f>U136+U163+U161</f>
        <v>34363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13253</v>
      </c>
      <c r="E163" s="8">
        <v>12320</v>
      </c>
      <c r="G163" s="8">
        <v>11219</v>
      </c>
      <c r="I163" s="8">
        <v>10155</v>
      </c>
      <c r="K163" s="8">
        <v>5947</v>
      </c>
      <c r="M163" s="8">
        <v>28223</v>
      </c>
      <c r="O163" s="8">
        <v>22666</v>
      </c>
      <c r="Q163" s="8">
        <v>22896</v>
      </c>
      <c r="S163" s="8">
        <v>25713</v>
      </c>
      <c r="U163" s="8">
        <v>2679</v>
      </c>
    </row>
    <row r="164" spans="1:36" ht="15" customHeight="1" x14ac:dyDescent="0.4">
      <c r="A164" s="7" t="s">
        <v>180</v>
      </c>
      <c r="B164" s="8" t="s">
        <v>32</v>
      </c>
      <c r="C164" s="8">
        <v>917</v>
      </c>
      <c r="E164" s="8">
        <v>-23</v>
      </c>
      <c r="G164" s="8">
        <v>-1123</v>
      </c>
      <c r="I164" s="8">
        <v>-2195</v>
      </c>
      <c r="K164" s="8">
        <v>-6409</v>
      </c>
      <c r="M164" s="8">
        <v>1787</v>
      </c>
      <c r="O164" s="8">
        <v>-3794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25946</v>
      </c>
      <c r="E167" s="8">
        <v>26054</v>
      </c>
      <c r="G167" s="8">
        <v>21576</v>
      </c>
      <c r="I167" s="8">
        <v>20334</v>
      </c>
      <c r="K167" s="8">
        <v>17474</v>
      </c>
      <c r="M167" s="8">
        <v>22155</v>
      </c>
      <c r="O167" s="8">
        <v>25894</v>
      </c>
      <c r="Q167" s="8">
        <v>31778</v>
      </c>
      <c r="S167" s="8">
        <v>25467</v>
      </c>
      <c r="U167" s="8">
        <v>25184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15309</v>
      </c>
      <c r="E169" s="8">
        <v>15489</v>
      </c>
      <c r="G169" s="8">
        <v>13833</v>
      </c>
      <c r="I169" s="8">
        <v>13193</v>
      </c>
      <c r="K169" s="8">
        <v>13711</v>
      </c>
      <c r="M169" s="8">
        <v>16643</v>
      </c>
      <c r="O169" s="8">
        <v>19839</v>
      </c>
      <c r="Q169" s="8">
        <v>23208</v>
      </c>
      <c r="S169" s="8">
        <v>19172</v>
      </c>
      <c r="U169" s="8">
        <v>20769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10637</v>
      </c>
      <c r="D171" s="24">
        <f>C167-C169+C170</f>
        <v>10637</v>
      </c>
      <c r="E171" s="23">
        <v>10565</v>
      </c>
      <c r="F171" s="24">
        <f>E167-E169+E170</f>
        <v>10565</v>
      </c>
      <c r="G171" s="23">
        <v>7743</v>
      </c>
      <c r="H171" s="24">
        <f>G167-G169+G170</f>
        <v>7743</v>
      </c>
      <c r="I171" s="23">
        <v>7141</v>
      </c>
      <c r="J171" s="24">
        <f>I167-I169+I170</f>
        <v>7141</v>
      </c>
      <c r="K171" s="23">
        <v>3763</v>
      </c>
      <c r="L171" s="24">
        <f>K167-K169+K170</f>
        <v>3763</v>
      </c>
      <c r="M171" s="23">
        <v>5511</v>
      </c>
      <c r="N171" s="24">
        <f>M167-M169+M170</f>
        <v>5512</v>
      </c>
      <c r="O171" s="23">
        <v>6056</v>
      </c>
      <c r="P171" s="24">
        <f>O167-O169+O170</f>
        <v>6055</v>
      </c>
      <c r="Q171" s="23">
        <v>8570</v>
      </c>
      <c r="R171" s="24">
        <f>Q167-Q169+Q170</f>
        <v>8570</v>
      </c>
      <c r="S171" s="23">
        <v>6295</v>
      </c>
      <c r="T171" s="24">
        <f>S167-S169+S170</f>
        <v>6295</v>
      </c>
      <c r="U171" s="23">
        <v>4415</v>
      </c>
      <c r="V171" s="24">
        <f>U167-U169+U170</f>
        <v>4415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10055</v>
      </c>
      <c r="E172" s="8">
        <v>11062</v>
      </c>
      <c r="G172" s="8">
        <v>9195</v>
      </c>
      <c r="I172" s="8">
        <v>8110</v>
      </c>
      <c r="K172" s="8">
        <v>6047</v>
      </c>
      <c r="M172" s="8">
        <v>5460</v>
      </c>
      <c r="O172" s="8">
        <v>4979</v>
      </c>
      <c r="Q172" s="8">
        <v>5798</v>
      </c>
      <c r="S172" s="8">
        <v>4807</v>
      </c>
      <c r="U172" s="8">
        <v>3232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582</v>
      </c>
      <c r="D174" s="24">
        <f>C171-C172</f>
        <v>582</v>
      </c>
      <c r="E174" s="23">
        <v>-498</v>
      </c>
      <c r="F174" s="24">
        <f>E171-E172</f>
        <v>-497</v>
      </c>
      <c r="G174" s="23">
        <v>-1452</v>
      </c>
      <c r="H174" s="24">
        <f>G171-G172</f>
        <v>-1452</v>
      </c>
      <c r="I174" s="23">
        <v>-969</v>
      </c>
      <c r="J174" s="24">
        <f>I171-I172</f>
        <v>-969</v>
      </c>
      <c r="K174" s="23">
        <v>-2284</v>
      </c>
      <c r="L174" s="24">
        <f>K171-K172</f>
        <v>-2284</v>
      </c>
      <c r="M174" s="23">
        <v>51</v>
      </c>
      <c r="N174" s="24">
        <f>M171-M172</f>
        <v>51</v>
      </c>
      <c r="O174" s="23">
        <v>1077</v>
      </c>
      <c r="P174" s="24">
        <f>O171-O172</f>
        <v>1077</v>
      </c>
      <c r="Q174" s="23">
        <v>2771</v>
      </c>
      <c r="R174" s="24">
        <f>Q171-Q172</f>
        <v>2772</v>
      </c>
      <c r="S174" s="23">
        <v>1488</v>
      </c>
      <c r="T174" s="24">
        <f>S171-S172</f>
        <v>1488</v>
      </c>
      <c r="U174" s="23">
        <v>1183</v>
      </c>
      <c r="V174" s="24">
        <f>U171-U172</f>
        <v>1183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685</v>
      </c>
      <c r="D177" s="27">
        <f>SUM(C178:C188)</f>
        <v>685</v>
      </c>
      <c r="E177" s="26">
        <v>809</v>
      </c>
      <c r="F177" s="27">
        <f>SUM(E178:E188)</f>
        <v>809</v>
      </c>
      <c r="G177" s="26">
        <v>694</v>
      </c>
      <c r="H177" s="27">
        <f>SUM(G178:G188)</f>
        <v>695</v>
      </c>
      <c r="I177" s="26">
        <v>540</v>
      </c>
      <c r="J177" s="27">
        <f>SUM(I178:I188)</f>
        <v>539</v>
      </c>
      <c r="K177" s="26">
        <v>652</v>
      </c>
      <c r="L177" s="27">
        <f>SUM(K178:K188)</f>
        <v>652</v>
      </c>
      <c r="M177" s="26">
        <v>664</v>
      </c>
      <c r="N177" s="27">
        <f>SUM(M178:M188)</f>
        <v>664</v>
      </c>
      <c r="O177" s="26">
        <v>671</v>
      </c>
      <c r="P177" s="27">
        <f>SUM(O178:O188)</f>
        <v>671</v>
      </c>
      <c r="Q177" s="26">
        <v>539</v>
      </c>
      <c r="R177" s="27">
        <f>SUM(Q178:Q188)</f>
        <v>538</v>
      </c>
      <c r="S177" s="26">
        <v>1070</v>
      </c>
      <c r="T177" s="27">
        <f>SUM(S178:S188)</f>
        <v>1069</v>
      </c>
      <c r="U177" s="26">
        <v>254</v>
      </c>
      <c r="V177" s="27">
        <f>SUM(U178:U188)</f>
        <v>253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332</v>
      </c>
      <c r="E178" s="8">
        <v>247</v>
      </c>
      <c r="G178" s="8">
        <v>166</v>
      </c>
      <c r="I178" s="8">
        <v>166</v>
      </c>
      <c r="K178" s="8">
        <v>185</v>
      </c>
      <c r="M178" s="8">
        <v>313</v>
      </c>
      <c r="O178" s="8">
        <v>429</v>
      </c>
      <c r="Q178" s="8">
        <v>479</v>
      </c>
      <c r="S178" s="8">
        <v>480</v>
      </c>
      <c r="U178" s="8">
        <v>120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11</v>
      </c>
      <c r="E182" s="8">
        <v>67</v>
      </c>
      <c r="G182" s="8">
        <v>102</v>
      </c>
      <c r="I182" s="8">
        <v>100</v>
      </c>
    </row>
    <row r="183" spans="1:36" ht="15" customHeight="1" x14ac:dyDescent="0.4">
      <c r="A183" s="7" t="s">
        <v>199</v>
      </c>
      <c r="B183" s="8" t="s">
        <v>32</v>
      </c>
      <c r="M183" s="8">
        <v>65</v>
      </c>
      <c r="O183" s="8">
        <v>119</v>
      </c>
      <c r="S183" s="8">
        <v>295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U185" s="8">
        <v>88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342</v>
      </c>
      <c r="E188" s="8">
        <v>495</v>
      </c>
      <c r="G188" s="8">
        <v>427</v>
      </c>
      <c r="I188" s="8">
        <v>273</v>
      </c>
      <c r="K188" s="8">
        <v>467</v>
      </c>
      <c r="M188" s="8">
        <v>286</v>
      </c>
      <c r="O188" s="8">
        <v>123</v>
      </c>
      <c r="Q188" s="8">
        <v>59</v>
      </c>
      <c r="S188" s="8">
        <v>294</v>
      </c>
      <c r="U188" s="8">
        <v>45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1470</v>
      </c>
      <c r="D189" s="27">
        <f>SUM(C190:C202)</f>
        <v>1470</v>
      </c>
      <c r="E189" s="26">
        <v>999</v>
      </c>
      <c r="F189" s="27">
        <f>SUM(E190:E202)</f>
        <v>998</v>
      </c>
      <c r="G189" s="26">
        <v>1241</v>
      </c>
      <c r="H189" s="27">
        <f>SUM(G190:G202)</f>
        <v>1241</v>
      </c>
      <c r="I189" s="26">
        <v>1284</v>
      </c>
      <c r="J189" s="27">
        <f>SUM(I190:I202)</f>
        <v>1284</v>
      </c>
      <c r="K189" s="26">
        <v>1067</v>
      </c>
      <c r="L189" s="27">
        <f>SUM(K190:K202)</f>
        <v>1066</v>
      </c>
      <c r="M189" s="26">
        <v>989</v>
      </c>
      <c r="N189" s="27">
        <f>SUM(M190:M202)</f>
        <v>988</v>
      </c>
      <c r="O189" s="26">
        <v>811</v>
      </c>
      <c r="P189" s="27">
        <f>SUM(O190:O202)</f>
        <v>810</v>
      </c>
      <c r="Q189" s="26">
        <v>1051</v>
      </c>
      <c r="R189" s="27">
        <f>SUM(Q190:Q202)</f>
        <v>1051</v>
      </c>
      <c r="S189" s="26">
        <v>356</v>
      </c>
      <c r="T189" s="27">
        <f>SUM(S190:S202)</f>
        <v>356</v>
      </c>
      <c r="U189" s="26">
        <v>555</v>
      </c>
      <c r="V189" s="27">
        <f>SUM(U190:U202)</f>
        <v>555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1036</v>
      </c>
      <c r="E190" s="8">
        <v>678</v>
      </c>
      <c r="G190" s="8">
        <v>746</v>
      </c>
      <c r="I190" s="8">
        <v>682</v>
      </c>
      <c r="K190" s="8">
        <v>744</v>
      </c>
      <c r="M190" s="8">
        <v>509</v>
      </c>
      <c r="O190" s="8">
        <v>644</v>
      </c>
      <c r="Q190" s="8">
        <v>378</v>
      </c>
      <c r="S190" s="8">
        <v>321</v>
      </c>
      <c r="U190" s="8">
        <v>350</v>
      </c>
    </row>
    <row r="191" spans="1:36" ht="15" customHeight="1" x14ac:dyDescent="0.4">
      <c r="A191" s="7" t="s">
        <v>207</v>
      </c>
      <c r="B191" s="8" t="s">
        <v>32</v>
      </c>
      <c r="C191" s="8">
        <v>6</v>
      </c>
      <c r="E191" s="8">
        <v>6</v>
      </c>
      <c r="G191" s="8">
        <v>6</v>
      </c>
      <c r="I191" s="8">
        <v>1</v>
      </c>
      <c r="K191" s="8">
        <v>1</v>
      </c>
      <c r="M191" s="8">
        <v>1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  <c r="M193" s="8">
        <v>2</v>
      </c>
      <c r="O193" s="8">
        <v>1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128</v>
      </c>
      <c r="E195" s="8">
        <v>87</v>
      </c>
      <c r="G195" s="8">
        <v>47</v>
      </c>
      <c r="I195" s="8">
        <v>82</v>
      </c>
      <c r="K195" s="8">
        <v>82</v>
      </c>
      <c r="M195" s="8">
        <v>215</v>
      </c>
      <c r="O195" s="8">
        <v>23</v>
      </c>
      <c r="Q195" s="8">
        <v>57</v>
      </c>
      <c r="S195" s="8">
        <v>6</v>
      </c>
    </row>
    <row r="196" spans="1:36" ht="15" customHeight="1" x14ac:dyDescent="0.4">
      <c r="A196" s="7" t="s">
        <v>212</v>
      </c>
      <c r="B196" s="8" t="s">
        <v>32</v>
      </c>
      <c r="Q196" s="8">
        <v>417</v>
      </c>
      <c r="U196" s="8">
        <v>179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Q199" s="8">
        <v>16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300</v>
      </c>
      <c r="E202" s="8">
        <v>227</v>
      </c>
      <c r="G202" s="8">
        <v>442</v>
      </c>
      <c r="I202" s="8">
        <v>519</v>
      </c>
      <c r="K202" s="8">
        <v>239</v>
      </c>
      <c r="M202" s="8">
        <v>261</v>
      </c>
      <c r="O202" s="8">
        <v>142</v>
      </c>
      <c r="Q202" s="8">
        <v>183</v>
      </c>
      <c r="S202" s="8">
        <v>29</v>
      </c>
      <c r="U202" s="8">
        <v>26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-203</v>
      </c>
      <c r="D203" s="24">
        <f>C174+C177-C189</f>
        <v>-203</v>
      </c>
      <c r="E203" s="23">
        <v>-687</v>
      </c>
      <c r="F203" s="24">
        <f>E174+E177-E189</f>
        <v>-688</v>
      </c>
      <c r="G203" s="23">
        <v>-1999</v>
      </c>
      <c r="H203" s="24">
        <f>G174+G177-G189</f>
        <v>-1999</v>
      </c>
      <c r="I203" s="23">
        <v>-1713</v>
      </c>
      <c r="J203" s="24">
        <f>I174+I177-I189</f>
        <v>-1713</v>
      </c>
      <c r="K203" s="23">
        <v>-2699</v>
      </c>
      <c r="L203" s="24">
        <f>K174+K177-K189</f>
        <v>-2699</v>
      </c>
      <c r="M203" s="23">
        <v>-273</v>
      </c>
      <c r="N203" s="24">
        <f>M174+M177-M189</f>
        <v>-274</v>
      </c>
      <c r="O203" s="23">
        <v>937</v>
      </c>
      <c r="P203" s="24">
        <f>O174+O177-O189</f>
        <v>937</v>
      </c>
      <c r="Q203" s="23">
        <v>2258</v>
      </c>
      <c r="R203" s="24">
        <f>Q174+Q177-Q189</f>
        <v>2259</v>
      </c>
      <c r="S203" s="23">
        <v>2202</v>
      </c>
      <c r="T203" s="24">
        <f>S174+S177-S189</f>
        <v>2202</v>
      </c>
      <c r="U203" s="23">
        <v>882</v>
      </c>
      <c r="V203" s="24">
        <f>U174+U177-U189</f>
        <v>882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4</v>
      </c>
      <c r="D204" s="20">
        <f>SUM(C205:C215)</f>
        <v>4</v>
      </c>
      <c r="E204" s="19"/>
      <c r="F204" s="20">
        <f>SUM(E205:E215)</f>
        <v>0</v>
      </c>
      <c r="G204" s="19">
        <v>234</v>
      </c>
      <c r="H204" s="20">
        <f>SUM(G205:G215)</f>
        <v>234</v>
      </c>
      <c r="I204" s="19">
        <v>958</v>
      </c>
      <c r="J204" s="20">
        <f>SUM(I205:I215)</f>
        <v>958</v>
      </c>
      <c r="K204" s="19">
        <v>272</v>
      </c>
      <c r="L204" s="20">
        <f>SUM(K205:K215)</f>
        <v>272</v>
      </c>
      <c r="M204" s="19">
        <v>543</v>
      </c>
      <c r="N204" s="20">
        <f>SUM(M205:M215)</f>
        <v>543</v>
      </c>
      <c r="O204" s="19">
        <v>385</v>
      </c>
      <c r="P204" s="20">
        <f>SUM(O205:O215)</f>
        <v>385</v>
      </c>
      <c r="Q204" s="19"/>
      <c r="R204" s="20">
        <f>SUM(Q205:Q215)</f>
        <v>0</v>
      </c>
      <c r="S204" s="19">
        <v>6653</v>
      </c>
      <c r="T204" s="20">
        <f>SUM(S205:S215)</f>
        <v>6654</v>
      </c>
      <c r="U204" s="19">
        <v>915</v>
      </c>
      <c r="V204" s="20">
        <f>SUM(U205:U215)</f>
        <v>915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4491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G208" s="8">
        <v>232</v>
      </c>
      <c r="I208" s="8">
        <v>719</v>
      </c>
      <c r="M208" s="8">
        <v>65</v>
      </c>
      <c r="O208" s="8">
        <v>20</v>
      </c>
      <c r="U208" s="8">
        <v>800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4</v>
      </c>
      <c r="G215" s="8">
        <v>2</v>
      </c>
      <c r="I215" s="8">
        <v>239</v>
      </c>
      <c r="K215" s="8">
        <v>272</v>
      </c>
      <c r="M215" s="8">
        <v>478</v>
      </c>
      <c r="O215" s="8">
        <v>365</v>
      </c>
      <c r="S215" s="8">
        <v>2163</v>
      </c>
      <c r="U215" s="8">
        <v>115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1403</v>
      </c>
      <c r="D216" s="27">
        <f>SUM(C217:C227)</f>
        <v>1403</v>
      </c>
      <c r="E216" s="26">
        <v>271</v>
      </c>
      <c r="F216" s="27">
        <f>SUM(E217:E227)</f>
        <v>271</v>
      </c>
      <c r="G216" s="26">
        <v>144</v>
      </c>
      <c r="H216" s="27">
        <f>SUM(G217:G227)</f>
        <v>144</v>
      </c>
      <c r="I216" s="26">
        <v>514</v>
      </c>
      <c r="J216" s="27">
        <f>SUM(I217:I227)</f>
        <v>514</v>
      </c>
      <c r="K216" s="26">
        <v>1482</v>
      </c>
      <c r="L216" s="27">
        <f>SUM(K217:K227)</f>
        <v>1482</v>
      </c>
      <c r="M216" s="26">
        <v>7888</v>
      </c>
      <c r="N216" s="27">
        <f>SUM(M217:M227)</f>
        <v>7887</v>
      </c>
      <c r="O216" s="26">
        <v>115</v>
      </c>
      <c r="P216" s="27">
        <f>SUM(O217:O227)</f>
        <v>115</v>
      </c>
      <c r="Q216" s="26">
        <v>32</v>
      </c>
      <c r="R216" s="27">
        <f>SUM(Q217:Q227)</f>
        <v>32</v>
      </c>
      <c r="S216" s="26">
        <v>345</v>
      </c>
      <c r="T216" s="27">
        <f>SUM(S217:S227)</f>
        <v>345</v>
      </c>
      <c r="U216" s="26">
        <v>25830</v>
      </c>
      <c r="V216" s="27">
        <f>SUM(U217:U227)</f>
        <v>25830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S219" s="8">
        <v>39</v>
      </c>
      <c r="U219" s="8">
        <v>682</v>
      </c>
    </row>
    <row r="220" spans="1:36" ht="15" customHeight="1" x14ac:dyDescent="0.4">
      <c r="A220" s="7" t="s">
        <v>209</v>
      </c>
      <c r="B220" s="8" t="s">
        <v>32</v>
      </c>
      <c r="S220" s="8">
        <v>162</v>
      </c>
      <c r="U220" s="8">
        <v>89</v>
      </c>
    </row>
    <row r="221" spans="1:36" ht="15" customHeight="1" x14ac:dyDescent="0.4">
      <c r="A221" s="7" t="s">
        <v>211</v>
      </c>
      <c r="B221" s="8" t="s">
        <v>32</v>
      </c>
      <c r="C221" s="8">
        <v>1172</v>
      </c>
      <c r="G221" s="8">
        <v>8</v>
      </c>
      <c r="I221" s="8">
        <v>208</v>
      </c>
      <c r="M221" s="8">
        <v>2856</v>
      </c>
      <c r="O221" s="8">
        <v>52</v>
      </c>
      <c r="S221" s="8">
        <v>144</v>
      </c>
      <c r="U221" s="8">
        <v>865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  <c r="U223" s="8">
        <v>22018</v>
      </c>
    </row>
    <row r="224" spans="1:36" ht="15" customHeight="1" x14ac:dyDescent="0.4">
      <c r="A224" s="7" t="s">
        <v>232</v>
      </c>
      <c r="B224" s="8" t="s">
        <v>32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231</v>
      </c>
      <c r="E227" s="8">
        <v>271</v>
      </c>
      <c r="G227" s="8">
        <v>136</v>
      </c>
      <c r="I227" s="8">
        <v>306</v>
      </c>
      <c r="K227" s="8">
        <v>1482</v>
      </c>
      <c r="M227" s="8">
        <v>5031</v>
      </c>
      <c r="O227" s="8">
        <v>63</v>
      </c>
      <c r="Q227" s="8">
        <v>32</v>
      </c>
      <c r="U227" s="8">
        <v>2176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-1602</v>
      </c>
      <c r="D229" s="24">
        <f>C203+C204-C216</f>
        <v>-1602</v>
      </c>
      <c r="E229" s="23">
        <v>-958</v>
      </c>
      <c r="F229" s="24">
        <f>E203+E204-E216</f>
        <v>-958</v>
      </c>
      <c r="G229" s="23">
        <v>-1909</v>
      </c>
      <c r="H229" s="24">
        <f>G203+G204-G216</f>
        <v>-1909</v>
      </c>
      <c r="I229" s="23">
        <v>-1269</v>
      </c>
      <c r="J229" s="24">
        <f>I203+I204-I216</f>
        <v>-1269</v>
      </c>
      <c r="K229" s="23">
        <v>-3908</v>
      </c>
      <c r="L229" s="24">
        <f>K203+K204-K216</f>
        <v>-3909</v>
      </c>
      <c r="M229" s="23">
        <v>-7618</v>
      </c>
      <c r="N229" s="24">
        <f>M203+M204-M216</f>
        <v>-7618</v>
      </c>
      <c r="O229" s="23">
        <v>1207</v>
      </c>
      <c r="P229" s="24">
        <f>O203+O204-O216</f>
        <v>1207</v>
      </c>
      <c r="Q229" s="23">
        <v>2226</v>
      </c>
      <c r="R229" s="24">
        <f>Q203+Q204-Q216</f>
        <v>2226</v>
      </c>
      <c r="S229" s="23">
        <v>8510</v>
      </c>
      <c r="T229" s="24">
        <f>S203+S204-S216</f>
        <v>8510</v>
      </c>
      <c r="U229" s="23">
        <v>-24033</v>
      </c>
      <c r="V229" s="24">
        <f>U203+U204-U216</f>
        <v>-24033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-1602</v>
      </c>
      <c r="E232" s="8">
        <v>-958</v>
      </c>
      <c r="G232" s="8">
        <v>-1909</v>
      </c>
      <c r="I232" s="8">
        <v>-1269</v>
      </c>
      <c r="K232" s="8">
        <v>-3908</v>
      </c>
      <c r="M232" s="8">
        <v>-7618</v>
      </c>
      <c r="O232" s="8">
        <v>1207</v>
      </c>
      <c r="Q232" s="8">
        <v>2226</v>
      </c>
      <c r="S232" s="8">
        <v>8510</v>
      </c>
      <c r="U232" s="8">
        <v>-24033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347</v>
      </c>
      <c r="D233" s="14">
        <f>SUM(C234:C244)</f>
        <v>777</v>
      </c>
      <c r="E233" s="13">
        <v>54</v>
      </c>
      <c r="F233" s="14">
        <f>SUM(E234:E244)</f>
        <v>342</v>
      </c>
      <c r="G233" s="13">
        <v>146</v>
      </c>
      <c r="H233" s="14">
        <f>SUM(G234:G244)</f>
        <v>553</v>
      </c>
      <c r="I233" s="13">
        <v>184</v>
      </c>
      <c r="J233" s="14">
        <f>SUM(I234:I244)</f>
        <v>405</v>
      </c>
      <c r="K233" s="13">
        <v>-339</v>
      </c>
      <c r="L233" s="14">
        <f>SUM(K234:K244)</f>
        <v>-323</v>
      </c>
      <c r="M233" s="13">
        <v>343</v>
      </c>
      <c r="N233" s="14">
        <f>SUM(M234:M244)</f>
        <v>881</v>
      </c>
      <c r="O233" s="13">
        <v>90</v>
      </c>
      <c r="P233" s="14">
        <f>SUM(O234:O244)</f>
        <v>1283</v>
      </c>
      <c r="Q233" s="13">
        <v>14</v>
      </c>
      <c r="R233" s="14">
        <f>SUM(Q234:Q244)</f>
        <v>2012</v>
      </c>
      <c r="S233" s="13">
        <v>65</v>
      </c>
      <c r="T233" s="14">
        <f>SUM(S234:S244)</f>
        <v>5707</v>
      </c>
      <c r="U233" s="13">
        <v>27</v>
      </c>
      <c r="V233" s="14">
        <f>SUM(U234:U244)</f>
        <v>1799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245</v>
      </c>
      <c r="E236" s="8">
        <v>56</v>
      </c>
      <c r="G236" s="8">
        <v>25</v>
      </c>
      <c r="I236" s="8">
        <v>201</v>
      </c>
      <c r="K236" s="8">
        <v>27</v>
      </c>
      <c r="M236" s="8">
        <v>83</v>
      </c>
      <c r="O236" s="8">
        <v>20</v>
      </c>
      <c r="Q236" s="8">
        <v>16</v>
      </c>
      <c r="S236" s="8">
        <v>22</v>
      </c>
      <c r="U236" s="8">
        <v>27</v>
      </c>
    </row>
    <row r="237" spans="1:36" ht="15" customHeight="1" x14ac:dyDescent="0.4">
      <c r="A237" s="7" t="s">
        <v>245</v>
      </c>
      <c r="B237" s="8" t="s">
        <v>32</v>
      </c>
      <c r="C237" s="8">
        <v>102</v>
      </c>
      <c r="E237" s="8">
        <v>-2</v>
      </c>
      <c r="G237" s="8">
        <v>121</v>
      </c>
      <c r="I237" s="8">
        <v>-17</v>
      </c>
      <c r="K237" s="8">
        <v>-366</v>
      </c>
      <c r="M237" s="8">
        <v>260</v>
      </c>
      <c r="O237" s="8">
        <v>70</v>
      </c>
      <c r="Q237" s="8">
        <v>-2</v>
      </c>
      <c r="S237" s="8">
        <v>31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12</v>
      </c>
      <c r="E240" s="8">
        <v>52</v>
      </c>
      <c r="G240" s="8">
        <v>-118</v>
      </c>
      <c r="I240" s="8">
        <v>-52</v>
      </c>
      <c r="K240" s="8">
        <v>24</v>
      </c>
      <c r="M240" s="8">
        <v>491</v>
      </c>
      <c r="O240" s="8">
        <v>1193</v>
      </c>
      <c r="Q240" s="8">
        <v>1998</v>
      </c>
      <c r="S240" s="8">
        <v>5654</v>
      </c>
      <c r="U240" s="8">
        <v>1772</v>
      </c>
    </row>
    <row r="241" spans="1:36" ht="15" customHeight="1" x14ac:dyDescent="0.4">
      <c r="A241" s="7" t="s">
        <v>249</v>
      </c>
      <c r="B241" s="8" t="s">
        <v>32</v>
      </c>
      <c r="C241" s="8">
        <v>11</v>
      </c>
      <c r="E241" s="8">
        <v>18</v>
      </c>
      <c r="G241" s="8">
        <v>18</v>
      </c>
      <c r="I241" s="8">
        <v>80</v>
      </c>
      <c r="K241" s="8">
        <v>80</v>
      </c>
      <c r="M241" s="8">
        <v>38</v>
      </c>
    </row>
    <row r="242" spans="1:36" ht="15" customHeight="1" x14ac:dyDescent="0.4">
      <c r="A242" s="7" t="s">
        <v>250</v>
      </c>
      <c r="B242" s="8" t="s">
        <v>32</v>
      </c>
      <c r="C242" s="8">
        <v>136</v>
      </c>
      <c r="E242" s="8">
        <v>11</v>
      </c>
      <c r="G242" s="8">
        <v>11</v>
      </c>
      <c r="I242" s="8">
        <v>-15</v>
      </c>
      <c r="K242" s="8">
        <v>15</v>
      </c>
      <c r="M242" s="8">
        <v>9</v>
      </c>
    </row>
    <row r="243" spans="1:36" ht="15" customHeight="1" x14ac:dyDescent="0.4">
      <c r="A243" s="7" t="s">
        <v>251</v>
      </c>
      <c r="B243" s="8" t="s">
        <v>32</v>
      </c>
      <c r="C243" s="8">
        <v>271</v>
      </c>
      <c r="E243" s="8">
        <v>207</v>
      </c>
      <c r="G243" s="8">
        <v>496</v>
      </c>
      <c r="I243" s="8">
        <v>208</v>
      </c>
      <c r="K243" s="8">
        <v>-103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-1566</v>
      </c>
      <c r="D245" s="24">
        <f>D229-C233+SUM(C242:C244)-C241-C240</f>
        <v>-1565</v>
      </c>
      <c r="E245" s="23">
        <v>-864</v>
      </c>
      <c r="F245" s="24">
        <f>F229-E233+SUM(E242:E244)-E241-E240</f>
        <v>-864</v>
      </c>
      <c r="G245" s="23">
        <v>-1447</v>
      </c>
      <c r="H245" s="24">
        <f>H229-G233+SUM(G242:G244)-G241-G240</f>
        <v>-1448</v>
      </c>
      <c r="I245" s="23">
        <v>-1289</v>
      </c>
      <c r="J245" s="24">
        <f>J229-I233+SUM(I242:I244)-I241-I240</f>
        <v>-1288</v>
      </c>
      <c r="K245" s="23">
        <v>-3762</v>
      </c>
      <c r="L245" s="24">
        <f>L229-K233+SUM(K242:K244)-K241-K240</f>
        <v>-3762</v>
      </c>
      <c r="M245" s="23">
        <v>-8480</v>
      </c>
      <c r="N245" s="24">
        <f>N229-M233+SUM(M242:M244)-M241-M240</f>
        <v>-8481</v>
      </c>
      <c r="O245" s="23">
        <v>-77</v>
      </c>
      <c r="P245" s="24">
        <f>P229-O233+SUM(O242:O244)-O241-O240</f>
        <v>-76</v>
      </c>
      <c r="Q245" s="23">
        <v>214</v>
      </c>
      <c r="R245" s="24">
        <f>R229-Q233+SUM(Q242:Q244)-Q241-Q240</f>
        <v>214</v>
      </c>
      <c r="S245" s="23">
        <v>2791</v>
      </c>
      <c r="T245" s="24">
        <f>T229-S233+SUM(S242:S244)-S241-S240</f>
        <v>2791</v>
      </c>
      <c r="U245" s="23">
        <v>-25832</v>
      </c>
      <c r="V245" s="24">
        <f>V229-U233+SUM(U242:U244)-U241-U240</f>
        <v>-25832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8510</v>
      </c>
      <c r="U246" s="8">
        <v>-24033</v>
      </c>
    </row>
    <row r="247" spans="1:36" ht="15" customHeight="1" x14ac:dyDescent="0.4">
      <c r="A247" s="7" t="s">
        <v>255</v>
      </c>
      <c r="B247" s="8" t="s">
        <v>32</v>
      </c>
      <c r="S247" s="8">
        <v>1350</v>
      </c>
      <c r="U247" s="8">
        <v>22612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-6653</v>
      </c>
      <c r="U251" s="8">
        <v>682</v>
      </c>
    </row>
    <row r="252" spans="1:36" ht="15" customHeight="1" x14ac:dyDescent="0.4">
      <c r="A252" s="7" t="s">
        <v>520</v>
      </c>
      <c r="B252" s="8" t="s">
        <v>32</v>
      </c>
      <c r="S252" s="8">
        <v>162</v>
      </c>
      <c r="U252" s="8">
        <v>89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U254" s="8">
        <v>-800</v>
      </c>
    </row>
    <row r="255" spans="1:36" ht="15" customHeight="1" x14ac:dyDescent="0.4">
      <c r="A255" s="7" t="s">
        <v>263</v>
      </c>
      <c r="B255" s="8" t="s">
        <v>32</v>
      </c>
      <c r="S255" s="8">
        <v>35</v>
      </c>
    </row>
    <row r="256" spans="1:36" ht="15" customHeight="1" x14ac:dyDescent="0.4">
      <c r="A256" s="7" t="s">
        <v>264</v>
      </c>
      <c r="B256" s="8" t="s">
        <v>32</v>
      </c>
      <c r="U256" s="8">
        <v>25</v>
      </c>
    </row>
    <row r="257" spans="1:21" ht="15" customHeight="1" x14ac:dyDescent="0.4">
      <c r="A257" s="7" t="s">
        <v>265</v>
      </c>
      <c r="B257" s="8" t="s">
        <v>32</v>
      </c>
      <c r="U257" s="8">
        <v>804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172</v>
      </c>
      <c r="U261" s="8">
        <v>24</v>
      </c>
    </row>
    <row r="262" spans="1:21" ht="15" customHeight="1" x14ac:dyDescent="0.4">
      <c r="A262" s="7" t="s">
        <v>270</v>
      </c>
      <c r="B262" s="8" t="s">
        <v>32</v>
      </c>
    </row>
    <row r="263" spans="1:21" ht="15" customHeight="1" x14ac:dyDescent="0.4">
      <c r="A263" s="7" t="s">
        <v>271</v>
      </c>
      <c r="B263" s="8" t="s">
        <v>32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-480</v>
      </c>
      <c r="U265" s="8">
        <v>-121</v>
      </c>
    </row>
    <row r="266" spans="1:21" ht="15" customHeight="1" x14ac:dyDescent="0.4">
      <c r="A266" s="7" t="s">
        <v>274</v>
      </c>
      <c r="B266" s="8" t="s">
        <v>32</v>
      </c>
      <c r="S266" s="8">
        <v>305</v>
      </c>
      <c r="U266" s="8">
        <v>351</v>
      </c>
    </row>
    <row r="267" spans="1:21" ht="15" customHeight="1" x14ac:dyDescent="0.4">
      <c r="A267" s="7" t="s">
        <v>275</v>
      </c>
      <c r="B267" s="8" t="s">
        <v>32</v>
      </c>
      <c r="U267" s="8">
        <v>55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-2001</v>
      </c>
      <c r="U272" s="8">
        <v>-558</v>
      </c>
    </row>
    <row r="273" spans="1:36" ht="15" customHeight="1" x14ac:dyDescent="0.4">
      <c r="A273" s="7" t="s">
        <v>281</v>
      </c>
      <c r="B273" s="8" t="s">
        <v>32</v>
      </c>
      <c r="S273" s="8">
        <v>-624</v>
      </c>
      <c r="U273" s="8">
        <v>-4407</v>
      </c>
    </row>
    <row r="274" spans="1:36" ht="15" customHeight="1" x14ac:dyDescent="0.4">
      <c r="A274" s="7" t="s">
        <v>282</v>
      </c>
      <c r="B274" s="8" t="s">
        <v>32</v>
      </c>
      <c r="S274" s="8">
        <v>498</v>
      </c>
      <c r="U274" s="8">
        <v>4269</v>
      </c>
    </row>
    <row r="275" spans="1:36" ht="15" customHeight="1" x14ac:dyDescent="0.4">
      <c r="A275" s="7" t="s">
        <v>283</v>
      </c>
      <c r="B275" s="8" t="s">
        <v>32</v>
      </c>
      <c r="U275" s="8">
        <v>-5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1054</v>
      </c>
      <c r="U277" s="8">
        <v>543</v>
      </c>
    </row>
    <row r="278" spans="1:36" ht="15" customHeight="1" x14ac:dyDescent="0.4">
      <c r="A278" s="7" t="s">
        <v>286</v>
      </c>
      <c r="B278" s="8" t="s">
        <v>32</v>
      </c>
      <c r="S278" s="8">
        <v>2077</v>
      </c>
      <c r="U278" s="8">
        <v>538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341</v>
      </c>
      <c r="T280" s="14"/>
      <c r="U280" s="13">
        <v>2020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4744</v>
      </c>
      <c r="T285" s="27">
        <f>SUM(S246:S280)</f>
        <v>4746</v>
      </c>
      <c r="U285" s="26">
        <v>2089</v>
      </c>
      <c r="V285" s="27">
        <f>SUM(U246:U280)</f>
        <v>2088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480</v>
      </c>
      <c r="U286" s="8">
        <v>122</v>
      </c>
    </row>
    <row r="287" spans="1:36" ht="15" customHeight="1" x14ac:dyDescent="0.4">
      <c r="A287" s="7" t="s">
        <v>295</v>
      </c>
      <c r="B287" s="8" t="s">
        <v>32</v>
      </c>
      <c r="S287" s="8">
        <v>-277</v>
      </c>
      <c r="U287" s="8">
        <v>-295</v>
      </c>
    </row>
    <row r="288" spans="1:36" ht="15" customHeight="1" x14ac:dyDescent="0.4">
      <c r="A288" s="7" t="s">
        <v>296</v>
      </c>
      <c r="B288" s="8" t="s">
        <v>32</v>
      </c>
      <c r="S288" s="8">
        <v>-38</v>
      </c>
      <c r="U288" s="8">
        <v>-27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>
        <v>-811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4910</v>
      </c>
      <c r="T291" s="24">
        <f>T285+SUM(S286:S290)</f>
        <v>4911</v>
      </c>
      <c r="U291" s="23">
        <v>1078</v>
      </c>
      <c r="V291" s="24">
        <f>U285+SUM(U286:U290)</f>
        <v>1078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-5079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-646</v>
      </c>
      <c r="U294" s="8">
        <v>-3162</v>
      </c>
    </row>
    <row r="295" spans="1:36" ht="15" customHeight="1" x14ac:dyDescent="0.4">
      <c r="A295" s="7" t="s">
        <v>303</v>
      </c>
      <c r="B295" s="8" t="s">
        <v>32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S298" s="8">
        <v>-766</v>
      </c>
      <c r="U298" s="8">
        <v>-5570</v>
      </c>
    </row>
    <row r="299" spans="1:36" ht="15" customHeight="1" x14ac:dyDescent="0.4">
      <c r="A299" s="7" t="s">
        <v>307</v>
      </c>
      <c r="B299" s="8" t="s">
        <v>32</v>
      </c>
      <c r="U299" s="8">
        <v>3060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  <c r="S301" s="8">
        <v>6094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-6770</v>
      </c>
      <c r="U305" s="8">
        <v>-1525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-7167</v>
      </c>
      <c r="T306" s="24">
        <f>SUM(S292:S305)</f>
        <v>-7167</v>
      </c>
      <c r="U306" s="23">
        <v>-3011</v>
      </c>
      <c r="V306" s="24">
        <f>SUM(U292:U305)</f>
        <v>-7197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S307" s="8">
        <v>1752</v>
      </c>
      <c r="U307" s="8">
        <v>1868</v>
      </c>
    </row>
    <row r="308" spans="1:36" ht="15" customHeight="1" x14ac:dyDescent="0.4">
      <c r="A308" s="7" t="s">
        <v>315</v>
      </c>
      <c r="B308" s="8" t="s">
        <v>32</v>
      </c>
      <c r="S308" s="8">
        <v>-1891</v>
      </c>
      <c r="U308" s="8">
        <v>-3687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</row>
    <row r="313" spans="1:36" ht="15" customHeight="1" x14ac:dyDescent="0.4">
      <c r="A313" s="7" t="s">
        <v>320</v>
      </c>
      <c r="B313" s="8" t="s">
        <v>32</v>
      </c>
      <c r="S313" s="8">
        <v>-165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  <c r="S315" s="8">
        <v>-1394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  <c r="S321" s="8">
        <v>3254</v>
      </c>
    </row>
    <row r="322" spans="1:36" ht="15" customHeight="1" x14ac:dyDescent="0.4">
      <c r="A322" s="7" t="s">
        <v>329</v>
      </c>
      <c r="B322" s="8" t="s">
        <v>32</v>
      </c>
      <c r="U322" s="8">
        <v>-459</v>
      </c>
    </row>
    <row r="323" spans="1:36" ht="15" customHeight="1" x14ac:dyDescent="0.4">
      <c r="A323" s="7" t="s">
        <v>330</v>
      </c>
      <c r="B323" s="8" t="s">
        <v>32</v>
      </c>
      <c r="S323" s="8">
        <v>6</v>
      </c>
      <c r="U323" s="8">
        <v>4203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1561</v>
      </c>
      <c r="T324" s="24">
        <f>SUM(S307:S323)</f>
        <v>1562</v>
      </c>
      <c r="U324" s="23">
        <v>1925</v>
      </c>
      <c r="V324" s="24">
        <f>SUM(U307:U323)</f>
        <v>1925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37</v>
      </c>
      <c r="U325" s="8">
        <v>9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-660</v>
      </c>
      <c r="T326" s="24">
        <f>S329-S327-S328</f>
        <v>-660</v>
      </c>
      <c r="U326" s="23"/>
      <c r="V326" s="24">
        <f>U329-U327-U328</f>
        <v>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926</v>
      </c>
      <c r="U327" s="8">
        <v>266</v>
      </c>
    </row>
    <row r="328" spans="1:36" ht="15" customHeight="1" x14ac:dyDescent="0.4">
      <c r="A328" s="7" t="s">
        <v>335</v>
      </c>
      <c r="B328" s="8" t="s">
        <v>32</v>
      </c>
      <c r="U328" s="8">
        <v>-97</v>
      </c>
    </row>
    <row r="329" spans="1:36" ht="15" customHeight="1" x14ac:dyDescent="0.4">
      <c r="A329" s="7" t="s">
        <v>336</v>
      </c>
      <c r="B329" s="8" t="s">
        <v>32</v>
      </c>
      <c r="S329" s="8">
        <v>266</v>
      </c>
      <c r="U329" s="8">
        <v>169</v>
      </c>
    </row>
    <row r="330" spans="1:36" ht="15" customHeight="1" x14ac:dyDescent="0.4">
      <c r="A330" s="7" t="s">
        <v>337</v>
      </c>
      <c r="B330" s="8" t="s">
        <v>32</v>
      </c>
      <c r="S330" s="8">
        <v>5732</v>
      </c>
      <c r="U330" s="8">
        <v>169</v>
      </c>
    </row>
    <row r="331" spans="1:36" ht="15" customHeight="1" x14ac:dyDescent="0.4">
      <c r="A331" s="7" t="s">
        <v>338</v>
      </c>
      <c r="B331" s="8" t="s">
        <v>32</v>
      </c>
      <c r="S331" s="8">
        <v>-5398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>
        <v>-68</v>
      </c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4BA0-B700-43F5-9815-D92CA00638B4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544</v>
      </c>
      <c r="D1" s="10"/>
      <c r="E1" s="9" t="s">
        <v>543</v>
      </c>
      <c r="F1" s="10"/>
      <c r="G1" s="9" t="s">
        <v>505</v>
      </c>
      <c r="H1" s="10"/>
      <c r="I1" s="9" t="s">
        <v>506</v>
      </c>
      <c r="J1" s="10"/>
      <c r="K1" s="9" t="s">
        <v>507</v>
      </c>
      <c r="L1" s="10"/>
      <c r="M1" s="9" t="s">
        <v>508</v>
      </c>
      <c r="N1" s="10"/>
      <c r="O1" s="9" t="s">
        <v>509</v>
      </c>
      <c r="P1" s="10"/>
      <c r="Q1" s="9" t="s">
        <v>510</v>
      </c>
      <c r="R1" s="10"/>
      <c r="S1" s="9" t="s">
        <v>511</v>
      </c>
      <c r="T1" s="10"/>
      <c r="U1" s="9"/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/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C4" s="8">
        <v>10</v>
      </c>
      <c r="D4" s="11">
        <v>5</v>
      </c>
      <c r="E4" s="8">
        <v>13</v>
      </c>
      <c r="G4" s="8">
        <v>13</v>
      </c>
      <c r="I4" s="8">
        <v>36</v>
      </c>
      <c r="K4" s="8">
        <v>36</v>
      </c>
      <c r="M4" s="8">
        <v>37</v>
      </c>
      <c r="O4" s="8">
        <v>38</v>
      </c>
      <c r="Q4" s="8">
        <v>34</v>
      </c>
      <c r="S4" s="8">
        <v>34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136000000</v>
      </c>
      <c r="E5" s="8">
        <v>136000000</v>
      </c>
      <c r="G5" s="8">
        <v>136000000</v>
      </c>
      <c r="I5" s="8">
        <v>136000000</v>
      </c>
      <c r="K5" s="8">
        <v>136000000</v>
      </c>
      <c r="M5" s="8">
        <v>136000000</v>
      </c>
      <c r="O5" s="8">
        <v>136000000</v>
      </c>
      <c r="Q5" s="8">
        <v>136000000</v>
      </c>
      <c r="S5" s="8">
        <v>136000000</v>
      </c>
    </row>
    <row r="6" spans="1:36" ht="15" customHeight="1" x14ac:dyDescent="0.4">
      <c r="A6" s="7" t="s">
        <v>27</v>
      </c>
      <c r="B6" s="8" t="s">
        <v>26</v>
      </c>
      <c r="E6" s="8">
        <v>1000</v>
      </c>
      <c r="M6" s="8">
        <v>140</v>
      </c>
      <c r="O6" s="8">
        <v>760</v>
      </c>
      <c r="Q6" s="8">
        <v>389</v>
      </c>
      <c r="S6" s="8">
        <v>361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545</v>
      </c>
      <c r="D7" s="14"/>
      <c r="E7" s="13" t="s">
        <v>545</v>
      </c>
      <c r="F7" s="14"/>
      <c r="G7" s="13" t="s">
        <v>545</v>
      </c>
      <c r="H7" s="14"/>
      <c r="I7" s="13" t="s">
        <v>545</v>
      </c>
      <c r="J7" s="14"/>
      <c r="K7" s="13" t="s">
        <v>545</v>
      </c>
      <c r="L7" s="14"/>
      <c r="M7" s="13" t="s">
        <v>545</v>
      </c>
      <c r="N7" s="14"/>
      <c r="O7" s="13" t="s">
        <v>545</v>
      </c>
      <c r="P7" s="14"/>
      <c r="Q7" s="13" t="s">
        <v>545</v>
      </c>
      <c r="R7" s="14"/>
      <c r="S7" s="13" t="s">
        <v>545</v>
      </c>
      <c r="T7" s="14"/>
      <c r="U7" s="13"/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64864</v>
      </c>
      <c r="D8" s="17">
        <f>SUM(C9:C35)-SUM(C17:C21)</f>
        <v>64861</v>
      </c>
      <c r="E8" s="16">
        <v>63454</v>
      </c>
      <c r="F8" s="17">
        <f>SUM(E9:E35)-SUM(E17:E21)</f>
        <v>63450</v>
      </c>
      <c r="G8" s="16">
        <v>65989</v>
      </c>
      <c r="H8" s="17">
        <f>SUM(G9:G35)-SUM(G17:G21)</f>
        <v>65989</v>
      </c>
      <c r="I8" s="16">
        <v>69899</v>
      </c>
      <c r="J8" s="17">
        <f>SUM(I9:I35)-SUM(I17:I21)</f>
        <v>69899</v>
      </c>
      <c r="K8" s="16">
        <v>66342</v>
      </c>
      <c r="L8" s="17">
        <f>SUM(K9:K35)-SUM(K17:K21)</f>
        <v>66342</v>
      </c>
      <c r="M8" s="16">
        <v>67664</v>
      </c>
      <c r="N8" s="17">
        <f>SUM(M9:M35)-SUM(M17:M21)</f>
        <v>67664</v>
      </c>
      <c r="O8" s="16">
        <v>60774</v>
      </c>
      <c r="P8" s="17">
        <f>SUM(O9:O35)-SUM(O17:O21)</f>
        <v>60772</v>
      </c>
      <c r="Q8" s="16">
        <v>48008</v>
      </c>
      <c r="R8" s="17">
        <f>SUM(Q9:Q35)-SUM(Q17:Q21)</f>
        <v>48008</v>
      </c>
      <c r="S8" s="16">
        <v>45444</v>
      </c>
      <c r="T8" s="17">
        <f>SUM(S9:S35)-SUM(S17:S21)</f>
        <v>45442</v>
      </c>
      <c r="U8" s="16"/>
      <c r="V8" s="17">
        <f>SUM(U9:U35)-SUM(U17:U21)</f>
        <v>0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8806</v>
      </c>
      <c r="E10" s="8">
        <v>9759</v>
      </c>
      <c r="G10" s="8">
        <v>10303</v>
      </c>
      <c r="I10" s="8">
        <v>11033</v>
      </c>
      <c r="K10" s="8">
        <v>9691</v>
      </c>
      <c r="M10" s="8">
        <v>8374</v>
      </c>
      <c r="O10" s="8">
        <v>10281</v>
      </c>
      <c r="Q10" s="8">
        <v>7798</v>
      </c>
      <c r="S10" s="8">
        <v>11801</v>
      </c>
    </row>
    <row r="11" spans="1:36" ht="15" customHeight="1" x14ac:dyDescent="0.4">
      <c r="A11" s="7" t="s">
        <v>35</v>
      </c>
      <c r="B11" s="8" t="s">
        <v>32</v>
      </c>
      <c r="C11" s="8">
        <v>17016</v>
      </c>
      <c r="E11" s="8">
        <v>18620</v>
      </c>
      <c r="G11" s="8">
        <v>21193</v>
      </c>
      <c r="I11" s="8">
        <v>23541</v>
      </c>
      <c r="K11" s="8">
        <v>24342</v>
      </c>
      <c r="M11" s="8">
        <v>24265</v>
      </c>
      <c r="O11" s="8">
        <v>22987</v>
      </c>
      <c r="Q11" s="8">
        <v>19873</v>
      </c>
      <c r="S11" s="8">
        <v>17797</v>
      </c>
    </row>
    <row r="12" spans="1:36" ht="15" customHeight="1" x14ac:dyDescent="0.4">
      <c r="A12" s="7" t="s">
        <v>36</v>
      </c>
      <c r="B12" s="8" t="s">
        <v>32</v>
      </c>
      <c r="C12" s="8">
        <v>1493</v>
      </c>
      <c r="E12" s="8">
        <v>1340</v>
      </c>
      <c r="G12" s="8">
        <v>1556</v>
      </c>
      <c r="I12" s="8">
        <v>706</v>
      </c>
      <c r="K12" s="8">
        <v>530</v>
      </c>
      <c r="M12" s="8">
        <v>2885</v>
      </c>
      <c r="O12" s="8">
        <v>1455</v>
      </c>
      <c r="Q12" s="8">
        <v>1294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11296</v>
      </c>
      <c r="E15" s="8">
        <v>11369</v>
      </c>
      <c r="G15" s="8">
        <v>11116</v>
      </c>
      <c r="I15" s="8">
        <v>11253</v>
      </c>
      <c r="K15" s="8">
        <v>11058</v>
      </c>
      <c r="M15" s="8">
        <v>10193</v>
      </c>
      <c r="O15" s="8">
        <v>9288</v>
      </c>
      <c r="Q15" s="8">
        <v>4420</v>
      </c>
      <c r="S15" s="8">
        <v>3623</v>
      </c>
    </row>
    <row r="16" spans="1:36" ht="15" customHeight="1" x14ac:dyDescent="0.4">
      <c r="A16" s="7" t="s">
        <v>40</v>
      </c>
      <c r="B16" s="8" t="s">
        <v>32</v>
      </c>
      <c r="C16" s="8">
        <v>15172</v>
      </c>
      <c r="E16" s="8">
        <v>16053</v>
      </c>
      <c r="G16" s="8">
        <v>15830</v>
      </c>
      <c r="I16" s="8">
        <v>19485</v>
      </c>
      <c r="K16" s="8">
        <v>18363</v>
      </c>
      <c r="M16" s="8">
        <v>19533</v>
      </c>
      <c r="O16" s="8">
        <v>13117</v>
      </c>
      <c r="Q16" s="8">
        <v>12448</v>
      </c>
      <c r="S16" s="8">
        <v>9728</v>
      </c>
    </row>
    <row r="17" spans="1:17" ht="15" customHeight="1" x14ac:dyDescent="0.4">
      <c r="A17" s="7" t="s">
        <v>41</v>
      </c>
      <c r="B17" s="8" t="s">
        <v>32</v>
      </c>
    </row>
    <row r="18" spans="1:17" ht="15" customHeight="1" x14ac:dyDescent="0.4">
      <c r="A18" s="7" t="s">
        <v>42</v>
      </c>
      <c r="B18" s="8" t="s">
        <v>32</v>
      </c>
    </row>
    <row r="19" spans="1:17" ht="15" customHeight="1" x14ac:dyDescent="0.4">
      <c r="A19" s="7" t="s">
        <v>43</v>
      </c>
      <c r="B19" s="8" t="s">
        <v>32</v>
      </c>
    </row>
    <row r="20" spans="1:17" ht="15" customHeight="1" x14ac:dyDescent="0.4">
      <c r="A20" s="7" t="s">
        <v>44</v>
      </c>
      <c r="B20" s="8" t="s">
        <v>32</v>
      </c>
    </row>
    <row r="21" spans="1:17" ht="15" customHeight="1" x14ac:dyDescent="0.4">
      <c r="A21" s="7" t="s">
        <v>45</v>
      </c>
      <c r="B21" s="8" t="s">
        <v>32</v>
      </c>
    </row>
    <row r="22" spans="1:17" ht="15" customHeight="1" x14ac:dyDescent="0.4">
      <c r="A22" s="7" t="s">
        <v>46</v>
      </c>
      <c r="B22" s="8" t="s">
        <v>32</v>
      </c>
    </row>
    <row r="23" spans="1:17" ht="15" customHeight="1" x14ac:dyDescent="0.4">
      <c r="A23" s="7" t="s">
        <v>47</v>
      </c>
      <c r="B23" s="8" t="s">
        <v>32</v>
      </c>
      <c r="C23" s="8">
        <v>1065</v>
      </c>
      <c r="E23" s="8">
        <v>872</v>
      </c>
      <c r="G23" s="8">
        <v>927</v>
      </c>
      <c r="I23" s="8">
        <v>676</v>
      </c>
      <c r="K23" s="8">
        <v>731</v>
      </c>
      <c r="M23" s="8">
        <v>939</v>
      </c>
      <c r="O23" s="8">
        <v>720</v>
      </c>
      <c r="Q23" s="8">
        <v>728</v>
      </c>
    </row>
    <row r="24" spans="1:17" ht="15" customHeight="1" x14ac:dyDescent="0.4">
      <c r="A24" s="7" t="s">
        <v>48</v>
      </c>
      <c r="B24" s="8" t="s">
        <v>32</v>
      </c>
    </row>
    <row r="25" spans="1:17" ht="15" customHeight="1" x14ac:dyDescent="0.4">
      <c r="A25" s="7" t="s">
        <v>49</v>
      </c>
      <c r="B25" s="8" t="s">
        <v>32</v>
      </c>
    </row>
    <row r="26" spans="1:17" ht="15" customHeight="1" x14ac:dyDescent="0.4">
      <c r="A26" s="7" t="s">
        <v>50</v>
      </c>
      <c r="B26" s="8" t="s">
        <v>32</v>
      </c>
    </row>
    <row r="27" spans="1:17" ht="15" customHeight="1" x14ac:dyDescent="0.4">
      <c r="A27" s="7" t="s">
        <v>51</v>
      </c>
      <c r="B27" s="8" t="s">
        <v>32</v>
      </c>
    </row>
    <row r="28" spans="1:17" ht="15" customHeight="1" x14ac:dyDescent="0.4">
      <c r="A28" s="7" t="s">
        <v>52</v>
      </c>
      <c r="B28" s="8" t="s">
        <v>32</v>
      </c>
    </row>
    <row r="29" spans="1:17" ht="15" customHeight="1" x14ac:dyDescent="0.4">
      <c r="A29" s="7" t="s">
        <v>53</v>
      </c>
      <c r="B29" s="8" t="s">
        <v>32</v>
      </c>
    </row>
    <row r="30" spans="1:17" ht="15" customHeight="1" x14ac:dyDescent="0.4">
      <c r="A30" s="7" t="s">
        <v>54</v>
      </c>
      <c r="B30" s="8" t="s">
        <v>32</v>
      </c>
    </row>
    <row r="31" spans="1:17" ht="15" customHeight="1" x14ac:dyDescent="0.4">
      <c r="A31" s="7" t="s">
        <v>55</v>
      </c>
      <c r="B31" s="8" t="s">
        <v>32</v>
      </c>
    </row>
    <row r="32" spans="1:17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10200</v>
      </c>
      <c r="E33" s="8">
        <v>5612</v>
      </c>
      <c r="G33" s="8">
        <v>5255</v>
      </c>
      <c r="I33" s="8">
        <v>3401</v>
      </c>
      <c r="K33" s="8">
        <v>1813</v>
      </c>
      <c r="M33" s="8">
        <v>1682</v>
      </c>
      <c r="O33" s="8">
        <v>3082</v>
      </c>
      <c r="Q33" s="8">
        <v>1578</v>
      </c>
      <c r="S33" s="8">
        <v>2603</v>
      </c>
    </row>
    <row r="34" spans="1:36" ht="15" customHeight="1" x14ac:dyDescent="0.4">
      <c r="A34" s="7" t="s">
        <v>58</v>
      </c>
      <c r="B34" s="8" t="s">
        <v>32</v>
      </c>
      <c r="C34" s="8">
        <v>-187</v>
      </c>
      <c r="E34" s="8">
        <v>-175</v>
      </c>
      <c r="G34" s="8">
        <v>-191</v>
      </c>
      <c r="I34" s="8">
        <v>-196</v>
      </c>
      <c r="K34" s="8">
        <v>-186</v>
      </c>
      <c r="M34" s="8">
        <v>-207</v>
      </c>
      <c r="O34" s="8">
        <v>-158</v>
      </c>
      <c r="Q34" s="8">
        <v>-131</v>
      </c>
      <c r="S34" s="8">
        <v>-110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54930</v>
      </c>
      <c r="D36" s="17">
        <f>C37+C46+C55</f>
        <v>54929</v>
      </c>
      <c r="E36" s="16">
        <v>57669</v>
      </c>
      <c r="F36" s="17">
        <f>E37+E46+E55</f>
        <v>57667</v>
      </c>
      <c r="G36" s="16">
        <v>54613</v>
      </c>
      <c r="H36" s="17">
        <f>G37+G46+G55</f>
        <v>54613</v>
      </c>
      <c r="I36" s="16">
        <v>52897</v>
      </c>
      <c r="J36" s="17">
        <f>I37+I46+I55</f>
        <v>52897</v>
      </c>
      <c r="K36" s="16">
        <v>53197</v>
      </c>
      <c r="L36" s="17">
        <f>K37+K46+K55</f>
        <v>53197</v>
      </c>
      <c r="M36" s="16">
        <v>54095</v>
      </c>
      <c r="N36" s="17">
        <f>M37+M46+M55</f>
        <v>54095</v>
      </c>
      <c r="O36" s="16">
        <v>51180</v>
      </c>
      <c r="P36" s="17">
        <f>O37+O46+O55</f>
        <v>51179</v>
      </c>
      <c r="Q36" s="16">
        <v>55652</v>
      </c>
      <c r="R36" s="17">
        <f>Q37+Q46+Q55</f>
        <v>55652</v>
      </c>
      <c r="S36" s="16">
        <v>87615</v>
      </c>
      <c r="T36" s="17">
        <f>S37+S46+S55</f>
        <v>87614</v>
      </c>
      <c r="U36" s="16"/>
      <c r="V36" s="17">
        <f>U37+U46+U55</f>
        <v>0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46090</v>
      </c>
      <c r="D37" s="20">
        <f>SUM(C38:C45)-C43-SUM(C39:C41)</f>
        <v>46090</v>
      </c>
      <c r="E37" s="19">
        <v>48221</v>
      </c>
      <c r="F37" s="20">
        <f>SUM(E38:E45)-E43-SUM(E39:E41)</f>
        <v>48221</v>
      </c>
      <c r="G37" s="19">
        <v>45068</v>
      </c>
      <c r="H37" s="20">
        <f>SUM(G38:G45)-G43-SUM(G39:G41)</f>
        <v>45068</v>
      </c>
      <c r="I37" s="19">
        <v>48233</v>
      </c>
      <c r="J37" s="20">
        <f>SUM(I38:I45)-I43-SUM(I39:I41)</f>
        <v>48233</v>
      </c>
      <c r="K37" s="19">
        <v>47158</v>
      </c>
      <c r="L37" s="20">
        <f>SUM(K38:K45)-K43-SUM(K39:K41)</f>
        <v>47158</v>
      </c>
      <c r="M37" s="19">
        <v>48479</v>
      </c>
      <c r="N37" s="20">
        <f>SUM(M38:M45)-M43-SUM(M39:M41)</f>
        <v>48479</v>
      </c>
      <c r="O37" s="19">
        <v>45446</v>
      </c>
      <c r="P37" s="20">
        <f>SUM(O38:O45)-O43-SUM(O39:O41)</f>
        <v>45446</v>
      </c>
      <c r="Q37" s="19">
        <v>49206</v>
      </c>
      <c r="R37" s="20">
        <f>SUM(Q38:Q45)-Q43-SUM(Q39:Q41)</f>
        <v>49206</v>
      </c>
      <c r="S37" s="19">
        <v>80058</v>
      </c>
      <c r="T37" s="20">
        <f>SUM(S38:S45)-S43-SUM(S39:S41)</f>
        <v>80056</v>
      </c>
      <c r="U37" s="19"/>
      <c r="V37" s="20">
        <f>SUM(U38:U45)-U43-SUM(U39:U41)</f>
        <v>0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37537</v>
      </c>
      <c r="E38" s="8">
        <v>39841</v>
      </c>
      <c r="G38" s="8">
        <v>38157</v>
      </c>
      <c r="I38" s="8">
        <v>40241</v>
      </c>
      <c r="K38" s="8">
        <v>40024</v>
      </c>
      <c r="M38" s="8">
        <v>38114</v>
      </c>
      <c r="O38" s="8">
        <v>34567</v>
      </c>
      <c r="Q38" s="8">
        <v>31173</v>
      </c>
      <c r="S38" s="8">
        <v>57958</v>
      </c>
    </row>
    <row r="39" spans="1:36" ht="15" customHeight="1" x14ac:dyDescent="0.4">
      <c r="A39" s="7" t="s">
        <v>63</v>
      </c>
      <c r="B39" s="8" t="s">
        <v>32</v>
      </c>
      <c r="M39" s="8">
        <v>23597</v>
      </c>
      <c r="O39" s="8">
        <v>20993</v>
      </c>
      <c r="Q39" s="8">
        <v>20222</v>
      </c>
      <c r="S39" s="8">
        <v>45280</v>
      </c>
    </row>
    <row r="40" spans="1:36" ht="15" customHeight="1" x14ac:dyDescent="0.4">
      <c r="A40" s="7" t="s">
        <v>64</v>
      </c>
      <c r="B40" s="8" t="s">
        <v>32</v>
      </c>
      <c r="M40" s="8">
        <v>13709</v>
      </c>
      <c r="O40" s="8">
        <v>12772</v>
      </c>
      <c r="Q40" s="8">
        <v>10434</v>
      </c>
      <c r="S40" s="8">
        <v>12372</v>
      </c>
    </row>
    <row r="41" spans="1:36" ht="15" customHeight="1" x14ac:dyDescent="0.4">
      <c r="A41" s="7" t="s">
        <v>65</v>
      </c>
      <c r="B41" s="8" t="s">
        <v>32</v>
      </c>
      <c r="Q41" s="8">
        <v>517</v>
      </c>
      <c r="S41" s="8">
        <v>306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>
        <v>808</v>
      </c>
      <c r="N43" s="14"/>
      <c r="O43" s="13">
        <v>802</v>
      </c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3816</v>
      </c>
      <c r="E44" s="8">
        <v>4187</v>
      </c>
      <c r="G44" s="8">
        <v>2888</v>
      </c>
      <c r="I44" s="8">
        <v>3659</v>
      </c>
      <c r="K44" s="8">
        <v>2680</v>
      </c>
      <c r="M44" s="8">
        <v>5648</v>
      </c>
      <c r="O44" s="8">
        <v>6324</v>
      </c>
      <c r="Q44" s="8">
        <v>2985</v>
      </c>
      <c r="S44" s="8">
        <v>6453</v>
      </c>
    </row>
    <row r="45" spans="1:36" ht="15" customHeight="1" x14ac:dyDescent="0.4">
      <c r="A45" s="7" t="s">
        <v>69</v>
      </c>
      <c r="B45" s="8" t="s">
        <v>32</v>
      </c>
      <c r="C45" s="8">
        <v>4737</v>
      </c>
      <c r="E45" s="8">
        <v>4193</v>
      </c>
      <c r="G45" s="8">
        <v>4023</v>
      </c>
      <c r="I45" s="8">
        <v>4333</v>
      </c>
      <c r="K45" s="8">
        <v>4454</v>
      </c>
      <c r="M45" s="8">
        <v>4717</v>
      </c>
      <c r="O45" s="8">
        <v>4555</v>
      </c>
      <c r="Q45" s="8">
        <v>15048</v>
      </c>
      <c r="S45" s="8">
        <v>15645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157</v>
      </c>
      <c r="D46" s="20">
        <f>C46</f>
        <v>157</v>
      </c>
      <c r="E46" s="19">
        <v>222</v>
      </c>
      <c r="F46" s="20">
        <f>E46</f>
        <v>222</v>
      </c>
      <c r="G46" s="19">
        <v>222</v>
      </c>
      <c r="H46" s="20">
        <f>G46</f>
        <v>222</v>
      </c>
      <c r="I46" s="19">
        <v>202</v>
      </c>
      <c r="J46" s="20">
        <f>I46</f>
        <v>202</v>
      </c>
      <c r="K46" s="19">
        <v>205</v>
      </c>
      <c r="L46" s="20">
        <f>K46</f>
        <v>205</v>
      </c>
      <c r="M46" s="19">
        <v>318</v>
      </c>
      <c r="N46" s="20">
        <f>M46</f>
        <v>318</v>
      </c>
      <c r="O46" s="19">
        <v>349</v>
      </c>
      <c r="P46" s="20">
        <f>O46</f>
        <v>349</v>
      </c>
      <c r="Q46" s="19">
        <v>316</v>
      </c>
      <c r="R46" s="20">
        <f>Q46</f>
        <v>316</v>
      </c>
      <c r="S46" s="19">
        <v>1240</v>
      </c>
      <c r="T46" s="20">
        <f>S46</f>
        <v>1240</v>
      </c>
      <c r="U46" s="19"/>
      <c r="V46" s="20">
        <f>U46</f>
        <v>0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1240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8682</v>
      </c>
      <c r="D55" s="20">
        <f>SUM(C56:C76)-C56</f>
        <v>8682</v>
      </c>
      <c r="E55" s="19">
        <v>9224</v>
      </c>
      <c r="F55" s="20">
        <f>SUM(E56:E76)-E56</f>
        <v>9224</v>
      </c>
      <c r="G55" s="19">
        <v>9323</v>
      </c>
      <c r="H55" s="20">
        <f>SUM(G56:G76)-G56</f>
        <v>9322</v>
      </c>
      <c r="I55" s="19">
        <v>4462</v>
      </c>
      <c r="J55" s="20">
        <f>SUM(I56:I76)-I56</f>
        <v>4462</v>
      </c>
      <c r="K55" s="19">
        <v>5834</v>
      </c>
      <c r="L55" s="20">
        <f>SUM(K56:K76)-K56</f>
        <v>5833</v>
      </c>
      <c r="M55" s="19">
        <v>5298</v>
      </c>
      <c r="N55" s="20">
        <f>SUM(M56:M76)-M56</f>
        <v>5298</v>
      </c>
      <c r="O55" s="19">
        <v>5384</v>
      </c>
      <c r="P55" s="20">
        <f>SUM(O56:O76)-O56</f>
        <v>5383</v>
      </c>
      <c r="Q55" s="19">
        <v>6130</v>
      </c>
      <c r="R55" s="20">
        <f>SUM(Q56:Q76)-Q56</f>
        <v>6130</v>
      </c>
      <c r="S55" s="19">
        <v>6316</v>
      </c>
      <c r="T55" s="20">
        <f>SUM(S56:S76)-S56</f>
        <v>6317</v>
      </c>
      <c r="U55" s="19"/>
      <c r="V55" s="20">
        <f>SUM(U56:U76)-U56</f>
        <v>0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2771</v>
      </c>
      <c r="D56" s="11">
        <f>SUM(C57:C61)</f>
        <v>2771</v>
      </c>
      <c r="E56" s="8">
        <v>2877</v>
      </c>
      <c r="F56" s="11">
        <f>SUM(E57:E61)</f>
        <v>2877</v>
      </c>
      <c r="G56" s="8">
        <v>3214</v>
      </c>
      <c r="H56" s="11">
        <f>SUM(G57:G61)</f>
        <v>3214</v>
      </c>
      <c r="I56" s="8">
        <v>1754</v>
      </c>
      <c r="J56" s="11">
        <f>SUM(I57:I61)</f>
        <v>1754</v>
      </c>
      <c r="K56" s="8">
        <v>3137</v>
      </c>
      <c r="L56" s="11">
        <f>SUM(K57:K61)</f>
        <v>3137</v>
      </c>
      <c r="M56" s="8">
        <v>3313</v>
      </c>
      <c r="N56" s="11">
        <f>SUM(M57:M61)</f>
        <v>3313</v>
      </c>
      <c r="O56" s="8">
        <v>3178</v>
      </c>
      <c r="P56" s="11">
        <f>SUM(O57:O61)</f>
        <v>3178</v>
      </c>
      <c r="Q56" s="8">
        <v>1869</v>
      </c>
      <c r="R56" s="11">
        <f>SUM(Q57:Q61)</f>
        <v>1869</v>
      </c>
      <c r="S56" s="8">
        <v>4052</v>
      </c>
      <c r="T56" s="11">
        <f>SUM(S57:S61)</f>
        <v>4052</v>
      </c>
      <c r="V56" s="11">
        <f>SUM(U57:U61)</f>
        <v>0</v>
      </c>
    </row>
    <row r="57" spans="1:36" ht="15" customHeight="1" x14ac:dyDescent="0.4">
      <c r="A57" s="7" t="s">
        <v>80</v>
      </c>
      <c r="B57" s="8" t="s">
        <v>32</v>
      </c>
      <c r="C57" s="8">
        <v>629</v>
      </c>
      <c r="E57" s="8">
        <v>762</v>
      </c>
      <c r="G57" s="8">
        <v>779</v>
      </c>
      <c r="I57" s="8">
        <v>837</v>
      </c>
      <c r="K57" s="8">
        <v>892</v>
      </c>
      <c r="M57" s="8">
        <v>500</v>
      </c>
      <c r="O57" s="8">
        <v>916</v>
      </c>
      <c r="Q57" s="8">
        <v>407</v>
      </c>
      <c r="S57" s="8">
        <v>662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2142</v>
      </c>
      <c r="E61" s="8">
        <v>2115</v>
      </c>
      <c r="G61" s="8">
        <v>2435</v>
      </c>
      <c r="I61" s="8">
        <v>917</v>
      </c>
      <c r="K61" s="8">
        <v>2245</v>
      </c>
      <c r="M61" s="8">
        <v>2813</v>
      </c>
      <c r="O61" s="8">
        <v>2262</v>
      </c>
      <c r="Q61" s="8">
        <v>1462</v>
      </c>
      <c r="S61" s="8">
        <v>3390</v>
      </c>
    </row>
    <row r="62" spans="1:36" ht="15" customHeight="1" x14ac:dyDescent="0.4">
      <c r="A62" s="7" t="s">
        <v>85</v>
      </c>
      <c r="B62" s="8" t="s">
        <v>32</v>
      </c>
      <c r="C62" s="8">
        <v>231</v>
      </c>
      <c r="E62" s="8">
        <v>181</v>
      </c>
      <c r="G62" s="8">
        <v>8</v>
      </c>
      <c r="I62" s="8">
        <v>18</v>
      </c>
      <c r="K62" s="8">
        <v>14</v>
      </c>
      <c r="M62" s="8">
        <v>7</v>
      </c>
      <c r="O62" s="8">
        <v>235</v>
      </c>
      <c r="Q62" s="8">
        <v>1123</v>
      </c>
      <c r="S62" s="8">
        <v>484</v>
      </c>
    </row>
    <row r="63" spans="1:36" ht="15" customHeight="1" x14ac:dyDescent="0.4">
      <c r="A63" s="7" t="s">
        <v>86</v>
      </c>
      <c r="B63" s="8" t="s">
        <v>32</v>
      </c>
      <c r="C63" s="8">
        <v>3458</v>
      </c>
      <c r="E63" s="8">
        <v>4219</v>
      </c>
      <c r="G63" s="8">
        <v>4157</v>
      </c>
      <c r="I63" s="8">
        <v>570</v>
      </c>
      <c r="K63" s="8">
        <v>681</v>
      </c>
      <c r="M63" s="8">
        <v>479</v>
      </c>
      <c r="O63" s="8">
        <v>781</v>
      </c>
      <c r="Q63" s="8">
        <v>1752</v>
      </c>
      <c r="S63" s="8">
        <v>1182</v>
      </c>
    </row>
    <row r="64" spans="1:36" ht="15" customHeight="1" x14ac:dyDescent="0.4">
      <c r="A64" s="7" t="s">
        <v>87</v>
      </c>
      <c r="B64" s="8" t="s">
        <v>32</v>
      </c>
      <c r="M64" s="8">
        <v>5897</v>
      </c>
      <c r="O64" s="8">
        <v>6130</v>
      </c>
      <c r="Q64" s="8">
        <v>5782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M67" s="8">
        <v>831</v>
      </c>
      <c r="O67" s="8">
        <v>750</v>
      </c>
      <c r="Q67" s="8">
        <v>617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651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7915</v>
      </c>
      <c r="D74" s="20">
        <f>C74</f>
        <v>7915</v>
      </c>
      <c r="E74" s="19">
        <v>7643</v>
      </c>
      <c r="F74" s="20">
        <f>E74</f>
        <v>7643</v>
      </c>
      <c r="G74" s="19">
        <v>7639</v>
      </c>
      <c r="H74" s="20">
        <f>G74</f>
        <v>7639</v>
      </c>
      <c r="I74" s="19">
        <v>7853</v>
      </c>
      <c r="J74" s="20">
        <f>I74</f>
        <v>7853</v>
      </c>
      <c r="K74" s="19">
        <v>7710</v>
      </c>
      <c r="L74" s="20">
        <f>K74</f>
        <v>7710</v>
      </c>
      <c r="M74" s="19">
        <v>854</v>
      </c>
      <c r="N74" s="20">
        <f>M74</f>
        <v>854</v>
      </c>
      <c r="O74" s="19">
        <v>778</v>
      </c>
      <c r="P74" s="20">
        <f>O74</f>
        <v>778</v>
      </c>
      <c r="Q74" s="19">
        <v>1181</v>
      </c>
      <c r="R74" s="20">
        <f>Q74</f>
        <v>1181</v>
      </c>
      <c r="S74" s="19">
        <v>1222</v>
      </c>
      <c r="T74" s="20">
        <f>S74</f>
        <v>1222</v>
      </c>
      <c r="U74" s="19"/>
      <c r="V74" s="20">
        <f>U74</f>
        <v>0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-5693</v>
      </c>
      <c r="E75" s="8">
        <v>-5696</v>
      </c>
      <c r="G75" s="8">
        <v>-5696</v>
      </c>
      <c r="I75" s="8">
        <v>-5733</v>
      </c>
      <c r="K75" s="8">
        <v>-5709</v>
      </c>
      <c r="M75" s="8">
        <v>-6083</v>
      </c>
      <c r="O75" s="8">
        <v>-6469</v>
      </c>
      <c r="Q75" s="8">
        <v>-6194</v>
      </c>
      <c r="S75" s="8">
        <v>-1274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364</v>
      </c>
      <c r="D77" s="14"/>
      <c r="E77" s="13">
        <v>143</v>
      </c>
      <c r="F77" s="14"/>
      <c r="G77" s="13">
        <v>65</v>
      </c>
      <c r="H77" s="14"/>
      <c r="I77" s="13">
        <v>148</v>
      </c>
      <c r="J77" s="14"/>
      <c r="K77" s="13">
        <v>133</v>
      </c>
      <c r="L77" s="14"/>
      <c r="M77" s="13">
        <v>115</v>
      </c>
      <c r="N77" s="14"/>
      <c r="O77" s="13">
        <v>223</v>
      </c>
      <c r="P77" s="14"/>
      <c r="Q77" s="13">
        <v>168</v>
      </c>
      <c r="R77" s="14"/>
      <c r="S77" s="13">
        <v>68</v>
      </c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  <c r="M79" s="8">
        <v>115</v>
      </c>
      <c r="O79" s="8">
        <v>223</v>
      </c>
      <c r="Q79" s="8">
        <v>168</v>
      </c>
      <c r="S79" s="8">
        <v>68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C81" s="8">
        <v>74</v>
      </c>
      <c r="E81" s="8">
        <v>66</v>
      </c>
      <c r="G81" s="8">
        <v>33</v>
      </c>
      <c r="I81" s="8">
        <v>268</v>
      </c>
      <c r="K81" s="8">
        <v>197</v>
      </c>
      <c r="M81" s="8">
        <v>119</v>
      </c>
      <c r="O81" s="8">
        <v>59</v>
      </c>
    </row>
    <row r="82" spans="1:36" ht="15" customHeight="1" x14ac:dyDescent="0.4">
      <c r="A82" s="21" t="s">
        <v>102</v>
      </c>
      <c r="B82" s="8" t="s">
        <v>32</v>
      </c>
      <c r="O82" s="8">
        <v>62</v>
      </c>
      <c r="Q82" s="8">
        <v>128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120233</v>
      </c>
      <c r="D83" s="24">
        <f>C8+C37+C46+C55+C77+C81+C82</f>
        <v>120231</v>
      </c>
      <c r="E83" s="23">
        <v>121333</v>
      </c>
      <c r="F83" s="24">
        <f>E8+E37+E46+E55+E77+E81+E82</f>
        <v>121330</v>
      </c>
      <c r="G83" s="23">
        <v>120700</v>
      </c>
      <c r="H83" s="24">
        <f>G8+G37+G46+G55+G77+G81+G82</f>
        <v>120700</v>
      </c>
      <c r="I83" s="23">
        <v>123212</v>
      </c>
      <c r="J83" s="24">
        <f>I8+I37+I46+I55+I77+I81+I82</f>
        <v>123212</v>
      </c>
      <c r="K83" s="23">
        <v>119869</v>
      </c>
      <c r="L83" s="24">
        <f>K8+K37+K46+K55+K77+K81+K82</f>
        <v>119869</v>
      </c>
      <c r="M83" s="23">
        <v>121993</v>
      </c>
      <c r="N83" s="24">
        <f>M8+M37+M46+M55+M77+M81+M82</f>
        <v>121993</v>
      </c>
      <c r="O83" s="23">
        <v>112299</v>
      </c>
      <c r="P83" s="24">
        <f>O8+O37+O46+O55+O77+O81+O82</f>
        <v>112297</v>
      </c>
      <c r="Q83" s="23">
        <v>103956</v>
      </c>
      <c r="R83" s="24">
        <f>Q8+Q37+Q46+Q55+Q77+Q81+Q82</f>
        <v>103956</v>
      </c>
      <c r="S83" s="23">
        <v>133129</v>
      </c>
      <c r="T83" s="24">
        <f>S8+S37+S46+S55+S77+S81+S82</f>
        <v>133126</v>
      </c>
      <c r="U83" s="23"/>
      <c r="V83" s="24">
        <f>V8+U37+U46+U55+U77+U81+U82</f>
        <v>0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78146</v>
      </c>
      <c r="D84" s="15">
        <f>SUM(C85:C111)-C87</f>
        <v>78143</v>
      </c>
      <c r="E84" s="16">
        <v>77082</v>
      </c>
      <c r="F84" s="17">
        <f>SUM(E85:E111)-E87</f>
        <v>77079</v>
      </c>
      <c r="G84" s="16">
        <v>88028</v>
      </c>
      <c r="H84" s="17">
        <f>SUM(G85:G111)-G87</f>
        <v>88028</v>
      </c>
      <c r="I84" s="16">
        <v>89211</v>
      </c>
      <c r="J84" s="17">
        <f>SUM(I85:I111)-I87</f>
        <v>89211</v>
      </c>
      <c r="K84" s="16">
        <v>87618</v>
      </c>
      <c r="L84" s="17">
        <f>SUM(K85:K111)-K87</f>
        <v>87618</v>
      </c>
      <c r="M84" s="16">
        <v>98550</v>
      </c>
      <c r="N84" s="17">
        <f>SUM(M85:M111)-M87</f>
        <v>98549</v>
      </c>
      <c r="O84" s="16">
        <v>96760</v>
      </c>
      <c r="P84" s="17">
        <f>SUM(O85:O111)-O87</f>
        <v>96760</v>
      </c>
      <c r="Q84" s="16">
        <v>88326</v>
      </c>
      <c r="R84" s="17">
        <f>SUM(Q85:Q111)-Q87</f>
        <v>88326</v>
      </c>
      <c r="S84" s="16"/>
      <c r="T84" s="17">
        <f>SUM(S85:S111)-S87</f>
        <v>88498</v>
      </c>
      <c r="U84" s="16"/>
      <c r="V84" s="17">
        <f>SUM(U85:U111)-U87</f>
        <v>0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16152</v>
      </c>
      <c r="E85" s="8">
        <v>21066</v>
      </c>
      <c r="G85" s="8">
        <v>23243</v>
      </c>
      <c r="I85" s="8">
        <v>27450</v>
      </c>
      <c r="K85" s="8">
        <v>27620</v>
      </c>
      <c r="M85" s="8">
        <v>29995</v>
      </c>
      <c r="O85" s="8">
        <v>23365</v>
      </c>
      <c r="Q85" s="8">
        <v>17882</v>
      </c>
      <c r="S85" s="8">
        <v>14286</v>
      </c>
    </row>
    <row r="86" spans="1:36" ht="15" customHeight="1" x14ac:dyDescent="0.4">
      <c r="A86" s="7" t="s">
        <v>106</v>
      </c>
      <c r="B86" s="8" t="s">
        <v>32</v>
      </c>
      <c r="C86" s="8">
        <v>2549</v>
      </c>
      <c r="E86" s="8">
        <v>2006</v>
      </c>
      <c r="G86" s="8">
        <v>3198</v>
      </c>
      <c r="I86" s="8">
        <v>151</v>
      </c>
      <c r="K86" s="8">
        <v>81</v>
      </c>
      <c r="M86" s="8">
        <v>81</v>
      </c>
      <c r="O86" s="8">
        <v>92</v>
      </c>
    </row>
    <row r="87" spans="1:36" ht="15" customHeight="1" x14ac:dyDescent="0.4">
      <c r="A87" s="7" t="s">
        <v>107</v>
      </c>
      <c r="B87" s="8" t="s">
        <v>32</v>
      </c>
      <c r="C87" s="8">
        <v>56475</v>
      </c>
      <c r="E87" s="8">
        <v>50389</v>
      </c>
      <c r="G87" s="8">
        <v>57729</v>
      </c>
      <c r="I87" s="8">
        <v>55376</v>
      </c>
      <c r="K87" s="8">
        <v>55843</v>
      </c>
      <c r="M87" s="8">
        <v>62713</v>
      </c>
      <c r="O87" s="8">
        <v>67857</v>
      </c>
      <c r="Q87" s="8">
        <v>64829</v>
      </c>
      <c r="S87" s="8">
        <v>69931</v>
      </c>
    </row>
    <row r="88" spans="1:36" ht="15" customHeight="1" outlineLevel="1" x14ac:dyDescent="0.4">
      <c r="A88" s="7" t="s">
        <v>108</v>
      </c>
      <c r="B88" s="8" t="s">
        <v>32</v>
      </c>
      <c r="C88" s="8">
        <v>56475</v>
      </c>
      <c r="E88" s="8">
        <v>50389</v>
      </c>
      <c r="G88" s="8">
        <v>57729</v>
      </c>
      <c r="I88" s="8">
        <v>55376</v>
      </c>
      <c r="K88" s="8">
        <v>55843</v>
      </c>
      <c r="M88" s="8">
        <v>62713</v>
      </c>
      <c r="O88" s="8">
        <v>67857</v>
      </c>
      <c r="Q88" s="8">
        <v>64829</v>
      </c>
      <c r="S88" s="8">
        <v>69931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1021</v>
      </c>
      <c r="E91" s="8">
        <v>661</v>
      </c>
      <c r="G91" s="8">
        <v>1178</v>
      </c>
      <c r="I91" s="8">
        <v>1447</v>
      </c>
      <c r="K91" s="8">
        <v>1560</v>
      </c>
      <c r="M91" s="8">
        <v>2382</v>
      </c>
      <c r="O91" s="8">
        <v>1526</v>
      </c>
      <c r="Q91" s="8">
        <v>2718</v>
      </c>
      <c r="S91" s="8">
        <v>542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99</v>
      </c>
      <c r="E93" s="8">
        <v>356</v>
      </c>
      <c r="G93" s="8">
        <v>108</v>
      </c>
      <c r="I93" s="8">
        <v>706</v>
      </c>
      <c r="K93" s="8">
        <v>97</v>
      </c>
      <c r="M93" s="8">
        <v>91</v>
      </c>
      <c r="O93" s="8">
        <v>76</v>
      </c>
      <c r="Q93" s="8">
        <v>47</v>
      </c>
      <c r="S93" s="8">
        <v>86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488</v>
      </c>
      <c r="E104" s="8">
        <v>409</v>
      </c>
      <c r="G104" s="8">
        <v>434</v>
      </c>
      <c r="I104" s="8">
        <v>556</v>
      </c>
      <c r="K104" s="8">
        <v>553</v>
      </c>
      <c r="M104" s="8">
        <v>526</v>
      </c>
      <c r="O104" s="8">
        <v>362</v>
      </c>
      <c r="Q104" s="8">
        <v>310</v>
      </c>
      <c r="S104" s="8">
        <v>160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M107" s="8">
        <v>31</v>
      </c>
      <c r="O107" s="8">
        <v>29</v>
      </c>
      <c r="Q107" s="8">
        <v>10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1359</v>
      </c>
      <c r="D111" s="14"/>
      <c r="E111" s="13">
        <v>2192</v>
      </c>
      <c r="F111" s="14"/>
      <c r="G111" s="13">
        <v>2138</v>
      </c>
      <c r="H111" s="14"/>
      <c r="I111" s="13">
        <v>3525</v>
      </c>
      <c r="J111" s="14"/>
      <c r="K111" s="13">
        <v>1864</v>
      </c>
      <c r="L111" s="14"/>
      <c r="M111" s="13">
        <v>2730</v>
      </c>
      <c r="N111" s="14"/>
      <c r="O111" s="13">
        <v>3453</v>
      </c>
      <c r="P111" s="14"/>
      <c r="Q111" s="13">
        <v>2530</v>
      </c>
      <c r="R111" s="14"/>
      <c r="S111" s="13">
        <v>3493</v>
      </c>
      <c r="T111" s="14"/>
      <c r="U111" s="13"/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46294</v>
      </c>
      <c r="D112" s="17">
        <f>SUM(C113:C131)-C113-SUM(C121:C124)</f>
        <v>46292</v>
      </c>
      <c r="E112" s="16">
        <v>48320</v>
      </c>
      <c r="F112" s="17">
        <f>SUM(E113:E131)-E113-SUM(E121:E124)</f>
        <v>48319</v>
      </c>
      <c r="G112" s="16">
        <v>39295</v>
      </c>
      <c r="H112" s="17">
        <f>SUM(G113:G131)-G113-SUM(G121:G124)</f>
        <v>39295</v>
      </c>
      <c r="I112" s="16">
        <v>43532</v>
      </c>
      <c r="J112" s="17">
        <f>SUM(I113:I131)-I113-SUM(I121:I124)</f>
        <v>43532</v>
      </c>
      <c r="K112" s="16">
        <v>43864</v>
      </c>
      <c r="L112" s="17">
        <f>SUM(K113:K131)-K113-SUM(K121:K124)</f>
        <v>43864</v>
      </c>
      <c r="M112" s="16">
        <v>38199</v>
      </c>
      <c r="N112" s="17">
        <f>SUM(M113:M131)-M113-SUM(M121:M124)</f>
        <v>38199</v>
      </c>
      <c r="O112" s="16">
        <v>34711</v>
      </c>
      <c r="P112" s="17">
        <f>SUM(O113:O131)-O113-SUM(O121:O124)</f>
        <v>34711</v>
      </c>
      <c r="Q112" s="16">
        <v>37009</v>
      </c>
      <c r="R112" s="17">
        <f>SUM(Q113:Q131)-Q113-SUM(Q121:Q124)</f>
        <v>37009</v>
      </c>
      <c r="S112" s="16">
        <v>68161</v>
      </c>
      <c r="T112" s="17">
        <f>SUM(S113:S131)-S113-SUM(S121:S124)</f>
        <v>68159</v>
      </c>
      <c r="U112" s="16"/>
      <c r="V112" s="17">
        <f>SUM(U113:U131)-U113-SUM(U121:U124)</f>
        <v>0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40322</v>
      </c>
      <c r="E113" s="8">
        <v>42413</v>
      </c>
      <c r="G113" s="8">
        <v>31208</v>
      </c>
      <c r="I113" s="8">
        <v>31160</v>
      </c>
      <c r="K113" s="8">
        <v>31627</v>
      </c>
      <c r="M113" s="8">
        <v>27101</v>
      </c>
      <c r="O113" s="8">
        <v>24842</v>
      </c>
      <c r="Q113" s="8">
        <v>23995</v>
      </c>
      <c r="S113" s="8">
        <v>60825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40322</v>
      </c>
      <c r="E115" s="8">
        <v>42413</v>
      </c>
      <c r="G115" s="8">
        <v>31208</v>
      </c>
      <c r="I115" s="8">
        <v>31160</v>
      </c>
      <c r="K115" s="8">
        <v>31627</v>
      </c>
      <c r="M115" s="8">
        <v>27101</v>
      </c>
      <c r="O115" s="8">
        <v>24842</v>
      </c>
      <c r="Q115" s="8">
        <v>23995</v>
      </c>
      <c r="S115" s="8">
        <v>60825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4740</v>
      </c>
      <c r="E120" s="8">
        <v>4623</v>
      </c>
      <c r="G120" s="8">
        <v>4131</v>
      </c>
      <c r="I120" s="8">
        <v>4265</v>
      </c>
      <c r="K120" s="8">
        <v>4285</v>
      </c>
      <c r="M120" s="8">
        <v>3710</v>
      </c>
      <c r="O120" s="8">
        <v>3002</v>
      </c>
      <c r="Q120" s="8">
        <v>2417</v>
      </c>
      <c r="S120" s="8">
        <v>2346</v>
      </c>
    </row>
    <row r="121" spans="1:33" ht="15" customHeight="1" x14ac:dyDescent="0.4">
      <c r="A121" s="7" t="s">
        <v>140</v>
      </c>
      <c r="B121" s="8" t="s">
        <v>32</v>
      </c>
      <c r="C121" s="8">
        <v>4740</v>
      </c>
      <c r="E121" s="8">
        <v>4623</v>
      </c>
      <c r="G121" s="8">
        <v>4131</v>
      </c>
      <c r="I121" s="8">
        <v>4265</v>
      </c>
      <c r="K121" s="8">
        <v>4285</v>
      </c>
      <c r="M121" s="8">
        <v>3710</v>
      </c>
      <c r="O121" s="8">
        <v>3002</v>
      </c>
      <c r="Q121" s="8">
        <v>2417</v>
      </c>
      <c r="S121" s="8">
        <v>2346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  <c r="Q125" s="8">
        <v>120</v>
      </c>
      <c r="S125" s="8">
        <v>109</v>
      </c>
    </row>
    <row r="126" spans="1:33" ht="15" customHeight="1" x14ac:dyDescent="0.4">
      <c r="A126" s="7" t="s">
        <v>117</v>
      </c>
      <c r="B126" s="8" t="s">
        <v>32</v>
      </c>
      <c r="S126" s="8">
        <v>4342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1230</v>
      </c>
      <c r="D131" s="14"/>
      <c r="E131" s="13">
        <v>1283</v>
      </c>
      <c r="F131" s="14"/>
      <c r="G131" s="13">
        <v>3956</v>
      </c>
      <c r="H131" s="14"/>
      <c r="I131" s="13">
        <v>8107</v>
      </c>
      <c r="J131" s="14"/>
      <c r="K131" s="13">
        <v>7952</v>
      </c>
      <c r="L131" s="14"/>
      <c r="M131" s="13">
        <v>7388</v>
      </c>
      <c r="N131" s="14"/>
      <c r="O131" s="13">
        <v>6867</v>
      </c>
      <c r="P131" s="14"/>
      <c r="Q131" s="13">
        <v>10477</v>
      </c>
      <c r="R131" s="14"/>
      <c r="S131" s="13">
        <v>537</v>
      </c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M134" s="8">
        <v>50</v>
      </c>
      <c r="S134" s="8">
        <v>200</v>
      </c>
    </row>
    <row r="135" spans="1:36" ht="15" customHeight="1" x14ac:dyDescent="0.4">
      <c r="A135" s="7" t="s">
        <v>151</v>
      </c>
      <c r="B135" s="8" t="s">
        <v>32</v>
      </c>
      <c r="C135" s="8">
        <v>149</v>
      </c>
      <c r="E135" s="8">
        <v>163</v>
      </c>
      <c r="G135" s="8">
        <v>180</v>
      </c>
      <c r="I135" s="8">
        <v>202</v>
      </c>
      <c r="K135" s="8">
        <v>189</v>
      </c>
      <c r="M135" s="8">
        <v>179</v>
      </c>
      <c r="O135" s="8">
        <v>164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124590</v>
      </c>
      <c r="D136" s="24">
        <f>C84+C112+SUM(C132:C135)</f>
        <v>124589</v>
      </c>
      <c r="E136" s="23">
        <v>125566</v>
      </c>
      <c r="F136" s="24">
        <f>E84+E112+SUM(E132:E135)</f>
        <v>125565</v>
      </c>
      <c r="G136" s="23">
        <v>127503</v>
      </c>
      <c r="H136" s="24">
        <f>G84+G112+SUM(G132:G135)</f>
        <v>127503</v>
      </c>
      <c r="I136" s="23">
        <v>132945</v>
      </c>
      <c r="J136" s="24">
        <f>I84+I112+SUM(I132:I135)</f>
        <v>132945</v>
      </c>
      <c r="K136" s="23">
        <v>131671</v>
      </c>
      <c r="L136" s="24">
        <f>K84+K112+SUM(K132:K135)</f>
        <v>131671</v>
      </c>
      <c r="M136" s="23">
        <v>136978</v>
      </c>
      <c r="N136" s="24">
        <f>M84+M112+SUM(M132:M135)</f>
        <v>136978</v>
      </c>
      <c r="O136" s="23">
        <v>131636</v>
      </c>
      <c r="P136" s="24">
        <f>O84+O112+SUM(O132:O135)</f>
        <v>131635</v>
      </c>
      <c r="Q136" s="23">
        <v>125335</v>
      </c>
      <c r="R136" s="24">
        <f>Q84+Q112+SUM(Q132:Q135)</f>
        <v>125335</v>
      </c>
      <c r="S136" s="23">
        <v>156862</v>
      </c>
      <c r="T136" s="24">
        <f>S84+S112+SUM(S132:S135)</f>
        <v>68361</v>
      </c>
      <c r="U136" s="23"/>
      <c r="V136" s="24">
        <f>U84+U112+SUM(U132:U135)</f>
        <v>0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6800</v>
      </c>
      <c r="E141" s="8">
        <v>6800</v>
      </c>
      <c r="G141" s="8">
        <v>6800</v>
      </c>
      <c r="I141" s="8">
        <v>6800</v>
      </c>
      <c r="K141" s="8">
        <v>6800</v>
      </c>
      <c r="M141" s="8">
        <v>6800</v>
      </c>
      <c r="O141" s="8">
        <v>6800</v>
      </c>
      <c r="Q141" s="8">
        <v>6800</v>
      </c>
      <c r="S141" s="8">
        <v>6800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262</v>
      </c>
      <c r="E144" s="8">
        <v>262</v>
      </c>
      <c r="G144" s="8">
        <v>262</v>
      </c>
      <c r="I144" s="8">
        <v>268</v>
      </c>
      <c r="K144" s="8">
        <v>268</v>
      </c>
      <c r="M144" s="8">
        <v>268</v>
      </c>
      <c r="O144" s="8">
        <v>268</v>
      </c>
      <c r="Q144" s="8">
        <v>262</v>
      </c>
      <c r="S144" s="8">
        <v>262</v>
      </c>
    </row>
    <row r="145" spans="1:19" ht="15" customHeight="1" x14ac:dyDescent="0.4">
      <c r="A145" s="7" t="s">
        <v>161</v>
      </c>
      <c r="B145" s="8" t="s">
        <v>32</v>
      </c>
    </row>
    <row r="146" spans="1:19" ht="15" customHeight="1" x14ac:dyDescent="0.4">
      <c r="A146" s="7" t="s">
        <v>162</v>
      </c>
      <c r="B146" s="8" t="s">
        <v>32</v>
      </c>
    </row>
    <row r="147" spans="1:19" ht="15" customHeight="1" x14ac:dyDescent="0.4">
      <c r="A147" s="7" t="s">
        <v>163</v>
      </c>
      <c r="B147" s="8" t="s">
        <v>32</v>
      </c>
    </row>
    <row r="148" spans="1:19" ht="15" customHeight="1" x14ac:dyDescent="0.4">
      <c r="A148" s="7" t="s">
        <v>164</v>
      </c>
      <c r="B148" s="8" t="s">
        <v>32</v>
      </c>
      <c r="Q148" s="8">
        <v>-34895</v>
      </c>
      <c r="S148" s="8">
        <v>-37749</v>
      </c>
    </row>
    <row r="149" spans="1:19" ht="15" customHeight="1" x14ac:dyDescent="0.4">
      <c r="A149" s="7" t="s">
        <v>165</v>
      </c>
      <c r="B149" s="8" t="s">
        <v>32</v>
      </c>
      <c r="C149" s="8">
        <v>601</v>
      </c>
      <c r="E149" s="8">
        <v>610</v>
      </c>
      <c r="G149" s="8">
        <v>613</v>
      </c>
      <c r="I149" s="8">
        <v>645</v>
      </c>
      <c r="K149" s="8">
        <v>648</v>
      </c>
      <c r="M149" s="8">
        <v>652</v>
      </c>
      <c r="O149" s="8">
        <v>654</v>
      </c>
    </row>
    <row r="150" spans="1:19" ht="15" customHeight="1" x14ac:dyDescent="0.4">
      <c r="A150" s="7" t="s">
        <v>166</v>
      </c>
      <c r="B150" s="8" t="s">
        <v>32</v>
      </c>
    </row>
    <row r="151" spans="1:19" ht="15" customHeight="1" x14ac:dyDescent="0.4">
      <c r="A151" s="7" t="s">
        <v>167</v>
      </c>
      <c r="B151" s="8" t="s">
        <v>32</v>
      </c>
    </row>
    <row r="152" spans="1:19" ht="15" customHeight="1" x14ac:dyDescent="0.4">
      <c r="A152" s="7" t="s">
        <v>168</v>
      </c>
      <c r="B152" s="8" t="s">
        <v>32</v>
      </c>
    </row>
    <row r="153" spans="1:19" ht="15" customHeight="1" x14ac:dyDescent="0.4">
      <c r="A153" s="7" t="s">
        <v>169</v>
      </c>
      <c r="B153" s="8" t="s">
        <v>32</v>
      </c>
    </row>
    <row r="154" spans="1:19" ht="15" customHeight="1" x14ac:dyDescent="0.4">
      <c r="A154" s="7" t="s">
        <v>170</v>
      </c>
      <c r="B154" s="8" t="s">
        <v>32</v>
      </c>
    </row>
    <row r="155" spans="1:19" ht="15" customHeight="1" x14ac:dyDescent="0.4">
      <c r="A155" s="7" t="s">
        <v>171</v>
      </c>
      <c r="B155" s="8" t="s">
        <v>32</v>
      </c>
    </row>
    <row r="156" spans="1:19" ht="15" customHeight="1" x14ac:dyDescent="0.4">
      <c r="A156" s="7" t="s">
        <v>172</v>
      </c>
      <c r="B156" s="8" t="s">
        <v>32</v>
      </c>
    </row>
    <row r="157" spans="1:19" ht="15" customHeight="1" x14ac:dyDescent="0.4">
      <c r="A157" s="7" t="s">
        <v>173</v>
      </c>
      <c r="B157" s="8" t="s">
        <v>32</v>
      </c>
      <c r="Q157" s="8">
        <v>6315</v>
      </c>
      <c r="S157" s="8">
        <v>6315</v>
      </c>
    </row>
    <row r="158" spans="1:19" ht="15" customHeight="1" x14ac:dyDescent="0.4">
      <c r="A158" s="7" t="s">
        <v>174</v>
      </c>
      <c r="B158" s="8" t="s">
        <v>32</v>
      </c>
    </row>
    <row r="159" spans="1:19" ht="15" customHeight="1" x14ac:dyDescent="0.4">
      <c r="A159" s="7" t="s">
        <v>175</v>
      </c>
      <c r="B159" s="8" t="s">
        <v>32</v>
      </c>
    </row>
    <row r="160" spans="1:19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138</v>
      </c>
      <c r="R161" s="17"/>
      <c r="S161" s="16">
        <v>637</v>
      </c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120233</v>
      </c>
      <c r="D162" s="17">
        <f>C136+C163+C161</f>
        <v>120234</v>
      </c>
      <c r="E162" s="16">
        <v>121333</v>
      </c>
      <c r="F162" s="17">
        <f>E136+E163+E161</f>
        <v>121334</v>
      </c>
      <c r="G162" s="16">
        <v>120700</v>
      </c>
      <c r="H162" s="17">
        <f>G136+G163+G161</f>
        <v>120701</v>
      </c>
      <c r="I162" s="16">
        <v>123212</v>
      </c>
      <c r="J162" s="17">
        <f>I136+I163+I161</f>
        <v>123212</v>
      </c>
      <c r="K162" s="16">
        <v>119869</v>
      </c>
      <c r="L162" s="17">
        <f>K136+K163+K161</f>
        <v>119869</v>
      </c>
      <c r="M162" s="16">
        <v>121993</v>
      </c>
      <c r="N162" s="17">
        <f>M136+M163+M161</f>
        <v>121993</v>
      </c>
      <c r="O162" s="16">
        <v>112299</v>
      </c>
      <c r="P162" s="17">
        <f>O136+O163+O161</f>
        <v>112299</v>
      </c>
      <c r="Q162" s="16">
        <v>103956</v>
      </c>
      <c r="R162" s="17">
        <f>Q136+Q163+Q161</f>
        <v>103956</v>
      </c>
      <c r="S162" s="16">
        <v>133129</v>
      </c>
      <c r="T162" s="17">
        <f>S136+S163+S161</f>
        <v>133128</v>
      </c>
      <c r="U162" s="16"/>
      <c r="V162" s="17">
        <f>U136+U163+U161</f>
        <v>0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-4356</v>
      </c>
      <c r="E163" s="8">
        <v>-4232</v>
      </c>
      <c r="G163" s="8">
        <v>-6802</v>
      </c>
      <c r="I163" s="8">
        <v>-9733</v>
      </c>
      <c r="K163" s="8">
        <v>-11802</v>
      </c>
      <c r="M163" s="8">
        <v>-14985</v>
      </c>
      <c r="O163" s="8">
        <v>-19337</v>
      </c>
      <c r="Q163" s="8">
        <v>-21517</v>
      </c>
      <c r="S163" s="8">
        <v>-24371</v>
      </c>
    </row>
    <row r="164" spans="1:36" ht="15" customHeight="1" x14ac:dyDescent="0.4">
      <c r="A164" s="7" t="s">
        <v>180</v>
      </c>
      <c r="B164" s="8" t="s">
        <v>32</v>
      </c>
      <c r="C164" s="8">
        <v>-12019</v>
      </c>
      <c r="E164" s="8">
        <v>-11904</v>
      </c>
      <c r="G164" s="8">
        <v>-14478</v>
      </c>
      <c r="I164" s="8">
        <v>-17446</v>
      </c>
      <c r="K164" s="8">
        <v>-19518</v>
      </c>
      <c r="M164" s="8">
        <v>-22705</v>
      </c>
      <c r="O164" s="8">
        <v>-27058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96713</v>
      </c>
      <c r="E167" s="8">
        <v>89546</v>
      </c>
      <c r="G167" s="8">
        <v>91189</v>
      </c>
      <c r="I167" s="8">
        <v>110490</v>
      </c>
      <c r="K167" s="8">
        <v>106140</v>
      </c>
      <c r="M167" s="8">
        <v>111308</v>
      </c>
      <c r="O167" s="8">
        <v>100962</v>
      </c>
      <c r="Q167" s="8">
        <v>80649</v>
      </c>
      <c r="S167" s="8">
        <v>78687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81285</v>
      </c>
      <c r="E169" s="8">
        <v>75349</v>
      </c>
      <c r="G169" s="8">
        <v>76962</v>
      </c>
      <c r="I169" s="8">
        <v>91167</v>
      </c>
      <c r="K169" s="8">
        <v>90216</v>
      </c>
      <c r="M169" s="8">
        <v>95855</v>
      </c>
      <c r="O169" s="8">
        <v>86452</v>
      </c>
      <c r="Q169" s="8">
        <v>69112</v>
      </c>
      <c r="S169" s="8">
        <v>64571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15428</v>
      </c>
      <c r="D171" s="24">
        <f>C167-C169+C170</f>
        <v>15428</v>
      </c>
      <c r="E171" s="23">
        <v>14197</v>
      </c>
      <c r="F171" s="24">
        <f>E167-E169+E170</f>
        <v>14197</v>
      </c>
      <c r="G171" s="23">
        <v>14227</v>
      </c>
      <c r="H171" s="24">
        <f>G167-G169+G170</f>
        <v>14227</v>
      </c>
      <c r="I171" s="23">
        <v>19323</v>
      </c>
      <c r="J171" s="24">
        <f>I167-I169+I170</f>
        <v>19323</v>
      </c>
      <c r="K171" s="23">
        <v>15924</v>
      </c>
      <c r="L171" s="24">
        <f>K167-K169+K170</f>
        <v>15924</v>
      </c>
      <c r="M171" s="23">
        <v>15453</v>
      </c>
      <c r="N171" s="24">
        <f>M167-M169+M170</f>
        <v>15453</v>
      </c>
      <c r="O171" s="23">
        <v>14510</v>
      </c>
      <c r="P171" s="24">
        <f>O167-O169+O170</f>
        <v>14510</v>
      </c>
      <c r="Q171" s="23">
        <v>11537</v>
      </c>
      <c r="R171" s="24">
        <f>Q167-Q169+Q170</f>
        <v>11537</v>
      </c>
      <c r="S171" s="23">
        <v>14116</v>
      </c>
      <c r="T171" s="24">
        <f>S167-S169+S170</f>
        <v>14116</v>
      </c>
      <c r="U171" s="23"/>
      <c r="V171" s="24">
        <f>U167-U169+U170</f>
        <v>0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12337</v>
      </c>
      <c r="E172" s="8">
        <v>11492</v>
      </c>
      <c r="G172" s="8">
        <v>12195</v>
      </c>
      <c r="I172" s="8">
        <v>14836</v>
      </c>
      <c r="K172" s="8">
        <v>14731</v>
      </c>
      <c r="M172" s="8">
        <v>13323</v>
      </c>
      <c r="O172" s="8">
        <v>13481</v>
      </c>
      <c r="Q172" s="8">
        <v>10629</v>
      </c>
      <c r="S172" s="8">
        <v>9540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3091</v>
      </c>
      <c r="D174" s="24">
        <f>C171-C172</f>
        <v>3091</v>
      </c>
      <c r="E174" s="23">
        <v>2704</v>
      </c>
      <c r="F174" s="24">
        <f>E171-E172</f>
        <v>2705</v>
      </c>
      <c r="G174" s="23">
        <v>2032</v>
      </c>
      <c r="H174" s="24">
        <f>G171-G172</f>
        <v>2032</v>
      </c>
      <c r="I174" s="23">
        <v>4487</v>
      </c>
      <c r="J174" s="24">
        <f>I171-I172</f>
        <v>4487</v>
      </c>
      <c r="K174" s="23">
        <v>1193</v>
      </c>
      <c r="L174" s="24">
        <f>K171-K172</f>
        <v>1193</v>
      </c>
      <c r="M174" s="23">
        <v>2130</v>
      </c>
      <c r="N174" s="24">
        <f>M171-M172</f>
        <v>2130</v>
      </c>
      <c r="O174" s="23">
        <v>1029</v>
      </c>
      <c r="P174" s="24">
        <f>O171-O172</f>
        <v>1029</v>
      </c>
      <c r="Q174" s="23">
        <v>908</v>
      </c>
      <c r="R174" s="24">
        <f>Q171-Q172</f>
        <v>908</v>
      </c>
      <c r="S174" s="23">
        <v>4575</v>
      </c>
      <c r="T174" s="24">
        <f>S171-S172</f>
        <v>4576</v>
      </c>
      <c r="U174" s="23"/>
      <c r="V174" s="24">
        <f>U171-U172</f>
        <v>0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1451</v>
      </c>
      <c r="D177" s="27">
        <f>SUM(C178:C188)</f>
        <v>1451</v>
      </c>
      <c r="E177" s="26">
        <v>1756</v>
      </c>
      <c r="F177" s="27">
        <f>SUM(E178:E188)</f>
        <v>1753</v>
      </c>
      <c r="G177" s="26">
        <v>1451</v>
      </c>
      <c r="H177" s="27">
        <f>SUM(G178:G188)</f>
        <v>1451</v>
      </c>
      <c r="I177" s="26">
        <v>938</v>
      </c>
      <c r="J177" s="27">
        <f>SUM(I178:I188)</f>
        <v>938</v>
      </c>
      <c r="K177" s="26">
        <v>861</v>
      </c>
      <c r="L177" s="27">
        <f>SUM(K178:K188)</f>
        <v>861</v>
      </c>
      <c r="M177" s="26">
        <v>862</v>
      </c>
      <c r="N177" s="27">
        <f>SUM(M178:M188)</f>
        <v>862</v>
      </c>
      <c r="O177" s="26">
        <v>1072</v>
      </c>
      <c r="P177" s="27">
        <f>SUM(O178:O188)</f>
        <v>1072</v>
      </c>
      <c r="Q177" s="26">
        <v>1087</v>
      </c>
      <c r="R177" s="27">
        <f>SUM(Q178:Q188)</f>
        <v>1087</v>
      </c>
      <c r="S177" s="26">
        <v>927</v>
      </c>
      <c r="T177" s="27">
        <f>SUM(S178:S188)</f>
        <v>925</v>
      </c>
      <c r="U177" s="26"/>
      <c r="V177" s="27">
        <f>SUM(U178:U188)</f>
        <v>0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424</v>
      </c>
      <c r="E178" s="8">
        <v>343</v>
      </c>
      <c r="G178" s="8">
        <v>338</v>
      </c>
      <c r="I178" s="8">
        <v>452</v>
      </c>
      <c r="K178" s="8">
        <v>236</v>
      </c>
      <c r="M178" s="8">
        <v>186</v>
      </c>
      <c r="O178" s="8">
        <v>189</v>
      </c>
      <c r="Q178" s="8">
        <v>356</v>
      </c>
      <c r="S178" s="8">
        <v>285</v>
      </c>
    </row>
    <row r="179" spans="1:36" ht="15" customHeight="1" x14ac:dyDescent="0.4">
      <c r="A179" s="7" t="s">
        <v>195</v>
      </c>
      <c r="B179" s="8" t="s">
        <v>32</v>
      </c>
      <c r="O179" s="8">
        <v>3</v>
      </c>
      <c r="S179" s="8">
        <v>201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8</v>
      </c>
      <c r="E182" s="8">
        <v>110</v>
      </c>
      <c r="G182" s="8">
        <v>80</v>
      </c>
      <c r="I182" s="8">
        <v>18</v>
      </c>
      <c r="K182" s="8">
        <v>46</v>
      </c>
    </row>
    <row r="183" spans="1:36" ht="15" customHeight="1" x14ac:dyDescent="0.4">
      <c r="A183" s="7" t="s">
        <v>199</v>
      </c>
      <c r="B183" s="8" t="s">
        <v>32</v>
      </c>
      <c r="M183" s="8">
        <v>119</v>
      </c>
      <c r="O183" s="8">
        <v>38</v>
      </c>
    </row>
    <row r="184" spans="1:36" ht="15" customHeight="1" x14ac:dyDescent="0.4">
      <c r="A184" s="7" t="s">
        <v>200</v>
      </c>
      <c r="B184" s="8" t="s">
        <v>32</v>
      </c>
      <c r="S184" s="8">
        <v>36</v>
      </c>
    </row>
    <row r="185" spans="1:36" ht="15" customHeight="1" x14ac:dyDescent="0.4">
      <c r="A185" s="7" t="s">
        <v>201</v>
      </c>
      <c r="B185" s="8" t="s">
        <v>32</v>
      </c>
      <c r="S185" s="8">
        <v>96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1019</v>
      </c>
      <c r="E188" s="8">
        <v>1300</v>
      </c>
      <c r="G188" s="8">
        <v>1033</v>
      </c>
      <c r="I188" s="8">
        <v>468</v>
      </c>
      <c r="K188" s="8">
        <v>579</v>
      </c>
      <c r="M188" s="8">
        <v>557</v>
      </c>
      <c r="O188" s="8">
        <v>842</v>
      </c>
      <c r="Q188" s="8">
        <v>731</v>
      </c>
      <c r="S188" s="8">
        <v>307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7486</v>
      </c>
      <c r="D189" s="27">
        <f>SUM(C190:C202)</f>
        <v>7486</v>
      </c>
      <c r="E189" s="26">
        <v>6490</v>
      </c>
      <c r="F189" s="27">
        <f>SUM(E190:E202)</f>
        <v>6489</v>
      </c>
      <c r="G189" s="26">
        <v>5601</v>
      </c>
      <c r="H189" s="27">
        <f>SUM(G190:G202)</f>
        <v>5601</v>
      </c>
      <c r="I189" s="26">
        <v>4624</v>
      </c>
      <c r="J189" s="27">
        <f>SUM(I190:I202)</f>
        <v>4624</v>
      </c>
      <c r="K189" s="26">
        <v>3538</v>
      </c>
      <c r="L189" s="27">
        <f>SUM(K190:K202)</f>
        <v>3538</v>
      </c>
      <c r="M189" s="26">
        <v>3569</v>
      </c>
      <c r="N189" s="27">
        <f>SUM(M190:M202)</f>
        <v>3569</v>
      </c>
      <c r="O189" s="26">
        <v>3554</v>
      </c>
      <c r="P189" s="27">
        <f>SUM(O190:O202)</f>
        <v>3554</v>
      </c>
      <c r="Q189" s="26">
        <v>4016</v>
      </c>
      <c r="R189" s="27">
        <f>SUM(Q190:Q202)</f>
        <v>4016</v>
      </c>
      <c r="S189" s="26">
        <v>4765</v>
      </c>
      <c r="T189" s="27">
        <f>SUM(S190:S202)</f>
        <v>4764</v>
      </c>
      <c r="U189" s="26"/>
      <c r="V189" s="27">
        <f>SUM(U190:U202)</f>
        <v>0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6677</v>
      </c>
      <c r="E190" s="8">
        <v>5589</v>
      </c>
      <c r="G190" s="8">
        <v>4528</v>
      </c>
      <c r="I190" s="8">
        <v>3843</v>
      </c>
      <c r="K190" s="8">
        <v>2555</v>
      </c>
      <c r="M190" s="8">
        <v>2419</v>
      </c>
      <c r="O190" s="8">
        <v>2447</v>
      </c>
      <c r="Q190" s="8">
        <v>2358</v>
      </c>
      <c r="S190" s="8">
        <v>4044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  <c r="Q192" s="8">
        <v>345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Q196" s="8">
        <v>2</v>
      </c>
      <c r="S196" s="8">
        <v>24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Q199" s="8">
        <v>7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809</v>
      </c>
      <c r="E202" s="8">
        <v>900</v>
      </c>
      <c r="G202" s="8">
        <v>1073</v>
      </c>
      <c r="I202" s="8">
        <v>781</v>
      </c>
      <c r="K202" s="8">
        <v>983</v>
      </c>
      <c r="M202" s="8">
        <v>1150</v>
      </c>
      <c r="O202" s="8">
        <v>1107</v>
      </c>
      <c r="Q202" s="8">
        <v>1304</v>
      </c>
      <c r="S202" s="8">
        <v>696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-2944</v>
      </c>
      <c r="D203" s="24">
        <f>C174+C177-C189</f>
        <v>-2944</v>
      </c>
      <c r="E203" s="23">
        <v>-2029</v>
      </c>
      <c r="F203" s="24">
        <f>E174+E177-E189</f>
        <v>-2030</v>
      </c>
      <c r="G203" s="23">
        <v>-2117</v>
      </c>
      <c r="H203" s="24">
        <f>G174+G177-G189</f>
        <v>-2118</v>
      </c>
      <c r="I203" s="23">
        <v>801</v>
      </c>
      <c r="J203" s="24">
        <f>I174+I177-I189</f>
        <v>801</v>
      </c>
      <c r="K203" s="23">
        <v>-1484</v>
      </c>
      <c r="L203" s="24">
        <f>K174+K177-K189</f>
        <v>-1484</v>
      </c>
      <c r="M203" s="23">
        <v>-577</v>
      </c>
      <c r="N203" s="24">
        <f>M174+M177-M189</f>
        <v>-577</v>
      </c>
      <c r="O203" s="23">
        <v>-1452</v>
      </c>
      <c r="P203" s="24">
        <f>O174+O177-O189</f>
        <v>-1453</v>
      </c>
      <c r="Q203" s="23">
        <v>-2021</v>
      </c>
      <c r="R203" s="24">
        <f>Q174+Q177-Q189</f>
        <v>-2021</v>
      </c>
      <c r="S203" s="23">
        <v>738</v>
      </c>
      <c r="T203" s="24">
        <f>S174+S177-S189</f>
        <v>737</v>
      </c>
      <c r="U203" s="23"/>
      <c r="V203" s="24">
        <f>U174+U177-U189</f>
        <v>0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3264</v>
      </c>
      <c r="D204" s="20">
        <f>SUM(C205:C215)</f>
        <v>3264</v>
      </c>
      <c r="E204" s="19">
        <v>4198</v>
      </c>
      <c r="F204" s="20">
        <f>SUM(E205:E215)</f>
        <v>4198</v>
      </c>
      <c r="G204" s="19">
        <v>3674</v>
      </c>
      <c r="H204" s="20">
        <f>SUM(G205:G215)</f>
        <v>3674</v>
      </c>
      <c r="I204" s="19">
        <v>5820</v>
      </c>
      <c r="J204" s="20">
        <f>SUM(I205:I215)</f>
        <v>5820</v>
      </c>
      <c r="K204" s="19">
        <v>207</v>
      </c>
      <c r="L204" s="20">
        <f>SUM(K205:K215)</f>
        <v>207</v>
      </c>
      <c r="M204" s="19">
        <v>337</v>
      </c>
      <c r="N204" s="20">
        <f>SUM(M205:M215)</f>
        <v>337</v>
      </c>
      <c r="O204" s="19">
        <v>1150</v>
      </c>
      <c r="P204" s="20">
        <f>SUM(O205:O215)</f>
        <v>1149</v>
      </c>
      <c r="Q204" s="19">
        <v>1533</v>
      </c>
      <c r="R204" s="20">
        <f>SUM(Q205:Q215)</f>
        <v>1533</v>
      </c>
      <c r="S204" s="19">
        <v>3987</v>
      </c>
      <c r="T204" s="20">
        <f>SUM(S205:S215)</f>
        <v>3985</v>
      </c>
      <c r="U204" s="19"/>
      <c r="V204" s="20">
        <f>SUM(U205:U215)</f>
        <v>0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Q206" s="8">
        <v>470</v>
      </c>
      <c r="S206" s="8">
        <v>293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3264</v>
      </c>
      <c r="E208" s="8">
        <v>4198</v>
      </c>
      <c r="G208" s="8">
        <v>3674</v>
      </c>
      <c r="I208" s="8">
        <v>5820</v>
      </c>
      <c r="K208" s="8">
        <v>204</v>
      </c>
      <c r="M208" s="8">
        <v>337</v>
      </c>
      <c r="O208" s="8">
        <v>1109</v>
      </c>
      <c r="Q208" s="8">
        <v>1021</v>
      </c>
      <c r="S208" s="8">
        <v>155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K215" s="8">
        <v>3</v>
      </c>
      <c r="O215" s="8">
        <v>40</v>
      </c>
      <c r="Q215" s="8">
        <v>42</v>
      </c>
      <c r="S215" s="8">
        <v>3537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59</v>
      </c>
      <c r="D216" s="27">
        <f>SUM(C217:C227)</f>
        <v>59</v>
      </c>
      <c r="E216" s="26">
        <v>3163</v>
      </c>
      <c r="F216" s="27">
        <f>SUM(E217:E227)</f>
        <v>3162</v>
      </c>
      <c r="G216" s="26">
        <v>3861</v>
      </c>
      <c r="H216" s="27">
        <f>SUM(G217:G227)</f>
        <v>3861</v>
      </c>
      <c r="I216" s="26">
        <v>7532</v>
      </c>
      <c r="J216" s="27">
        <f>SUM(I217:I227)</f>
        <v>7531</v>
      </c>
      <c r="K216" s="26">
        <v>408</v>
      </c>
      <c r="L216" s="27">
        <f>SUM(K217:K227)</f>
        <v>408</v>
      </c>
      <c r="M216" s="26">
        <v>990</v>
      </c>
      <c r="N216" s="27">
        <f>SUM(M217:M227)</f>
        <v>990</v>
      </c>
      <c r="O216" s="26">
        <v>3424</v>
      </c>
      <c r="P216" s="27">
        <f>SUM(O217:O227)</f>
        <v>3424</v>
      </c>
      <c r="Q216" s="26">
        <v>7428</v>
      </c>
      <c r="R216" s="27">
        <f>SUM(Q217:Q227)</f>
        <v>7428</v>
      </c>
      <c r="S216" s="26">
        <v>3633</v>
      </c>
      <c r="T216" s="27">
        <f>SUM(S217:S227)</f>
        <v>3631</v>
      </c>
      <c r="U216" s="26"/>
      <c r="V216" s="27">
        <f>SUM(U217:U227)</f>
        <v>0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S219" s="8">
        <v>12</v>
      </c>
    </row>
    <row r="220" spans="1:36" ht="15" customHeight="1" x14ac:dyDescent="0.4">
      <c r="A220" s="7" t="s">
        <v>209</v>
      </c>
      <c r="B220" s="8" t="s">
        <v>32</v>
      </c>
      <c r="S220" s="8">
        <v>65</v>
      </c>
    </row>
    <row r="221" spans="1:36" ht="15" customHeight="1" x14ac:dyDescent="0.4">
      <c r="A221" s="7" t="s">
        <v>211</v>
      </c>
      <c r="B221" s="8" t="s">
        <v>32</v>
      </c>
      <c r="C221" s="8">
        <v>56</v>
      </c>
      <c r="E221" s="8">
        <v>2692</v>
      </c>
      <c r="G221" s="8">
        <v>2247</v>
      </c>
      <c r="I221" s="8">
        <v>7490</v>
      </c>
      <c r="K221" s="8">
        <v>408</v>
      </c>
      <c r="M221" s="8">
        <v>915</v>
      </c>
      <c r="O221" s="8">
        <v>897</v>
      </c>
      <c r="Q221" s="8">
        <v>5510</v>
      </c>
      <c r="S221" s="8">
        <v>1949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3</v>
      </c>
      <c r="E227" s="8">
        <v>470</v>
      </c>
      <c r="G227" s="8">
        <v>1614</v>
      </c>
      <c r="I227" s="8">
        <v>41</v>
      </c>
      <c r="M227" s="8">
        <v>75</v>
      </c>
      <c r="O227" s="8">
        <v>2527</v>
      </c>
      <c r="Q227" s="8">
        <v>1918</v>
      </c>
      <c r="S227" s="8">
        <v>1605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260</v>
      </c>
      <c r="D229" s="24">
        <f>C203+C204-C216</f>
        <v>261</v>
      </c>
      <c r="E229" s="23">
        <v>-994</v>
      </c>
      <c r="F229" s="24">
        <f>E203+E204-E216</f>
        <v>-994</v>
      </c>
      <c r="G229" s="23">
        <v>-2303</v>
      </c>
      <c r="H229" s="24">
        <f>G203+G204-G216</f>
        <v>-2304</v>
      </c>
      <c r="I229" s="23">
        <v>-911</v>
      </c>
      <c r="J229" s="24">
        <f>I203+I204-I216</f>
        <v>-911</v>
      </c>
      <c r="K229" s="23">
        <v>-1685</v>
      </c>
      <c r="L229" s="24">
        <f>K203+K204-K216</f>
        <v>-1685</v>
      </c>
      <c r="M229" s="23">
        <v>-1230</v>
      </c>
      <c r="N229" s="24">
        <f>M203+M204-M216</f>
        <v>-1230</v>
      </c>
      <c r="O229" s="23">
        <v>-3726</v>
      </c>
      <c r="P229" s="24">
        <f>O203+O204-O216</f>
        <v>-3726</v>
      </c>
      <c r="Q229" s="23">
        <v>-7917</v>
      </c>
      <c r="R229" s="24">
        <f>Q203+Q204-Q216</f>
        <v>-7916</v>
      </c>
      <c r="S229" s="23">
        <v>1092</v>
      </c>
      <c r="T229" s="24">
        <f>S203+S204-S216</f>
        <v>1092</v>
      </c>
      <c r="U229" s="23"/>
      <c r="V229" s="24">
        <f>U203+U204-U216</f>
        <v>0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260</v>
      </c>
      <c r="E232" s="8">
        <v>-994</v>
      </c>
      <c r="G232" s="8">
        <v>-2303</v>
      </c>
      <c r="I232" s="8">
        <v>-911</v>
      </c>
      <c r="K232" s="8">
        <v>-1685</v>
      </c>
      <c r="M232" s="8">
        <v>-1230</v>
      </c>
      <c r="O232" s="8">
        <v>-3726</v>
      </c>
      <c r="Q232" s="8">
        <v>-7917</v>
      </c>
      <c r="S232" s="8">
        <v>1092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193</v>
      </c>
      <c r="D233" s="14">
        <f>SUM(C234:C244)</f>
        <v>79</v>
      </c>
      <c r="E233" s="13">
        <v>474</v>
      </c>
      <c r="F233" s="14">
        <f>SUM(E234:E244)</f>
        <v>393</v>
      </c>
      <c r="G233" s="13">
        <v>226</v>
      </c>
      <c r="H233" s="14">
        <f>SUM(G234:G244)</f>
        <v>310</v>
      </c>
      <c r="I233" s="13">
        <v>955</v>
      </c>
      <c r="J233" s="14">
        <f>SUM(I234:I244)</f>
        <v>1165</v>
      </c>
      <c r="K233" s="13">
        <v>377</v>
      </c>
      <c r="L233" s="14">
        <f>SUM(K234:K244)</f>
        <v>502</v>
      </c>
      <c r="M233" s="13">
        <v>350</v>
      </c>
      <c r="N233" s="14">
        <f>SUM(M234:M244)</f>
        <v>385</v>
      </c>
      <c r="O233" s="13">
        <v>188</v>
      </c>
      <c r="P233" s="14">
        <f>SUM(O234:O244)</f>
        <v>450</v>
      </c>
      <c r="Q233" s="13">
        <v>181</v>
      </c>
      <c r="R233" s="14">
        <f>SUM(Q234:Q244)</f>
        <v>197</v>
      </c>
      <c r="S233" s="13">
        <v>295</v>
      </c>
      <c r="T233" s="14">
        <f>SUM(S234:S244)</f>
        <v>155</v>
      </c>
      <c r="U233" s="13"/>
      <c r="V233" s="14">
        <f>SUM(U234:U244)</f>
        <v>0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193</v>
      </c>
      <c r="E236" s="8">
        <v>474</v>
      </c>
      <c r="G236" s="8">
        <v>226</v>
      </c>
      <c r="I236" s="8">
        <v>955</v>
      </c>
      <c r="K236" s="8">
        <v>377</v>
      </c>
      <c r="M236" s="8">
        <v>350</v>
      </c>
      <c r="O236" s="8">
        <v>188</v>
      </c>
      <c r="Q236" s="8">
        <v>181</v>
      </c>
      <c r="S236" s="8">
        <v>22</v>
      </c>
    </row>
    <row r="237" spans="1:36" ht="15" customHeight="1" x14ac:dyDescent="0.4">
      <c r="A237" s="7" t="s">
        <v>245</v>
      </c>
      <c r="B237" s="8" t="s">
        <v>32</v>
      </c>
      <c r="S237" s="8">
        <v>56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17</v>
      </c>
      <c r="E240" s="8">
        <v>9</v>
      </c>
      <c r="G240" s="8">
        <v>18</v>
      </c>
      <c r="I240" s="8">
        <v>16</v>
      </c>
      <c r="K240" s="8">
        <v>-2</v>
      </c>
      <c r="M240" s="8">
        <v>4</v>
      </c>
      <c r="O240" s="8">
        <v>-14</v>
      </c>
      <c r="Q240" s="8">
        <v>16</v>
      </c>
      <c r="S240" s="8">
        <v>77</v>
      </c>
    </row>
    <row r="241" spans="1:36" ht="15" customHeight="1" x14ac:dyDescent="0.4">
      <c r="A241" s="7" t="s">
        <v>249</v>
      </c>
      <c r="B241" s="8" t="s">
        <v>32</v>
      </c>
      <c r="C241" s="8">
        <v>37</v>
      </c>
      <c r="E241" s="8">
        <v>44</v>
      </c>
      <c r="G241" s="8">
        <v>44</v>
      </c>
      <c r="I241" s="8">
        <v>68</v>
      </c>
      <c r="K241" s="8">
        <v>67</v>
      </c>
      <c r="M241" s="8">
        <v>66</v>
      </c>
      <c r="O241" s="8">
        <v>60</v>
      </c>
    </row>
    <row r="242" spans="1:36" ht="15" customHeight="1" x14ac:dyDescent="0.4">
      <c r="A242" s="7" t="s">
        <v>250</v>
      </c>
      <c r="B242" s="8" t="s">
        <v>32</v>
      </c>
      <c r="C242" s="8">
        <v>-168</v>
      </c>
      <c r="E242" s="8">
        <v>-134</v>
      </c>
      <c r="G242" s="8">
        <v>22</v>
      </c>
      <c r="I242" s="8">
        <v>126</v>
      </c>
      <c r="K242" s="8">
        <v>60</v>
      </c>
      <c r="M242" s="8">
        <v>-35</v>
      </c>
      <c r="O242" s="8">
        <v>216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-155</v>
      </c>
      <c r="D245" s="24">
        <f>D229-C233+SUM(C242:C244)-C241-C240</f>
        <v>-154</v>
      </c>
      <c r="E245" s="23">
        <v>-1656</v>
      </c>
      <c r="F245" s="24">
        <f>F229-E233+SUM(E242:E244)-E241-E240</f>
        <v>-1655</v>
      </c>
      <c r="G245" s="23">
        <v>-2570</v>
      </c>
      <c r="H245" s="24">
        <f>H229-G233+SUM(G242:G244)-G241-G240</f>
        <v>-2570</v>
      </c>
      <c r="I245" s="23">
        <v>-1824</v>
      </c>
      <c r="J245" s="24">
        <f>J229-I233+SUM(I242:I244)-I241-I240</f>
        <v>-1824</v>
      </c>
      <c r="K245" s="23">
        <v>-2067</v>
      </c>
      <c r="L245" s="24">
        <f>L229-K233+SUM(K242:K244)-K241-K240</f>
        <v>-2067</v>
      </c>
      <c r="M245" s="23">
        <v>-1685</v>
      </c>
      <c r="N245" s="24">
        <f>N229-M233+SUM(M242:M244)-M241-M240</f>
        <v>-1685</v>
      </c>
      <c r="O245" s="23">
        <v>-3744</v>
      </c>
      <c r="P245" s="24">
        <f>P229-O233+SUM(O242:O244)-O241-O240</f>
        <v>-3744</v>
      </c>
      <c r="Q245" s="23">
        <v>-8114</v>
      </c>
      <c r="R245" s="24">
        <f>R229-Q233+SUM(Q242:Q244)-Q241-Q240</f>
        <v>-8113</v>
      </c>
      <c r="S245" s="23">
        <v>718</v>
      </c>
      <c r="T245" s="24">
        <f>T229-S233+SUM(S242:S244)-S241-S240</f>
        <v>720</v>
      </c>
      <c r="U245" s="23"/>
      <c r="V245" s="24">
        <f>V229-U233+SUM(U242:U244)-U241-U240</f>
        <v>0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1092</v>
      </c>
    </row>
    <row r="247" spans="1:36" ht="15" customHeight="1" x14ac:dyDescent="0.4">
      <c r="A247" s="7" t="s">
        <v>255</v>
      </c>
      <c r="B247" s="8" t="s">
        <v>32</v>
      </c>
      <c r="S247" s="8">
        <v>6536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-481</v>
      </c>
    </row>
    <row r="252" spans="1:36" ht="15" customHeight="1" x14ac:dyDescent="0.4">
      <c r="A252" s="7" t="s">
        <v>520</v>
      </c>
      <c r="B252" s="8" t="s">
        <v>32</v>
      </c>
      <c r="S252" s="8">
        <v>65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-155</v>
      </c>
    </row>
    <row r="255" spans="1:36" ht="15" customHeight="1" x14ac:dyDescent="0.4">
      <c r="A255" s="7" t="s">
        <v>263</v>
      </c>
      <c r="B255" s="8" t="s">
        <v>32</v>
      </c>
      <c r="S255" s="8">
        <v>1450</v>
      </c>
    </row>
    <row r="256" spans="1:36" ht="15" customHeight="1" x14ac:dyDescent="0.4">
      <c r="A256" s="7" t="s">
        <v>264</v>
      </c>
      <c r="B256" s="8" t="s">
        <v>32</v>
      </c>
    </row>
    <row r="257" spans="1:19" ht="15" customHeight="1" x14ac:dyDescent="0.4">
      <c r="A257" s="7" t="s">
        <v>265</v>
      </c>
      <c r="B257" s="8" t="s">
        <v>32</v>
      </c>
    </row>
    <row r="258" spans="1:19" ht="15" customHeight="1" x14ac:dyDescent="0.4">
      <c r="A258" s="7" t="s">
        <v>266</v>
      </c>
      <c r="B258" s="8" t="s">
        <v>32</v>
      </c>
    </row>
    <row r="259" spans="1:19" ht="15" customHeight="1" x14ac:dyDescent="0.4">
      <c r="A259" s="7" t="s">
        <v>267</v>
      </c>
      <c r="B259" s="8" t="s">
        <v>32</v>
      </c>
      <c r="S259" s="8">
        <v>-36</v>
      </c>
    </row>
    <row r="260" spans="1:19" ht="15" customHeight="1" x14ac:dyDescent="0.4">
      <c r="A260" s="7" t="s">
        <v>268</v>
      </c>
      <c r="B260" s="8" t="s">
        <v>32</v>
      </c>
    </row>
    <row r="261" spans="1:19" ht="15" customHeight="1" x14ac:dyDescent="0.4">
      <c r="A261" s="7" t="s">
        <v>269</v>
      </c>
      <c r="B261" s="8" t="s">
        <v>32</v>
      </c>
      <c r="S261" s="8">
        <v>1158</v>
      </c>
    </row>
    <row r="262" spans="1:19" ht="15" customHeight="1" x14ac:dyDescent="0.4">
      <c r="A262" s="7" t="s">
        <v>270</v>
      </c>
      <c r="B262" s="8" t="s">
        <v>32</v>
      </c>
      <c r="S262" s="8">
        <v>115</v>
      </c>
    </row>
    <row r="263" spans="1:19" ht="15" customHeight="1" x14ac:dyDescent="0.4">
      <c r="A263" s="7" t="s">
        <v>271</v>
      </c>
      <c r="B263" s="8" t="s">
        <v>32</v>
      </c>
    </row>
    <row r="264" spans="1:19" ht="15" customHeight="1" x14ac:dyDescent="0.4">
      <c r="A264" s="7" t="s">
        <v>272</v>
      </c>
      <c r="B264" s="8" t="s">
        <v>32</v>
      </c>
    </row>
    <row r="265" spans="1:19" ht="15" customHeight="1" x14ac:dyDescent="0.4">
      <c r="A265" s="7" t="s">
        <v>273</v>
      </c>
      <c r="B265" s="8" t="s">
        <v>32</v>
      </c>
      <c r="S265" s="8">
        <v>-285</v>
      </c>
    </row>
    <row r="266" spans="1:19" ht="15" customHeight="1" x14ac:dyDescent="0.4">
      <c r="A266" s="7" t="s">
        <v>274</v>
      </c>
      <c r="B266" s="8" t="s">
        <v>32</v>
      </c>
      <c r="S266" s="8">
        <v>4044</v>
      </c>
    </row>
    <row r="267" spans="1:19" ht="15" customHeight="1" x14ac:dyDescent="0.4">
      <c r="A267" s="7" t="s">
        <v>275</v>
      </c>
      <c r="B267" s="8" t="s">
        <v>32</v>
      </c>
    </row>
    <row r="268" spans="1:19" ht="15" customHeight="1" x14ac:dyDescent="0.4">
      <c r="A268" s="7" t="s">
        <v>276</v>
      </c>
      <c r="B268" s="8" t="s">
        <v>32</v>
      </c>
    </row>
    <row r="269" spans="1:19" ht="15" customHeight="1" x14ac:dyDescent="0.4">
      <c r="A269" s="7" t="s">
        <v>277</v>
      </c>
      <c r="B269" s="8" t="s">
        <v>32</v>
      </c>
      <c r="S269" s="8">
        <v>-96</v>
      </c>
    </row>
    <row r="270" spans="1:19" ht="15" customHeight="1" x14ac:dyDescent="0.4">
      <c r="A270" s="7" t="s">
        <v>278</v>
      </c>
      <c r="B270" s="8" t="s">
        <v>32</v>
      </c>
    </row>
    <row r="271" spans="1:19" ht="15" customHeight="1" x14ac:dyDescent="0.4">
      <c r="A271" s="7" t="s">
        <v>279</v>
      </c>
      <c r="B271" s="8" t="s">
        <v>32</v>
      </c>
    </row>
    <row r="272" spans="1:19" ht="15" customHeight="1" x14ac:dyDescent="0.4">
      <c r="A272" s="7" t="s">
        <v>280</v>
      </c>
      <c r="B272" s="8" t="s">
        <v>32</v>
      </c>
      <c r="S272" s="8">
        <v>2977</v>
      </c>
    </row>
    <row r="273" spans="1:36" ht="15" customHeight="1" x14ac:dyDescent="0.4">
      <c r="A273" s="7" t="s">
        <v>281</v>
      </c>
      <c r="B273" s="8" t="s">
        <v>32</v>
      </c>
      <c r="S273" s="8">
        <v>1969</v>
      </c>
    </row>
    <row r="274" spans="1:36" ht="15" customHeight="1" x14ac:dyDescent="0.4">
      <c r="A274" s="7" t="s">
        <v>282</v>
      </c>
      <c r="B274" s="8" t="s">
        <v>32</v>
      </c>
      <c r="S274" s="8">
        <v>-4591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-3627</v>
      </c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10135</v>
      </c>
      <c r="T285" s="27">
        <f>SUM(S246:S280)</f>
        <v>10135</v>
      </c>
      <c r="U285" s="26"/>
      <c r="V285" s="27">
        <f>SUM(U246:U280)</f>
        <v>0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285</v>
      </c>
    </row>
    <row r="287" spans="1:36" ht="15" customHeight="1" x14ac:dyDescent="0.4">
      <c r="A287" s="7" t="s">
        <v>295</v>
      </c>
      <c r="B287" s="8" t="s">
        <v>32</v>
      </c>
      <c r="S287" s="8">
        <v>-4064</v>
      </c>
    </row>
    <row r="288" spans="1:36" ht="15" customHeight="1" x14ac:dyDescent="0.4">
      <c r="A288" s="7" t="s">
        <v>296</v>
      </c>
      <c r="B288" s="8" t="s">
        <v>32</v>
      </c>
      <c r="S288" s="8">
        <v>-209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6147</v>
      </c>
      <c r="T291" s="24">
        <f>T285+SUM(S286:S290)</f>
        <v>6147</v>
      </c>
      <c r="U291" s="23"/>
      <c r="V291" s="24">
        <f>U285+SUM(U286:U290)</f>
        <v>0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-451</v>
      </c>
    </row>
    <row r="293" spans="1:36" ht="15" customHeight="1" x14ac:dyDescent="0.4">
      <c r="A293" s="7" t="s">
        <v>301</v>
      </c>
      <c r="B293" s="8" t="s">
        <v>32</v>
      </c>
      <c r="S293" s="8">
        <v>47</v>
      </c>
    </row>
    <row r="294" spans="1:36" ht="15" customHeight="1" x14ac:dyDescent="0.4">
      <c r="A294" s="7" t="s">
        <v>302</v>
      </c>
      <c r="B294" s="8" t="s">
        <v>32</v>
      </c>
      <c r="S294" s="8">
        <v>-2046</v>
      </c>
    </row>
    <row r="295" spans="1:36" ht="15" customHeight="1" x14ac:dyDescent="0.4">
      <c r="A295" s="7" t="s">
        <v>303</v>
      </c>
      <c r="B295" s="8" t="s">
        <v>32</v>
      </c>
      <c r="S295" s="8">
        <v>184</v>
      </c>
    </row>
    <row r="296" spans="1:36" ht="15" customHeight="1" x14ac:dyDescent="0.4">
      <c r="A296" s="7" t="s">
        <v>304</v>
      </c>
      <c r="B296" s="8" t="s">
        <v>32</v>
      </c>
      <c r="S296" s="8">
        <v>-6</v>
      </c>
    </row>
    <row r="297" spans="1:36" ht="15" customHeight="1" x14ac:dyDescent="0.4">
      <c r="A297" s="7" t="s">
        <v>305</v>
      </c>
      <c r="B297" s="8" t="s">
        <v>32</v>
      </c>
      <c r="S297" s="8">
        <v>928</v>
      </c>
    </row>
    <row r="298" spans="1:36" ht="15" customHeight="1" x14ac:dyDescent="0.4">
      <c r="A298" s="7" t="s">
        <v>306</v>
      </c>
      <c r="B298" s="8" t="s">
        <v>32</v>
      </c>
      <c r="S298" s="8">
        <v>-104</v>
      </c>
    </row>
    <row r="299" spans="1:36" ht="15" customHeight="1" x14ac:dyDescent="0.4">
      <c r="A299" s="7" t="s">
        <v>307</v>
      </c>
      <c r="B299" s="8" t="s">
        <v>32</v>
      </c>
      <c r="S299" s="8">
        <v>45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  <c r="S301" s="8">
        <v>368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3623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2588</v>
      </c>
      <c r="T306" s="24">
        <f>SUM(S292:S305)</f>
        <v>2588</v>
      </c>
      <c r="U306" s="23"/>
      <c r="V306" s="24">
        <f>SUM(U292:U305)</f>
        <v>0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S308" s="8">
        <v>-1236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266</v>
      </c>
    </row>
    <row r="313" spans="1:36" ht="15" customHeight="1" x14ac:dyDescent="0.4">
      <c r="A313" s="7" t="s">
        <v>320</v>
      </c>
      <c r="B313" s="8" t="s">
        <v>32</v>
      </c>
      <c r="S313" s="8">
        <v>-4817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  <c r="S321" s="8">
        <v>25</v>
      </c>
    </row>
    <row r="322" spans="1:36" ht="15" customHeight="1" x14ac:dyDescent="0.4">
      <c r="A322" s="7" t="s">
        <v>329</v>
      </c>
      <c r="B322" s="8" t="s">
        <v>32</v>
      </c>
      <c r="S322" s="8">
        <v>-15</v>
      </c>
    </row>
    <row r="323" spans="1:36" ht="15" customHeight="1" x14ac:dyDescent="0.4">
      <c r="A323" s="7" t="s">
        <v>330</v>
      </c>
      <c r="B323" s="8" t="s">
        <v>32</v>
      </c>
      <c r="S323" s="8">
        <v>-55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-5832</v>
      </c>
      <c r="T324" s="24">
        <f>SUM(S307:S323)</f>
        <v>-5832</v>
      </c>
      <c r="U324" s="23"/>
      <c r="V324" s="24">
        <f>SUM(U307:U323)</f>
        <v>0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-19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2883</v>
      </c>
      <c r="T326" s="24">
        <f>S329-S327-S328</f>
        <v>2884</v>
      </c>
      <c r="U326" s="23"/>
      <c r="V326" s="24">
        <f>U329-U327-U328</f>
        <v>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6873</v>
      </c>
    </row>
    <row r="328" spans="1:36" ht="15" customHeight="1" x14ac:dyDescent="0.4">
      <c r="A328" s="7" t="s">
        <v>335</v>
      </c>
      <c r="B328" s="8" t="s">
        <v>32</v>
      </c>
      <c r="S328" s="8">
        <v>687</v>
      </c>
    </row>
    <row r="329" spans="1:36" ht="15" customHeight="1" x14ac:dyDescent="0.4">
      <c r="A329" s="7" t="s">
        <v>336</v>
      </c>
      <c r="B329" s="8" t="s">
        <v>32</v>
      </c>
      <c r="S329" s="8">
        <v>10444</v>
      </c>
    </row>
    <row r="330" spans="1:36" ht="15" customHeight="1" x14ac:dyDescent="0.4">
      <c r="A330" s="7" t="s">
        <v>337</v>
      </c>
      <c r="B330" s="8" t="s">
        <v>32</v>
      </c>
      <c r="S330" s="8">
        <v>11801</v>
      </c>
    </row>
    <row r="331" spans="1:36" ht="15" customHeight="1" x14ac:dyDescent="0.4">
      <c r="A331" s="7" t="s">
        <v>338</v>
      </c>
      <c r="B331" s="8" t="s">
        <v>32</v>
      </c>
      <c r="S331" s="8">
        <v>-1356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C493-F1A5-4650-B223-AA0B4FFCC06F}">
  <dimension ref="A1:AJ494"/>
  <sheetViews>
    <sheetView zoomScale="70" zoomScaleNormal="70" workbookViewId="0">
      <pane xSplit="2" ySplit="2" topLeftCell="E12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247</v>
      </c>
    </row>
    <row r="4" spans="1:36" ht="15" customHeight="1" x14ac:dyDescent="0.4">
      <c r="A4" s="7" t="s">
        <v>23</v>
      </c>
      <c r="B4" s="8" t="s">
        <v>24</v>
      </c>
      <c r="C4" s="8">
        <v>1</v>
      </c>
      <c r="D4" s="11">
        <v>5</v>
      </c>
      <c r="E4" s="8">
        <v>1</v>
      </c>
      <c r="G4" s="8">
        <v>1</v>
      </c>
      <c r="I4" s="8">
        <v>3</v>
      </c>
      <c r="K4" s="8">
        <v>3</v>
      </c>
      <c r="M4" s="8">
        <v>3</v>
      </c>
      <c r="O4" s="8">
        <v>3</v>
      </c>
      <c r="Q4" s="8">
        <v>3</v>
      </c>
      <c r="S4" s="8">
        <v>4</v>
      </c>
      <c r="U4" s="8">
        <v>4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89471000</v>
      </c>
      <c r="E5" s="8">
        <v>89471000</v>
      </c>
      <c r="G5" s="8">
        <v>89471000</v>
      </c>
      <c r="I5" s="8">
        <v>89471000</v>
      </c>
      <c r="K5" s="8">
        <v>89471000</v>
      </c>
      <c r="M5" s="8">
        <v>89471000</v>
      </c>
      <c r="O5" s="8">
        <v>89471231</v>
      </c>
      <c r="Q5" s="8">
        <v>89471231</v>
      </c>
      <c r="S5" s="8">
        <v>89471231</v>
      </c>
      <c r="U5" s="8">
        <v>89471231</v>
      </c>
    </row>
    <row r="6" spans="1:36" ht="15" customHeight="1" x14ac:dyDescent="0.4">
      <c r="A6" s="7" t="s">
        <v>27</v>
      </c>
      <c r="B6" s="8" t="s">
        <v>26</v>
      </c>
      <c r="C6" s="8">
        <v>1000</v>
      </c>
      <c r="E6" s="8">
        <v>1000</v>
      </c>
      <c r="O6" s="8">
        <v>1385</v>
      </c>
      <c r="Q6" s="8">
        <v>1436</v>
      </c>
      <c r="S6" s="8">
        <v>502396</v>
      </c>
      <c r="U6" s="8">
        <v>2593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546</v>
      </c>
      <c r="D7" s="14"/>
      <c r="E7" s="13" t="s">
        <v>546</v>
      </c>
      <c r="F7" s="14"/>
      <c r="G7" s="13" t="s">
        <v>546</v>
      </c>
      <c r="H7" s="14"/>
      <c r="I7" s="13" t="s">
        <v>546</v>
      </c>
      <c r="J7" s="14"/>
      <c r="K7" s="13" t="s">
        <v>546</v>
      </c>
      <c r="L7" s="14"/>
      <c r="M7" s="13" t="s">
        <v>546</v>
      </c>
      <c r="N7" s="14"/>
      <c r="O7" s="13" t="s">
        <v>546</v>
      </c>
      <c r="P7" s="14"/>
      <c r="Q7" s="13" t="s">
        <v>546</v>
      </c>
      <c r="R7" s="14"/>
      <c r="S7" s="13" t="s">
        <v>546</v>
      </c>
      <c r="T7" s="14"/>
      <c r="U7" s="13" t="s">
        <v>546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56123</v>
      </c>
      <c r="D8" s="17">
        <f>SUM(C9:C35)-SUM(C17:C21)</f>
        <v>56123</v>
      </c>
      <c r="E8" s="16">
        <v>65320</v>
      </c>
      <c r="F8" s="17">
        <f>SUM(E9:E35)-SUM(E17:E21)</f>
        <v>65320</v>
      </c>
      <c r="G8" s="16">
        <v>51214</v>
      </c>
      <c r="H8" s="17">
        <f>SUM(G9:G35)-SUM(G17:G21)</f>
        <v>51214</v>
      </c>
      <c r="I8" s="16">
        <v>49032</v>
      </c>
      <c r="J8" s="17">
        <f>SUM(I9:I35)-SUM(I17:I21)</f>
        <v>49032</v>
      </c>
      <c r="K8" s="16">
        <v>57437</v>
      </c>
      <c r="L8" s="17">
        <f>SUM(K9:K35)-SUM(K17:K21)</f>
        <v>57437</v>
      </c>
      <c r="M8" s="16">
        <v>53577</v>
      </c>
      <c r="N8" s="17">
        <f>SUM(M9:M35)-SUM(M17:M21)</f>
        <v>53577</v>
      </c>
      <c r="O8" s="16">
        <v>54315</v>
      </c>
      <c r="P8" s="17">
        <f>SUM(O9:O35)-SUM(O17:O21)</f>
        <v>54315</v>
      </c>
      <c r="Q8" s="16">
        <v>42564</v>
      </c>
      <c r="R8" s="17">
        <f>SUM(Q9:Q35)-SUM(Q17:Q21)</f>
        <v>42564</v>
      </c>
      <c r="S8" s="16">
        <v>38234</v>
      </c>
      <c r="T8" s="17">
        <f>SUM(S9:S35)-SUM(S17:S21)</f>
        <v>38234</v>
      </c>
      <c r="U8" s="16">
        <v>26285</v>
      </c>
      <c r="V8" s="17">
        <f>SUM(U9:U35)-SUM(U17:U21)</f>
        <v>26284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16557</v>
      </c>
      <c r="E10" s="8">
        <v>23512</v>
      </c>
      <c r="G10" s="8">
        <v>13183</v>
      </c>
      <c r="I10" s="8">
        <v>11246</v>
      </c>
      <c r="K10" s="8">
        <v>10965</v>
      </c>
      <c r="M10" s="8">
        <v>10166</v>
      </c>
      <c r="O10" s="8">
        <v>9610</v>
      </c>
      <c r="Q10" s="8">
        <v>6928</v>
      </c>
      <c r="S10" s="8">
        <v>4922</v>
      </c>
      <c r="U10" s="8">
        <v>3567</v>
      </c>
    </row>
    <row r="11" spans="1:36" ht="15" customHeight="1" x14ac:dyDescent="0.4">
      <c r="A11" s="7" t="s">
        <v>35</v>
      </c>
      <c r="B11" s="8" t="s">
        <v>32</v>
      </c>
      <c r="C11" s="8">
        <v>10527</v>
      </c>
      <c r="E11" s="8">
        <v>10111</v>
      </c>
      <c r="G11" s="8">
        <v>10595</v>
      </c>
      <c r="I11" s="8">
        <v>12655</v>
      </c>
      <c r="K11" s="8">
        <v>20342</v>
      </c>
      <c r="M11" s="8">
        <v>16145</v>
      </c>
      <c r="O11" s="8">
        <v>16063</v>
      </c>
      <c r="Q11" s="8">
        <v>11552</v>
      </c>
      <c r="S11" s="8">
        <v>13141</v>
      </c>
      <c r="U11" s="8">
        <v>13366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15465</v>
      </c>
      <c r="E15" s="8">
        <v>18079</v>
      </c>
      <c r="G15" s="8">
        <v>14873</v>
      </c>
      <c r="I15" s="8">
        <v>13807</v>
      </c>
      <c r="K15" s="8">
        <v>13360</v>
      </c>
      <c r="M15" s="8">
        <v>13465</v>
      </c>
      <c r="O15" s="8">
        <v>13695</v>
      </c>
      <c r="Q15" s="8">
        <v>9734</v>
      </c>
      <c r="S15" s="8">
        <v>10403</v>
      </c>
    </row>
    <row r="16" spans="1:36" ht="15" customHeight="1" x14ac:dyDescent="0.4">
      <c r="A16" s="7" t="s">
        <v>40</v>
      </c>
      <c r="B16" s="8" t="s">
        <v>32</v>
      </c>
      <c r="C16" s="8">
        <v>10296</v>
      </c>
      <c r="E16" s="8">
        <v>10032</v>
      </c>
      <c r="G16" s="8">
        <v>8741</v>
      </c>
      <c r="I16" s="8">
        <v>7496</v>
      </c>
      <c r="K16" s="8">
        <v>9156</v>
      </c>
      <c r="M16" s="8">
        <v>9995</v>
      </c>
      <c r="O16" s="8">
        <v>11060</v>
      </c>
      <c r="Q16" s="8">
        <v>10556</v>
      </c>
      <c r="S16" s="8">
        <v>9670</v>
      </c>
      <c r="U16" s="8">
        <v>8660</v>
      </c>
    </row>
    <row r="17" spans="1:21" ht="15" customHeight="1" x14ac:dyDescent="0.4">
      <c r="A17" s="7" t="s">
        <v>41</v>
      </c>
      <c r="B17" s="8" t="s">
        <v>32</v>
      </c>
      <c r="S17" s="8">
        <v>6003</v>
      </c>
      <c r="U17" s="8">
        <v>6203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S19" s="8">
        <v>1223</v>
      </c>
      <c r="U19" s="8">
        <v>1022</v>
      </c>
    </row>
    <row r="20" spans="1:21" ht="15" customHeight="1" x14ac:dyDescent="0.4">
      <c r="A20" s="7" t="s">
        <v>44</v>
      </c>
      <c r="B20" s="8" t="s">
        <v>32</v>
      </c>
      <c r="S20" s="8">
        <v>1136</v>
      </c>
      <c r="U20" s="8">
        <v>1425</v>
      </c>
    </row>
    <row r="21" spans="1:21" ht="15" customHeight="1" x14ac:dyDescent="0.4">
      <c r="A21" s="7" t="s">
        <v>45</v>
      </c>
      <c r="B21" s="8" t="s">
        <v>32</v>
      </c>
      <c r="S21" s="8">
        <v>1309</v>
      </c>
      <c r="U21" s="8">
        <v>10</v>
      </c>
    </row>
    <row r="22" spans="1:21" ht="15" customHeight="1" x14ac:dyDescent="0.4">
      <c r="A22" s="7" t="s">
        <v>46</v>
      </c>
      <c r="B22" s="8" t="s">
        <v>32</v>
      </c>
      <c r="S22" s="8">
        <v>403</v>
      </c>
      <c r="U22" s="8">
        <v>32</v>
      </c>
    </row>
    <row r="23" spans="1:21" ht="15" customHeight="1" x14ac:dyDescent="0.4">
      <c r="A23" s="7" t="s">
        <v>47</v>
      </c>
      <c r="B23" s="8" t="s">
        <v>32</v>
      </c>
      <c r="C23" s="8">
        <v>551</v>
      </c>
      <c r="E23" s="8">
        <v>1451</v>
      </c>
      <c r="G23" s="8">
        <v>1994</v>
      </c>
      <c r="I23" s="8">
        <v>1651</v>
      </c>
      <c r="K23" s="8">
        <v>1860</v>
      </c>
      <c r="M23" s="8">
        <v>1872</v>
      </c>
      <c r="O23" s="8">
        <v>1918</v>
      </c>
      <c r="Q23" s="8">
        <v>1925</v>
      </c>
      <c r="S23" s="8">
        <v>236</v>
      </c>
      <c r="U23" s="8">
        <v>214</v>
      </c>
    </row>
    <row r="24" spans="1:21" ht="15" customHeight="1" x14ac:dyDescent="0.4">
      <c r="A24" s="7" t="s">
        <v>48</v>
      </c>
      <c r="B24" s="8" t="s">
        <v>32</v>
      </c>
      <c r="S24" s="8">
        <v>445</v>
      </c>
      <c r="U24" s="8">
        <v>201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  <c r="S26" s="8">
        <v>39</v>
      </c>
      <c r="U26" s="8">
        <v>74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11</v>
      </c>
      <c r="U28" s="8">
        <v>9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2949</v>
      </c>
      <c r="E33" s="8">
        <v>2341</v>
      </c>
      <c r="G33" s="8">
        <v>2040</v>
      </c>
      <c r="I33" s="8">
        <v>2399</v>
      </c>
      <c r="K33" s="8">
        <v>2035</v>
      </c>
      <c r="M33" s="8">
        <v>2144</v>
      </c>
      <c r="O33" s="8">
        <v>2369</v>
      </c>
      <c r="Q33" s="8">
        <v>2595</v>
      </c>
      <c r="S33" s="8">
        <v>177</v>
      </c>
      <c r="U33" s="8">
        <v>185</v>
      </c>
    </row>
    <row r="34" spans="1:36" ht="15" customHeight="1" x14ac:dyDescent="0.4">
      <c r="A34" s="7" t="s">
        <v>58</v>
      </c>
      <c r="B34" s="8" t="s">
        <v>32</v>
      </c>
      <c r="C34" s="8">
        <v>-222</v>
      </c>
      <c r="E34" s="8">
        <v>-206</v>
      </c>
      <c r="G34" s="8">
        <v>-212</v>
      </c>
      <c r="I34" s="8">
        <v>-222</v>
      </c>
      <c r="K34" s="8">
        <v>-281</v>
      </c>
      <c r="M34" s="8">
        <v>-210</v>
      </c>
      <c r="O34" s="8">
        <v>-400</v>
      </c>
      <c r="Q34" s="8">
        <v>-726</v>
      </c>
      <c r="S34" s="8">
        <v>-1213</v>
      </c>
      <c r="U34" s="8">
        <v>-24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37847</v>
      </c>
      <c r="D36" s="17">
        <f>C37+C46+C55</f>
        <v>37847</v>
      </c>
      <c r="E36" s="16">
        <v>36962</v>
      </c>
      <c r="F36" s="17">
        <f>E37+E46+E55</f>
        <v>36962</v>
      </c>
      <c r="G36" s="16">
        <v>36859</v>
      </c>
      <c r="H36" s="17">
        <f>G37+G46+G55</f>
        <v>36859</v>
      </c>
      <c r="I36" s="16">
        <v>37211</v>
      </c>
      <c r="J36" s="17">
        <f>I37+I46+I55</f>
        <v>37211</v>
      </c>
      <c r="K36" s="16">
        <v>37054</v>
      </c>
      <c r="L36" s="17">
        <f>K37+K46+K55</f>
        <v>37054</v>
      </c>
      <c r="M36" s="16">
        <v>41945</v>
      </c>
      <c r="N36" s="17">
        <f>M37+M46+M55</f>
        <v>41945</v>
      </c>
      <c r="O36" s="16">
        <v>42984</v>
      </c>
      <c r="P36" s="17">
        <f>O37+O46+O55</f>
        <v>42984</v>
      </c>
      <c r="Q36" s="16">
        <v>42770</v>
      </c>
      <c r="R36" s="17">
        <f>Q37+Q46+Q55</f>
        <v>42771</v>
      </c>
      <c r="S36" s="16">
        <v>51367</v>
      </c>
      <c r="T36" s="17">
        <f>S37+S46+S55</f>
        <v>51367</v>
      </c>
      <c r="U36" s="16">
        <v>54921</v>
      </c>
      <c r="V36" s="17">
        <f>U37+U46+U55</f>
        <v>54921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32754</v>
      </c>
      <c r="D37" s="20">
        <f>SUM(C38:C45)-C43-SUM(C39:C41)</f>
        <v>32754</v>
      </c>
      <c r="E37" s="19">
        <v>31670</v>
      </c>
      <c r="F37" s="20">
        <f>SUM(E38:E45)-E43-SUM(E39:E41)</f>
        <v>31670</v>
      </c>
      <c r="G37" s="19">
        <v>31742</v>
      </c>
      <c r="H37" s="20">
        <f>SUM(G38:G45)-G43-SUM(G39:G41)</f>
        <v>31742</v>
      </c>
      <c r="I37" s="19">
        <v>32432</v>
      </c>
      <c r="J37" s="20">
        <f>SUM(I38:I45)-I43-SUM(I39:I41)</f>
        <v>32432</v>
      </c>
      <c r="K37" s="19">
        <v>32427</v>
      </c>
      <c r="L37" s="20">
        <f>SUM(K38:K45)-K43-SUM(K39:K41)</f>
        <v>32427</v>
      </c>
      <c r="M37" s="19">
        <v>37139</v>
      </c>
      <c r="N37" s="20">
        <f>SUM(M38:M45)-M43-SUM(M39:M41)</f>
        <v>37139</v>
      </c>
      <c r="O37" s="19">
        <v>38267</v>
      </c>
      <c r="P37" s="20">
        <f>SUM(O38:O45)-O43-SUM(O39:O41)</f>
        <v>38267</v>
      </c>
      <c r="Q37" s="19">
        <v>37779</v>
      </c>
      <c r="R37" s="20">
        <f>SUM(Q38:Q45)-Q43-SUM(Q39:Q41)</f>
        <v>37777</v>
      </c>
      <c r="S37" s="19">
        <v>47277</v>
      </c>
      <c r="T37" s="20">
        <f>SUM(S38:S45)-S43-SUM(S39:S41)</f>
        <v>47277</v>
      </c>
      <c r="U37" s="19">
        <v>44421</v>
      </c>
      <c r="V37" s="20">
        <f>SUM(U38:U45)-U43-SUM(U39:U41)</f>
        <v>44422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29294</v>
      </c>
      <c r="E38" s="8">
        <v>29427</v>
      </c>
      <c r="G38" s="8">
        <v>28316</v>
      </c>
      <c r="I38" s="8">
        <v>29640</v>
      </c>
      <c r="K38" s="8">
        <v>29183</v>
      </c>
      <c r="M38" s="8">
        <v>31964</v>
      </c>
      <c r="O38" s="8">
        <v>33254</v>
      </c>
      <c r="Q38" s="8">
        <v>33582</v>
      </c>
      <c r="S38" s="8">
        <v>33477</v>
      </c>
      <c r="U38" s="8">
        <v>30640</v>
      </c>
    </row>
    <row r="39" spans="1:36" ht="15" customHeight="1" x14ac:dyDescent="0.4">
      <c r="A39" s="7" t="s">
        <v>63</v>
      </c>
      <c r="B39" s="8" t="s">
        <v>32</v>
      </c>
      <c r="O39" s="8">
        <v>8443</v>
      </c>
      <c r="Q39" s="8">
        <v>8826</v>
      </c>
      <c r="S39" s="8">
        <v>9159</v>
      </c>
      <c r="U39" s="8">
        <v>8903</v>
      </c>
    </row>
    <row r="40" spans="1:36" ht="15" customHeight="1" x14ac:dyDescent="0.4">
      <c r="A40" s="7" t="s">
        <v>64</v>
      </c>
      <c r="B40" s="8" t="s">
        <v>32</v>
      </c>
      <c r="O40" s="8">
        <v>24380</v>
      </c>
      <c r="Q40" s="8">
        <v>24326</v>
      </c>
      <c r="S40" s="8">
        <v>23936</v>
      </c>
      <c r="U40" s="8">
        <v>21405</v>
      </c>
    </row>
    <row r="41" spans="1:36" ht="15" customHeight="1" x14ac:dyDescent="0.4">
      <c r="A41" s="7" t="s">
        <v>65</v>
      </c>
      <c r="B41" s="8" t="s">
        <v>32</v>
      </c>
      <c r="O41" s="8">
        <v>431</v>
      </c>
      <c r="Q41" s="8">
        <v>431</v>
      </c>
      <c r="S41" s="8">
        <v>382</v>
      </c>
      <c r="U41" s="8">
        <v>332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1850</v>
      </c>
      <c r="E44" s="8">
        <v>633</v>
      </c>
      <c r="G44" s="8">
        <v>1806</v>
      </c>
      <c r="I44" s="8">
        <v>969</v>
      </c>
      <c r="K44" s="8">
        <v>1422</v>
      </c>
      <c r="M44" s="8">
        <v>3353</v>
      </c>
      <c r="O44" s="8">
        <v>3192</v>
      </c>
      <c r="Q44" s="8">
        <v>2591</v>
      </c>
      <c r="S44" s="8">
        <v>205</v>
      </c>
      <c r="U44" s="8">
        <v>186</v>
      </c>
    </row>
    <row r="45" spans="1:36" ht="15" customHeight="1" x14ac:dyDescent="0.4">
      <c r="A45" s="7" t="s">
        <v>69</v>
      </c>
      <c r="B45" s="8" t="s">
        <v>32</v>
      </c>
      <c r="C45" s="8">
        <v>1610</v>
      </c>
      <c r="E45" s="8">
        <v>1610</v>
      </c>
      <c r="G45" s="8">
        <v>1620</v>
      </c>
      <c r="I45" s="8">
        <v>1823</v>
      </c>
      <c r="K45" s="8">
        <v>1822</v>
      </c>
      <c r="M45" s="8">
        <v>1822</v>
      </c>
      <c r="O45" s="8">
        <v>1821</v>
      </c>
      <c r="Q45" s="8">
        <v>1604</v>
      </c>
      <c r="S45" s="8">
        <v>13595</v>
      </c>
      <c r="U45" s="8">
        <v>13596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62</v>
      </c>
      <c r="D46" s="20">
        <f>C46</f>
        <v>62</v>
      </c>
      <c r="E46" s="19">
        <v>56</v>
      </c>
      <c r="F46" s="20">
        <f>E46</f>
        <v>56</v>
      </c>
      <c r="G46" s="19">
        <v>50</v>
      </c>
      <c r="H46" s="20">
        <f>G46</f>
        <v>50</v>
      </c>
      <c r="I46" s="19">
        <v>46</v>
      </c>
      <c r="J46" s="20">
        <f>I46</f>
        <v>46</v>
      </c>
      <c r="K46" s="19">
        <v>43</v>
      </c>
      <c r="L46" s="20">
        <f>K46</f>
        <v>43</v>
      </c>
      <c r="M46" s="19">
        <v>38</v>
      </c>
      <c r="N46" s="20">
        <f>M46</f>
        <v>38</v>
      </c>
      <c r="O46" s="19">
        <v>34</v>
      </c>
      <c r="P46" s="20">
        <f>O46</f>
        <v>34</v>
      </c>
      <c r="Q46" s="19">
        <v>40</v>
      </c>
      <c r="R46" s="20">
        <f>Q46</f>
        <v>40</v>
      </c>
      <c r="S46" s="19">
        <v>69</v>
      </c>
      <c r="T46" s="20">
        <f>S46</f>
        <v>69</v>
      </c>
      <c r="U46" s="19">
        <v>68</v>
      </c>
      <c r="V46" s="20">
        <f>U46</f>
        <v>68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19</v>
      </c>
      <c r="U49" s="8">
        <v>6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50</v>
      </c>
      <c r="U54" s="8">
        <v>62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5031</v>
      </c>
      <c r="D55" s="20">
        <f>SUM(C56:C76)-C56</f>
        <v>5031</v>
      </c>
      <c r="E55" s="19">
        <v>5236</v>
      </c>
      <c r="F55" s="20">
        <f>SUM(E56:E76)-E56</f>
        <v>5236</v>
      </c>
      <c r="G55" s="19">
        <v>5067</v>
      </c>
      <c r="H55" s="20">
        <f>SUM(G56:G76)-G56</f>
        <v>5067</v>
      </c>
      <c r="I55" s="19">
        <v>4733</v>
      </c>
      <c r="J55" s="20">
        <f>SUM(I56:I76)-I56</f>
        <v>4733</v>
      </c>
      <c r="K55" s="19">
        <v>4584</v>
      </c>
      <c r="L55" s="20">
        <f>SUM(K56:K76)-K56</f>
        <v>4584</v>
      </c>
      <c r="M55" s="19">
        <v>4768</v>
      </c>
      <c r="N55" s="20">
        <f>SUM(M56:M76)-M56</f>
        <v>4768</v>
      </c>
      <c r="O55" s="19">
        <v>4683</v>
      </c>
      <c r="P55" s="20">
        <f>SUM(O56:O76)-O56</f>
        <v>4683</v>
      </c>
      <c r="Q55" s="19">
        <v>4952</v>
      </c>
      <c r="R55" s="20">
        <f>SUM(Q56:Q76)-Q56</f>
        <v>4952</v>
      </c>
      <c r="S55" s="19">
        <v>4021</v>
      </c>
      <c r="T55" s="20">
        <f>SUM(S56:S76)-S56</f>
        <v>4023</v>
      </c>
      <c r="U55" s="19">
        <v>10432</v>
      </c>
      <c r="V55" s="20">
        <f>SUM(U56:U76)-U56</f>
        <v>10432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2102</v>
      </c>
      <c r="D56" s="11">
        <f>SUM(C57:C61)</f>
        <v>2102</v>
      </c>
      <c r="E56" s="8">
        <v>2098</v>
      </c>
      <c r="F56" s="11">
        <f>SUM(E57:E61)</f>
        <v>2098</v>
      </c>
      <c r="G56" s="8">
        <v>2075</v>
      </c>
      <c r="H56" s="11">
        <f>SUM(G57:G61)</f>
        <v>2075</v>
      </c>
      <c r="I56" s="8">
        <v>1954</v>
      </c>
      <c r="J56" s="11">
        <f>SUM(I57:I61)</f>
        <v>1954</v>
      </c>
      <c r="K56" s="8">
        <v>1856</v>
      </c>
      <c r="L56" s="11">
        <f>SUM(K57:K61)</f>
        <v>1856</v>
      </c>
      <c r="M56" s="8">
        <v>1879</v>
      </c>
      <c r="N56" s="11">
        <f>SUM(M57:M61)</f>
        <v>1879</v>
      </c>
      <c r="O56" s="8">
        <v>1829</v>
      </c>
      <c r="P56" s="11">
        <f>SUM(O57:O61)</f>
        <v>1829</v>
      </c>
      <c r="Q56" s="8">
        <v>2271</v>
      </c>
      <c r="R56" s="11">
        <f>SUM(Q57:Q61)</f>
        <v>2271</v>
      </c>
      <c r="S56" s="8">
        <v>2717</v>
      </c>
      <c r="T56" s="11">
        <f>SUM(S57:S61)</f>
        <v>2717</v>
      </c>
      <c r="U56" s="8">
        <v>9574</v>
      </c>
      <c r="V56" s="11">
        <f>SUM(U57:U61)</f>
        <v>9574</v>
      </c>
    </row>
    <row r="57" spans="1:36" ht="15" customHeight="1" x14ac:dyDescent="0.4">
      <c r="A57" s="7" t="s">
        <v>80</v>
      </c>
      <c r="B57" s="8" t="s">
        <v>32</v>
      </c>
      <c r="C57" s="8">
        <v>1952</v>
      </c>
      <c r="E57" s="8">
        <v>1666</v>
      </c>
      <c r="G57" s="8">
        <v>1595</v>
      </c>
      <c r="I57" s="8">
        <v>1583</v>
      </c>
      <c r="K57" s="8">
        <v>1466</v>
      </c>
      <c r="M57" s="8">
        <v>1489</v>
      </c>
      <c r="O57" s="8">
        <v>1438</v>
      </c>
      <c r="Q57" s="8">
        <v>1880</v>
      </c>
      <c r="S57" s="8">
        <v>2326</v>
      </c>
      <c r="U57" s="8">
        <v>9223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150</v>
      </c>
      <c r="E61" s="8">
        <v>432</v>
      </c>
      <c r="G61" s="8">
        <v>480</v>
      </c>
      <c r="I61" s="8">
        <v>371</v>
      </c>
      <c r="K61" s="8">
        <v>390</v>
      </c>
      <c r="M61" s="8">
        <v>390</v>
      </c>
      <c r="O61" s="8">
        <v>391</v>
      </c>
      <c r="Q61" s="8">
        <v>391</v>
      </c>
      <c r="S61" s="8">
        <v>391</v>
      </c>
      <c r="U61" s="8">
        <v>351</v>
      </c>
    </row>
    <row r="62" spans="1:36" ht="15" customHeight="1" x14ac:dyDescent="0.4">
      <c r="A62" s="7" t="s">
        <v>85</v>
      </c>
      <c r="B62" s="8" t="s">
        <v>32</v>
      </c>
      <c r="C62" s="8">
        <v>987</v>
      </c>
      <c r="E62" s="8">
        <v>986</v>
      </c>
      <c r="G62" s="8">
        <v>986</v>
      </c>
      <c r="I62" s="8">
        <v>986</v>
      </c>
      <c r="K62" s="8">
        <v>996</v>
      </c>
      <c r="M62" s="8">
        <v>1084</v>
      </c>
      <c r="O62" s="8">
        <v>1069</v>
      </c>
      <c r="Q62" s="8">
        <v>1125</v>
      </c>
      <c r="S62" s="8">
        <v>172</v>
      </c>
      <c r="U62" s="8">
        <v>62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U64" s="8">
        <v>943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1949</v>
      </c>
      <c r="D74" s="20">
        <f>C74</f>
        <v>1949</v>
      </c>
      <c r="E74" s="19">
        <v>2159</v>
      </c>
      <c r="F74" s="20">
        <f>E74</f>
        <v>2159</v>
      </c>
      <c r="G74" s="19">
        <v>2012</v>
      </c>
      <c r="H74" s="20">
        <f>G74</f>
        <v>2012</v>
      </c>
      <c r="I74" s="19">
        <v>1799</v>
      </c>
      <c r="J74" s="20">
        <f>I74</f>
        <v>1799</v>
      </c>
      <c r="K74" s="19">
        <v>1738</v>
      </c>
      <c r="L74" s="20">
        <f>K74</f>
        <v>1738</v>
      </c>
      <c r="M74" s="19">
        <v>1811</v>
      </c>
      <c r="N74" s="20">
        <f>M74</f>
        <v>1811</v>
      </c>
      <c r="O74" s="19">
        <v>1791</v>
      </c>
      <c r="P74" s="20">
        <f>O74</f>
        <v>1791</v>
      </c>
      <c r="Q74" s="19">
        <v>1714</v>
      </c>
      <c r="R74" s="20">
        <f>Q74</f>
        <v>1714</v>
      </c>
      <c r="S74" s="19">
        <v>1362</v>
      </c>
      <c r="T74" s="20">
        <f>S74</f>
        <v>1362</v>
      </c>
      <c r="U74" s="19">
        <v>787</v>
      </c>
      <c r="V74" s="20">
        <f>U74</f>
        <v>787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-7</v>
      </c>
      <c r="E75" s="8">
        <v>-7</v>
      </c>
      <c r="G75" s="8">
        <v>-6</v>
      </c>
      <c r="I75" s="8">
        <v>-6</v>
      </c>
      <c r="K75" s="8">
        <v>-6</v>
      </c>
      <c r="M75" s="8">
        <v>-6</v>
      </c>
      <c r="O75" s="8">
        <v>-6</v>
      </c>
      <c r="Q75" s="8">
        <v>-158</v>
      </c>
      <c r="S75" s="8">
        <v>-228</v>
      </c>
      <c r="U75" s="8">
        <v>-934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60</v>
      </c>
      <c r="D77" s="14"/>
      <c r="E77" s="13">
        <v>67</v>
      </c>
      <c r="F77" s="14"/>
      <c r="G77" s="13">
        <v>36</v>
      </c>
      <c r="H77" s="14"/>
      <c r="I77" s="13">
        <v>5</v>
      </c>
      <c r="J77" s="14"/>
      <c r="K77" s="13">
        <v>3</v>
      </c>
      <c r="L77" s="14"/>
      <c r="M77" s="13"/>
      <c r="N77" s="14"/>
      <c r="O77" s="13"/>
      <c r="P77" s="14"/>
      <c r="Q77" s="13">
        <v>145</v>
      </c>
      <c r="R77" s="14"/>
      <c r="S77" s="13">
        <v>109</v>
      </c>
      <c r="T77" s="14"/>
      <c r="U77" s="13">
        <v>73</v>
      </c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  <c r="S79" s="8">
        <v>109</v>
      </c>
      <c r="U79" s="8">
        <v>73</v>
      </c>
    </row>
    <row r="80" spans="1:36" ht="15" customHeight="1" x14ac:dyDescent="0.4">
      <c r="A80" s="7" t="s">
        <v>100</v>
      </c>
      <c r="B80" s="8" t="s">
        <v>32</v>
      </c>
      <c r="Q80" s="8">
        <v>145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94030</v>
      </c>
      <c r="D83" s="24">
        <f>C8+C37+C46+C55+C77+C81+C82</f>
        <v>94030</v>
      </c>
      <c r="E83" s="23">
        <v>102349</v>
      </c>
      <c r="F83" s="24">
        <f>E8+E37+E46+E55+E77+E81+E82</f>
        <v>102349</v>
      </c>
      <c r="G83" s="23">
        <v>88109</v>
      </c>
      <c r="H83" s="24">
        <f>G8+G37+G46+G55+G77+G81+G82</f>
        <v>88109</v>
      </c>
      <c r="I83" s="23">
        <v>86248</v>
      </c>
      <c r="J83" s="24">
        <f>I8+I37+I46+I55+I77+I81+I82</f>
        <v>86248</v>
      </c>
      <c r="K83" s="23">
        <v>94494</v>
      </c>
      <c r="L83" s="24">
        <f>K8+K37+K46+K55+K77+K81+K82</f>
        <v>94494</v>
      </c>
      <c r="M83" s="23">
        <v>95522</v>
      </c>
      <c r="N83" s="24">
        <f>M8+M37+M46+M55+M77+M81+M82</f>
        <v>95522</v>
      </c>
      <c r="O83" s="23">
        <v>97299</v>
      </c>
      <c r="P83" s="24">
        <f>O8+O37+O46+O55+O77+O81+O82</f>
        <v>97299</v>
      </c>
      <c r="Q83" s="23">
        <v>85479</v>
      </c>
      <c r="R83" s="24">
        <f>Q8+Q37+Q46+Q55+Q77+Q81+Q82</f>
        <v>85480</v>
      </c>
      <c r="S83" s="23">
        <v>89710</v>
      </c>
      <c r="T83" s="24">
        <f>S8+S37+S46+S55+S77+S81+S82</f>
        <v>89710</v>
      </c>
      <c r="U83" s="23">
        <v>81279</v>
      </c>
      <c r="V83" s="24">
        <f>V8+U37+U46+U55+U77+U81+U82</f>
        <v>81278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40277</v>
      </c>
      <c r="D84" s="15">
        <f>SUM(C85:C111)-C87</f>
        <v>40277</v>
      </c>
      <c r="E84" s="16">
        <v>53309</v>
      </c>
      <c r="F84" s="17">
        <f>SUM(E85:E111)-E87</f>
        <v>53309</v>
      </c>
      <c r="G84" s="16">
        <v>43244</v>
      </c>
      <c r="H84" s="17">
        <f>SUM(G85:G111)-G87</f>
        <v>43244</v>
      </c>
      <c r="I84" s="16">
        <v>45793</v>
      </c>
      <c r="J84" s="17">
        <f>SUM(I85:I111)-I87</f>
        <v>45793</v>
      </c>
      <c r="K84" s="16">
        <v>57819</v>
      </c>
      <c r="L84" s="17">
        <f>SUM(K85:K111)-K87</f>
        <v>57819</v>
      </c>
      <c r="M84" s="16">
        <v>62168</v>
      </c>
      <c r="N84" s="17">
        <f>SUM(M85:M111)-M87</f>
        <v>62168</v>
      </c>
      <c r="O84" s="16">
        <v>54550</v>
      </c>
      <c r="P84" s="17">
        <f>SUM(O85:O111)-O87</f>
        <v>54551</v>
      </c>
      <c r="Q84" s="16">
        <v>48316</v>
      </c>
      <c r="R84" s="17">
        <f>SUM(Q85:Q111)-Q87</f>
        <v>48316</v>
      </c>
      <c r="S84" s="16"/>
      <c r="T84" s="17">
        <f>SUM(S85:S111)-S87</f>
        <v>49247</v>
      </c>
      <c r="U84" s="16">
        <v>50251</v>
      </c>
      <c r="V84" s="17">
        <f>SUM(U85:U111)-U87</f>
        <v>50251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13226</v>
      </c>
      <c r="E85" s="8">
        <v>13070</v>
      </c>
      <c r="G85" s="8">
        <v>12415</v>
      </c>
      <c r="I85" s="8">
        <v>13393</v>
      </c>
      <c r="K85" s="8">
        <v>18431</v>
      </c>
      <c r="M85" s="8">
        <v>13414</v>
      </c>
      <c r="O85" s="8">
        <v>14092</v>
      </c>
      <c r="Q85" s="8">
        <v>11650</v>
      </c>
      <c r="S85" s="8">
        <v>12106</v>
      </c>
      <c r="U85" s="8">
        <v>12705</v>
      </c>
    </row>
    <row r="86" spans="1:36" ht="15" customHeight="1" x14ac:dyDescent="0.4">
      <c r="A86" s="7" t="s">
        <v>106</v>
      </c>
      <c r="B86" s="8" t="s">
        <v>32</v>
      </c>
      <c r="C86" s="8">
        <v>616</v>
      </c>
      <c r="E86" s="8">
        <v>581</v>
      </c>
      <c r="G86" s="8">
        <v>623</v>
      </c>
      <c r="I86" s="8">
        <v>264</v>
      </c>
      <c r="K86" s="8">
        <v>254</v>
      </c>
      <c r="M86" s="8">
        <v>475</v>
      </c>
      <c r="O86" s="8">
        <v>260</v>
      </c>
      <c r="Q86" s="8">
        <v>208</v>
      </c>
    </row>
    <row r="87" spans="1:36" ht="15" customHeight="1" x14ac:dyDescent="0.4">
      <c r="A87" s="7" t="s">
        <v>107</v>
      </c>
      <c r="B87" s="8" t="s">
        <v>32</v>
      </c>
      <c r="C87" s="8">
        <v>21593</v>
      </c>
      <c r="E87" s="8">
        <v>35810</v>
      </c>
      <c r="G87" s="8">
        <v>25698</v>
      </c>
      <c r="I87" s="8">
        <v>27589</v>
      </c>
      <c r="K87" s="8">
        <v>34066</v>
      </c>
      <c r="M87" s="8">
        <v>40369</v>
      </c>
      <c r="O87" s="8">
        <v>34660</v>
      </c>
      <c r="Q87" s="8">
        <v>33631</v>
      </c>
      <c r="S87" s="8">
        <v>35000</v>
      </c>
      <c r="U87" s="8">
        <v>35312</v>
      </c>
    </row>
    <row r="88" spans="1:36" ht="15" customHeight="1" outlineLevel="1" x14ac:dyDescent="0.4">
      <c r="A88" s="7" t="s">
        <v>108</v>
      </c>
      <c r="B88" s="8" t="s">
        <v>32</v>
      </c>
      <c r="C88" s="8">
        <v>21593</v>
      </c>
      <c r="E88" s="8">
        <v>23575</v>
      </c>
      <c r="G88" s="8">
        <v>25698</v>
      </c>
      <c r="I88" s="8">
        <v>27589</v>
      </c>
      <c r="K88" s="8">
        <v>30066</v>
      </c>
      <c r="M88" s="8">
        <v>32990</v>
      </c>
      <c r="O88" s="8">
        <v>34660</v>
      </c>
      <c r="Q88" s="8">
        <v>33631</v>
      </c>
      <c r="S88" s="8">
        <v>35000</v>
      </c>
      <c r="U88" s="8">
        <v>35312</v>
      </c>
    </row>
    <row r="89" spans="1:36" ht="15" customHeight="1" outlineLevel="1" x14ac:dyDescent="0.4">
      <c r="A89" s="7" t="s">
        <v>109</v>
      </c>
      <c r="B89" s="8" t="s">
        <v>32</v>
      </c>
      <c r="E89" s="8">
        <v>12235</v>
      </c>
      <c r="K89" s="8">
        <v>4000</v>
      </c>
      <c r="M89" s="8">
        <v>7379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2155</v>
      </c>
      <c r="E91" s="8">
        <v>2161</v>
      </c>
      <c r="G91" s="8">
        <v>1775</v>
      </c>
      <c r="I91" s="8">
        <v>1890</v>
      </c>
      <c r="K91" s="8">
        <v>1877</v>
      </c>
      <c r="M91" s="8">
        <v>2508</v>
      </c>
      <c r="O91" s="8">
        <v>350</v>
      </c>
      <c r="Q91" s="8">
        <v>1465</v>
      </c>
      <c r="S91" s="8">
        <v>1656</v>
      </c>
      <c r="U91" s="8">
        <v>1808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102</v>
      </c>
      <c r="E93" s="8">
        <v>27</v>
      </c>
      <c r="G93" s="8">
        <v>16</v>
      </c>
      <c r="I93" s="8">
        <v>16</v>
      </c>
      <c r="K93" s="8">
        <v>117</v>
      </c>
      <c r="M93" s="8">
        <v>43</v>
      </c>
      <c r="O93" s="8">
        <v>56</v>
      </c>
      <c r="Q93" s="8">
        <v>30</v>
      </c>
      <c r="S93" s="8">
        <v>54</v>
      </c>
      <c r="U93" s="8">
        <v>17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U98" s="8">
        <v>1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S100" s="8">
        <v>70</v>
      </c>
      <c r="U100" s="8">
        <v>59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942</v>
      </c>
      <c r="E104" s="8">
        <v>756</v>
      </c>
      <c r="G104" s="8">
        <v>705</v>
      </c>
      <c r="I104" s="8">
        <v>767</v>
      </c>
      <c r="K104" s="8">
        <v>898</v>
      </c>
      <c r="M104" s="8">
        <v>910</v>
      </c>
      <c r="O104" s="8">
        <v>923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20</v>
      </c>
      <c r="Q107" s="8">
        <v>9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1643</v>
      </c>
      <c r="D111" s="14"/>
      <c r="E111" s="13">
        <v>904</v>
      </c>
      <c r="F111" s="14"/>
      <c r="G111" s="13">
        <v>2012</v>
      </c>
      <c r="H111" s="14"/>
      <c r="I111" s="13">
        <v>1874</v>
      </c>
      <c r="J111" s="14"/>
      <c r="K111" s="13">
        <v>2176</v>
      </c>
      <c r="L111" s="14"/>
      <c r="M111" s="13">
        <v>4449</v>
      </c>
      <c r="N111" s="14"/>
      <c r="O111" s="13">
        <v>4190</v>
      </c>
      <c r="P111" s="14"/>
      <c r="Q111" s="13">
        <v>1323</v>
      </c>
      <c r="R111" s="14"/>
      <c r="S111" s="13">
        <v>361</v>
      </c>
      <c r="T111" s="14"/>
      <c r="U111" s="13">
        <v>349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27636</v>
      </c>
      <c r="D112" s="17">
        <f>SUM(C113:C131)-C113-SUM(C121:C124)</f>
        <v>27636</v>
      </c>
      <c r="E112" s="16">
        <v>28844</v>
      </c>
      <c r="F112" s="17">
        <f>SUM(E113:E131)-E113-SUM(E121:E124)</f>
        <v>28843</v>
      </c>
      <c r="G112" s="16">
        <v>29948</v>
      </c>
      <c r="H112" s="17">
        <f>SUM(G113:G131)-G113-SUM(G121:G124)</f>
        <v>29947</v>
      </c>
      <c r="I112" s="16">
        <v>29179</v>
      </c>
      <c r="J112" s="17">
        <f>SUM(I113:I131)-I113-SUM(I121:I124)</f>
        <v>29179</v>
      </c>
      <c r="K112" s="16">
        <v>23215</v>
      </c>
      <c r="L112" s="17">
        <f>SUM(K113:K131)-K113-SUM(K121:K124)</f>
        <v>23215</v>
      </c>
      <c r="M112" s="16">
        <v>19356</v>
      </c>
      <c r="N112" s="17">
        <f>SUM(M113:M131)-M113-SUM(M121:M124)</f>
        <v>19356</v>
      </c>
      <c r="O112" s="16">
        <v>29033</v>
      </c>
      <c r="P112" s="17">
        <f>SUM(O113:O131)-O113-SUM(O121:O124)</f>
        <v>29033</v>
      </c>
      <c r="Q112" s="16">
        <v>32031</v>
      </c>
      <c r="R112" s="17">
        <f>SUM(Q113:Q131)-Q113-SUM(Q121:Q124)</f>
        <v>32031</v>
      </c>
      <c r="S112" s="16">
        <v>33263</v>
      </c>
      <c r="T112" s="17">
        <f>SUM(S113:S131)-S113-SUM(S121:S124)</f>
        <v>33263</v>
      </c>
      <c r="U112" s="16">
        <v>27504</v>
      </c>
      <c r="V112" s="17">
        <f>SUM(U113:U131)-U113-SUM(U121:U124)</f>
        <v>27504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23539</v>
      </c>
      <c r="E113" s="8">
        <v>25046</v>
      </c>
      <c r="G113" s="8">
        <v>26087</v>
      </c>
      <c r="I113" s="8">
        <v>25359</v>
      </c>
      <c r="K113" s="8">
        <v>19264</v>
      </c>
      <c r="M113" s="8">
        <v>15255</v>
      </c>
      <c r="O113" s="8">
        <v>24816</v>
      </c>
      <c r="Q113" s="8">
        <v>27853</v>
      </c>
      <c r="S113" s="8">
        <v>24730</v>
      </c>
      <c r="U113" s="8">
        <v>18778</v>
      </c>
    </row>
    <row r="114" spans="1:33" ht="15" customHeight="1" outlineLevel="1" x14ac:dyDescent="0.4">
      <c r="A114" s="7" t="s">
        <v>134</v>
      </c>
      <c r="B114" s="8" t="s">
        <v>32</v>
      </c>
      <c r="C114" s="8">
        <v>16355</v>
      </c>
      <c r="E114" s="8">
        <v>11379</v>
      </c>
      <c r="G114" s="8">
        <v>11379</v>
      </c>
      <c r="I114" s="8">
        <v>11379</v>
      </c>
      <c r="K114" s="8">
        <v>7379</v>
      </c>
    </row>
    <row r="115" spans="1:33" ht="15" customHeight="1" outlineLevel="1" x14ac:dyDescent="0.4">
      <c r="A115" s="7" t="s">
        <v>135</v>
      </c>
      <c r="B115" s="8" t="s">
        <v>32</v>
      </c>
      <c r="C115" s="8">
        <v>7184</v>
      </c>
      <c r="E115" s="8">
        <v>13667</v>
      </c>
      <c r="G115" s="8">
        <v>14708</v>
      </c>
      <c r="I115" s="8">
        <v>13980</v>
      </c>
      <c r="K115" s="8">
        <v>11885</v>
      </c>
      <c r="M115" s="8">
        <v>15255</v>
      </c>
      <c r="O115" s="8">
        <v>24816</v>
      </c>
      <c r="Q115" s="8">
        <v>27853</v>
      </c>
      <c r="S115" s="8">
        <v>24730</v>
      </c>
      <c r="U115" s="8">
        <v>18778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4056</v>
      </c>
      <c r="E120" s="8">
        <v>3790</v>
      </c>
      <c r="G120" s="8">
        <v>3853</v>
      </c>
      <c r="I120" s="8">
        <v>3812</v>
      </c>
      <c r="K120" s="8">
        <v>3943</v>
      </c>
      <c r="M120" s="8">
        <v>4096</v>
      </c>
      <c r="O120" s="8">
        <v>4212</v>
      </c>
      <c r="Q120" s="8">
        <v>4173</v>
      </c>
      <c r="S120" s="8">
        <v>3974</v>
      </c>
      <c r="U120" s="8">
        <v>4169</v>
      </c>
    </row>
    <row r="121" spans="1:33" ht="15" customHeight="1" x14ac:dyDescent="0.4">
      <c r="A121" s="7" t="s">
        <v>140</v>
      </c>
      <c r="B121" s="8" t="s">
        <v>32</v>
      </c>
      <c r="C121" s="8">
        <v>3719</v>
      </c>
      <c r="E121" s="8">
        <v>3790</v>
      </c>
      <c r="G121" s="8">
        <v>3853</v>
      </c>
      <c r="I121" s="8">
        <v>3812</v>
      </c>
      <c r="K121" s="8">
        <v>3943</v>
      </c>
      <c r="M121" s="8">
        <v>4096</v>
      </c>
      <c r="O121" s="8">
        <v>4212</v>
      </c>
      <c r="Q121" s="8">
        <v>4173</v>
      </c>
      <c r="S121" s="8">
        <v>3621</v>
      </c>
      <c r="U121" s="8">
        <v>3796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C124" s="8">
        <v>337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4557</v>
      </c>
      <c r="U126" s="8">
        <v>4557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41</v>
      </c>
      <c r="D131" s="14"/>
      <c r="E131" s="13">
        <v>7</v>
      </c>
      <c r="F131" s="14"/>
      <c r="G131" s="13">
        <v>7</v>
      </c>
      <c r="H131" s="14"/>
      <c r="I131" s="13">
        <v>8</v>
      </c>
      <c r="J131" s="14"/>
      <c r="K131" s="13">
        <v>8</v>
      </c>
      <c r="L131" s="14"/>
      <c r="M131" s="13">
        <v>5</v>
      </c>
      <c r="N131" s="14"/>
      <c r="O131" s="13">
        <v>5</v>
      </c>
      <c r="P131" s="14"/>
      <c r="Q131" s="13">
        <v>5</v>
      </c>
      <c r="R131" s="14"/>
      <c r="S131" s="13">
        <v>2</v>
      </c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67913</v>
      </c>
      <c r="D136" s="24">
        <f>C84+C112+SUM(C132:C135)</f>
        <v>67913</v>
      </c>
      <c r="E136" s="23">
        <v>82153</v>
      </c>
      <c r="F136" s="24">
        <f>E84+E112+SUM(E132:E135)</f>
        <v>82153</v>
      </c>
      <c r="G136" s="23">
        <v>73192</v>
      </c>
      <c r="H136" s="24">
        <f>G84+G112+SUM(G132:G135)</f>
        <v>73192</v>
      </c>
      <c r="I136" s="23">
        <v>74972</v>
      </c>
      <c r="J136" s="24">
        <f>I84+I112+SUM(I132:I135)</f>
        <v>74972</v>
      </c>
      <c r="K136" s="23">
        <v>81034</v>
      </c>
      <c r="L136" s="24">
        <f>K84+K112+SUM(K132:K135)</f>
        <v>81034</v>
      </c>
      <c r="M136" s="23">
        <v>81524</v>
      </c>
      <c r="N136" s="24">
        <f>M84+M112+SUM(M132:M135)</f>
        <v>81524</v>
      </c>
      <c r="O136" s="23">
        <v>83583</v>
      </c>
      <c r="P136" s="24">
        <f>O84+O112+SUM(O132:O135)</f>
        <v>83583</v>
      </c>
      <c r="Q136" s="23">
        <v>80347</v>
      </c>
      <c r="R136" s="24">
        <f>Q84+Q112+SUM(Q132:Q135)</f>
        <v>80347</v>
      </c>
      <c r="S136" s="23">
        <v>82510</v>
      </c>
      <c r="T136" s="24">
        <f>S84+S112+SUM(S132:S135)</f>
        <v>33263</v>
      </c>
      <c r="U136" s="23">
        <v>77754</v>
      </c>
      <c r="V136" s="24">
        <f>U84+U112+SUM(U132:U135)</f>
        <v>77755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11523</v>
      </c>
      <c r="E141" s="8">
        <v>11523</v>
      </c>
      <c r="G141" s="8">
        <v>11523</v>
      </c>
      <c r="I141" s="8">
        <v>11523</v>
      </c>
      <c r="K141" s="8">
        <v>11523</v>
      </c>
      <c r="M141" s="8">
        <v>11523</v>
      </c>
      <c r="O141" s="8">
        <v>11523</v>
      </c>
      <c r="Q141" s="8">
        <v>11523</v>
      </c>
      <c r="S141" s="8">
        <v>11523</v>
      </c>
      <c r="U141" s="8">
        <v>11523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9039</v>
      </c>
      <c r="E144" s="8">
        <v>9039</v>
      </c>
      <c r="G144" s="8">
        <v>9039</v>
      </c>
      <c r="I144" s="8">
        <v>9039</v>
      </c>
      <c r="K144" s="8">
        <v>9039</v>
      </c>
      <c r="M144" s="8">
        <v>9039</v>
      </c>
      <c r="O144" s="8">
        <v>9039</v>
      </c>
      <c r="Q144" s="8">
        <v>9039</v>
      </c>
      <c r="S144" s="8">
        <v>9039</v>
      </c>
      <c r="U144" s="8">
        <v>9039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-15429</v>
      </c>
      <c r="S148" s="8">
        <v>-19611</v>
      </c>
      <c r="U148" s="8">
        <v>-23286</v>
      </c>
    </row>
    <row r="149" spans="1:21" ht="15" customHeight="1" x14ac:dyDescent="0.4">
      <c r="A149" s="7" t="s">
        <v>165</v>
      </c>
      <c r="B149" s="8" t="s">
        <v>32</v>
      </c>
      <c r="C149" s="8">
        <v>510</v>
      </c>
      <c r="E149" s="8">
        <v>535</v>
      </c>
      <c r="G149" s="8">
        <v>535</v>
      </c>
      <c r="I149" s="8">
        <v>537</v>
      </c>
      <c r="K149" s="8">
        <v>537</v>
      </c>
      <c r="M149" s="8">
        <v>537</v>
      </c>
      <c r="O149" s="8">
        <v>537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</row>
    <row r="152" spans="1:21" ht="15" customHeight="1" x14ac:dyDescent="0.4">
      <c r="A152" s="7" t="s">
        <v>168</v>
      </c>
      <c r="B152" s="8" t="s">
        <v>32</v>
      </c>
    </row>
    <row r="153" spans="1:21" ht="15" customHeight="1" x14ac:dyDescent="0.4">
      <c r="A153" s="7" t="s">
        <v>169</v>
      </c>
      <c r="B153" s="8" t="s">
        <v>32</v>
      </c>
      <c r="C153" s="8">
        <v>-1</v>
      </c>
      <c r="S153" s="8">
        <v>-43</v>
      </c>
      <c r="U153" s="8">
        <v>-44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  <c r="S157" s="8">
        <v>6293</v>
      </c>
      <c r="U157" s="8">
        <v>6293</v>
      </c>
    </row>
    <row r="158" spans="1:21" ht="15" customHeight="1" x14ac:dyDescent="0.4">
      <c r="A158" s="7" t="s">
        <v>174</v>
      </c>
      <c r="B158" s="8" t="s">
        <v>32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94030</v>
      </c>
      <c r="D162" s="17">
        <f>C136+C163+C161</f>
        <v>94030</v>
      </c>
      <c r="E162" s="16">
        <v>102349</v>
      </c>
      <c r="F162" s="17">
        <f>E136+E163+E161</f>
        <v>102349</v>
      </c>
      <c r="G162" s="16">
        <v>88109</v>
      </c>
      <c r="H162" s="17">
        <f>G136+G163+G161</f>
        <v>88109</v>
      </c>
      <c r="I162" s="16">
        <v>86248</v>
      </c>
      <c r="J162" s="17">
        <f>I136+I163+I161</f>
        <v>86248</v>
      </c>
      <c r="K162" s="16">
        <v>94494</v>
      </c>
      <c r="L162" s="17">
        <f>K136+K163+K161</f>
        <v>94494</v>
      </c>
      <c r="M162" s="16">
        <v>95522</v>
      </c>
      <c r="N162" s="17">
        <f>M136+M163+M161</f>
        <v>95522</v>
      </c>
      <c r="O162" s="16">
        <v>97299</v>
      </c>
      <c r="P162" s="17">
        <f>O136+O163+O161</f>
        <v>97299</v>
      </c>
      <c r="Q162" s="16">
        <v>85479</v>
      </c>
      <c r="R162" s="17">
        <f>Q136+Q163+Q161</f>
        <v>85479</v>
      </c>
      <c r="S162" s="16">
        <v>89710</v>
      </c>
      <c r="T162" s="17">
        <f>S136+S163+S161</f>
        <v>89710</v>
      </c>
      <c r="U162" s="16">
        <v>81279</v>
      </c>
      <c r="V162" s="17">
        <f>U136+U163+U161</f>
        <v>81279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26117</v>
      </c>
      <c r="E163" s="8">
        <v>20196</v>
      </c>
      <c r="G163" s="8">
        <v>14917</v>
      </c>
      <c r="I163" s="8">
        <v>11276</v>
      </c>
      <c r="K163" s="8">
        <v>13460</v>
      </c>
      <c r="M163" s="8">
        <v>13998</v>
      </c>
      <c r="O163" s="8">
        <v>13716</v>
      </c>
      <c r="Q163" s="8">
        <v>5132</v>
      </c>
      <c r="S163" s="8">
        <v>7200</v>
      </c>
      <c r="U163" s="8">
        <v>3525</v>
      </c>
    </row>
    <row r="164" spans="1:36" ht="15" customHeight="1" x14ac:dyDescent="0.4">
      <c r="A164" s="7" t="s">
        <v>180</v>
      </c>
      <c r="B164" s="8" t="s">
        <v>32</v>
      </c>
      <c r="C164" s="8">
        <v>5046</v>
      </c>
      <c r="E164" s="8">
        <v>-900</v>
      </c>
      <c r="G164" s="8">
        <v>-6180</v>
      </c>
      <c r="I164" s="8">
        <v>-9822</v>
      </c>
      <c r="K164" s="8">
        <v>-7639</v>
      </c>
      <c r="M164" s="8">
        <v>-7101</v>
      </c>
      <c r="O164" s="8">
        <v>-7383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65883</v>
      </c>
      <c r="E167" s="8">
        <v>63449</v>
      </c>
      <c r="G167" s="8">
        <v>62226</v>
      </c>
      <c r="I167" s="8">
        <v>64784</v>
      </c>
      <c r="K167" s="8">
        <v>70959</v>
      </c>
      <c r="M167" s="8">
        <v>69168</v>
      </c>
      <c r="O167" s="8">
        <v>67144</v>
      </c>
      <c r="Q167" s="8">
        <v>56286</v>
      </c>
      <c r="S167" s="8">
        <v>57095</v>
      </c>
      <c r="U167" s="8">
        <v>59135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58948</v>
      </c>
      <c r="E169" s="8">
        <v>57538</v>
      </c>
      <c r="G169" s="8">
        <v>55678</v>
      </c>
      <c r="I169" s="8">
        <v>56520</v>
      </c>
      <c r="K169" s="8">
        <v>58353</v>
      </c>
      <c r="M169" s="8">
        <v>58546</v>
      </c>
      <c r="O169" s="8">
        <v>57449</v>
      </c>
      <c r="Q169" s="8">
        <v>51055</v>
      </c>
      <c r="S169" s="8">
        <v>51286</v>
      </c>
      <c r="U169" s="8">
        <v>49943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6935</v>
      </c>
      <c r="D171" s="24">
        <f>C167-C169+C170</f>
        <v>6935</v>
      </c>
      <c r="E171" s="23">
        <v>5911</v>
      </c>
      <c r="F171" s="24">
        <f>E167-E169+E170</f>
        <v>5911</v>
      </c>
      <c r="G171" s="23">
        <v>6548</v>
      </c>
      <c r="H171" s="24">
        <f>G167-G169+G170</f>
        <v>6548</v>
      </c>
      <c r="I171" s="23">
        <v>8264</v>
      </c>
      <c r="J171" s="24">
        <f>I167-I169+I170</f>
        <v>8264</v>
      </c>
      <c r="K171" s="23">
        <v>12606</v>
      </c>
      <c r="L171" s="24">
        <f>K167-K169+K170</f>
        <v>12606</v>
      </c>
      <c r="M171" s="23">
        <v>10622</v>
      </c>
      <c r="N171" s="24">
        <f>M167-M169+M170</f>
        <v>10622</v>
      </c>
      <c r="O171" s="23">
        <v>9695</v>
      </c>
      <c r="P171" s="24">
        <f>O167-O169+O170</f>
        <v>9695</v>
      </c>
      <c r="Q171" s="23">
        <v>5231</v>
      </c>
      <c r="R171" s="24">
        <f>Q167-Q169+Q170</f>
        <v>5231</v>
      </c>
      <c r="S171" s="23">
        <v>5808</v>
      </c>
      <c r="T171" s="24">
        <f>S167-S169+S170</f>
        <v>5809</v>
      </c>
      <c r="U171" s="23">
        <v>9192</v>
      </c>
      <c r="V171" s="24">
        <f>U167-U169+U170</f>
        <v>9192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8802</v>
      </c>
      <c r="E172" s="8">
        <v>8775</v>
      </c>
      <c r="G172" s="8">
        <v>8757</v>
      </c>
      <c r="I172" s="8">
        <v>8158</v>
      </c>
      <c r="K172" s="8">
        <v>7846</v>
      </c>
      <c r="M172" s="8">
        <v>8425</v>
      </c>
      <c r="O172" s="8">
        <v>9107</v>
      </c>
      <c r="Q172" s="8">
        <v>8045</v>
      </c>
      <c r="S172" s="8">
        <v>6860</v>
      </c>
      <c r="U172" s="8">
        <v>6546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-1867</v>
      </c>
      <c r="D174" s="24">
        <f>C171-C172</f>
        <v>-1867</v>
      </c>
      <c r="E174" s="23">
        <v>-2864</v>
      </c>
      <c r="F174" s="24">
        <f>E171-E172</f>
        <v>-2864</v>
      </c>
      <c r="G174" s="23">
        <v>-2209</v>
      </c>
      <c r="H174" s="24">
        <f>G171-G172</f>
        <v>-2209</v>
      </c>
      <c r="I174" s="23">
        <v>106</v>
      </c>
      <c r="J174" s="24">
        <f>I171-I172</f>
        <v>106</v>
      </c>
      <c r="K174" s="23">
        <v>4760</v>
      </c>
      <c r="L174" s="24">
        <f>K171-K172</f>
        <v>4760</v>
      </c>
      <c r="M174" s="23">
        <v>2197</v>
      </c>
      <c r="N174" s="24">
        <f>M171-M172</f>
        <v>2197</v>
      </c>
      <c r="O174" s="23">
        <v>588</v>
      </c>
      <c r="P174" s="24">
        <f>O171-O172</f>
        <v>588</v>
      </c>
      <c r="Q174" s="23">
        <v>-2814</v>
      </c>
      <c r="R174" s="24">
        <f>Q171-Q172</f>
        <v>-2814</v>
      </c>
      <c r="S174" s="23">
        <v>-1052</v>
      </c>
      <c r="T174" s="24">
        <f>S171-S172</f>
        <v>-1052</v>
      </c>
      <c r="U174" s="23">
        <v>2646</v>
      </c>
      <c r="V174" s="24">
        <f>U171-U172</f>
        <v>2646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5249</v>
      </c>
      <c r="D177" s="27">
        <f>SUM(C178:C188)</f>
        <v>5249</v>
      </c>
      <c r="E177" s="26">
        <v>1702</v>
      </c>
      <c r="F177" s="27">
        <f>SUM(E178:E188)</f>
        <v>1702</v>
      </c>
      <c r="G177" s="26">
        <v>1157</v>
      </c>
      <c r="H177" s="27">
        <f>SUM(G178:G188)</f>
        <v>1157</v>
      </c>
      <c r="I177" s="26">
        <v>2229</v>
      </c>
      <c r="J177" s="27">
        <f>SUM(I178:I188)</f>
        <v>2229</v>
      </c>
      <c r="K177" s="26">
        <v>581</v>
      </c>
      <c r="L177" s="27">
        <f>SUM(K178:K188)</f>
        <v>581</v>
      </c>
      <c r="M177" s="26">
        <v>757</v>
      </c>
      <c r="N177" s="27">
        <f>SUM(M178:M188)</f>
        <v>757</v>
      </c>
      <c r="O177" s="26">
        <v>1253</v>
      </c>
      <c r="P177" s="27">
        <f>SUM(O178:O188)</f>
        <v>1253</v>
      </c>
      <c r="Q177" s="26">
        <v>659</v>
      </c>
      <c r="R177" s="27">
        <f>SUM(Q178:Q188)</f>
        <v>659</v>
      </c>
      <c r="S177" s="26">
        <v>619</v>
      </c>
      <c r="T177" s="27">
        <f>SUM(S178:S188)</f>
        <v>618</v>
      </c>
      <c r="U177" s="26">
        <v>630</v>
      </c>
      <c r="V177" s="27">
        <f>SUM(U178:U188)</f>
        <v>631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2966</v>
      </c>
      <c r="E178" s="8">
        <v>1402</v>
      </c>
      <c r="G178" s="8">
        <v>790</v>
      </c>
      <c r="I178" s="8">
        <v>653</v>
      </c>
      <c r="K178" s="8">
        <v>415</v>
      </c>
      <c r="M178" s="8">
        <v>339</v>
      </c>
      <c r="O178" s="8">
        <v>276</v>
      </c>
      <c r="Q178" s="8">
        <v>251</v>
      </c>
      <c r="S178" s="8">
        <v>159</v>
      </c>
      <c r="U178" s="8">
        <v>135</v>
      </c>
    </row>
    <row r="179" spans="1:36" ht="15" customHeight="1" x14ac:dyDescent="0.4">
      <c r="A179" s="7" t="s">
        <v>195</v>
      </c>
      <c r="B179" s="8" t="s">
        <v>32</v>
      </c>
      <c r="O179" s="8">
        <v>568</v>
      </c>
      <c r="S179" s="8">
        <v>56</v>
      </c>
      <c r="U179" s="8">
        <v>33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2140</v>
      </c>
      <c r="G182" s="8">
        <v>265</v>
      </c>
      <c r="I182" s="8">
        <v>1445</v>
      </c>
      <c r="M182" s="8">
        <v>92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143</v>
      </c>
      <c r="E188" s="8">
        <v>300</v>
      </c>
      <c r="G188" s="8">
        <v>102</v>
      </c>
      <c r="I188" s="8">
        <v>131</v>
      </c>
      <c r="K188" s="8">
        <v>166</v>
      </c>
      <c r="M188" s="8">
        <v>326</v>
      </c>
      <c r="O188" s="8">
        <v>409</v>
      </c>
      <c r="Q188" s="8">
        <v>408</v>
      </c>
      <c r="S188" s="8">
        <v>403</v>
      </c>
      <c r="U188" s="8">
        <v>463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3917</v>
      </c>
      <c r="D189" s="27">
        <f>SUM(C190:C202)</f>
        <v>3917</v>
      </c>
      <c r="E189" s="26">
        <v>3242</v>
      </c>
      <c r="F189" s="27">
        <f>SUM(E190:E202)</f>
        <v>3242</v>
      </c>
      <c r="G189" s="26">
        <v>3311</v>
      </c>
      <c r="H189" s="27">
        <f>SUM(G190:G202)</f>
        <v>3311</v>
      </c>
      <c r="I189" s="26">
        <v>2951</v>
      </c>
      <c r="J189" s="27">
        <f>SUM(I190:I202)</f>
        <v>2951</v>
      </c>
      <c r="K189" s="26">
        <v>2544</v>
      </c>
      <c r="L189" s="27">
        <f>SUM(K190:K202)</f>
        <v>2544</v>
      </c>
      <c r="M189" s="26">
        <v>2203</v>
      </c>
      <c r="N189" s="27">
        <f>SUM(M190:M202)</f>
        <v>2203</v>
      </c>
      <c r="O189" s="26">
        <v>1981</v>
      </c>
      <c r="P189" s="27">
        <f>SUM(O190:O202)</f>
        <v>1981</v>
      </c>
      <c r="Q189" s="26">
        <v>2197</v>
      </c>
      <c r="R189" s="27">
        <f>SUM(Q190:Q202)</f>
        <v>2197</v>
      </c>
      <c r="S189" s="26">
        <v>1866</v>
      </c>
      <c r="T189" s="27">
        <f>SUM(S190:S202)</f>
        <v>1866</v>
      </c>
      <c r="U189" s="26">
        <v>1945</v>
      </c>
      <c r="V189" s="27">
        <f>SUM(U190:U202)</f>
        <v>1944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3451</v>
      </c>
      <c r="E190" s="8">
        <v>2823</v>
      </c>
      <c r="G190" s="8">
        <v>2741</v>
      </c>
      <c r="I190" s="8">
        <v>2575</v>
      </c>
      <c r="K190" s="8">
        <v>2210</v>
      </c>
      <c r="M190" s="8">
        <v>1937</v>
      </c>
      <c r="O190" s="8">
        <v>1649</v>
      </c>
      <c r="Q190" s="8">
        <v>1514</v>
      </c>
      <c r="S190" s="8">
        <v>1455</v>
      </c>
      <c r="U190" s="8">
        <v>1381</v>
      </c>
    </row>
    <row r="191" spans="1:36" ht="15" customHeight="1" x14ac:dyDescent="0.4">
      <c r="A191" s="7" t="s">
        <v>207</v>
      </c>
      <c r="B191" s="8" t="s">
        <v>32</v>
      </c>
      <c r="C191" s="8">
        <v>134</v>
      </c>
      <c r="E191" s="8">
        <v>37</v>
      </c>
      <c r="G191" s="8">
        <v>19</v>
      </c>
      <c r="I191" s="8">
        <v>15</v>
      </c>
    </row>
    <row r="192" spans="1:36" ht="15" customHeight="1" x14ac:dyDescent="0.4">
      <c r="A192" s="7" t="s">
        <v>208</v>
      </c>
      <c r="B192" s="8" t="s">
        <v>32</v>
      </c>
      <c r="Q192" s="8">
        <v>406</v>
      </c>
      <c r="S192" s="8">
        <v>30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G195" s="8">
        <v>206</v>
      </c>
      <c r="I195" s="8">
        <v>81</v>
      </c>
    </row>
    <row r="196" spans="1:36" ht="15" customHeight="1" x14ac:dyDescent="0.4">
      <c r="A196" s="7" t="s">
        <v>212</v>
      </c>
      <c r="B196" s="8" t="s">
        <v>32</v>
      </c>
      <c r="U196" s="8">
        <v>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332</v>
      </c>
      <c r="E202" s="8">
        <v>382</v>
      </c>
      <c r="G202" s="8">
        <v>345</v>
      </c>
      <c r="I202" s="8">
        <v>280</v>
      </c>
      <c r="K202" s="8">
        <v>334</v>
      </c>
      <c r="M202" s="8">
        <v>266</v>
      </c>
      <c r="O202" s="8">
        <v>332</v>
      </c>
      <c r="Q202" s="8">
        <v>277</v>
      </c>
      <c r="S202" s="8">
        <v>381</v>
      </c>
      <c r="U202" s="8">
        <v>561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-535</v>
      </c>
      <c r="D203" s="24">
        <f>C174+C177-C189</f>
        <v>-535</v>
      </c>
      <c r="E203" s="23">
        <v>-4404</v>
      </c>
      <c r="F203" s="24">
        <f>E174+E177-E189</f>
        <v>-4404</v>
      </c>
      <c r="G203" s="23">
        <v>-4363</v>
      </c>
      <c r="H203" s="24">
        <f>G174+G177-G189</f>
        <v>-4363</v>
      </c>
      <c r="I203" s="23">
        <v>-616</v>
      </c>
      <c r="J203" s="24">
        <f>I174+I177-I189</f>
        <v>-616</v>
      </c>
      <c r="K203" s="23">
        <v>2797</v>
      </c>
      <c r="L203" s="24">
        <f>K174+K177-K189</f>
        <v>2797</v>
      </c>
      <c r="M203" s="23">
        <v>751</v>
      </c>
      <c r="N203" s="24">
        <f>M174+M177-M189</f>
        <v>751</v>
      </c>
      <c r="O203" s="23">
        <v>-140</v>
      </c>
      <c r="P203" s="24">
        <f>O174+O177-O189</f>
        <v>-140</v>
      </c>
      <c r="Q203" s="23">
        <v>-4352</v>
      </c>
      <c r="R203" s="24">
        <f>Q174+Q177-Q189</f>
        <v>-4352</v>
      </c>
      <c r="S203" s="23">
        <v>-2299</v>
      </c>
      <c r="T203" s="24">
        <f>S174+S177-S189</f>
        <v>-2299</v>
      </c>
      <c r="U203" s="23">
        <v>1332</v>
      </c>
      <c r="V203" s="24">
        <f>U174+U177-U189</f>
        <v>1331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1400</v>
      </c>
      <c r="D204" s="20">
        <f>SUM(C205:C215)</f>
        <v>1400</v>
      </c>
      <c r="E204" s="19">
        <v>196</v>
      </c>
      <c r="F204" s="20">
        <f>SUM(E205:E215)</f>
        <v>196</v>
      </c>
      <c r="G204" s="19">
        <v>25</v>
      </c>
      <c r="H204" s="20">
        <f>SUM(G205:G215)</f>
        <v>25</v>
      </c>
      <c r="I204" s="19"/>
      <c r="J204" s="20">
        <f>SUM(I205:I215)</f>
        <v>0</v>
      </c>
      <c r="K204" s="19"/>
      <c r="L204" s="20">
        <f>SUM(K205:K215)</f>
        <v>0</v>
      </c>
      <c r="M204" s="19">
        <v>70</v>
      </c>
      <c r="N204" s="20">
        <f>SUM(M205:M215)</f>
        <v>70</v>
      </c>
      <c r="O204" s="19">
        <v>163</v>
      </c>
      <c r="P204" s="20">
        <f>SUM(O205:O215)</f>
        <v>163</v>
      </c>
      <c r="Q204" s="19">
        <v>3529</v>
      </c>
      <c r="R204" s="20">
        <f>SUM(Q205:Q215)</f>
        <v>3529</v>
      </c>
      <c r="S204" s="19">
        <v>1468</v>
      </c>
      <c r="T204" s="20">
        <f>SUM(S205:S215)</f>
        <v>1469</v>
      </c>
      <c r="U204" s="19">
        <v>102</v>
      </c>
      <c r="V204" s="20">
        <f>SUM(U205:U215)</f>
        <v>102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Q206" s="8">
        <v>449</v>
      </c>
      <c r="S206" s="8">
        <v>413</v>
      </c>
      <c r="U206" s="8">
        <v>102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1385</v>
      </c>
      <c r="E208" s="8">
        <v>110</v>
      </c>
      <c r="G208" s="8">
        <v>25</v>
      </c>
      <c r="O208" s="8">
        <v>163</v>
      </c>
      <c r="Q208" s="8">
        <v>3080</v>
      </c>
      <c r="S208" s="8">
        <v>1033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15</v>
      </c>
      <c r="E215" s="8">
        <v>86</v>
      </c>
      <c r="M215" s="8">
        <v>70</v>
      </c>
      <c r="S215" s="8">
        <v>23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871</v>
      </c>
      <c r="D216" s="27">
        <f>SUM(C217:C227)</f>
        <v>871</v>
      </c>
      <c r="E216" s="26">
        <v>1714</v>
      </c>
      <c r="F216" s="27">
        <f>SUM(E217:E227)</f>
        <v>1714</v>
      </c>
      <c r="G216" s="26">
        <v>926</v>
      </c>
      <c r="H216" s="27">
        <f>SUM(G217:G227)</f>
        <v>926</v>
      </c>
      <c r="I216" s="26">
        <v>2949</v>
      </c>
      <c r="J216" s="27">
        <f>SUM(I217:I227)</f>
        <v>2949</v>
      </c>
      <c r="K216" s="26">
        <v>472</v>
      </c>
      <c r="L216" s="27">
        <f>SUM(K217:K227)</f>
        <v>472</v>
      </c>
      <c r="M216" s="26">
        <v>211</v>
      </c>
      <c r="N216" s="27">
        <f>SUM(M217:M227)</f>
        <v>211</v>
      </c>
      <c r="O216" s="26">
        <v>235</v>
      </c>
      <c r="P216" s="27">
        <f>SUM(O217:O227)</f>
        <v>235</v>
      </c>
      <c r="Q216" s="26">
        <v>7735</v>
      </c>
      <c r="R216" s="27">
        <f>SUM(Q217:Q227)</f>
        <v>7735</v>
      </c>
      <c r="S216" s="26">
        <v>2568</v>
      </c>
      <c r="T216" s="27">
        <f>SUM(S217:S227)</f>
        <v>2568</v>
      </c>
      <c r="U216" s="26">
        <v>5072</v>
      </c>
      <c r="V216" s="27">
        <f>SUM(U217:U227)</f>
        <v>5072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U219" s="8">
        <v>218</v>
      </c>
    </row>
    <row r="220" spans="1:36" ht="15" customHeight="1" x14ac:dyDescent="0.4">
      <c r="A220" s="7" t="s">
        <v>209</v>
      </c>
      <c r="B220" s="8" t="s">
        <v>32</v>
      </c>
      <c r="S220" s="8">
        <v>486</v>
      </c>
      <c r="U220" s="8">
        <v>3016</v>
      </c>
    </row>
    <row r="221" spans="1:36" ht="15" customHeight="1" x14ac:dyDescent="0.4">
      <c r="A221" s="7" t="s">
        <v>211</v>
      </c>
      <c r="B221" s="8" t="s">
        <v>32</v>
      </c>
      <c r="C221" s="8">
        <v>181</v>
      </c>
      <c r="E221" s="8">
        <v>144</v>
      </c>
      <c r="G221" s="8">
        <v>71</v>
      </c>
      <c r="I221" s="8">
        <v>117</v>
      </c>
      <c r="K221" s="8">
        <v>131</v>
      </c>
      <c r="M221" s="8">
        <v>211</v>
      </c>
      <c r="O221" s="8">
        <v>235</v>
      </c>
      <c r="Q221" s="8">
        <v>7098</v>
      </c>
      <c r="S221" s="8">
        <v>257</v>
      </c>
      <c r="U221" s="8">
        <v>1175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690</v>
      </c>
      <c r="E227" s="8">
        <v>1570</v>
      </c>
      <c r="G227" s="8">
        <v>855</v>
      </c>
      <c r="I227" s="8">
        <v>2832</v>
      </c>
      <c r="K227" s="8">
        <v>341</v>
      </c>
      <c r="Q227" s="8">
        <v>637</v>
      </c>
      <c r="S227" s="8">
        <v>1825</v>
      </c>
      <c r="U227" s="8">
        <v>663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-6</v>
      </c>
      <c r="D229" s="24">
        <f>C203+C204-C216</f>
        <v>-6</v>
      </c>
      <c r="E229" s="23">
        <v>-5922</v>
      </c>
      <c r="F229" s="24">
        <f>E203+E204-E216</f>
        <v>-5922</v>
      </c>
      <c r="G229" s="23">
        <v>-5264</v>
      </c>
      <c r="H229" s="24">
        <f>G203+G204-G216</f>
        <v>-5264</v>
      </c>
      <c r="I229" s="23">
        <v>-3565</v>
      </c>
      <c r="J229" s="24">
        <f>I203+I204-I216</f>
        <v>-3565</v>
      </c>
      <c r="K229" s="23">
        <v>2325</v>
      </c>
      <c r="L229" s="24">
        <f>K203+K204-K216</f>
        <v>2325</v>
      </c>
      <c r="M229" s="23">
        <v>610</v>
      </c>
      <c r="N229" s="24">
        <f>M203+M204-M216</f>
        <v>610</v>
      </c>
      <c r="O229" s="23">
        <v>-212</v>
      </c>
      <c r="P229" s="24">
        <f>O203+O204-O216</f>
        <v>-212</v>
      </c>
      <c r="Q229" s="23">
        <v>-8557</v>
      </c>
      <c r="R229" s="24">
        <f>Q203+Q204-Q216</f>
        <v>-8558</v>
      </c>
      <c r="S229" s="23">
        <v>-3399</v>
      </c>
      <c r="T229" s="24">
        <f>S203+S204-S216</f>
        <v>-3399</v>
      </c>
      <c r="U229" s="23">
        <v>-3638</v>
      </c>
      <c r="V229" s="24">
        <f>U203+U204-U216</f>
        <v>-3638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-6</v>
      </c>
      <c r="E232" s="8">
        <v>-5922</v>
      </c>
      <c r="G232" s="8">
        <v>-5264</v>
      </c>
      <c r="I232" s="8">
        <v>-3565</v>
      </c>
      <c r="K232" s="8">
        <v>2325</v>
      </c>
      <c r="M232" s="8">
        <v>610</v>
      </c>
      <c r="O232" s="8">
        <v>-212</v>
      </c>
      <c r="Q232" s="8">
        <v>-8557</v>
      </c>
      <c r="S232" s="8">
        <v>-3399</v>
      </c>
      <c r="U232" s="8">
        <v>-3638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468</v>
      </c>
      <c r="D233" s="14">
        <f>SUM(C234:C244)</f>
        <v>468</v>
      </c>
      <c r="E233" s="13">
        <v>-251</v>
      </c>
      <c r="F233" s="14">
        <f>SUM(E234:E244)</f>
        <v>-251</v>
      </c>
      <c r="G233" s="13">
        <v>15</v>
      </c>
      <c r="H233" s="14">
        <f>SUM(G234:G244)</f>
        <v>15</v>
      </c>
      <c r="I233" s="13">
        <v>17</v>
      </c>
      <c r="J233" s="14">
        <f>SUM(I234:I244)</f>
        <v>17</v>
      </c>
      <c r="K233" s="13">
        <v>141</v>
      </c>
      <c r="L233" s="14">
        <f>SUM(K234:K244)</f>
        <v>141</v>
      </c>
      <c r="M233" s="13">
        <v>72</v>
      </c>
      <c r="N233" s="14">
        <f>SUM(M234:M244)</f>
        <v>72</v>
      </c>
      <c r="O233" s="13">
        <v>70</v>
      </c>
      <c r="P233" s="14">
        <f>SUM(O234:O244)</f>
        <v>70</v>
      </c>
      <c r="Q233" s="13">
        <v>26</v>
      </c>
      <c r="R233" s="14">
        <f>SUM(Q234:Q244)</f>
        <v>26</v>
      </c>
      <c r="S233" s="13">
        <v>72</v>
      </c>
      <c r="T233" s="14">
        <f>SUM(S234:S244)</f>
        <v>33</v>
      </c>
      <c r="U233" s="13">
        <v>37</v>
      </c>
      <c r="V233" s="14">
        <f>SUM(U234:U244)</f>
        <v>37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468</v>
      </c>
      <c r="E236" s="8">
        <v>-251</v>
      </c>
      <c r="G236" s="8">
        <v>15</v>
      </c>
      <c r="I236" s="8">
        <v>17</v>
      </c>
      <c r="K236" s="8">
        <v>141</v>
      </c>
      <c r="M236" s="8">
        <v>72</v>
      </c>
      <c r="O236" s="8">
        <v>70</v>
      </c>
      <c r="Q236" s="8">
        <v>26</v>
      </c>
      <c r="S236" s="8">
        <v>22</v>
      </c>
      <c r="U236" s="8">
        <v>35</v>
      </c>
    </row>
    <row r="237" spans="1:36" ht="15" customHeight="1" x14ac:dyDescent="0.4">
      <c r="A237" s="7" t="s">
        <v>245</v>
      </c>
      <c r="B237" s="8" t="s">
        <v>32</v>
      </c>
      <c r="S237" s="8">
        <v>11</v>
      </c>
      <c r="U237" s="8">
        <v>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-474</v>
      </c>
      <c r="D245" s="24">
        <f>D229-C233+SUM(C242:C244)-C241-C240</f>
        <v>-474</v>
      </c>
      <c r="E245" s="23">
        <v>-5671</v>
      </c>
      <c r="F245" s="24">
        <f>F229-E233+SUM(E242:E244)-E241-E240</f>
        <v>-5671</v>
      </c>
      <c r="G245" s="23">
        <v>-5279</v>
      </c>
      <c r="H245" s="24">
        <f>H229-G233+SUM(G242:G244)-G241-G240</f>
        <v>-5279</v>
      </c>
      <c r="I245" s="23">
        <v>-3582</v>
      </c>
      <c r="J245" s="24">
        <f>J229-I233+SUM(I242:I244)-I241-I240</f>
        <v>-3582</v>
      </c>
      <c r="K245" s="23">
        <v>2184</v>
      </c>
      <c r="L245" s="24">
        <f>L229-K233+SUM(K242:K244)-K241-K240</f>
        <v>2184</v>
      </c>
      <c r="M245" s="23">
        <v>538</v>
      </c>
      <c r="N245" s="24">
        <f>N229-M233+SUM(M242:M244)-M241-M240</f>
        <v>538</v>
      </c>
      <c r="O245" s="23">
        <v>-282</v>
      </c>
      <c r="P245" s="24">
        <f>P229-O233+SUM(O242:O244)-O241-O240</f>
        <v>-282</v>
      </c>
      <c r="Q245" s="23">
        <v>-8583</v>
      </c>
      <c r="R245" s="24">
        <f>R229-Q233+SUM(Q242:Q244)-Q241-Q240</f>
        <v>-8584</v>
      </c>
      <c r="S245" s="23">
        <v>-3471</v>
      </c>
      <c r="T245" s="24">
        <f>T229-S233+SUM(S242:S244)-S241-S240</f>
        <v>-3471</v>
      </c>
      <c r="U245" s="23">
        <v>-3675</v>
      </c>
      <c r="V245" s="24">
        <f>V229-U233+SUM(U242:U244)-U241-U240</f>
        <v>-3675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-3399</v>
      </c>
      <c r="U246" s="8">
        <v>-3638</v>
      </c>
    </row>
    <row r="247" spans="1:36" ht="15" customHeight="1" x14ac:dyDescent="0.4">
      <c r="A247" s="7" t="s">
        <v>255</v>
      </c>
      <c r="B247" s="8" t="s">
        <v>32</v>
      </c>
      <c r="S247" s="8">
        <v>3433</v>
      </c>
      <c r="U247" s="8">
        <v>3386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-439</v>
      </c>
      <c r="U251" s="8">
        <v>83</v>
      </c>
    </row>
    <row r="252" spans="1:36" ht="15" customHeight="1" x14ac:dyDescent="0.4">
      <c r="A252" s="7" t="s">
        <v>520</v>
      </c>
      <c r="B252" s="8" t="s">
        <v>32</v>
      </c>
      <c r="S252" s="8">
        <v>486</v>
      </c>
      <c r="U252" s="8">
        <v>3016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-1028</v>
      </c>
      <c r="U254" s="8">
        <v>4</v>
      </c>
    </row>
    <row r="255" spans="1:36" ht="15" customHeight="1" x14ac:dyDescent="0.4">
      <c r="A255" s="7" t="s">
        <v>263</v>
      </c>
      <c r="B255" s="8" t="s">
        <v>32</v>
      </c>
      <c r="S255" s="8">
        <v>252</v>
      </c>
      <c r="U255" s="8">
        <v>122</v>
      </c>
    </row>
    <row r="256" spans="1:36" ht="15" customHeight="1" x14ac:dyDescent="0.4">
      <c r="A256" s="7" t="s">
        <v>264</v>
      </c>
      <c r="B256" s="8" t="s">
        <v>32</v>
      </c>
      <c r="U256" s="8">
        <v>114</v>
      </c>
    </row>
    <row r="257" spans="1:21" ht="15" customHeight="1" x14ac:dyDescent="0.4">
      <c r="A257" s="7" t="s">
        <v>265</v>
      </c>
      <c r="B257" s="8" t="s">
        <v>32</v>
      </c>
      <c r="U257" s="8">
        <v>936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1053</v>
      </c>
      <c r="U261" s="8">
        <v>-483</v>
      </c>
    </row>
    <row r="262" spans="1:21" ht="15" customHeight="1" x14ac:dyDescent="0.4">
      <c r="A262" s="7" t="s">
        <v>270</v>
      </c>
      <c r="B262" s="8" t="s">
        <v>32</v>
      </c>
      <c r="S262" s="8">
        <v>-270</v>
      </c>
      <c r="U262" s="8">
        <v>175</v>
      </c>
    </row>
    <row r="263" spans="1:21" ht="15" customHeight="1" x14ac:dyDescent="0.4">
      <c r="A263" s="7" t="s">
        <v>271</v>
      </c>
      <c r="B263" s="8" t="s">
        <v>32</v>
      </c>
      <c r="S263" s="8">
        <v>-24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-159</v>
      </c>
      <c r="U265" s="8">
        <v>-135</v>
      </c>
    </row>
    <row r="266" spans="1:21" ht="15" customHeight="1" x14ac:dyDescent="0.4">
      <c r="A266" s="7" t="s">
        <v>274</v>
      </c>
      <c r="B266" s="8" t="s">
        <v>32</v>
      </c>
      <c r="S266" s="8">
        <v>1455</v>
      </c>
      <c r="U266" s="8">
        <v>1381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-762</v>
      </c>
      <c r="U272" s="8">
        <v>-956</v>
      </c>
    </row>
    <row r="273" spans="1:36" ht="15" customHeight="1" x14ac:dyDescent="0.4">
      <c r="A273" s="7" t="s">
        <v>281</v>
      </c>
      <c r="B273" s="8" t="s">
        <v>32</v>
      </c>
      <c r="S273" s="8">
        <v>2565</v>
      </c>
      <c r="U273" s="8">
        <v>74</v>
      </c>
    </row>
    <row r="274" spans="1:36" ht="15" customHeight="1" x14ac:dyDescent="0.4">
      <c r="A274" s="7" t="s">
        <v>282</v>
      </c>
      <c r="B274" s="8" t="s">
        <v>32</v>
      </c>
      <c r="S274" s="8">
        <v>-161</v>
      </c>
      <c r="U274" s="8">
        <v>361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233</v>
      </c>
      <c r="U277" s="8">
        <v>439</v>
      </c>
    </row>
    <row r="278" spans="1:36" ht="15" customHeight="1" x14ac:dyDescent="0.4">
      <c r="A278" s="7" t="s">
        <v>286</v>
      </c>
      <c r="B278" s="8" t="s">
        <v>32</v>
      </c>
      <c r="S278" s="8">
        <v>399</v>
      </c>
      <c r="U278" s="8">
        <v>356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8</v>
      </c>
      <c r="T280" s="14"/>
      <c r="U280" s="13">
        <v>261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3645</v>
      </c>
      <c r="T285" s="27">
        <f>SUM(S246:S280)</f>
        <v>3642</v>
      </c>
      <c r="U285" s="26">
        <v>5497</v>
      </c>
      <c r="V285" s="27">
        <f>SUM(U246:U280)</f>
        <v>5496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153</v>
      </c>
      <c r="U286" s="8">
        <v>135</v>
      </c>
    </row>
    <row r="287" spans="1:36" ht="15" customHeight="1" x14ac:dyDescent="0.4">
      <c r="A287" s="7" t="s">
        <v>295</v>
      </c>
      <c r="B287" s="8" t="s">
        <v>32</v>
      </c>
      <c r="S287" s="8">
        <v>-1351</v>
      </c>
      <c r="U287" s="8">
        <v>-1051</v>
      </c>
    </row>
    <row r="288" spans="1:36" ht="15" customHeight="1" x14ac:dyDescent="0.4">
      <c r="A288" s="7" t="s">
        <v>296</v>
      </c>
      <c r="B288" s="8" t="s">
        <v>32</v>
      </c>
      <c r="S288" s="8">
        <v>-20</v>
      </c>
      <c r="U288" s="8">
        <v>-98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>
        <v>-99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2427</v>
      </c>
      <c r="T291" s="24">
        <f>T285+SUM(S286:S290)</f>
        <v>2424</v>
      </c>
      <c r="U291" s="23">
        <v>4385</v>
      </c>
      <c r="V291" s="24">
        <f>U285+SUM(U286:U290)</f>
        <v>4384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-292</v>
      </c>
      <c r="U292" s="8">
        <v>-755</v>
      </c>
    </row>
    <row r="293" spans="1:36" ht="15" customHeight="1" x14ac:dyDescent="0.4">
      <c r="A293" s="7" t="s">
        <v>301</v>
      </c>
      <c r="B293" s="8" t="s">
        <v>32</v>
      </c>
      <c r="S293" s="8">
        <v>493</v>
      </c>
    </row>
    <row r="294" spans="1:36" ht="15" customHeight="1" x14ac:dyDescent="0.4">
      <c r="A294" s="7" t="s">
        <v>302</v>
      </c>
      <c r="B294" s="8" t="s">
        <v>32</v>
      </c>
      <c r="S294" s="8">
        <v>-1564</v>
      </c>
      <c r="U294" s="8">
        <v>-622</v>
      </c>
    </row>
    <row r="295" spans="1:36" ht="15" customHeight="1" x14ac:dyDescent="0.4">
      <c r="A295" s="7" t="s">
        <v>303</v>
      </c>
      <c r="B295" s="8" t="s">
        <v>32</v>
      </c>
      <c r="S295" s="8">
        <v>1099</v>
      </c>
      <c r="U295" s="8">
        <v>3</v>
      </c>
    </row>
    <row r="296" spans="1:36" ht="15" customHeight="1" x14ac:dyDescent="0.4">
      <c r="A296" s="7" t="s">
        <v>304</v>
      </c>
      <c r="B296" s="8" t="s">
        <v>32</v>
      </c>
      <c r="S296" s="8">
        <v>-1888</v>
      </c>
    </row>
    <row r="297" spans="1:36" ht="15" customHeight="1" x14ac:dyDescent="0.4">
      <c r="A297" s="7" t="s">
        <v>305</v>
      </c>
      <c r="B297" s="8" t="s">
        <v>32</v>
      </c>
      <c r="S297" s="8">
        <v>1414</v>
      </c>
    </row>
    <row r="298" spans="1:36" ht="15" customHeight="1" x14ac:dyDescent="0.4">
      <c r="A298" s="7" t="s">
        <v>306</v>
      </c>
      <c r="B298" s="8" t="s">
        <v>32</v>
      </c>
      <c r="S298" s="8">
        <v>-921</v>
      </c>
      <c r="U298" s="8">
        <v>-906</v>
      </c>
    </row>
    <row r="299" spans="1:36" ht="15" customHeight="1" x14ac:dyDescent="0.4">
      <c r="A299" s="7" t="s">
        <v>307</v>
      </c>
      <c r="B299" s="8" t="s">
        <v>32</v>
      </c>
      <c r="S299" s="8">
        <v>878</v>
      </c>
      <c r="U299" s="8">
        <v>1353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-88</v>
      </c>
      <c r="U302" s="8">
        <v>-119</v>
      </c>
    </row>
    <row r="303" spans="1:36" ht="15" customHeight="1" x14ac:dyDescent="0.4">
      <c r="A303" s="7" t="s">
        <v>311</v>
      </c>
      <c r="B303" s="8" t="s">
        <v>32</v>
      </c>
      <c r="S303" s="8">
        <v>64</v>
      </c>
      <c r="U303" s="8">
        <v>114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163</v>
      </c>
      <c r="U305" s="8">
        <v>78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-642</v>
      </c>
      <c r="T306" s="24">
        <f>SUM(S292:S305)</f>
        <v>-642</v>
      </c>
      <c r="U306" s="23">
        <v>-581</v>
      </c>
      <c r="V306" s="24">
        <f>SUM(U292:U305)</f>
        <v>-854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S307" s="8">
        <v>17170</v>
      </c>
      <c r="U307" s="8">
        <v>19571</v>
      </c>
    </row>
    <row r="308" spans="1:36" ht="15" customHeight="1" x14ac:dyDescent="0.4">
      <c r="A308" s="7" t="s">
        <v>315</v>
      </c>
      <c r="B308" s="8" t="s">
        <v>32</v>
      </c>
      <c r="S308" s="8">
        <v>-17693</v>
      </c>
      <c r="U308" s="8">
        <v>-21375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1000</v>
      </c>
      <c r="U312" s="8">
        <v>910</v>
      </c>
    </row>
    <row r="313" spans="1:36" ht="15" customHeight="1" x14ac:dyDescent="0.4">
      <c r="A313" s="7" t="s">
        <v>320</v>
      </c>
      <c r="B313" s="8" t="s">
        <v>32</v>
      </c>
      <c r="S313" s="8">
        <v>-4448</v>
      </c>
      <c r="U313" s="8">
        <v>-4746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-3971</v>
      </c>
      <c r="T324" s="24">
        <f>SUM(S307:S323)</f>
        <v>-3971</v>
      </c>
      <c r="U324" s="23">
        <v>-5641</v>
      </c>
      <c r="V324" s="24">
        <f>SUM(U307:U323)</f>
        <v>-5640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-2186</v>
      </c>
      <c r="T326" s="24">
        <f>S329-S327-S328</f>
        <v>-2185</v>
      </c>
      <c r="U326" s="23">
        <v>-1837</v>
      </c>
      <c r="V326" s="24">
        <f>U329-U327-U328</f>
        <v>-1838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6415</v>
      </c>
      <c r="U327" s="8">
        <v>4519</v>
      </c>
    </row>
    <row r="328" spans="1:36" ht="15" customHeight="1" x14ac:dyDescent="0.4">
      <c r="A328" s="7" t="s">
        <v>335</v>
      </c>
      <c r="B328" s="8" t="s">
        <v>32</v>
      </c>
      <c r="S328" s="8">
        <v>289</v>
      </c>
    </row>
    <row r="329" spans="1:36" ht="15" customHeight="1" x14ac:dyDescent="0.4">
      <c r="A329" s="7" t="s">
        <v>336</v>
      </c>
      <c r="B329" s="8" t="s">
        <v>32</v>
      </c>
      <c r="S329" s="8">
        <v>4519</v>
      </c>
      <c r="U329" s="8">
        <v>2681</v>
      </c>
    </row>
    <row r="330" spans="1:36" ht="15" customHeight="1" x14ac:dyDescent="0.4">
      <c r="A330" s="7" t="s">
        <v>337</v>
      </c>
      <c r="B330" s="8" t="s">
        <v>32</v>
      </c>
      <c r="S330" s="8">
        <v>4922</v>
      </c>
      <c r="U330" s="8">
        <v>3568</v>
      </c>
    </row>
    <row r="331" spans="1:36" ht="15" customHeight="1" x14ac:dyDescent="0.4">
      <c r="A331" s="7" t="s">
        <v>338</v>
      </c>
      <c r="B331" s="8" t="s">
        <v>32</v>
      </c>
      <c r="S331" s="8">
        <v>-403</v>
      </c>
      <c r="U331" s="8">
        <v>-887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2FEF-5940-4957-8829-2263677534D6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M4" s="8">
        <v>1</v>
      </c>
      <c r="O4" s="8">
        <v>1</v>
      </c>
      <c r="U4" s="8">
        <v>3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1900000</v>
      </c>
      <c r="E5" s="8">
        <v>1900000</v>
      </c>
      <c r="G5" s="8">
        <v>19000000</v>
      </c>
      <c r="I5" s="8">
        <v>19000000</v>
      </c>
      <c r="K5" s="8">
        <v>19000000</v>
      </c>
      <c r="M5" s="8">
        <v>19000000</v>
      </c>
      <c r="O5" s="8">
        <v>19000000</v>
      </c>
      <c r="Q5" s="8">
        <v>19000000</v>
      </c>
      <c r="S5" s="8">
        <v>19000000</v>
      </c>
      <c r="U5" s="8">
        <v>32200000</v>
      </c>
    </row>
    <row r="6" spans="1:36" ht="15" customHeight="1" x14ac:dyDescent="0.4">
      <c r="A6" s="7" t="s">
        <v>27</v>
      </c>
      <c r="B6" s="8" t="s">
        <v>26</v>
      </c>
      <c r="M6" s="8">
        <v>3000</v>
      </c>
      <c r="O6" s="8">
        <v>5840</v>
      </c>
      <c r="Q6" s="8">
        <v>1150</v>
      </c>
      <c r="S6" s="8">
        <v>1771</v>
      </c>
      <c r="U6" s="8">
        <v>2571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547</v>
      </c>
      <c r="D7" s="14"/>
      <c r="E7" s="13" t="s">
        <v>547</v>
      </c>
      <c r="F7" s="14"/>
      <c r="G7" s="13" t="s">
        <v>547</v>
      </c>
      <c r="H7" s="14"/>
      <c r="I7" s="13" t="s">
        <v>547</v>
      </c>
      <c r="J7" s="14"/>
      <c r="K7" s="13" t="s">
        <v>547</v>
      </c>
      <c r="L7" s="14"/>
      <c r="M7" s="13" t="s">
        <v>547</v>
      </c>
      <c r="N7" s="14"/>
      <c r="O7" s="13" t="s">
        <v>547</v>
      </c>
      <c r="P7" s="14"/>
      <c r="Q7" s="13" t="s">
        <v>547</v>
      </c>
      <c r="R7" s="14"/>
      <c r="S7" s="13" t="s">
        <v>547</v>
      </c>
      <c r="T7" s="14"/>
      <c r="U7" s="13" t="s">
        <v>547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8191</v>
      </c>
      <c r="D8" s="17">
        <f>SUM(C9:C35)-SUM(C17:C21)</f>
        <v>8191</v>
      </c>
      <c r="E8" s="16">
        <v>6972</v>
      </c>
      <c r="F8" s="17">
        <f>SUM(E9:E35)-SUM(E17:E21)</f>
        <v>6972</v>
      </c>
      <c r="G8" s="16">
        <v>7525</v>
      </c>
      <c r="H8" s="17">
        <f>SUM(G9:G35)-SUM(G17:G21)</f>
        <v>7525</v>
      </c>
      <c r="I8" s="16">
        <v>4897</v>
      </c>
      <c r="J8" s="17">
        <f>SUM(I9:I35)-SUM(I17:I21)</f>
        <v>4897</v>
      </c>
      <c r="K8" s="16">
        <v>4874</v>
      </c>
      <c r="L8" s="17">
        <f>SUM(K9:K35)-SUM(K17:K21)</f>
        <v>4874</v>
      </c>
      <c r="M8" s="16">
        <v>3903</v>
      </c>
      <c r="N8" s="17">
        <f>SUM(M9:M35)-SUM(M17:M21)</f>
        <v>3903</v>
      </c>
      <c r="O8" s="16">
        <v>3982</v>
      </c>
      <c r="P8" s="17">
        <f>SUM(O9:O35)-SUM(O17:O21)</f>
        <v>3981</v>
      </c>
      <c r="Q8" s="16">
        <v>4043</v>
      </c>
      <c r="R8" s="17">
        <f>SUM(Q9:Q35)-SUM(Q17:Q21)</f>
        <v>4041</v>
      </c>
      <c r="S8" s="16">
        <v>1695</v>
      </c>
      <c r="T8" s="17">
        <f>SUM(S9:S35)-SUM(S17:S21)</f>
        <v>1696</v>
      </c>
      <c r="U8" s="16">
        <v>2746</v>
      </c>
      <c r="V8" s="17">
        <f>SUM(U9:U35)-SUM(U17:U21)</f>
        <v>2745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3309</v>
      </c>
      <c r="E10" s="8">
        <v>2167</v>
      </c>
      <c r="G10" s="8">
        <v>2002</v>
      </c>
      <c r="I10" s="8">
        <v>1809</v>
      </c>
      <c r="K10" s="8">
        <v>2018</v>
      </c>
      <c r="M10" s="8">
        <v>1172</v>
      </c>
      <c r="O10" s="8">
        <v>852</v>
      </c>
      <c r="Q10" s="8">
        <v>722</v>
      </c>
      <c r="S10" s="8">
        <v>509</v>
      </c>
      <c r="U10" s="8">
        <v>932</v>
      </c>
    </row>
    <row r="11" spans="1:36" ht="15" customHeight="1" x14ac:dyDescent="0.4">
      <c r="A11" s="7" t="s">
        <v>35</v>
      </c>
      <c r="B11" s="8" t="s">
        <v>32</v>
      </c>
      <c r="C11" s="8">
        <v>2648</v>
      </c>
      <c r="E11" s="8">
        <v>3216</v>
      </c>
      <c r="G11" s="8">
        <v>4175</v>
      </c>
      <c r="I11" s="8">
        <v>1999</v>
      </c>
      <c r="K11" s="8">
        <v>2041</v>
      </c>
      <c r="M11" s="8">
        <v>2071</v>
      </c>
      <c r="O11" s="8">
        <v>2264</v>
      </c>
      <c r="Q11" s="8">
        <v>3070</v>
      </c>
      <c r="S11" s="8">
        <v>872</v>
      </c>
      <c r="U11" s="8">
        <v>1408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728</v>
      </c>
      <c r="E15" s="8">
        <v>445</v>
      </c>
      <c r="G15" s="8">
        <v>295</v>
      </c>
      <c r="I15" s="8">
        <v>205</v>
      </c>
      <c r="K15" s="8">
        <v>86</v>
      </c>
      <c r="M15" s="8">
        <v>77</v>
      </c>
      <c r="O15" s="8">
        <v>75</v>
      </c>
      <c r="Q15" s="8">
        <v>9</v>
      </c>
      <c r="S15" s="8">
        <v>9</v>
      </c>
    </row>
    <row r="16" spans="1:36" ht="15" customHeight="1" x14ac:dyDescent="0.4">
      <c r="A16" s="7" t="s">
        <v>40</v>
      </c>
      <c r="B16" s="8" t="s">
        <v>32</v>
      </c>
      <c r="C16" s="8">
        <v>1465</v>
      </c>
      <c r="E16" s="8">
        <v>1069</v>
      </c>
      <c r="G16" s="8">
        <v>1012</v>
      </c>
      <c r="I16" s="8">
        <v>868</v>
      </c>
      <c r="K16" s="8">
        <v>699</v>
      </c>
      <c r="M16" s="8">
        <v>558</v>
      </c>
      <c r="O16" s="8">
        <v>706</v>
      </c>
      <c r="Q16" s="8">
        <v>158</v>
      </c>
      <c r="S16" s="8">
        <v>305</v>
      </c>
      <c r="U16" s="8">
        <v>219</v>
      </c>
    </row>
    <row r="17" spans="1:21" ht="15" customHeight="1" x14ac:dyDescent="0.4">
      <c r="A17" s="7" t="s">
        <v>41</v>
      </c>
      <c r="B17" s="8" t="s">
        <v>32</v>
      </c>
      <c r="E17" s="8">
        <v>34</v>
      </c>
      <c r="G17" s="8">
        <v>54</v>
      </c>
      <c r="I17" s="8">
        <v>67</v>
      </c>
      <c r="K17" s="8">
        <v>21</v>
      </c>
      <c r="Q17" s="8">
        <v>5</v>
      </c>
      <c r="S17" s="8">
        <v>5</v>
      </c>
      <c r="U17" s="8">
        <v>2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C19" s="8">
        <v>1292</v>
      </c>
      <c r="E19" s="8">
        <v>828</v>
      </c>
      <c r="G19" s="8">
        <v>868</v>
      </c>
      <c r="I19" s="8">
        <v>705</v>
      </c>
      <c r="K19" s="8">
        <v>575</v>
      </c>
      <c r="Q19" s="8">
        <v>93</v>
      </c>
      <c r="S19" s="8">
        <v>254</v>
      </c>
      <c r="U19" s="8">
        <v>198</v>
      </c>
    </row>
    <row r="20" spans="1:21" ht="15" customHeight="1" x14ac:dyDescent="0.4">
      <c r="A20" s="7" t="s">
        <v>44</v>
      </c>
      <c r="B20" s="8" t="s">
        <v>32</v>
      </c>
      <c r="C20" s="8">
        <v>173</v>
      </c>
      <c r="E20" s="8">
        <v>207</v>
      </c>
      <c r="G20" s="8">
        <v>90</v>
      </c>
      <c r="I20" s="8">
        <v>96</v>
      </c>
      <c r="K20" s="8">
        <v>102</v>
      </c>
      <c r="Q20" s="8">
        <v>60</v>
      </c>
      <c r="S20" s="8">
        <v>46</v>
      </c>
      <c r="U20" s="8">
        <v>19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  <c r="C22" s="8">
        <v>25</v>
      </c>
      <c r="E22" s="8">
        <v>55</v>
      </c>
      <c r="G22" s="8">
        <v>35</v>
      </c>
      <c r="K22" s="8">
        <v>1</v>
      </c>
    </row>
    <row r="23" spans="1:21" ht="15" customHeight="1" x14ac:dyDescent="0.4">
      <c r="A23" s="7" t="s">
        <v>47</v>
      </c>
      <c r="B23" s="8" t="s">
        <v>32</v>
      </c>
      <c r="C23" s="8">
        <v>4</v>
      </c>
      <c r="E23" s="8">
        <v>3</v>
      </c>
      <c r="G23" s="8">
        <v>6</v>
      </c>
      <c r="I23" s="8">
        <v>6</v>
      </c>
      <c r="K23" s="8">
        <v>2</v>
      </c>
      <c r="M23" s="8">
        <v>3</v>
      </c>
      <c r="O23" s="8">
        <v>4</v>
      </c>
      <c r="Q23" s="8">
        <v>3</v>
      </c>
      <c r="S23" s="8">
        <v>2</v>
      </c>
      <c r="U23" s="8">
        <v>2</v>
      </c>
    </row>
    <row r="24" spans="1:21" ht="15" customHeight="1" x14ac:dyDescent="0.4">
      <c r="A24" s="7" t="s">
        <v>48</v>
      </c>
      <c r="B24" s="8" t="s">
        <v>32</v>
      </c>
      <c r="C24" s="8">
        <v>20</v>
      </c>
      <c r="E24" s="8">
        <v>31</v>
      </c>
      <c r="G24" s="8">
        <v>6</v>
      </c>
      <c r="I24" s="8">
        <v>18</v>
      </c>
      <c r="K24" s="8">
        <v>14</v>
      </c>
      <c r="Q24" s="8">
        <v>2</v>
      </c>
      <c r="S24" s="8">
        <v>1</v>
      </c>
      <c r="U24" s="8">
        <v>79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  <c r="C26" s="8">
        <v>9</v>
      </c>
      <c r="E26" s="8">
        <v>6</v>
      </c>
      <c r="G26" s="8">
        <v>23</v>
      </c>
      <c r="I26" s="8">
        <v>8</v>
      </c>
      <c r="K26" s="8">
        <v>21</v>
      </c>
      <c r="Q26" s="8">
        <v>93</v>
      </c>
      <c r="U26" s="8">
        <v>89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  <c r="C32" s="8">
        <v>1</v>
      </c>
      <c r="E32" s="8">
        <v>1</v>
      </c>
      <c r="G32" s="8">
        <v>2</v>
      </c>
    </row>
    <row r="33" spans="1:36" ht="15" customHeight="1" x14ac:dyDescent="0.4">
      <c r="A33" s="7" t="s">
        <v>57</v>
      </c>
      <c r="B33" s="8" t="s">
        <v>32</v>
      </c>
      <c r="C33" s="8">
        <v>3</v>
      </c>
      <c r="E33" s="8">
        <v>3</v>
      </c>
      <c r="G33" s="8">
        <v>4</v>
      </c>
      <c r="I33" s="8">
        <v>5</v>
      </c>
      <c r="K33" s="8">
        <v>8</v>
      </c>
      <c r="M33" s="8">
        <v>63</v>
      </c>
      <c r="O33" s="8">
        <v>102</v>
      </c>
      <c r="Q33" s="8">
        <v>2</v>
      </c>
      <c r="S33" s="8">
        <v>1</v>
      </c>
      <c r="U33" s="8">
        <v>22</v>
      </c>
    </row>
    <row r="34" spans="1:36" ht="15" customHeight="1" x14ac:dyDescent="0.4">
      <c r="A34" s="7" t="s">
        <v>58</v>
      </c>
      <c r="B34" s="8" t="s">
        <v>32</v>
      </c>
      <c r="C34" s="8">
        <v>-21</v>
      </c>
      <c r="E34" s="8">
        <v>-24</v>
      </c>
      <c r="G34" s="8">
        <v>-35</v>
      </c>
      <c r="I34" s="8">
        <v>-21</v>
      </c>
      <c r="K34" s="8">
        <v>-16</v>
      </c>
      <c r="M34" s="8">
        <v>-41</v>
      </c>
      <c r="O34" s="8">
        <v>-22</v>
      </c>
      <c r="Q34" s="8">
        <v>-18</v>
      </c>
      <c r="S34" s="8">
        <v>-3</v>
      </c>
      <c r="U34" s="8">
        <v>-6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3080</v>
      </c>
      <c r="D36" s="17">
        <f>C37+C46+C55</f>
        <v>3080</v>
      </c>
      <c r="E36" s="16">
        <v>4321</v>
      </c>
      <c r="F36" s="17">
        <f>E37+E46+E55</f>
        <v>4321</v>
      </c>
      <c r="G36" s="16">
        <v>3545</v>
      </c>
      <c r="H36" s="17">
        <f>G37+G46+G55</f>
        <v>3545</v>
      </c>
      <c r="I36" s="16">
        <v>3504</v>
      </c>
      <c r="J36" s="17">
        <f>I37+I46+I55</f>
        <v>3505</v>
      </c>
      <c r="K36" s="16">
        <v>3293</v>
      </c>
      <c r="L36" s="17">
        <f>K37+K46+K55</f>
        <v>3293</v>
      </c>
      <c r="M36" s="16">
        <v>3127</v>
      </c>
      <c r="N36" s="17">
        <f>M37+M46+M55</f>
        <v>3127</v>
      </c>
      <c r="O36" s="16">
        <v>2946</v>
      </c>
      <c r="P36" s="17">
        <f>O37+O46+O55</f>
        <v>2946</v>
      </c>
      <c r="Q36" s="16">
        <v>2947</v>
      </c>
      <c r="R36" s="17">
        <f>Q37+Q46+Q55</f>
        <v>2948</v>
      </c>
      <c r="S36" s="16">
        <v>3175</v>
      </c>
      <c r="T36" s="17">
        <f>S37+S46+S55</f>
        <v>3175</v>
      </c>
      <c r="U36" s="16">
        <v>4112</v>
      </c>
      <c r="V36" s="17">
        <f>U37+U46+U55</f>
        <v>4112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2882</v>
      </c>
      <c r="D37" s="20">
        <f>SUM(C38:C45)-C43-SUM(C39:C41)</f>
        <v>2882</v>
      </c>
      <c r="E37" s="19">
        <v>4117</v>
      </c>
      <c r="F37" s="20">
        <f>SUM(E38:E45)-E43-SUM(E39:E41)</f>
        <v>4117</v>
      </c>
      <c r="G37" s="19">
        <v>3325</v>
      </c>
      <c r="H37" s="20">
        <f>SUM(G38:G45)-G43-SUM(G39:G41)</f>
        <v>3325</v>
      </c>
      <c r="I37" s="19">
        <v>3154</v>
      </c>
      <c r="J37" s="20">
        <f>SUM(I38:I45)-I43-SUM(I39:I41)</f>
        <v>3154</v>
      </c>
      <c r="K37" s="19">
        <v>2962</v>
      </c>
      <c r="L37" s="20">
        <f>SUM(K38:K45)-K43-SUM(K39:K41)</f>
        <v>2962</v>
      </c>
      <c r="M37" s="19">
        <v>2868</v>
      </c>
      <c r="N37" s="20">
        <f>SUM(M38:M45)-M43-SUM(M39:M41)</f>
        <v>2868</v>
      </c>
      <c r="O37" s="19">
        <v>2781</v>
      </c>
      <c r="P37" s="20">
        <f>SUM(O38:O45)-O43-SUM(O39:O41)</f>
        <v>2781</v>
      </c>
      <c r="Q37" s="19">
        <v>2592</v>
      </c>
      <c r="R37" s="20">
        <f>SUM(Q38:Q45)-Q43-SUM(Q39:Q41)</f>
        <v>2592</v>
      </c>
      <c r="S37" s="19">
        <v>2356</v>
      </c>
      <c r="T37" s="20">
        <f>SUM(S38:S45)-S43-SUM(S39:S41)</f>
        <v>2357</v>
      </c>
      <c r="U37" s="19">
        <v>2606</v>
      </c>
      <c r="V37" s="20">
        <f>SUM(U38:U45)-U43-SUM(U39:U41)</f>
        <v>2605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1287</v>
      </c>
      <c r="E38" s="8">
        <v>2887</v>
      </c>
      <c r="G38" s="8">
        <v>2395</v>
      </c>
      <c r="I38" s="8">
        <v>2224</v>
      </c>
      <c r="K38" s="8">
        <v>2038</v>
      </c>
      <c r="M38" s="8">
        <v>1836</v>
      </c>
      <c r="O38" s="8">
        <v>1824</v>
      </c>
      <c r="Q38" s="8">
        <v>1695</v>
      </c>
      <c r="S38" s="8">
        <v>1460</v>
      </c>
      <c r="U38" s="8">
        <v>1657</v>
      </c>
    </row>
    <row r="39" spans="1:36" ht="15" customHeight="1" x14ac:dyDescent="0.4">
      <c r="A39" s="7" t="s">
        <v>63</v>
      </c>
      <c r="B39" s="8" t="s">
        <v>32</v>
      </c>
      <c r="C39" s="8">
        <v>436</v>
      </c>
      <c r="E39" s="8">
        <v>1634</v>
      </c>
      <c r="G39" s="8">
        <v>1557</v>
      </c>
      <c r="I39" s="8">
        <v>1477</v>
      </c>
      <c r="K39" s="8">
        <v>1386</v>
      </c>
      <c r="O39" s="8">
        <v>1347</v>
      </c>
      <c r="Q39" s="8">
        <v>1269</v>
      </c>
      <c r="S39" s="8">
        <v>1189</v>
      </c>
      <c r="U39" s="8">
        <v>1115</v>
      </c>
    </row>
    <row r="40" spans="1:36" ht="15" customHeight="1" x14ac:dyDescent="0.4">
      <c r="A40" s="7" t="s">
        <v>64</v>
      </c>
      <c r="B40" s="8" t="s">
        <v>32</v>
      </c>
      <c r="C40" s="8">
        <v>528</v>
      </c>
      <c r="E40" s="8">
        <v>860</v>
      </c>
      <c r="G40" s="8">
        <v>781</v>
      </c>
      <c r="I40" s="8">
        <v>703</v>
      </c>
      <c r="K40" s="8">
        <v>611</v>
      </c>
      <c r="O40" s="8">
        <v>453</v>
      </c>
      <c r="Q40" s="8">
        <v>409</v>
      </c>
      <c r="S40" s="8">
        <v>252</v>
      </c>
      <c r="U40" s="8">
        <v>210</v>
      </c>
    </row>
    <row r="41" spans="1:36" ht="15" customHeight="1" x14ac:dyDescent="0.4">
      <c r="A41" s="7" t="s">
        <v>65</v>
      </c>
      <c r="B41" s="8" t="s">
        <v>32</v>
      </c>
      <c r="O41" s="8">
        <v>24</v>
      </c>
      <c r="Q41" s="8">
        <v>17</v>
      </c>
      <c r="S41" s="8">
        <v>19</v>
      </c>
      <c r="U41" s="8">
        <v>332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323</v>
      </c>
      <c r="D43" s="14"/>
      <c r="E43" s="13">
        <v>393</v>
      </c>
      <c r="F43" s="14"/>
      <c r="G43" s="13">
        <v>57</v>
      </c>
      <c r="H43" s="14"/>
      <c r="I43" s="13">
        <v>44</v>
      </c>
      <c r="J43" s="14"/>
      <c r="K43" s="13">
        <v>41</v>
      </c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667</v>
      </c>
      <c r="E44" s="8">
        <v>302</v>
      </c>
      <c r="G44" s="8">
        <v>2</v>
      </c>
      <c r="I44" s="8">
        <v>2</v>
      </c>
      <c r="M44" s="8">
        <v>50</v>
      </c>
      <c r="U44" s="8">
        <v>52</v>
      </c>
    </row>
    <row r="45" spans="1:36" ht="15" customHeight="1" x14ac:dyDescent="0.4">
      <c r="A45" s="7" t="s">
        <v>69</v>
      </c>
      <c r="B45" s="8" t="s">
        <v>32</v>
      </c>
      <c r="C45" s="8">
        <v>928</v>
      </c>
      <c r="E45" s="8">
        <v>928</v>
      </c>
      <c r="G45" s="8">
        <v>928</v>
      </c>
      <c r="I45" s="8">
        <v>928</v>
      </c>
      <c r="K45" s="8">
        <v>924</v>
      </c>
      <c r="M45" s="8">
        <v>982</v>
      </c>
      <c r="O45" s="8">
        <v>957</v>
      </c>
      <c r="Q45" s="8">
        <v>897</v>
      </c>
      <c r="S45" s="8">
        <v>897</v>
      </c>
      <c r="U45" s="8">
        <v>896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3</v>
      </c>
      <c r="D46" s="20">
        <f>C46</f>
        <v>3</v>
      </c>
      <c r="E46" s="19">
        <v>3</v>
      </c>
      <c r="F46" s="20">
        <f>E46</f>
        <v>3</v>
      </c>
      <c r="G46" s="19">
        <v>3</v>
      </c>
      <c r="H46" s="20">
        <f>G46</f>
        <v>3</v>
      </c>
      <c r="I46" s="19">
        <v>3</v>
      </c>
      <c r="J46" s="20">
        <f>I46</f>
        <v>3</v>
      </c>
      <c r="K46" s="19">
        <v>3</v>
      </c>
      <c r="L46" s="20">
        <f>K46</f>
        <v>3</v>
      </c>
      <c r="M46" s="19">
        <v>3</v>
      </c>
      <c r="N46" s="20">
        <f>M46</f>
        <v>3</v>
      </c>
      <c r="O46" s="19">
        <v>3</v>
      </c>
      <c r="P46" s="20">
        <f>O46</f>
        <v>3</v>
      </c>
      <c r="Q46" s="19">
        <v>3</v>
      </c>
      <c r="R46" s="20">
        <f>Q46</f>
        <v>3</v>
      </c>
      <c r="S46" s="19">
        <v>3</v>
      </c>
      <c r="T46" s="20">
        <f>S46</f>
        <v>3</v>
      </c>
      <c r="U46" s="19">
        <v>680</v>
      </c>
      <c r="V46" s="20">
        <f>U46</f>
        <v>680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U49" s="8">
        <v>192</v>
      </c>
    </row>
    <row r="50" spans="1:36" ht="15" customHeight="1" x14ac:dyDescent="0.4">
      <c r="A50" s="7" t="s">
        <v>74</v>
      </c>
      <c r="B50" s="8" t="s">
        <v>32</v>
      </c>
      <c r="U50" s="8">
        <v>485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3</v>
      </c>
      <c r="U54" s="8">
        <v>3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195</v>
      </c>
      <c r="D55" s="20">
        <f>SUM(C56:C76)-C56</f>
        <v>195</v>
      </c>
      <c r="E55" s="19">
        <v>201</v>
      </c>
      <c r="F55" s="20">
        <f>SUM(E56:E76)-E56</f>
        <v>201</v>
      </c>
      <c r="G55" s="19">
        <v>217</v>
      </c>
      <c r="H55" s="20">
        <f>SUM(G56:G76)-G56</f>
        <v>217</v>
      </c>
      <c r="I55" s="19">
        <v>348</v>
      </c>
      <c r="J55" s="20">
        <f>SUM(I56:I76)-I56</f>
        <v>348</v>
      </c>
      <c r="K55" s="19">
        <v>328</v>
      </c>
      <c r="L55" s="20">
        <f>SUM(K56:K76)-K56</f>
        <v>328</v>
      </c>
      <c r="M55" s="19">
        <v>256</v>
      </c>
      <c r="N55" s="20">
        <f>SUM(M56:M76)-M56</f>
        <v>256</v>
      </c>
      <c r="O55" s="19">
        <v>162</v>
      </c>
      <c r="P55" s="20">
        <f>SUM(O56:O76)-O56</f>
        <v>162</v>
      </c>
      <c r="Q55" s="19">
        <v>353</v>
      </c>
      <c r="R55" s="20">
        <f>SUM(Q56:Q76)-Q56</f>
        <v>353</v>
      </c>
      <c r="S55" s="19">
        <v>816</v>
      </c>
      <c r="T55" s="20">
        <f>SUM(S56:S76)-S56</f>
        <v>815</v>
      </c>
      <c r="U55" s="19">
        <v>826</v>
      </c>
      <c r="V55" s="20">
        <f>SUM(U56:U76)-U56</f>
        <v>825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70</v>
      </c>
      <c r="D56" s="11">
        <f>SUM(C57:C61)</f>
        <v>85</v>
      </c>
      <c r="E56" s="8">
        <v>60</v>
      </c>
      <c r="F56" s="11">
        <f>SUM(E57:E61)</f>
        <v>75</v>
      </c>
      <c r="G56" s="8">
        <v>60</v>
      </c>
      <c r="H56" s="11">
        <f>SUM(G57:G61)</f>
        <v>75</v>
      </c>
      <c r="I56" s="8">
        <v>176</v>
      </c>
      <c r="J56" s="11">
        <f>SUM(I57:I61)</f>
        <v>191</v>
      </c>
      <c r="K56" s="8">
        <v>176</v>
      </c>
      <c r="L56" s="11">
        <f>SUM(K57:K61)</f>
        <v>191</v>
      </c>
      <c r="M56" s="8">
        <v>133</v>
      </c>
      <c r="N56" s="11">
        <f>SUM(M57:M61)</f>
        <v>133</v>
      </c>
      <c r="O56" s="8">
        <v>80</v>
      </c>
      <c r="P56" s="11">
        <f>SUM(O57:O61)</f>
        <v>80</v>
      </c>
      <c r="Q56" s="8">
        <v>84</v>
      </c>
      <c r="R56" s="11">
        <f>SUM(Q57:Q61)</f>
        <v>84</v>
      </c>
      <c r="S56" s="8">
        <v>20</v>
      </c>
      <c r="T56" s="11">
        <f>SUM(S57:S61)</f>
        <v>30</v>
      </c>
      <c r="U56" s="8">
        <v>117</v>
      </c>
      <c r="V56" s="11">
        <f>SUM(U57:U61)</f>
        <v>117</v>
      </c>
    </row>
    <row r="57" spans="1:36" ht="15" customHeight="1" x14ac:dyDescent="0.4">
      <c r="A57" s="7" t="s">
        <v>80</v>
      </c>
      <c r="B57" s="8" t="s">
        <v>32</v>
      </c>
      <c r="C57" s="8">
        <v>70</v>
      </c>
      <c r="E57" s="8">
        <v>60</v>
      </c>
      <c r="G57" s="8">
        <v>60</v>
      </c>
      <c r="I57" s="8">
        <v>176</v>
      </c>
      <c r="K57" s="8">
        <v>176</v>
      </c>
      <c r="M57" s="8">
        <v>133</v>
      </c>
      <c r="O57" s="8">
        <v>80</v>
      </c>
      <c r="Q57" s="8">
        <v>84</v>
      </c>
      <c r="S57" s="8">
        <v>20</v>
      </c>
      <c r="U57" s="8">
        <v>42</v>
      </c>
    </row>
    <row r="58" spans="1:36" ht="15" customHeight="1" x14ac:dyDescent="0.4">
      <c r="A58" s="7" t="s">
        <v>81</v>
      </c>
      <c r="B58" s="8" t="s">
        <v>32</v>
      </c>
      <c r="C58" s="8">
        <v>15</v>
      </c>
      <c r="E58" s="8">
        <v>15</v>
      </c>
      <c r="G58" s="8">
        <v>15</v>
      </c>
      <c r="I58" s="8">
        <v>15</v>
      </c>
      <c r="K58" s="8">
        <v>15</v>
      </c>
      <c r="S58" s="8">
        <v>10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U61" s="8">
        <v>75</v>
      </c>
    </row>
    <row r="62" spans="1:36" ht="15" customHeight="1" x14ac:dyDescent="0.4">
      <c r="A62" s="7" t="s">
        <v>85</v>
      </c>
      <c r="B62" s="8" t="s">
        <v>32</v>
      </c>
      <c r="C62" s="8">
        <v>61</v>
      </c>
      <c r="E62" s="8">
        <v>60</v>
      </c>
      <c r="G62" s="8">
        <v>57</v>
      </c>
      <c r="I62" s="8">
        <v>64</v>
      </c>
      <c r="K62" s="8">
        <v>47</v>
      </c>
      <c r="M62" s="8">
        <v>37</v>
      </c>
      <c r="O62" s="8">
        <v>38</v>
      </c>
      <c r="Q62" s="8">
        <v>35</v>
      </c>
      <c r="S62" s="8">
        <v>96</v>
      </c>
      <c r="U62" s="8">
        <v>104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Q64" s="8">
        <v>353</v>
      </c>
      <c r="S64" s="8">
        <v>1297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E67" s="8">
        <v>10</v>
      </c>
      <c r="G67" s="8">
        <v>8</v>
      </c>
      <c r="I67" s="8">
        <v>11</v>
      </c>
      <c r="K67" s="8">
        <v>8</v>
      </c>
      <c r="O67" s="8">
        <v>2</v>
      </c>
      <c r="Q67" s="8">
        <v>1</v>
      </c>
      <c r="U67" s="8">
        <v>35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80</v>
      </c>
      <c r="U71" s="8">
        <v>80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49</v>
      </c>
      <c r="D74" s="20">
        <f>C74</f>
        <v>49</v>
      </c>
      <c r="E74" s="19">
        <v>56</v>
      </c>
      <c r="F74" s="20">
        <f>E74</f>
        <v>56</v>
      </c>
      <c r="G74" s="19">
        <v>77</v>
      </c>
      <c r="H74" s="20">
        <f>G74</f>
        <v>77</v>
      </c>
      <c r="I74" s="19">
        <v>83</v>
      </c>
      <c r="J74" s="20">
        <f>I74</f>
        <v>83</v>
      </c>
      <c r="K74" s="19">
        <v>82</v>
      </c>
      <c r="L74" s="20">
        <f>K74</f>
        <v>82</v>
      </c>
      <c r="M74" s="19">
        <v>86</v>
      </c>
      <c r="N74" s="20">
        <f>M74</f>
        <v>86</v>
      </c>
      <c r="O74" s="19">
        <v>67</v>
      </c>
      <c r="P74" s="20">
        <f>O74</f>
        <v>67</v>
      </c>
      <c r="Q74" s="19">
        <v>65</v>
      </c>
      <c r="R74" s="20">
        <f>Q74</f>
        <v>65</v>
      </c>
      <c r="S74" s="19">
        <v>105</v>
      </c>
      <c r="T74" s="20">
        <f>S74</f>
        <v>105</v>
      </c>
      <c r="U74" s="19">
        <v>1301</v>
      </c>
      <c r="V74" s="20">
        <f>U74</f>
        <v>1301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I75" s="8">
        <v>-1</v>
      </c>
      <c r="O75" s="8">
        <v>-25</v>
      </c>
      <c r="Q75" s="8">
        <v>-185</v>
      </c>
      <c r="S75" s="8">
        <v>-793</v>
      </c>
      <c r="U75" s="8">
        <v>-812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>
        <v>36</v>
      </c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  <c r="U80" s="8">
        <v>36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11271</v>
      </c>
      <c r="D83" s="24">
        <f>C8+C37+C46+C55+C77+C81+C82</f>
        <v>11271</v>
      </c>
      <c r="E83" s="23">
        <v>11293</v>
      </c>
      <c r="F83" s="24">
        <f>E8+E37+E46+E55+E77+E81+E82</f>
        <v>11293</v>
      </c>
      <c r="G83" s="23">
        <v>11070</v>
      </c>
      <c r="H83" s="24">
        <f>G8+G37+G46+G55+G77+G81+G82</f>
        <v>11070</v>
      </c>
      <c r="I83" s="23">
        <v>8402</v>
      </c>
      <c r="J83" s="24">
        <f>I8+I37+I46+I55+I77+I81+I82</f>
        <v>8402</v>
      </c>
      <c r="K83" s="23">
        <v>8167</v>
      </c>
      <c r="L83" s="24">
        <f>K8+K37+K46+K55+K77+K81+K82</f>
        <v>8167</v>
      </c>
      <c r="M83" s="23">
        <v>7030</v>
      </c>
      <c r="N83" s="24">
        <f>M8+M37+M46+M55+M77+M81+M82</f>
        <v>7030</v>
      </c>
      <c r="O83" s="23">
        <v>6928</v>
      </c>
      <c r="P83" s="24">
        <f>O8+O37+O46+O55+O77+O81+O82</f>
        <v>6928</v>
      </c>
      <c r="Q83" s="23">
        <v>6989</v>
      </c>
      <c r="R83" s="24">
        <f>Q8+Q37+Q46+Q55+Q77+Q81+Q82</f>
        <v>6991</v>
      </c>
      <c r="S83" s="23">
        <v>4870</v>
      </c>
      <c r="T83" s="24">
        <f>S8+S37+S46+S55+S77+S81+S82</f>
        <v>4870</v>
      </c>
      <c r="U83" s="23">
        <v>6894</v>
      </c>
      <c r="V83" s="24">
        <f>V8+U37+U46+U55+U77+U81+U82</f>
        <v>6893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5083</v>
      </c>
      <c r="D84" s="15">
        <f>SUM(C85:C111)-C87</f>
        <v>5083</v>
      </c>
      <c r="E84" s="16">
        <v>4824</v>
      </c>
      <c r="F84" s="17">
        <f>SUM(E85:E111)-E87</f>
        <v>4824</v>
      </c>
      <c r="G84" s="16">
        <v>4625</v>
      </c>
      <c r="H84" s="17">
        <f>SUM(G85:G111)-G87</f>
        <v>4625</v>
      </c>
      <c r="I84" s="16">
        <v>2744</v>
      </c>
      <c r="J84" s="17">
        <f>SUM(I85:I111)-I87</f>
        <v>2744</v>
      </c>
      <c r="K84" s="16">
        <v>3216</v>
      </c>
      <c r="L84" s="17">
        <f>SUM(K85:K111)-K87</f>
        <v>3216</v>
      </c>
      <c r="M84" s="16">
        <v>2550</v>
      </c>
      <c r="N84" s="17">
        <f>SUM(M85:M111)-M87</f>
        <v>2550</v>
      </c>
      <c r="O84" s="16">
        <v>2176</v>
      </c>
      <c r="P84" s="17">
        <f>SUM(O85:O111)-O87</f>
        <v>2176</v>
      </c>
      <c r="Q84" s="16">
        <v>2111</v>
      </c>
      <c r="R84" s="17">
        <f>SUM(Q85:Q111)-Q87</f>
        <v>2111</v>
      </c>
      <c r="S84" s="16"/>
      <c r="T84" s="17">
        <f>SUM(S85:S111)-S87</f>
        <v>1100</v>
      </c>
      <c r="U84" s="16">
        <v>1564</v>
      </c>
      <c r="V84" s="17">
        <f>SUM(U85:U111)-U87</f>
        <v>1564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2817</v>
      </c>
      <c r="E85" s="8">
        <v>3225</v>
      </c>
      <c r="G85" s="8">
        <v>2989</v>
      </c>
      <c r="I85" s="8">
        <v>1878</v>
      </c>
      <c r="K85" s="8">
        <v>2559</v>
      </c>
      <c r="M85" s="8">
        <v>1835</v>
      </c>
      <c r="O85" s="8">
        <v>1858</v>
      </c>
      <c r="Q85" s="8">
        <v>1380</v>
      </c>
      <c r="S85" s="8">
        <v>837</v>
      </c>
      <c r="U85" s="8">
        <v>675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234</v>
      </c>
      <c r="E87" s="8">
        <v>234</v>
      </c>
      <c r="G87" s="8">
        <v>570</v>
      </c>
      <c r="I87" s="8">
        <v>470</v>
      </c>
      <c r="K87" s="8">
        <v>395</v>
      </c>
      <c r="M87" s="8">
        <v>284</v>
      </c>
      <c r="O87" s="8">
        <v>93</v>
      </c>
      <c r="Q87" s="8">
        <v>544</v>
      </c>
      <c r="S87" s="8">
        <v>13</v>
      </c>
      <c r="U87" s="8">
        <v>625</v>
      </c>
    </row>
    <row r="88" spans="1:36" ht="15" customHeight="1" outlineLevel="1" x14ac:dyDescent="0.4">
      <c r="A88" s="7" t="s">
        <v>108</v>
      </c>
      <c r="B88" s="8" t="s">
        <v>32</v>
      </c>
      <c r="C88" s="8">
        <v>234</v>
      </c>
      <c r="E88" s="8">
        <v>234</v>
      </c>
      <c r="G88" s="8">
        <v>570</v>
      </c>
      <c r="I88" s="8">
        <v>470</v>
      </c>
      <c r="K88" s="8">
        <v>395</v>
      </c>
      <c r="M88" s="8">
        <v>284</v>
      </c>
      <c r="O88" s="8">
        <v>93</v>
      </c>
      <c r="Q88" s="8">
        <v>544</v>
      </c>
      <c r="S88" s="8">
        <v>13</v>
      </c>
      <c r="U88" s="8">
        <v>625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42</v>
      </c>
      <c r="E91" s="8">
        <v>42</v>
      </c>
      <c r="G91" s="8">
        <v>78</v>
      </c>
      <c r="I91" s="8">
        <v>49</v>
      </c>
      <c r="K91" s="8">
        <v>62</v>
      </c>
      <c r="M91" s="8">
        <v>41</v>
      </c>
      <c r="O91" s="8">
        <v>51</v>
      </c>
      <c r="Q91" s="8">
        <v>57</v>
      </c>
      <c r="S91" s="8">
        <v>28</v>
      </c>
      <c r="U91" s="8">
        <v>41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144</v>
      </c>
      <c r="E93" s="8">
        <v>307</v>
      </c>
      <c r="G93" s="8">
        <v>103</v>
      </c>
      <c r="I93" s="8">
        <v>19</v>
      </c>
      <c r="K93" s="8">
        <v>54</v>
      </c>
      <c r="M93" s="8">
        <v>9</v>
      </c>
      <c r="O93" s="8">
        <v>9</v>
      </c>
      <c r="Q93" s="8">
        <v>18</v>
      </c>
      <c r="S93" s="8">
        <v>7</v>
      </c>
      <c r="U93" s="8">
        <v>21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C98" s="8">
        <v>980</v>
      </c>
      <c r="E98" s="8">
        <v>212</v>
      </c>
      <c r="G98" s="8">
        <v>703</v>
      </c>
      <c r="I98" s="8">
        <v>209</v>
      </c>
      <c r="K98" s="8">
        <v>81</v>
      </c>
      <c r="Q98" s="8">
        <v>31</v>
      </c>
      <c r="S98" s="8">
        <v>134</v>
      </c>
      <c r="U98" s="8">
        <v>53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Q100" s="8">
        <v>12</v>
      </c>
      <c r="S100" s="8">
        <v>11</v>
      </c>
      <c r="U100" s="8">
        <v>7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129</v>
      </c>
      <c r="E104" s="8">
        <v>137</v>
      </c>
      <c r="G104" s="8">
        <v>158</v>
      </c>
      <c r="I104" s="8">
        <v>113</v>
      </c>
      <c r="K104" s="8">
        <v>63</v>
      </c>
      <c r="M104" s="8">
        <v>66</v>
      </c>
      <c r="O104" s="8">
        <v>67</v>
      </c>
      <c r="Q104" s="8">
        <v>69</v>
      </c>
      <c r="S104" s="8">
        <v>69</v>
      </c>
      <c r="U104" s="8">
        <v>68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9</v>
      </c>
    </row>
    <row r="108" spans="1:36" ht="15" customHeight="1" x14ac:dyDescent="0.4">
      <c r="A108" s="7" t="s">
        <v>128</v>
      </c>
      <c r="B108" s="8" t="s">
        <v>32</v>
      </c>
      <c r="C108" s="8">
        <v>229</v>
      </c>
      <c r="E108" s="8">
        <v>159</v>
      </c>
      <c r="G108" s="8">
        <v>16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508</v>
      </c>
      <c r="D111" s="14"/>
      <c r="E111" s="13">
        <v>508</v>
      </c>
      <c r="F111" s="14"/>
      <c r="G111" s="13">
        <v>8</v>
      </c>
      <c r="H111" s="14"/>
      <c r="I111" s="13">
        <v>6</v>
      </c>
      <c r="J111" s="14"/>
      <c r="K111" s="13">
        <v>2</v>
      </c>
      <c r="L111" s="14"/>
      <c r="M111" s="13">
        <v>315</v>
      </c>
      <c r="N111" s="14"/>
      <c r="O111" s="13">
        <v>89</v>
      </c>
      <c r="P111" s="14"/>
      <c r="Q111" s="13"/>
      <c r="R111" s="14"/>
      <c r="S111" s="13">
        <v>1</v>
      </c>
      <c r="T111" s="14"/>
      <c r="U111" s="13">
        <v>74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243</v>
      </c>
      <c r="D112" s="17">
        <f>SUM(C113:C131)-C113-SUM(C121:C124)</f>
        <v>243</v>
      </c>
      <c r="E112" s="16">
        <v>253</v>
      </c>
      <c r="F112" s="17">
        <f>SUM(E113:E131)-E113-SUM(E121:E124)</f>
        <v>253</v>
      </c>
      <c r="G112" s="16">
        <v>209</v>
      </c>
      <c r="H112" s="17">
        <f>SUM(G113:G131)-G113-SUM(G121:G124)</f>
        <v>209</v>
      </c>
      <c r="I112" s="16">
        <v>215</v>
      </c>
      <c r="J112" s="17">
        <f>SUM(I113:I131)-I113-SUM(I121:I124)</f>
        <v>215</v>
      </c>
      <c r="K112" s="16">
        <v>168</v>
      </c>
      <c r="L112" s="17">
        <f>SUM(K113:K131)-K113-SUM(K121:K124)</f>
        <v>168</v>
      </c>
      <c r="M112" s="16">
        <v>181</v>
      </c>
      <c r="N112" s="17">
        <f>SUM(M113:M131)-M113-SUM(M121:M124)</f>
        <v>181</v>
      </c>
      <c r="O112" s="16">
        <v>294</v>
      </c>
      <c r="P112" s="17">
        <f>SUM(O113:O131)-O113-SUM(O121:O124)</f>
        <v>294</v>
      </c>
      <c r="Q112" s="16">
        <v>276</v>
      </c>
      <c r="R112" s="17">
        <f>SUM(Q113:Q131)-Q113-SUM(Q121:Q124)</f>
        <v>276</v>
      </c>
      <c r="S112" s="16">
        <v>519</v>
      </c>
      <c r="T112" s="17">
        <f>SUM(S113:S131)-S113-SUM(S121:S124)</f>
        <v>519</v>
      </c>
      <c r="U112" s="16">
        <v>1310</v>
      </c>
      <c r="V112" s="17">
        <f>SUM(U113:U131)-U113-SUM(U121:U124)</f>
        <v>1310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54</v>
      </c>
      <c r="E113" s="8">
        <v>51</v>
      </c>
      <c r="U113" s="8">
        <v>660</v>
      </c>
    </row>
    <row r="114" spans="1:33" ht="15" customHeight="1" outlineLevel="1" x14ac:dyDescent="0.4">
      <c r="A114" s="7" t="s">
        <v>134</v>
      </c>
      <c r="B114" s="8" t="s">
        <v>32</v>
      </c>
      <c r="U114" s="8">
        <v>660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54</v>
      </c>
      <c r="E115" s="8">
        <v>51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189</v>
      </c>
      <c r="E120" s="8">
        <v>202</v>
      </c>
      <c r="G120" s="8">
        <v>209</v>
      </c>
      <c r="I120" s="8">
        <v>215</v>
      </c>
      <c r="K120" s="8">
        <v>168</v>
      </c>
      <c r="M120" s="8">
        <v>181</v>
      </c>
      <c r="O120" s="8">
        <v>186</v>
      </c>
      <c r="Q120" s="8">
        <v>175</v>
      </c>
      <c r="S120" s="8">
        <v>425</v>
      </c>
      <c r="U120" s="8">
        <v>474</v>
      </c>
    </row>
    <row r="121" spans="1:33" ht="15" customHeight="1" x14ac:dyDescent="0.4">
      <c r="A121" s="7" t="s">
        <v>140</v>
      </c>
      <c r="B121" s="8" t="s">
        <v>32</v>
      </c>
      <c r="C121" s="8">
        <v>189</v>
      </c>
      <c r="E121" s="8">
        <v>202</v>
      </c>
      <c r="G121" s="8">
        <v>209</v>
      </c>
      <c r="I121" s="8">
        <v>215</v>
      </c>
      <c r="K121" s="8">
        <v>168</v>
      </c>
      <c r="M121" s="8">
        <v>181</v>
      </c>
      <c r="O121" s="8">
        <v>186</v>
      </c>
      <c r="Q121" s="8">
        <v>175</v>
      </c>
      <c r="S121" s="8">
        <v>425</v>
      </c>
      <c r="U121" s="8">
        <v>474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>
        <v>108</v>
      </c>
      <c r="P131" s="14"/>
      <c r="Q131" s="13">
        <v>101</v>
      </c>
      <c r="R131" s="14"/>
      <c r="S131" s="13">
        <v>94</v>
      </c>
      <c r="T131" s="14"/>
      <c r="U131" s="13">
        <v>176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5326</v>
      </c>
      <c r="D136" s="24">
        <f>C84+C112+SUM(C132:C135)</f>
        <v>5326</v>
      </c>
      <c r="E136" s="23">
        <v>5077</v>
      </c>
      <c r="F136" s="24">
        <f>E84+E112+SUM(E132:E135)</f>
        <v>5077</v>
      </c>
      <c r="G136" s="23">
        <v>4834</v>
      </c>
      <c r="H136" s="24">
        <f>G84+G112+SUM(G132:G135)</f>
        <v>4834</v>
      </c>
      <c r="I136" s="23">
        <v>2959</v>
      </c>
      <c r="J136" s="24">
        <f>I84+I112+SUM(I132:I135)</f>
        <v>2959</v>
      </c>
      <c r="K136" s="23">
        <v>3384</v>
      </c>
      <c r="L136" s="24">
        <f>K84+K112+SUM(K132:K135)</f>
        <v>3384</v>
      </c>
      <c r="M136" s="23">
        <v>2731</v>
      </c>
      <c r="N136" s="24">
        <f>M84+M112+SUM(M132:M135)</f>
        <v>2731</v>
      </c>
      <c r="O136" s="23">
        <v>2469</v>
      </c>
      <c r="P136" s="24">
        <f>O84+O112+SUM(O132:O135)</f>
        <v>2470</v>
      </c>
      <c r="Q136" s="23">
        <v>2387</v>
      </c>
      <c r="R136" s="24">
        <f>Q84+Q112+SUM(Q132:Q135)</f>
        <v>2387</v>
      </c>
      <c r="S136" s="23">
        <v>1620</v>
      </c>
      <c r="T136" s="24">
        <f>S84+S112+SUM(S132:S135)</f>
        <v>519</v>
      </c>
      <c r="U136" s="23">
        <v>2874</v>
      </c>
      <c r="V136" s="24">
        <f>U84+U112+SUM(U132:U135)</f>
        <v>2874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2953</v>
      </c>
      <c r="E141" s="8">
        <v>2953</v>
      </c>
      <c r="G141" s="8">
        <v>2953</v>
      </c>
      <c r="I141" s="8">
        <v>2953</v>
      </c>
      <c r="K141" s="8">
        <v>2953</v>
      </c>
      <c r="M141" s="8">
        <v>2953</v>
      </c>
      <c r="O141" s="8">
        <v>2953</v>
      </c>
      <c r="Q141" s="8">
        <v>2953</v>
      </c>
      <c r="S141" s="8">
        <v>2953</v>
      </c>
      <c r="U141" s="8">
        <v>3812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2510</v>
      </c>
      <c r="E144" s="8">
        <v>2510</v>
      </c>
      <c r="G144" s="8">
        <v>2510</v>
      </c>
      <c r="I144" s="8">
        <v>2510</v>
      </c>
      <c r="K144" s="8">
        <v>2510</v>
      </c>
      <c r="M144" s="8">
        <v>2511</v>
      </c>
      <c r="O144" s="8">
        <v>2511</v>
      </c>
      <c r="Q144" s="8">
        <v>2511</v>
      </c>
      <c r="S144" s="8">
        <v>2511</v>
      </c>
      <c r="U144" s="8">
        <v>3371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U148" s="8">
        <v>-3185</v>
      </c>
    </row>
    <row r="149" spans="1:21" ht="15" customHeight="1" x14ac:dyDescent="0.4">
      <c r="A149" s="7" t="s">
        <v>165</v>
      </c>
      <c r="B149" s="8" t="s">
        <v>32</v>
      </c>
      <c r="C149" s="8">
        <v>70</v>
      </c>
      <c r="E149" s="8">
        <v>70</v>
      </c>
      <c r="G149" s="8">
        <v>80</v>
      </c>
      <c r="I149" s="8">
        <v>90</v>
      </c>
      <c r="K149" s="8">
        <v>90</v>
      </c>
      <c r="M149" s="8">
        <v>91</v>
      </c>
      <c r="O149" s="8">
        <v>90</v>
      </c>
      <c r="Q149" s="8">
        <v>90</v>
      </c>
      <c r="S149" s="8">
        <v>90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  <c r="C151" s="8">
        <v>564</v>
      </c>
      <c r="E151" s="8">
        <v>501</v>
      </c>
      <c r="G151" s="8">
        <v>440</v>
      </c>
      <c r="I151" s="8">
        <v>479</v>
      </c>
      <c r="K151" s="8">
        <v>405</v>
      </c>
      <c r="Q151" s="8">
        <v>221</v>
      </c>
      <c r="S151" s="8">
        <v>125</v>
      </c>
    </row>
    <row r="152" spans="1:21" ht="15" customHeight="1" x14ac:dyDescent="0.4">
      <c r="A152" s="7" t="s">
        <v>168</v>
      </c>
      <c r="B152" s="8" t="s">
        <v>32</v>
      </c>
      <c r="C152" s="8">
        <v>-152</v>
      </c>
      <c r="E152" s="8">
        <v>182</v>
      </c>
      <c r="G152" s="8">
        <v>253</v>
      </c>
      <c r="I152" s="8">
        <v>-588</v>
      </c>
      <c r="K152" s="8">
        <v>-1174</v>
      </c>
      <c r="Q152" s="8">
        <v>-1171</v>
      </c>
      <c r="S152" s="8">
        <v>-2428</v>
      </c>
    </row>
    <row r="153" spans="1:21" ht="15" customHeight="1" x14ac:dyDescent="0.4">
      <c r="A153" s="7" t="s">
        <v>169</v>
      </c>
      <c r="B153" s="8" t="s">
        <v>32</v>
      </c>
      <c r="M153" s="8">
        <v>-1</v>
      </c>
      <c r="O153" s="8">
        <v>-1</v>
      </c>
      <c r="U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>
        <v>23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11271</v>
      </c>
      <c r="D162" s="17">
        <f>C136+C163+C161</f>
        <v>11271</v>
      </c>
      <c r="E162" s="16">
        <v>11293</v>
      </c>
      <c r="F162" s="17">
        <f>E136+E163+E161</f>
        <v>11293</v>
      </c>
      <c r="G162" s="16">
        <v>11070</v>
      </c>
      <c r="H162" s="17">
        <f>G136+G163+G161</f>
        <v>11070</v>
      </c>
      <c r="I162" s="16">
        <v>8402</v>
      </c>
      <c r="J162" s="17">
        <f>I136+I163+I161</f>
        <v>8402</v>
      </c>
      <c r="K162" s="16">
        <v>8167</v>
      </c>
      <c r="L162" s="17">
        <f>K136+K163+K161</f>
        <v>8167</v>
      </c>
      <c r="M162" s="16">
        <v>7030</v>
      </c>
      <c r="N162" s="17">
        <f>M136+M163+M161</f>
        <v>7030</v>
      </c>
      <c r="O162" s="16">
        <v>6928</v>
      </c>
      <c r="P162" s="17">
        <f>O136+O163+O161</f>
        <v>6928</v>
      </c>
      <c r="Q162" s="16">
        <v>6989</v>
      </c>
      <c r="R162" s="17">
        <f>Q136+Q163+Q161</f>
        <v>6990</v>
      </c>
      <c r="S162" s="16">
        <v>4870</v>
      </c>
      <c r="T162" s="17">
        <f>S136+S163+S161</f>
        <v>4870</v>
      </c>
      <c r="U162" s="16">
        <v>6894</v>
      </c>
      <c r="V162" s="17">
        <f>U136+U163+U161</f>
        <v>6894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5945</v>
      </c>
      <c r="E163" s="8">
        <v>6216</v>
      </c>
      <c r="G163" s="8">
        <v>6236</v>
      </c>
      <c r="I163" s="8">
        <v>5443</v>
      </c>
      <c r="K163" s="8">
        <v>4783</v>
      </c>
      <c r="M163" s="8">
        <v>4299</v>
      </c>
      <c r="O163" s="8">
        <v>4459</v>
      </c>
      <c r="Q163" s="8">
        <v>4603</v>
      </c>
      <c r="S163" s="8">
        <v>3250</v>
      </c>
      <c r="U163" s="8">
        <v>3997</v>
      </c>
    </row>
    <row r="164" spans="1:36" ht="15" customHeight="1" x14ac:dyDescent="0.4">
      <c r="A164" s="7" t="s">
        <v>180</v>
      </c>
      <c r="B164" s="8" t="s">
        <v>32</v>
      </c>
      <c r="C164" s="8">
        <v>412</v>
      </c>
      <c r="E164" s="8">
        <v>683</v>
      </c>
      <c r="G164" s="8">
        <v>693</v>
      </c>
      <c r="I164" s="8">
        <v>-109</v>
      </c>
      <c r="K164" s="8">
        <v>-769</v>
      </c>
      <c r="M164" s="8">
        <v>-1254</v>
      </c>
      <c r="O164" s="8">
        <v>-1094</v>
      </c>
      <c r="Q164" s="8">
        <v>-950</v>
      </c>
      <c r="S164" s="8">
        <v>-2303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7624</v>
      </c>
      <c r="E167" s="8">
        <v>9895</v>
      </c>
      <c r="G167" s="8">
        <v>9020</v>
      </c>
      <c r="I167" s="8">
        <v>6376</v>
      </c>
      <c r="K167" s="8">
        <v>5840</v>
      </c>
      <c r="M167" s="8">
        <v>5425</v>
      </c>
      <c r="O167" s="8">
        <v>5512</v>
      </c>
      <c r="Q167" s="8">
        <v>5030</v>
      </c>
      <c r="S167" s="8">
        <v>2742</v>
      </c>
      <c r="U167" s="8">
        <v>3348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7016</v>
      </c>
      <c r="E169" s="8">
        <v>8708</v>
      </c>
      <c r="G169" s="8">
        <v>8232</v>
      </c>
      <c r="I169" s="8">
        <v>6388</v>
      </c>
      <c r="K169" s="8">
        <v>5980</v>
      </c>
      <c r="M169" s="8">
        <v>5311</v>
      </c>
      <c r="O169" s="8">
        <v>4890</v>
      </c>
      <c r="Q169" s="8">
        <v>4441</v>
      </c>
      <c r="S169" s="8">
        <v>2662</v>
      </c>
      <c r="U169" s="8">
        <v>3272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608</v>
      </c>
      <c r="D171" s="24">
        <f>C167-C169+C170</f>
        <v>608</v>
      </c>
      <c r="E171" s="23">
        <v>1187</v>
      </c>
      <c r="F171" s="24">
        <f>E167-E169+E170</f>
        <v>1187</v>
      </c>
      <c r="G171" s="23">
        <v>788</v>
      </c>
      <c r="H171" s="24">
        <f>G167-G169+G170</f>
        <v>788</v>
      </c>
      <c r="I171" s="23">
        <v>-12</v>
      </c>
      <c r="J171" s="24">
        <f>I167-I169+I170</f>
        <v>-12</v>
      </c>
      <c r="K171" s="23">
        <v>-140</v>
      </c>
      <c r="L171" s="24">
        <f>K167-K169+K170</f>
        <v>-140</v>
      </c>
      <c r="M171" s="23">
        <v>114</v>
      </c>
      <c r="N171" s="24">
        <f>M167-M169+M170</f>
        <v>114</v>
      </c>
      <c r="O171" s="23">
        <v>622</v>
      </c>
      <c r="P171" s="24">
        <f>O167-O169+O170</f>
        <v>622</v>
      </c>
      <c r="Q171" s="23">
        <v>589</v>
      </c>
      <c r="R171" s="24">
        <f>Q167-Q169+Q170</f>
        <v>589</v>
      </c>
      <c r="S171" s="23">
        <v>81</v>
      </c>
      <c r="T171" s="24">
        <f>S167-S169+S170</f>
        <v>80</v>
      </c>
      <c r="U171" s="23">
        <v>76</v>
      </c>
      <c r="V171" s="24">
        <f>U167-U169+U170</f>
        <v>76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508</v>
      </c>
      <c r="E172" s="8">
        <v>689</v>
      </c>
      <c r="G172" s="8">
        <v>726</v>
      </c>
      <c r="I172" s="8">
        <v>704</v>
      </c>
      <c r="K172" s="8">
        <v>615</v>
      </c>
      <c r="M172" s="8">
        <v>531</v>
      </c>
      <c r="O172" s="8">
        <v>453</v>
      </c>
      <c r="Q172" s="8">
        <v>449</v>
      </c>
      <c r="S172" s="8">
        <v>617</v>
      </c>
      <c r="U172" s="8">
        <v>891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100</v>
      </c>
      <c r="D174" s="24">
        <f>C171-C172</f>
        <v>100</v>
      </c>
      <c r="E174" s="23">
        <v>498</v>
      </c>
      <c r="F174" s="24">
        <f>E171-E172</f>
        <v>498</v>
      </c>
      <c r="G174" s="23">
        <v>62</v>
      </c>
      <c r="H174" s="24">
        <f>G171-G172</f>
        <v>62</v>
      </c>
      <c r="I174" s="23">
        <v>-716</v>
      </c>
      <c r="J174" s="24">
        <f>I171-I172</f>
        <v>-716</v>
      </c>
      <c r="K174" s="23">
        <v>-755</v>
      </c>
      <c r="L174" s="24">
        <f>K171-K172</f>
        <v>-755</v>
      </c>
      <c r="M174" s="23">
        <v>-417</v>
      </c>
      <c r="N174" s="24">
        <f>M171-M172</f>
        <v>-417</v>
      </c>
      <c r="O174" s="23">
        <v>169</v>
      </c>
      <c r="P174" s="24">
        <f>O171-O172</f>
        <v>169</v>
      </c>
      <c r="Q174" s="23">
        <v>140</v>
      </c>
      <c r="R174" s="24">
        <f>Q171-Q172</f>
        <v>140</v>
      </c>
      <c r="S174" s="23">
        <v>-536</v>
      </c>
      <c r="T174" s="24">
        <f>S171-S172</f>
        <v>-536</v>
      </c>
      <c r="U174" s="23">
        <v>-815</v>
      </c>
      <c r="V174" s="24">
        <f>U171-U172</f>
        <v>-815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343</v>
      </c>
      <c r="D177" s="27">
        <f>SUM(C178:C188)</f>
        <v>343</v>
      </c>
      <c r="E177" s="26">
        <v>140</v>
      </c>
      <c r="F177" s="27">
        <f>SUM(E178:E188)</f>
        <v>140</v>
      </c>
      <c r="G177" s="26">
        <v>85</v>
      </c>
      <c r="H177" s="27">
        <f>SUM(G178:G188)</f>
        <v>85</v>
      </c>
      <c r="I177" s="26">
        <v>70</v>
      </c>
      <c r="J177" s="27">
        <f>SUM(I178:I188)</f>
        <v>70</v>
      </c>
      <c r="K177" s="26">
        <v>42</v>
      </c>
      <c r="L177" s="27">
        <f>SUM(K178:K188)</f>
        <v>41</v>
      </c>
      <c r="M177" s="26">
        <v>24</v>
      </c>
      <c r="N177" s="27">
        <f>SUM(M178:M188)</f>
        <v>24</v>
      </c>
      <c r="O177" s="26">
        <v>51</v>
      </c>
      <c r="P177" s="27">
        <f>SUM(O178:O188)</f>
        <v>50</v>
      </c>
      <c r="Q177" s="26">
        <v>81</v>
      </c>
      <c r="R177" s="27">
        <f>SUM(Q178:Q188)</f>
        <v>81</v>
      </c>
      <c r="S177" s="26">
        <v>36</v>
      </c>
      <c r="T177" s="27">
        <f>SUM(S178:S188)</f>
        <v>36</v>
      </c>
      <c r="U177" s="26">
        <v>60</v>
      </c>
      <c r="V177" s="27">
        <f>SUM(U178:U188)</f>
        <v>60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290</v>
      </c>
      <c r="E178" s="8">
        <v>123</v>
      </c>
      <c r="G178" s="8">
        <v>66</v>
      </c>
      <c r="I178" s="8">
        <v>50</v>
      </c>
      <c r="K178" s="8">
        <v>20</v>
      </c>
      <c r="M178" s="8">
        <v>9</v>
      </c>
      <c r="O178" s="8">
        <v>9</v>
      </c>
      <c r="Q178" s="8">
        <v>13</v>
      </c>
      <c r="S178" s="8">
        <v>2</v>
      </c>
      <c r="U178" s="8">
        <v>14</v>
      </c>
    </row>
    <row r="179" spans="1:36" ht="15" customHeight="1" x14ac:dyDescent="0.4">
      <c r="A179" s="7" t="s">
        <v>195</v>
      </c>
      <c r="B179" s="8" t="s">
        <v>32</v>
      </c>
      <c r="O179" s="8">
        <v>10</v>
      </c>
      <c r="Q179" s="8">
        <v>29</v>
      </c>
      <c r="S179" s="8">
        <v>1</v>
      </c>
      <c r="U179" s="8">
        <v>3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53</v>
      </c>
      <c r="E188" s="8">
        <v>17</v>
      </c>
      <c r="G188" s="8">
        <v>19</v>
      </c>
      <c r="I188" s="8">
        <v>20</v>
      </c>
      <c r="K188" s="8">
        <v>21</v>
      </c>
      <c r="M188" s="8">
        <v>15</v>
      </c>
      <c r="O188" s="8">
        <v>31</v>
      </c>
      <c r="Q188" s="8">
        <v>39</v>
      </c>
      <c r="S188" s="8">
        <v>33</v>
      </c>
      <c r="U188" s="8">
        <v>43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82</v>
      </c>
      <c r="D189" s="27">
        <f>SUM(C190:C202)</f>
        <v>82</v>
      </c>
      <c r="E189" s="26">
        <v>46</v>
      </c>
      <c r="F189" s="27">
        <f>SUM(E190:E202)</f>
        <v>46</v>
      </c>
      <c r="G189" s="26">
        <v>38</v>
      </c>
      <c r="H189" s="27">
        <f>SUM(G190:G202)</f>
        <v>38</v>
      </c>
      <c r="I189" s="26">
        <v>55</v>
      </c>
      <c r="J189" s="27">
        <f>SUM(I190:I202)</f>
        <v>55</v>
      </c>
      <c r="K189" s="26">
        <v>23</v>
      </c>
      <c r="L189" s="27">
        <f>SUM(K190:K202)</f>
        <v>23</v>
      </c>
      <c r="M189" s="26">
        <v>13</v>
      </c>
      <c r="N189" s="27">
        <f>SUM(M190:M202)</f>
        <v>13</v>
      </c>
      <c r="O189" s="26">
        <v>27</v>
      </c>
      <c r="P189" s="27">
        <f>SUM(O190:O202)</f>
        <v>26</v>
      </c>
      <c r="Q189" s="26">
        <v>30</v>
      </c>
      <c r="R189" s="27">
        <f>SUM(Q190:Q202)</f>
        <v>29</v>
      </c>
      <c r="S189" s="26">
        <v>88</v>
      </c>
      <c r="T189" s="27">
        <f>SUM(S190:S202)</f>
        <v>87</v>
      </c>
      <c r="U189" s="26">
        <v>119</v>
      </c>
      <c r="V189" s="27">
        <f>SUM(U190:U202)</f>
        <v>119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68</v>
      </c>
      <c r="E190" s="8">
        <v>39</v>
      </c>
      <c r="G190" s="8">
        <v>37</v>
      </c>
      <c r="I190" s="8">
        <v>32</v>
      </c>
      <c r="K190" s="8">
        <v>20</v>
      </c>
      <c r="M190" s="8">
        <v>9</v>
      </c>
      <c r="O190" s="8">
        <v>11</v>
      </c>
      <c r="Q190" s="8">
        <v>12</v>
      </c>
      <c r="S190" s="8">
        <v>7</v>
      </c>
      <c r="U190" s="8">
        <v>8</v>
      </c>
    </row>
    <row r="191" spans="1:36" ht="15" customHeight="1" x14ac:dyDescent="0.4">
      <c r="A191" s="7" t="s">
        <v>207</v>
      </c>
      <c r="B191" s="8" t="s">
        <v>32</v>
      </c>
      <c r="U191" s="8">
        <v>35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11</v>
      </c>
      <c r="E195" s="8">
        <v>2</v>
      </c>
      <c r="I195" s="8">
        <v>21</v>
      </c>
      <c r="O195" s="8">
        <v>2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</v>
      </c>
      <c r="E202" s="8">
        <v>5</v>
      </c>
      <c r="G202" s="8">
        <v>1</v>
      </c>
      <c r="I202" s="8">
        <v>2</v>
      </c>
      <c r="K202" s="8">
        <v>3</v>
      </c>
      <c r="M202" s="8">
        <v>4</v>
      </c>
      <c r="O202" s="8">
        <v>13</v>
      </c>
      <c r="Q202" s="8">
        <v>17</v>
      </c>
      <c r="S202" s="8">
        <v>80</v>
      </c>
      <c r="U202" s="8">
        <v>76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361</v>
      </c>
      <c r="D203" s="24">
        <f>C174+C177-C189</f>
        <v>361</v>
      </c>
      <c r="E203" s="23">
        <v>592</v>
      </c>
      <c r="F203" s="24">
        <f>E174+E177-E189</f>
        <v>592</v>
      </c>
      <c r="G203" s="23">
        <v>109</v>
      </c>
      <c r="H203" s="24">
        <f>G174+G177-G189</f>
        <v>109</v>
      </c>
      <c r="I203" s="23">
        <v>-701</v>
      </c>
      <c r="J203" s="24">
        <f>I174+I177-I189</f>
        <v>-701</v>
      </c>
      <c r="K203" s="23">
        <v>-736</v>
      </c>
      <c r="L203" s="24">
        <f>K174+K177-K189</f>
        <v>-736</v>
      </c>
      <c r="M203" s="23">
        <v>-406</v>
      </c>
      <c r="N203" s="24">
        <f>M174+M177-M189</f>
        <v>-406</v>
      </c>
      <c r="O203" s="23">
        <v>193</v>
      </c>
      <c r="P203" s="24">
        <f>O174+O177-O189</f>
        <v>193</v>
      </c>
      <c r="Q203" s="23">
        <v>192</v>
      </c>
      <c r="R203" s="24">
        <f>Q174+Q177-Q189</f>
        <v>191</v>
      </c>
      <c r="S203" s="23">
        <v>-588</v>
      </c>
      <c r="T203" s="24">
        <f>S174+S177-S189</f>
        <v>-588</v>
      </c>
      <c r="U203" s="23">
        <v>-874</v>
      </c>
      <c r="V203" s="24">
        <f>U174+U177-U189</f>
        <v>-874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/>
      <c r="D204" s="20">
        <f>SUM(C205:C215)</f>
        <v>0</v>
      </c>
      <c r="E204" s="19"/>
      <c r="F204" s="20">
        <f>SUM(E205:E215)</f>
        <v>0</v>
      </c>
      <c r="G204" s="19">
        <v>95</v>
      </c>
      <c r="H204" s="20">
        <f>SUM(G205:G215)</f>
        <v>95</v>
      </c>
      <c r="I204" s="19">
        <v>14</v>
      </c>
      <c r="J204" s="20">
        <f>SUM(I205:I215)</f>
        <v>14</v>
      </c>
      <c r="K204" s="19">
        <v>405</v>
      </c>
      <c r="L204" s="20">
        <f>SUM(K205:K215)</f>
        <v>405</v>
      </c>
      <c r="M204" s="19"/>
      <c r="N204" s="20">
        <f>SUM(M205:M215)</f>
        <v>0</v>
      </c>
      <c r="O204" s="19">
        <v>32</v>
      </c>
      <c r="P204" s="20">
        <f>SUM(O205:O215)</f>
        <v>32</v>
      </c>
      <c r="Q204" s="19">
        <v>121</v>
      </c>
      <c r="R204" s="20">
        <f>SUM(Q205:Q215)</f>
        <v>121</v>
      </c>
      <c r="S204" s="19">
        <v>28</v>
      </c>
      <c r="T204" s="20">
        <f>SUM(S205:S215)</f>
        <v>28</v>
      </c>
      <c r="U204" s="19"/>
      <c r="V204" s="20">
        <f>SUM(U205:U215)</f>
        <v>0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27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G208" s="8">
        <v>95</v>
      </c>
      <c r="K208" s="8">
        <v>401</v>
      </c>
      <c r="O208" s="8">
        <v>32</v>
      </c>
      <c r="Q208" s="8">
        <v>118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I215" s="8">
        <v>14</v>
      </c>
      <c r="K215" s="8">
        <v>4</v>
      </c>
      <c r="Q215" s="8">
        <v>3</v>
      </c>
      <c r="S215" s="8">
        <v>1</v>
      </c>
    </row>
    <row r="216" spans="1:36" s="25" customFormat="1" ht="15" customHeight="1" x14ac:dyDescent="0.4">
      <c r="A216" s="25" t="s">
        <v>228</v>
      </c>
      <c r="B216" s="26" t="s">
        <v>32</v>
      </c>
      <c r="C216" s="26"/>
      <c r="D216" s="27">
        <f>SUM(C217:C227)</f>
        <v>0</v>
      </c>
      <c r="E216" s="26"/>
      <c r="F216" s="27">
        <f>SUM(E217:E227)</f>
        <v>0</v>
      </c>
      <c r="G216" s="26"/>
      <c r="H216" s="27">
        <f>SUM(G217:G227)</f>
        <v>0</v>
      </c>
      <c r="I216" s="26"/>
      <c r="J216" s="27">
        <f>SUM(I217:I227)</f>
        <v>0</v>
      </c>
      <c r="K216" s="26">
        <v>284</v>
      </c>
      <c r="L216" s="27">
        <f>SUM(K217:K227)</f>
        <v>284</v>
      </c>
      <c r="M216" s="26">
        <v>55</v>
      </c>
      <c r="N216" s="27">
        <f>SUM(M217:M227)</f>
        <v>55</v>
      </c>
      <c r="O216" s="26">
        <v>56</v>
      </c>
      <c r="P216" s="27">
        <f>SUM(O217:O227)</f>
        <v>56</v>
      </c>
      <c r="Q216" s="26">
        <v>167</v>
      </c>
      <c r="R216" s="27">
        <f>SUM(Q217:Q227)</f>
        <v>167</v>
      </c>
      <c r="S216" s="26">
        <v>865</v>
      </c>
      <c r="T216" s="27">
        <f>SUM(S217:S227)</f>
        <v>865</v>
      </c>
      <c r="U216" s="26">
        <v>146</v>
      </c>
      <c r="V216" s="27">
        <f>SUM(U217:U227)</f>
        <v>146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  <c r="Q220" s="8">
        <v>7</v>
      </c>
    </row>
    <row r="221" spans="1:36" ht="15" customHeight="1" x14ac:dyDescent="0.4">
      <c r="A221" s="7" t="s">
        <v>211</v>
      </c>
      <c r="B221" s="8" t="s">
        <v>32</v>
      </c>
      <c r="M221" s="8">
        <v>50</v>
      </c>
      <c r="O221" s="8">
        <v>53</v>
      </c>
      <c r="S221" s="8">
        <v>10</v>
      </c>
      <c r="U221" s="8">
        <v>3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96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K227" s="8">
        <v>284</v>
      </c>
      <c r="M227" s="8">
        <v>5</v>
      </c>
      <c r="O227" s="8">
        <v>3</v>
      </c>
      <c r="Q227" s="8">
        <v>160</v>
      </c>
      <c r="S227" s="8">
        <v>855</v>
      </c>
      <c r="U227" s="8">
        <v>47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361</v>
      </c>
      <c r="D229" s="24">
        <f>C203+C204-C216</f>
        <v>361</v>
      </c>
      <c r="E229" s="23">
        <v>592</v>
      </c>
      <c r="F229" s="24">
        <f>E203+E204-E216</f>
        <v>592</v>
      </c>
      <c r="G229" s="23">
        <v>204</v>
      </c>
      <c r="H229" s="24">
        <f>G203+G204-G216</f>
        <v>204</v>
      </c>
      <c r="I229" s="23">
        <v>-688</v>
      </c>
      <c r="J229" s="24">
        <f>I203+I204-I216</f>
        <v>-687</v>
      </c>
      <c r="K229" s="23">
        <v>-615</v>
      </c>
      <c r="L229" s="24">
        <f>K203+K204-K216</f>
        <v>-615</v>
      </c>
      <c r="M229" s="23">
        <v>-461</v>
      </c>
      <c r="N229" s="24">
        <f>M203+M204-M216</f>
        <v>-461</v>
      </c>
      <c r="O229" s="23">
        <v>169</v>
      </c>
      <c r="P229" s="24">
        <f>O203+O204-O216</f>
        <v>169</v>
      </c>
      <c r="Q229" s="23">
        <v>147</v>
      </c>
      <c r="R229" s="24">
        <f>Q203+Q204-Q216</f>
        <v>146</v>
      </c>
      <c r="S229" s="23">
        <v>-1425</v>
      </c>
      <c r="T229" s="24">
        <f>S203+S204-S216</f>
        <v>-1425</v>
      </c>
      <c r="U229" s="23">
        <v>-1020</v>
      </c>
      <c r="V229" s="24">
        <f>U203+U204-U216</f>
        <v>-1020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361</v>
      </c>
      <c r="E232" s="8">
        <v>592</v>
      </c>
      <c r="G232" s="8">
        <v>204</v>
      </c>
      <c r="I232" s="8">
        <v>-688</v>
      </c>
      <c r="K232" s="8">
        <v>-615</v>
      </c>
      <c r="M232" s="8">
        <v>-461</v>
      </c>
      <c r="O232" s="8">
        <v>169</v>
      </c>
      <c r="Q232" s="8">
        <v>147</v>
      </c>
      <c r="S232" s="8">
        <v>-1425</v>
      </c>
      <c r="U232" s="8">
        <v>-1020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204</v>
      </c>
      <c r="D233" s="14">
        <f>SUM(C234:C244)</f>
        <v>204</v>
      </c>
      <c r="E233" s="13">
        <v>321</v>
      </c>
      <c r="F233" s="14">
        <f>SUM(E234:E244)</f>
        <v>321</v>
      </c>
      <c r="G233" s="13">
        <v>86</v>
      </c>
      <c r="H233" s="14">
        <f>SUM(G234:G244)</f>
        <v>86</v>
      </c>
      <c r="I233" s="13">
        <v>10</v>
      </c>
      <c r="J233" s="14">
        <f>SUM(I234:I244)</f>
        <v>10</v>
      </c>
      <c r="K233" s="13">
        <v>44</v>
      </c>
      <c r="L233" s="14">
        <f>SUM(K234:K244)</f>
        <v>44</v>
      </c>
      <c r="M233" s="13">
        <v>9</v>
      </c>
      <c r="N233" s="14">
        <f>SUM(M234:M244)</f>
        <v>9</v>
      </c>
      <c r="O233" s="13">
        <v>9</v>
      </c>
      <c r="P233" s="14">
        <f>SUM(O234:O244)</f>
        <v>9</v>
      </c>
      <c r="Q233" s="13">
        <v>9</v>
      </c>
      <c r="R233" s="14">
        <f>SUM(Q234:Q244)</f>
        <v>9</v>
      </c>
      <c r="S233" s="13">
        <v>-36</v>
      </c>
      <c r="T233" s="14">
        <f>SUM(S234:S244)</f>
        <v>-21</v>
      </c>
      <c r="U233" s="13">
        <v>21</v>
      </c>
      <c r="V233" s="14">
        <f>SUM(U234:U244)</f>
        <v>-49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204</v>
      </c>
      <c r="E236" s="8">
        <v>321</v>
      </c>
      <c r="G236" s="8">
        <v>86</v>
      </c>
      <c r="I236" s="8">
        <v>10</v>
      </c>
      <c r="K236" s="8">
        <v>44</v>
      </c>
      <c r="M236" s="8">
        <v>9</v>
      </c>
      <c r="O236" s="8">
        <v>9</v>
      </c>
      <c r="Q236" s="8">
        <v>9</v>
      </c>
      <c r="S236" s="8">
        <v>22</v>
      </c>
      <c r="U236" s="8">
        <v>21</v>
      </c>
    </row>
    <row r="237" spans="1:36" ht="15" customHeight="1" x14ac:dyDescent="0.4">
      <c r="A237" s="7" t="s">
        <v>245</v>
      </c>
      <c r="B237" s="8" t="s">
        <v>32</v>
      </c>
      <c r="S237" s="8">
        <v>-43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U240" s="8">
        <v>-70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157</v>
      </c>
      <c r="D245" s="24">
        <f>D229-C233+SUM(C242:C244)-C241-C240</f>
        <v>157</v>
      </c>
      <c r="E245" s="23">
        <v>271</v>
      </c>
      <c r="F245" s="24">
        <f>F229-E233+SUM(E242:E244)-E241-E240</f>
        <v>271</v>
      </c>
      <c r="G245" s="23">
        <v>118</v>
      </c>
      <c r="H245" s="24">
        <f>H229-G233+SUM(G242:G244)-G241-G240</f>
        <v>118</v>
      </c>
      <c r="I245" s="23">
        <v>-698</v>
      </c>
      <c r="J245" s="24">
        <f>J229-I233+SUM(I242:I244)-I241-I240</f>
        <v>-697</v>
      </c>
      <c r="K245" s="23">
        <v>-659</v>
      </c>
      <c r="L245" s="24">
        <f>L229-K233+SUM(K242:K244)-K241-K240</f>
        <v>-659</v>
      </c>
      <c r="M245" s="23">
        <v>-470</v>
      </c>
      <c r="N245" s="24">
        <f>N229-M233+SUM(M242:M244)-M241-M240</f>
        <v>-470</v>
      </c>
      <c r="O245" s="23">
        <v>160</v>
      </c>
      <c r="P245" s="24">
        <f>P229-O233+SUM(O242:O244)-O241-O240</f>
        <v>160</v>
      </c>
      <c r="Q245" s="23">
        <v>138</v>
      </c>
      <c r="R245" s="24">
        <f>R229-Q233+SUM(Q242:Q244)-Q241-Q240</f>
        <v>137</v>
      </c>
      <c r="S245" s="23">
        <v>-1390</v>
      </c>
      <c r="T245" s="24">
        <f>T229-S233+SUM(S242:S244)-S241-S240</f>
        <v>-1389</v>
      </c>
      <c r="U245" s="23">
        <v>-971</v>
      </c>
      <c r="V245" s="24">
        <f>V229-U233+SUM(U242:U244)-U241-U240</f>
        <v>-971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-1425</v>
      </c>
      <c r="U246" s="8">
        <v>-1020</v>
      </c>
    </row>
    <row r="247" spans="1:36" ht="15" customHeight="1" x14ac:dyDescent="0.4">
      <c r="A247" s="7" t="s">
        <v>255</v>
      </c>
      <c r="B247" s="8" t="s">
        <v>32</v>
      </c>
      <c r="S247" s="8">
        <v>110</v>
      </c>
      <c r="U247" s="8">
        <v>152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-27</v>
      </c>
      <c r="U251" s="8">
        <v>-3</v>
      </c>
    </row>
    <row r="252" spans="1:36" ht="15" customHeight="1" x14ac:dyDescent="0.4">
      <c r="A252" s="7" t="s">
        <v>520</v>
      </c>
      <c r="B252" s="8" t="s">
        <v>32</v>
      </c>
      <c r="S252" s="8">
        <v>-1</v>
      </c>
      <c r="U252" s="8">
        <v>3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U254" s="8">
        <v>1</v>
      </c>
    </row>
    <row r="255" spans="1:36" ht="15" customHeight="1" x14ac:dyDescent="0.4">
      <c r="A255" s="7" t="s">
        <v>263</v>
      </c>
      <c r="B255" s="8" t="s">
        <v>32</v>
      </c>
      <c r="S255" s="8">
        <v>8</v>
      </c>
      <c r="U255" s="8">
        <v>2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  <c r="U259" s="8">
        <v>19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593</v>
      </c>
      <c r="U261" s="8">
        <v>47</v>
      </c>
    </row>
    <row r="262" spans="1:21" ht="15" customHeight="1" x14ac:dyDescent="0.4">
      <c r="A262" s="7" t="s">
        <v>270</v>
      </c>
      <c r="B262" s="8" t="s">
        <v>32</v>
      </c>
      <c r="S262" s="8">
        <v>250</v>
      </c>
      <c r="U262" s="8">
        <v>49</v>
      </c>
    </row>
    <row r="263" spans="1:21" ht="15" customHeight="1" x14ac:dyDescent="0.4">
      <c r="A263" s="7" t="s">
        <v>271</v>
      </c>
      <c r="B263" s="8" t="s">
        <v>32</v>
      </c>
      <c r="U263" s="8">
        <v>-1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-2</v>
      </c>
      <c r="U265" s="8">
        <v>-10</v>
      </c>
    </row>
    <row r="266" spans="1:21" ht="15" customHeight="1" x14ac:dyDescent="0.4">
      <c r="A266" s="7" t="s">
        <v>274</v>
      </c>
      <c r="B266" s="8" t="s">
        <v>32</v>
      </c>
      <c r="S266" s="8">
        <v>7</v>
      </c>
      <c r="U266" s="8">
        <v>7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1287</v>
      </c>
      <c r="U272" s="8">
        <v>-208</v>
      </c>
    </row>
    <row r="273" spans="1:36" ht="15" customHeight="1" x14ac:dyDescent="0.4">
      <c r="A273" s="7" t="s">
        <v>281</v>
      </c>
      <c r="B273" s="8" t="s">
        <v>32</v>
      </c>
      <c r="S273" s="8">
        <v>-146</v>
      </c>
      <c r="U273" s="8">
        <v>86</v>
      </c>
    </row>
    <row r="274" spans="1:36" ht="15" customHeight="1" x14ac:dyDescent="0.4">
      <c r="A274" s="7" t="s">
        <v>282</v>
      </c>
      <c r="B274" s="8" t="s">
        <v>32</v>
      </c>
      <c r="S274" s="8">
        <v>-543</v>
      </c>
      <c r="U274" s="8">
        <v>-668</v>
      </c>
    </row>
    <row r="275" spans="1:36" ht="15" customHeight="1" x14ac:dyDescent="0.4">
      <c r="A275" s="7" t="s">
        <v>283</v>
      </c>
      <c r="B275" s="8" t="s">
        <v>32</v>
      </c>
      <c r="S275" s="8">
        <v>-33</v>
      </c>
      <c r="U275" s="8">
        <v>-30</v>
      </c>
    </row>
    <row r="276" spans="1:36" ht="15" customHeight="1" x14ac:dyDescent="0.4">
      <c r="A276" s="7" t="s">
        <v>284</v>
      </c>
      <c r="B276" s="8" t="s">
        <v>32</v>
      </c>
      <c r="S276" s="8">
        <v>-83</v>
      </c>
      <c r="U276" s="8">
        <v>65</v>
      </c>
    </row>
    <row r="277" spans="1:36" ht="15" customHeight="1" x14ac:dyDescent="0.4">
      <c r="A277" s="7" t="s">
        <v>285</v>
      </c>
      <c r="B277" s="8" t="s">
        <v>32</v>
      </c>
      <c r="S277" s="8">
        <v>13</v>
      </c>
      <c r="U277" s="8">
        <v>-33</v>
      </c>
    </row>
    <row r="278" spans="1:36" ht="15" customHeight="1" x14ac:dyDescent="0.4">
      <c r="A278" s="7" t="s">
        <v>286</v>
      </c>
      <c r="B278" s="8" t="s">
        <v>32</v>
      </c>
      <c r="S278" s="8">
        <v>92</v>
      </c>
      <c r="U278" s="8">
        <v>58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-15</v>
      </c>
      <c r="T280" s="14"/>
      <c r="U280" s="13">
        <v>-11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86</v>
      </c>
      <c r="T285" s="27">
        <f>SUM(S246:S280)</f>
        <v>85</v>
      </c>
      <c r="U285" s="26">
        <v>-1496</v>
      </c>
      <c r="V285" s="27">
        <f>SUM(U246:U280)</f>
        <v>-1495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2</v>
      </c>
      <c r="U286" s="8">
        <v>8</v>
      </c>
    </row>
    <row r="287" spans="1:36" ht="15" customHeight="1" x14ac:dyDescent="0.4">
      <c r="A287" s="7" t="s">
        <v>295</v>
      </c>
      <c r="B287" s="8" t="s">
        <v>32</v>
      </c>
      <c r="S287" s="8">
        <v>-8</v>
      </c>
      <c r="U287" s="8">
        <v>-7</v>
      </c>
    </row>
    <row r="288" spans="1:36" ht="15" customHeight="1" x14ac:dyDescent="0.4">
      <c r="A288" s="7" t="s">
        <v>296</v>
      </c>
      <c r="B288" s="8" t="s">
        <v>32</v>
      </c>
      <c r="S288" s="8">
        <v>-9</v>
      </c>
      <c r="U288" s="8">
        <v>-8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>
        <v>15</v>
      </c>
      <c r="T290" s="14"/>
      <c r="U290" s="13">
        <v>23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86</v>
      </c>
      <c r="T291" s="24">
        <f>T285+SUM(S286:S290)</f>
        <v>85</v>
      </c>
      <c r="U291" s="23">
        <v>-1479</v>
      </c>
      <c r="V291" s="24">
        <f>U285+SUM(U286:U290)</f>
        <v>-1480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-20</v>
      </c>
      <c r="U294" s="8">
        <v>-403</v>
      </c>
    </row>
    <row r="295" spans="1:36" ht="15" customHeight="1" x14ac:dyDescent="0.4">
      <c r="A295" s="7" t="s">
        <v>303</v>
      </c>
      <c r="B295" s="8" t="s">
        <v>32</v>
      </c>
      <c r="S295" s="8">
        <v>138</v>
      </c>
      <c r="U295" s="8">
        <v>18</v>
      </c>
    </row>
    <row r="296" spans="1:36" ht="15" customHeight="1" x14ac:dyDescent="0.4">
      <c r="A296" s="7" t="s">
        <v>304</v>
      </c>
      <c r="B296" s="8" t="s">
        <v>32</v>
      </c>
      <c r="S296" s="8">
        <v>-2</v>
      </c>
      <c r="U296" s="8">
        <v>-115</v>
      </c>
    </row>
    <row r="297" spans="1:36" ht="15" customHeight="1" x14ac:dyDescent="0.4">
      <c r="A297" s="7" t="s">
        <v>305</v>
      </c>
      <c r="B297" s="8" t="s">
        <v>32</v>
      </c>
      <c r="S297" s="8">
        <v>84</v>
      </c>
      <c r="U297" s="8">
        <v>94</v>
      </c>
    </row>
    <row r="298" spans="1:36" ht="15" customHeight="1" x14ac:dyDescent="0.4">
      <c r="A298" s="7" t="s">
        <v>306</v>
      </c>
      <c r="B298" s="8" t="s">
        <v>32</v>
      </c>
    </row>
    <row r="299" spans="1:36" ht="15" customHeight="1" x14ac:dyDescent="0.4">
      <c r="A299" s="7" t="s">
        <v>307</v>
      </c>
      <c r="B299" s="8" t="s">
        <v>32</v>
      </c>
    </row>
    <row r="300" spans="1:36" ht="15" customHeight="1" x14ac:dyDescent="0.4">
      <c r="A300" s="7" t="s">
        <v>308</v>
      </c>
      <c r="B300" s="8" t="s">
        <v>32</v>
      </c>
      <c r="U300" s="8">
        <v>-599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-1</v>
      </c>
      <c r="U302" s="8">
        <v>-115</v>
      </c>
    </row>
    <row r="303" spans="1:36" ht="15" customHeight="1" x14ac:dyDescent="0.4">
      <c r="A303" s="7" t="s">
        <v>311</v>
      </c>
      <c r="B303" s="8" t="s">
        <v>32</v>
      </c>
      <c r="S303" s="8">
        <v>33</v>
      </c>
      <c r="U303" s="8">
        <v>147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232</v>
      </c>
      <c r="T306" s="24">
        <f>SUM(S292:S305)</f>
        <v>232</v>
      </c>
      <c r="U306" s="23">
        <v>-973</v>
      </c>
      <c r="V306" s="24">
        <f>SUM(U292:U305)</f>
        <v>-973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U307" s="8">
        <v>567</v>
      </c>
    </row>
    <row r="308" spans="1:36" ht="15" customHeight="1" x14ac:dyDescent="0.4">
      <c r="A308" s="7" t="s">
        <v>315</v>
      </c>
      <c r="B308" s="8" t="s">
        <v>32</v>
      </c>
      <c r="S308" s="8">
        <v>-531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</row>
    <row r="313" spans="1:36" ht="15" customHeight="1" x14ac:dyDescent="0.4">
      <c r="A313" s="7" t="s">
        <v>320</v>
      </c>
      <c r="B313" s="8" t="s">
        <v>32</v>
      </c>
    </row>
    <row r="314" spans="1:36" ht="15" customHeight="1" x14ac:dyDescent="0.4">
      <c r="A314" s="7" t="s">
        <v>321</v>
      </c>
      <c r="B314" s="8" t="s">
        <v>32</v>
      </c>
      <c r="U314" s="8">
        <v>963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  <c r="U316" s="8">
        <v>1346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-531</v>
      </c>
      <c r="T324" s="24">
        <f>SUM(S307:S323)</f>
        <v>-531</v>
      </c>
      <c r="U324" s="23">
        <v>2876</v>
      </c>
      <c r="V324" s="24">
        <f>SUM(U307:U323)</f>
        <v>2876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-213</v>
      </c>
      <c r="T326" s="24">
        <f>S329-S327-S328</f>
        <v>-213</v>
      </c>
      <c r="U326" s="23">
        <v>423</v>
      </c>
      <c r="V326" s="24">
        <f>U329-U327-U328</f>
        <v>423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722</v>
      </c>
      <c r="U327" s="8">
        <v>509</v>
      </c>
    </row>
    <row r="328" spans="1:36" ht="15" customHeight="1" x14ac:dyDescent="0.4">
      <c r="A328" s="7" t="s">
        <v>335</v>
      </c>
      <c r="B328" s="8" t="s">
        <v>32</v>
      </c>
    </row>
    <row r="329" spans="1:36" ht="15" customHeight="1" x14ac:dyDescent="0.4">
      <c r="A329" s="7" t="s">
        <v>336</v>
      </c>
      <c r="B329" s="8" t="s">
        <v>32</v>
      </c>
      <c r="S329" s="8">
        <v>509</v>
      </c>
      <c r="U329" s="8">
        <v>932</v>
      </c>
    </row>
    <row r="330" spans="1:36" ht="15" customHeight="1" x14ac:dyDescent="0.4">
      <c r="A330" s="7" t="s">
        <v>337</v>
      </c>
      <c r="B330" s="8" t="s">
        <v>32</v>
      </c>
      <c r="S330" s="8">
        <v>509</v>
      </c>
      <c r="U330" s="8">
        <v>932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39D4-1D0A-40AA-A32E-FC8FE72816E3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247</v>
      </c>
    </row>
    <row r="4" spans="1:36" ht="15" customHeight="1" x14ac:dyDescent="0.4">
      <c r="A4" s="7" t="s">
        <v>23</v>
      </c>
      <c r="B4" s="8" t="s">
        <v>24</v>
      </c>
      <c r="C4" s="8">
        <v>3</v>
      </c>
      <c r="D4" s="11">
        <v>5</v>
      </c>
      <c r="E4" s="8">
        <v>4</v>
      </c>
      <c r="G4" s="8">
        <v>3</v>
      </c>
      <c r="I4" s="8">
        <v>10</v>
      </c>
      <c r="K4" s="8">
        <v>10</v>
      </c>
      <c r="M4" s="8">
        <v>9</v>
      </c>
      <c r="O4" s="8">
        <v>9</v>
      </c>
      <c r="Q4" s="8">
        <v>9</v>
      </c>
      <c r="S4" s="8">
        <v>9</v>
      </c>
      <c r="U4" s="8">
        <v>9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60000000</v>
      </c>
      <c r="E5" s="8">
        <v>60000000</v>
      </c>
      <c r="G5" s="8">
        <v>60000000</v>
      </c>
      <c r="I5" s="8">
        <v>60000000</v>
      </c>
      <c r="K5" s="8">
        <v>60000000</v>
      </c>
      <c r="M5" s="8">
        <v>60000000</v>
      </c>
      <c r="O5" s="8">
        <v>60000000</v>
      </c>
      <c r="Q5" s="8">
        <v>60000000</v>
      </c>
      <c r="S5" s="8">
        <v>60000000</v>
      </c>
      <c r="U5" s="8">
        <v>60000000</v>
      </c>
    </row>
    <row r="6" spans="1:36" ht="15" customHeight="1" x14ac:dyDescent="0.4">
      <c r="A6" s="7" t="s">
        <v>27</v>
      </c>
      <c r="B6" s="8" t="s">
        <v>26</v>
      </c>
      <c r="O6" s="8">
        <v>390</v>
      </c>
      <c r="Q6" s="8">
        <v>334</v>
      </c>
      <c r="S6" s="8">
        <v>584</v>
      </c>
      <c r="U6" s="8">
        <v>875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548</v>
      </c>
      <c r="D7" s="14"/>
      <c r="E7" s="13" t="s">
        <v>548</v>
      </c>
      <c r="F7" s="14"/>
      <c r="G7" s="13" t="s">
        <v>548</v>
      </c>
      <c r="H7" s="14"/>
      <c r="I7" s="13" t="s">
        <v>548</v>
      </c>
      <c r="J7" s="14"/>
      <c r="K7" s="13" t="s">
        <v>548</v>
      </c>
      <c r="L7" s="14"/>
      <c r="M7" s="13" t="s">
        <v>548</v>
      </c>
      <c r="N7" s="14"/>
      <c r="O7" s="13" t="s">
        <v>548</v>
      </c>
      <c r="P7" s="14"/>
      <c r="Q7" s="13" t="s">
        <v>548</v>
      </c>
      <c r="R7" s="14"/>
      <c r="S7" s="13" t="s">
        <v>548</v>
      </c>
      <c r="T7" s="14"/>
      <c r="U7" s="13" t="s">
        <v>548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28645</v>
      </c>
      <c r="D8" s="17">
        <f>SUM(C9:C35)-SUM(C17:C21)</f>
        <v>28642</v>
      </c>
      <c r="E8" s="16">
        <v>29590</v>
      </c>
      <c r="F8" s="17">
        <f>SUM(E9:E35)-SUM(E17:E21)</f>
        <v>29588</v>
      </c>
      <c r="G8" s="16">
        <v>26865</v>
      </c>
      <c r="H8" s="17">
        <f>SUM(G9:G35)-SUM(G17:G21)</f>
        <v>26864</v>
      </c>
      <c r="I8" s="16">
        <v>27303</v>
      </c>
      <c r="J8" s="17">
        <f>SUM(I9:I35)-SUM(I17:I21)</f>
        <v>27301</v>
      </c>
      <c r="K8" s="16">
        <v>32329</v>
      </c>
      <c r="L8" s="17">
        <f>SUM(K9:K35)-SUM(K17:K21)</f>
        <v>32329</v>
      </c>
      <c r="M8" s="16">
        <v>32378</v>
      </c>
      <c r="N8" s="17">
        <f>SUM(M9:M35)-SUM(M17:M21)</f>
        <v>32375</v>
      </c>
      <c r="O8" s="16">
        <v>29325</v>
      </c>
      <c r="P8" s="17">
        <f>SUM(O9:O35)-SUM(O17:O21)</f>
        <v>29322</v>
      </c>
      <c r="Q8" s="16">
        <v>24230</v>
      </c>
      <c r="R8" s="17">
        <f>SUM(Q9:Q35)-SUM(Q17:Q21)</f>
        <v>24227</v>
      </c>
      <c r="S8" s="16">
        <v>21164</v>
      </c>
      <c r="T8" s="17">
        <f>SUM(S9:S35)-SUM(S17:S21)</f>
        <v>21163</v>
      </c>
      <c r="U8" s="16">
        <v>19291</v>
      </c>
      <c r="V8" s="17">
        <f>SUM(U9:U35)-SUM(U17:U21)</f>
        <v>19290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1374</v>
      </c>
      <c r="E10" s="8">
        <v>1947</v>
      </c>
      <c r="G10" s="8">
        <v>1521</v>
      </c>
      <c r="I10" s="8">
        <v>2818</v>
      </c>
      <c r="K10" s="8">
        <v>2591</v>
      </c>
      <c r="M10" s="8">
        <v>2433</v>
      </c>
      <c r="O10" s="8">
        <v>3432</v>
      </c>
      <c r="Q10" s="8">
        <v>3244</v>
      </c>
      <c r="S10" s="8">
        <v>2894</v>
      </c>
      <c r="U10" s="8">
        <v>3378</v>
      </c>
    </row>
    <row r="11" spans="1:36" ht="15" customHeight="1" x14ac:dyDescent="0.4">
      <c r="A11" s="7" t="s">
        <v>35</v>
      </c>
      <c r="B11" s="8" t="s">
        <v>32</v>
      </c>
      <c r="C11" s="8">
        <v>11704</v>
      </c>
      <c r="E11" s="8">
        <v>13343</v>
      </c>
      <c r="G11" s="8">
        <v>12123</v>
      </c>
      <c r="I11" s="8">
        <v>12169</v>
      </c>
      <c r="K11" s="8">
        <v>15811</v>
      </c>
      <c r="M11" s="8">
        <v>14236</v>
      </c>
      <c r="O11" s="8">
        <v>11536</v>
      </c>
      <c r="Q11" s="8">
        <v>9349</v>
      </c>
      <c r="S11" s="8">
        <v>9441</v>
      </c>
      <c r="U11" s="8">
        <v>8999</v>
      </c>
    </row>
    <row r="12" spans="1:36" ht="15" customHeight="1" x14ac:dyDescent="0.4">
      <c r="A12" s="7" t="s">
        <v>36</v>
      </c>
      <c r="B12" s="8" t="s">
        <v>32</v>
      </c>
      <c r="C12" s="8">
        <v>508</v>
      </c>
      <c r="E12" s="8">
        <v>9</v>
      </c>
      <c r="G12" s="8">
        <v>9</v>
      </c>
      <c r="I12" s="8">
        <v>7</v>
      </c>
      <c r="K12" s="8">
        <v>16</v>
      </c>
      <c r="M12" s="8">
        <v>38</v>
      </c>
      <c r="O12" s="8">
        <v>43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2508</v>
      </c>
      <c r="E15" s="8">
        <v>2506</v>
      </c>
      <c r="G15" s="8">
        <v>2486</v>
      </c>
      <c r="I15" s="8">
        <v>2780</v>
      </c>
      <c r="K15" s="8">
        <v>2780</v>
      </c>
      <c r="M15" s="8">
        <v>2759</v>
      </c>
      <c r="O15" s="8">
        <v>3148</v>
      </c>
      <c r="Q15" s="8">
        <v>2920</v>
      </c>
      <c r="S15" s="8">
        <v>292</v>
      </c>
      <c r="U15" s="8">
        <v>52</v>
      </c>
    </row>
    <row r="16" spans="1:36" ht="15" customHeight="1" x14ac:dyDescent="0.4">
      <c r="A16" s="7" t="s">
        <v>40</v>
      </c>
      <c r="B16" s="8" t="s">
        <v>32</v>
      </c>
      <c r="C16" s="8">
        <v>6942</v>
      </c>
      <c r="E16" s="8">
        <v>9551</v>
      </c>
      <c r="G16" s="8">
        <v>6673</v>
      </c>
      <c r="I16" s="8">
        <v>7104</v>
      </c>
      <c r="K16" s="8">
        <v>7964</v>
      </c>
      <c r="M16" s="8">
        <v>7746</v>
      </c>
      <c r="O16" s="8">
        <v>6496</v>
      </c>
      <c r="Q16" s="8">
        <v>4891</v>
      </c>
      <c r="S16" s="8">
        <v>5387</v>
      </c>
      <c r="U16" s="8">
        <v>4935</v>
      </c>
    </row>
    <row r="17" spans="1:21" ht="15" customHeight="1" x14ac:dyDescent="0.4">
      <c r="A17" s="7" t="s">
        <v>41</v>
      </c>
      <c r="B17" s="8" t="s">
        <v>32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</row>
    <row r="20" spans="1:21" ht="15" customHeight="1" x14ac:dyDescent="0.4">
      <c r="A20" s="7" t="s">
        <v>44</v>
      </c>
      <c r="B20" s="8" t="s">
        <v>32</v>
      </c>
    </row>
    <row r="21" spans="1:21" ht="15" customHeight="1" x14ac:dyDescent="0.4">
      <c r="A21" s="7" t="s">
        <v>45</v>
      </c>
      <c r="B21" s="8" t="s">
        <v>32</v>
      </c>
      <c r="U21" s="8">
        <v>4935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  <c r="C23" s="8">
        <v>1473</v>
      </c>
      <c r="E23" s="8">
        <v>881</v>
      </c>
      <c r="G23" s="8">
        <v>973</v>
      </c>
      <c r="I23" s="8">
        <v>351</v>
      </c>
      <c r="K23" s="8">
        <v>1124</v>
      </c>
      <c r="M23" s="8">
        <v>2611</v>
      </c>
      <c r="O23" s="8">
        <v>1965</v>
      </c>
    </row>
    <row r="24" spans="1:21" ht="15" customHeight="1" x14ac:dyDescent="0.4">
      <c r="A24" s="7" t="s">
        <v>48</v>
      </c>
      <c r="B24" s="8" t="s">
        <v>32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198</v>
      </c>
      <c r="U28" s="8">
        <v>92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4228</v>
      </c>
      <c r="E33" s="8">
        <v>1450</v>
      </c>
      <c r="G33" s="8">
        <v>3179</v>
      </c>
      <c r="I33" s="8">
        <v>2156</v>
      </c>
      <c r="K33" s="8">
        <v>2142</v>
      </c>
      <c r="M33" s="8">
        <v>2644</v>
      </c>
      <c r="O33" s="8">
        <v>2779</v>
      </c>
      <c r="Q33" s="8">
        <v>3898</v>
      </c>
      <c r="S33" s="8">
        <v>2985</v>
      </c>
      <c r="U33" s="8">
        <v>1880</v>
      </c>
    </row>
    <row r="34" spans="1:36" ht="15" customHeight="1" x14ac:dyDescent="0.4">
      <c r="A34" s="7" t="s">
        <v>58</v>
      </c>
      <c r="B34" s="8" t="s">
        <v>32</v>
      </c>
      <c r="C34" s="8">
        <v>-95</v>
      </c>
      <c r="E34" s="8">
        <v>-99</v>
      </c>
      <c r="G34" s="8">
        <v>-100</v>
      </c>
      <c r="I34" s="8">
        <v>-84</v>
      </c>
      <c r="K34" s="8">
        <v>-99</v>
      </c>
      <c r="M34" s="8">
        <v>-92</v>
      </c>
      <c r="O34" s="8">
        <v>-77</v>
      </c>
      <c r="Q34" s="8">
        <v>-75</v>
      </c>
      <c r="S34" s="8">
        <v>-34</v>
      </c>
      <c r="U34" s="8">
        <v>-46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20462</v>
      </c>
      <c r="D36" s="17">
        <f>C37+C46+C55</f>
        <v>20461</v>
      </c>
      <c r="E36" s="16">
        <v>19555</v>
      </c>
      <c r="F36" s="17">
        <f>E37+E46+E55</f>
        <v>19554</v>
      </c>
      <c r="G36" s="16">
        <v>15230</v>
      </c>
      <c r="H36" s="17">
        <f>G37+G46+G55</f>
        <v>15229</v>
      </c>
      <c r="I36" s="16">
        <v>20903</v>
      </c>
      <c r="J36" s="17">
        <f>I37+I46+I55</f>
        <v>20902</v>
      </c>
      <c r="K36" s="16">
        <v>20268</v>
      </c>
      <c r="L36" s="17">
        <f>K37+K46+K55</f>
        <v>20267</v>
      </c>
      <c r="M36" s="16">
        <v>18997</v>
      </c>
      <c r="N36" s="17">
        <f>M37+M46+M55</f>
        <v>18996</v>
      </c>
      <c r="O36" s="16">
        <v>18170</v>
      </c>
      <c r="P36" s="17">
        <f>O37+O46+O55</f>
        <v>18169</v>
      </c>
      <c r="Q36" s="16">
        <v>13588</v>
      </c>
      <c r="R36" s="17">
        <f>Q37+Q46+Q55</f>
        <v>13587</v>
      </c>
      <c r="S36" s="16">
        <v>14531</v>
      </c>
      <c r="T36" s="17">
        <f>S37+S46+S55</f>
        <v>14530</v>
      </c>
      <c r="U36" s="16">
        <v>15072</v>
      </c>
      <c r="V36" s="17">
        <f>U37+U46+U55</f>
        <v>15071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9759</v>
      </c>
      <c r="D37" s="20">
        <f>SUM(C38:C45)-C43-SUM(C39:C41)</f>
        <v>9759</v>
      </c>
      <c r="E37" s="19">
        <v>9425</v>
      </c>
      <c r="F37" s="20">
        <f>SUM(E38:E45)-E43-SUM(E39:E41)</f>
        <v>9425</v>
      </c>
      <c r="G37" s="19">
        <v>5665</v>
      </c>
      <c r="H37" s="20">
        <f>SUM(G38:G45)-G43-SUM(G39:G41)</f>
        <v>5663</v>
      </c>
      <c r="I37" s="19">
        <v>10282</v>
      </c>
      <c r="J37" s="20">
        <f>SUM(I38:I45)-I43-SUM(I39:I41)</f>
        <v>10281</v>
      </c>
      <c r="K37" s="19">
        <v>10484</v>
      </c>
      <c r="L37" s="20">
        <f>SUM(K38:K45)-K43-SUM(K39:K41)</f>
        <v>10483</v>
      </c>
      <c r="M37" s="19">
        <v>10285</v>
      </c>
      <c r="N37" s="20">
        <f>SUM(M38:M45)-M43-SUM(M39:M41)</f>
        <v>10285</v>
      </c>
      <c r="O37" s="19">
        <v>10583</v>
      </c>
      <c r="P37" s="20">
        <f>SUM(O38:O45)-O43-SUM(O39:O41)</f>
        <v>10582</v>
      </c>
      <c r="Q37" s="19">
        <v>6098</v>
      </c>
      <c r="R37" s="20">
        <f>SUM(Q38:Q45)-Q43-SUM(Q39:Q41)</f>
        <v>6098</v>
      </c>
      <c r="S37" s="19">
        <v>6096</v>
      </c>
      <c r="T37" s="20">
        <f>SUM(S38:S45)-S43-SUM(S39:S41)</f>
        <v>6094</v>
      </c>
      <c r="U37" s="19">
        <v>6588</v>
      </c>
      <c r="V37" s="20">
        <f>SUM(U38:U45)-U43-SUM(U39:U41)</f>
        <v>6588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6027</v>
      </c>
      <c r="E38" s="8">
        <v>5654</v>
      </c>
      <c r="G38" s="8">
        <v>2430</v>
      </c>
      <c r="I38" s="8">
        <v>5419</v>
      </c>
      <c r="K38" s="8">
        <v>5706</v>
      </c>
      <c r="M38" s="8">
        <v>5508</v>
      </c>
      <c r="O38" s="8">
        <v>5748</v>
      </c>
      <c r="Q38" s="8">
        <v>2781</v>
      </c>
      <c r="S38" s="8">
        <v>2602</v>
      </c>
      <c r="U38" s="8">
        <v>3143</v>
      </c>
    </row>
    <row r="39" spans="1:36" ht="15" customHeight="1" x14ac:dyDescent="0.4">
      <c r="A39" s="7" t="s">
        <v>63</v>
      </c>
      <c r="B39" s="8" t="s">
        <v>32</v>
      </c>
      <c r="O39" s="8">
        <v>1938</v>
      </c>
      <c r="Q39" s="8">
        <v>1582</v>
      </c>
      <c r="S39" s="8">
        <v>1565</v>
      </c>
      <c r="U39" s="8">
        <v>1764</v>
      </c>
    </row>
    <row r="40" spans="1:36" ht="15" customHeight="1" x14ac:dyDescent="0.4">
      <c r="A40" s="7" t="s">
        <v>64</v>
      </c>
      <c r="B40" s="8" t="s">
        <v>32</v>
      </c>
      <c r="O40" s="8">
        <v>1943</v>
      </c>
      <c r="Q40" s="8">
        <v>1085</v>
      </c>
      <c r="S40" s="8">
        <v>1037</v>
      </c>
      <c r="U40" s="8">
        <v>1292</v>
      </c>
    </row>
    <row r="41" spans="1:36" ht="15" customHeight="1" x14ac:dyDescent="0.4">
      <c r="A41" s="7" t="s">
        <v>65</v>
      </c>
      <c r="B41" s="8" t="s">
        <v>32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>
        <v>1867</v>
      </c>
      <c r="P43" s="14"/>
      <c r="Q43" s="13">
        <v>114</v>
      </c>
      <c r="R43" s="14"/>
      <c r="S43" s="13"/>
      <c r="T43" s="14"/>
      <c r="U43" s="13">
        <v>87</v>
      </c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G44" s="8">
        <v>45</v>
      </c>
      <c r="I44" s="8">
        <v>85</v>
      </c>
      <c r="U44" s="8">
        <v>52</v>
      </c>
    </row>
    <row r="45" spans="1:36" ht="15" customHeight="1" x14ac:dyDescent="0.4">
      <c r="A45" s="7" t="s">
        <v>69</v>
      </c>
      <c r="B45" s="8" t="s">
        <v>32</v>
      </c>
      <c r="C45" s="8">
        <v>3732</v>
      </c>
      <c r="E45" s="8">
        <v>3771</v>
      </c>
      <c r="G45" s="8">
        <v>3188</v>
      </c>
      <c r="I45" s="8">
        <v>4777</v>
      </c>
      <c r="K45" s="8">
        <v>4777</v>
      </c>
      <c r="M45" s="8">
        <v>4777</v>
      </c>
      <c r="O45" s="8">
        <v>4834</v>
      </c>
      <c r="Q45" s="8">
        <v>3317</v>
      </c>
      <c r="S45" s="8">
        <v>3492</v>
      </c>
      <c r="U45" s="8">
        <v>3393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29</v>
      </c>
      <c r="D46" s="20">
        <f>C46</f>
        <v>29</v>
      </c>
      <c r="E46" s="19">
        <v>29</v>
      </c>
      <c r="F46" s="20">
        <f>E46</f>
        <v>29</v>
      </c>
      <c r="G46" s="19">
        <v>24</v>
      </c>
      <c r="H46" s="20">
        <f>G46</f>
        <v>24</v>
      </c>
      <c r="I46" s="19">
        <v>1367</v>
      </c>
      <c r="J46" s="20">
        <f>I46</f>
        <v>1367</v>
      </c>
      <c r="K46" s="19">
        <v>1031</v>
      </c>
      <c r="L46" s="20">
        <f>K46</f>
        <v>1031</v>
      </c>
      <c r="M46" s="19">
        <v>732</v>
      </c>
      <c r="N46" s="20">
        <f>M46</f>
        <v>732</v>
      </c>
      <c r="O46" s="19">
        <v>385</v>
      </c>
      <c r="P46" s="20">
        <f>O46</f>
        <v>385</v>
      </c>
      <c r="Q46" s="19">
        <v>50</v>
      </c>
      <c r="R46" s="20">
        <f>Q46</f>
        <v>50</v>
      </c>
      <c r="S46" s="19">
        <v>139</v>
      </c>
      <c r="T46" s="20">
        <f>S46</f>
        <v>139</v>
      </c>
      <c r="U46" s="19">
        <v>91</v>
      </c>
      <c r="V46" s="20">
        <f>U46</f>
        <v>91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  <c r="O47" s="8">
        <v>352</v>
      </c>
      <c r="Q47" s="8">
        <v>22</v>
      </c>
      <c r="S47" s="8">
        <v>16</v>
      </c>
      <c r="U47" s="8">
        <v>9</v>
      </c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  <c r="O50" s="8">
        <v>352</v>
      </c>
      <c r="Q50" s="8">
        <v>22</v>
      </c>
      <c r="S50" s="8">
        <v>16</v>
      </c>
      <c r="U50" s="8">
        <v>9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123</v>
      </c>
      <c r="U54" s="8">
        <v>82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10673</v>
      </c>
      <c r="D55" s="20">
        <f>SUM(C56:C76)-C56</f>
        <v>10673</v>
      </c>
      <c r="E55" s="19">
        <v>10100</v>
      </c>
      <c r="F55" s="20">
        <f>SUM(E56:E76)-E56</f>
        <v>10100</v>
      </c>
      <c r="G55" s="19">
        <v>9540</v>
      </c>
      <c r="H55" s="20">
        <f>SUM(G56:G76)-G56</f>
        <v>9539</v>
      </c>
      <c r="I55" s="19">
        <v>9253</v>
      </c>
      <c r="J55" s="20">
        <f>SUM(I56:I76)-I56</f>
        <v>9252</v>
      </c>
      <c r="K55" s="19">
        <v>8752</v>
      </c>
      <c r="L55" s="20">
        <f>SUM(K56:K76)-K56</f>
        <v>8752</v>
      </c>
      <c r="M55" s="19">
        <v>7979</v>
      </c>
      <c r="N55" s="20">
        <f>SUM(M56:M76)-M56</f>
        <v>7979</v>
      </c>
      <c r="O55" s="19">
        <v>7201</v>
      </c>
      <c r="P55" s="20">
        <f>SUM(O56:O76)-O56</f>
        <v>7201</v>
      </c>
      <c r="Q55" s="19">
        <v>7439</v>
      </c>
      <c r="R55" s="20">
        <f>SUM(Q56:Q76)-Q56</f>
        <v>7438</v>
      </c>
      <c r="S55" s="19">
        <v>8295</v>
      </c>
      <c r="T55" s="20">
        <f>SUM(S56:S76)-S56</f>
        <v>8295</v>
      </c>
      <c r="U55" s="19">
        <v>8392</v>
      </c>
      <c r="V55" s="20">
        <f>SUM(U56:U76)-U56</f>
        <v>8392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868</v>
      </c>
      <c r="D56" s="11">
        <f>SUM(C57:C61)</f>
        <v>868</v>
      </c>
      <c r="E56" s="8">
        <v>885</v>
      </c>
      <c r="F56" s="11">
        <f>SUM(E57:E61)</f>
        <v>885</v>
      </c>
      <c r="G56" s="8">
        <v>1062</v>
      </c>
      <c r="H56" s="11">
        <f>SUM(G57:G61)</f>
        <v>1062</v>
      </c>
      <c r="I56" s="8">
        <v>784</v>
      </c>
      <c r="J56" s="11">
        <f>SUM(I57:I61)</f>
        <v>784</v>
      </c>
      <c r="K56" s="8">
        <v>1043</v>
      </c>
      <c r="L56" s="11">
        <f>SUM(K57:K61)</f>
        <v>1043</v>
      </c>
      <c r="M56" s="8">
        <v>972</v>
      </c>
      <c r="N56" s="11">
        <f>SUM(M57:M61)</f>
        <v>972</v>
      </c>
      <c r="O56" s="8">
        <v>909</v>
      </c>
      <c r="P56" s="11">
        <f>SUM(O57:O61)</f>
        <v>909</v>
      </c>
      <c r="Q56" s="8">
        <v>730</v>
      </c>
      <c r="R56" s="11">
        <f>SUM(Q57:Q61)</f>
        <v>730</v>
      </c>
      <c r="S56" s="8">
        <v>2194</v>
      </c>
      <c r="T56" s="11">
        <f>SUM(S57:S61)</f>
        <v>2194</v>
      </c>
      <c r="U56" s="8">
        <v>2148</v>
      </c>
      <c r="V56" s="11">
        <f>SUM(U57:U61)</f>
        <v>2148</v>
      </c>
    </row>
    <row r="57" spans="1:36" ht="15" customHeight="1" x14ac:dyDescent="0.4">
      <c r="A57" s="7" t="s">
        <v>80</v>
      </c>
      <c r="B57" s="8" t="s">
        <v>32</v>
      </c>
      <c r="C57" s="8">
        <v>483</v>
      </c>
      <c r="E57" s="8">
        <v>510</v>
      </c>
      <c r="G57" s="8">
        <v>504</v>
      </c>
      <c r="I57" s="8">
        <v>674</v>
      </c>
      <c r="K57" s="8">
        <v>665</v>
      </c>
      <c r="M57" s="8">
        <v>694</v>
      </c>
      <c r="O57" s="8">
        <v>723</v>
      </c>
      <c r="Q57" s="8">
        <v>588</v>
      </c>
      <c r="S57" s="8">
        <v>2134</v>
      </c>
      <c r="U57" s="8">
        <v>2036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385</v>
      </c>
      <c r="E61" s="8">
        <v>375</v>
      </c>
      <c r="G61" s="8">
        <v>558</v>
      </c>
      <c r="I61" s="8">
        <v>110</v>
      </c>
      <c r="K61" s="8">
        <v>378</v>
      </c>
      <c r="M61" s="8">
        <v>278</v>
      </c>
      <c r="O61" s="8">
        <v>186</v>
      </c>
      <c r="Q61" s="8">
        <v>142</v>
      </c>
      <c r="S61" s="8">
        <v>60</v>
      </c>
      <c r="U61" s="8">
        <v>112</v>
      </c>
    </row>
    <row r="62" spans="1:36" ht="15" customHeight="1" x14ac:dyDescent="0.4">
      <c r="A62" s="7" t="s">
        <v>85</v>
      </c>
      <c r="B62" s="8" t="s">
        <v>32</v>
      </c>
      <c r="C62" s="8">
        <v>6224</v>
      </c>
      <c r="E62" s="8">
        <v>5838</v>
      </c>
      <c r="G62" s="8">
        <v>5261</v>
      </c>
      <c r="I62" s="8">
        <v>5785</v>
      </c>
      <c r="K62" s="8">
        <v>4954</v>
      </c>
      <c r="M62" s="8">
        <v>4223</v>
      </c>
      <c r="O62" s="8">
        <v>3640</v>
      </c>
      <c r="Q62" s="8">
        <v>5272</v>
      </c>
      <c r="S62" s="8">
        <v>4861</v>
      </c>
      <c r="U62" s="8">
        <v>4948</v>
      </c>
    </row>
    <row r="63" spans="1:36" ht="15" customHeight="1" x14ac:dyDescent="0.4">
      <c r="A63" s="7" t="s">
        <v>86</v>
      </c>
      <c r="B63" s="8" t="s">
        <v>32</v>
      </c>
      <c r="C63" s="8">
        <v>1589</v>
      </c>
      <c r="E63" s="8">
        <v>1598</v>
      </c>
      <c r="G63" s="8">
        <v>1704</v>
      </c>
      <c r="I63" s="8">
        <v>421</v>
      </c>
      <c r="K63" s="8">
        <v>643</v>
      </c>
      <c r="M63" s="8">
        <v>853</v>
      </c>
      <c r="O63" s="8">
        <v>997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O67" s="8">
        <v>375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2</v>
      </c>
      <c r="U71" s="8">
        <v>288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2106</v>
      </c>
      <c r="D74" s="20">
        <f>C74</f>
        <v>2106</v>
      </c>
      <c r="E74" s="19">
        <v>1897</v>
      </c>
      <c r="F74" s="20">
        <f>E74</f>
        <v>1897</v>
      </c>
      <c r="G74" s="19">
        <v>1624</v>
      </c>
      <c r="H74" s="20">
        <f>G74</f>
        <v>1624</v>
      </c>
      <c r="I74" s="19">
        <v>2371</v>
      </c>
      <c r="J74" s="20">
        <f>I74</f>
        <v>2371</v>
      </c>
      <c r="K74" s="19">
        <v>2369</v>
      </c>
      <c r="L74" s="20">
        <f>K74</f>
        <v>2369</v>
      </c>
      <c r="M74" s="19">
        <v>2193</v>
      </c>
      <c r="N74" s="20">
        <f>M74</f>
        <v>2193</v>
      </c>
      <c r="O74" s="19">
        <v>1556</v>
      </c>
      <c r="P74" s="20">
        <f>O74</f>
        <v>1556</v>
      </c>
      <c r="Q74" s="19">
        <v>1751</v>
      </c>
      <c r="R74" s="20">
        <f>Q74</f>
        <v>1751</v>
      </c>
      <c r="S74" s="19">
        <v>1502</v>
      </c>
      <c r="T74" s="20">
        <f>S74</f>
        <v>1502</v>
      </c>
      <c r="U74" s="19">
        <v>1518</v>
      </c>
      <c r="V74" s="20">
        <f>U74</f>
        <v>1518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-114</v>
      </c>
      <c r="E75" s="8">
        <v>-118</v>
      </c>
      <c r="G75" s="8">
        <v>-112</v>
      </c>
      <c r="I75" s="8">
        <v>-109</v>
      </c>
      <c r="K75" s="8">
        <v>-257</v>
      </c>
      <c r="M75" s="8">
        <v>-262</v>
      </c>
      <c r="O75" s="8">
        <v>-276</v>
      </c>
      <c r="Q75" s="8">
        <v>-315</v>
      </c>
      <c r="S75" s="8">
        <v>-264</v>
      </c>
      <c r="U75" s="8">
        <v>-510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E81" s="8">
        <v>20</v>
      </c>
    </row>
    <row r="82" spans="1:36" ht="15" customHeight="1" x14ac:dyDescent="0.4">
      <c r="A82" s="21" t="s">
        <v>102</v>
      </c>
      <c r="B82" s="8" t="s">
        <v>32</v>
      </c>
      <c r="M82" s="8">
        <v>59</v>
      </c>
      <c r="O82" s="8">
        <v>80</v>
      </c>
      <c r="Q82" s="8">
        <v>25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49107</v>
      </c>
      <c r="D83" s="24">
        <f>C8+C37+C46+C55+C77+C81+C82</f>
        <v>49106</v>
      </c>
      <c r="E83" s="23">
        <v>49165</v>
      </c>
      <c r="F83" s="24">
        <f>E8+E37+E46+E55+E77+E81+E82</f>
        <v>49164</v>
      </c>
      <c r="G83" s="23">
        <v>42096</v>
      </c>
      <c r="H83" s="24">
        <f>G8+G37+G46+G55+G77+G81+G82</f>
        <v>42094</v>
      </c>
      <c r="I83" s="23">
        <v>48207</v>
      </c>
      <c r="J83" s="24">
        <f>I8+I37+I46+I55+I77+I81+I82</f>
        <v>48205</v>
      </c>
      <c r="K83" s="23">
        <v>52598</v>
      </c>
      <c r="L83" s="24">
        <f>K8+K37+K46+K55+K77+K81+K82</f>
        <v>52596</v>
      </c>
      <c r="M83" s="23">
        <v>51435</v>
      </c>
      <c r="N83" s="24">
        <f>M8+M37+M46+M55+M77+M81+M82</f>
        <v>51433</v>
      </c>
      <c r="O83" s="23">
        <v>47576</v>
      </c>
      <c r="P83" s="24">
        <f>O8+O37+O46+O55+O77+O81+O82</f>
        <v>47574</v>
      </c>
      <c r="Q83" s="23">
        <v>37844</v>
      </c>
      <c r="R83" s="24">
        <f>Q8+Q37+Q46+Q55+Q77+Q81+Q82</f>
        <v>37842</v>
      </c>
      <c r="S83" s="23">
        <v>35696</v>
      </c>
      <c r="T83" s="24">
        <f>S8+S37+S46+S55+S77+S81+S82</f>
        <v>35694</v>
      </c>
      <c r="U83" s="23">
        <v>34363</v>
      </c>
      <c r="V83" s="24">
        <f>V8+U37+U46+U55+U77+U81+U82</f>
        <v>34361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38096</v>
      </c>
      <c r="D84" s="15">
        <f>SUM(C85:C111)-C87</f>
        <v>38096</v>
      </c>
      <c r="E84" s="16">
        <v>39535</v>
      </c>
      <c r="F84" s="17">
        <f>SUM(E85:E111)-E87</f>
        <v>39531</v>
      </c>
      <c r="G84" s="16">
        <v>32928</v>
      </c>
      <c r="H84" s="17">
        <f>SUM(G85:G111)-G87</f>
        <v>32926</v>
      </c>
      <c r="I84" s="16">
        <v>38512</v>
      </c>
      <c r="J84" s="17">
        <f>SUM(I85:I111)-I87</f>
        <v>38509</v>
      </c>
      <c r="K84" s="16">
        <v>43937</v>
      </c>
      <c r="L84" s="17">
        <f>SUM(K85:K111)-K87</f>
        <v>43935</v>
      </c>
      <c r="M84" s="16">
        <v>43867</v>
      </c>
      <c r="N84" s="17">
        <f>SUM(M85:M111)-M87</f>
        <v>43864</v>
      </c>
      <c r="O84" s="16">
        <v>41278</v>
      </c>
      <c r="P84" s="17">
        <f>SUM(O85:O111)-O87</f>
        <v>41275</v>
      </c>
      <c r="Q84" s="16">
        <v>31752</v>
      </c>
      <c r="R84" s="17">
        <f>SUM(Q85:Q111)-Q87</f>
        <v>31750</v>
      </c>
      <c r="S84" s="16"/>
      <c r="T84" s="17">
        <f>SUM(S85:S111)-S87</f>
        <v>30417</v>
      </c>
      <c r="U84" s="16">
        <v>30497</v>
      </c>
      <c r="V84" s="17">
        <f>SUM(U85:U111)-U87</f>
        <v>30495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16316</v>
      </c>
      <c r="E85" s="8">
        <v>14209</v>
      </c>
      <c r="G85" s="8">
        <v>12459</v>
      </c>
      <c r="I85" s="8">
        <v>11916</v>
      </c>
      <c r="K85" s="8">
        <v>13562</v>
      </c>
      <c r="M85" s="8">
        <v>13673</v>
      </c>
      <c r="O85" s="8">
        <v>11928</v>
      </c>
      <c r="Q85" s="8">
        <v>8498</v>
      </c>
      <c r="S85" s="8">
        <v>8160</v>
      </c>
      <c r="U85" s="8">
        <v>8764</v>
      </c>
    </row>
    <row r="86" spans="1:36" ht="15" customHeight="1" x14ac:dyDescent="0.4">
      <c r="A86" s="7" t="s">
        <v>106</v>
      </c>
      <c r="B86" s="8" t="s">
        <v>32</v>
      </c>
      <c r="C86" s="8">
        <v>23</v>
      </c>
      <c r="E86" s="8">
        <v>13</v>
      </c>
      <c r="K86" s="8">
        <v>2</v>
      </c>
      <c r="M86" s="8">
        <v>13</v>
      </c>
      <c r="O86" s="8">
        <v>10</v>
      </c>
    </row>
    <row r="87" spans="1:36" ht="15" customHeight="1" x14ac:dyDescent="0.4">
      <c r="A87" s="7" t="s">
        <v>107</v>
      </c>
      <c r="B87" s="8" t="s">
        <v>32</v>
      </c>
      <c r="C87" s="8">
        <v>19364</v>
      </c>
      <c r="E87" s="8">
        <v>22658</v>
      </c>
      <c r="G87" s="8">
        <v>18011</v>
      </c>
      <c r="I87" s="8">
        <v>23550</v>
      </c>
      <c r="K87" s="8">
        <v>27486</v>
      </c>
      <c r="M87" s="8">
        <v>27542</v>
      </c>
      <c r="O87" s="8">
        <v>26315</v>
      </c>
      <c r="Q87" s="8">
        <v>21272</v>
      </c>
      <c r="S87" s="8">
        <v>20487</v>
      </c>
      <c r="U87" s="8">
        <v>19559</v>
      </c>
    </row>
    <row r="88" spans="1:36" ht="15" customHeight="1" outlineLevel="1" x14ac:dyDescent="0.4">
      <c r="A88" s="7" t="s">
        <v>108</v>
      </c>
      <c r="B88" s="8" t="s">
        <v>32</v>
      </c>
      <c r="C88" s="8">
        <v>19364</v>
      </c>
      <c r="E88" s="8">
        <v>22658</v>
      </c>
      <c r="G88" s="8">
        <v>18011</v>
      </c>
      <c r="I88" s="8">
        <v>23550</v>
      </c>
      <c r="K88" s="8">
        <v>27486</v>
      </c>
      <c r="M88" s="8">
        <v>27542</v>
      </c>
      <c r="O88" s="8">
        <v>26315</v>
      </c>
      <c r="Q88" s="8">
        <v>21272</v>
      </c>
      <c r="S88" s="8">
        <v>20487</v>
      </c>
      <c r="U88" s="8">
        <v>19559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977</v>
      </c>
      <c r="E91" s="8">
        <v>1550</v>
      </c>
      <c r="G91" s="8">
        <v>1252</v>
      </c>
      <c r="I91" s="8">
        <v>1719</v>
      </c>
      <c r="K91" s="8">
        <v>1545</v>
      </c>
      <c r="M91" s="8">
        <v>1397</v>
      </c>
      <c r="O91" s="8">
        <v>1475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234</v>
      </c>
      <c r="E93" s="8">
        <v>80</v>
      </c>
      <c r="G93" s="8">
        <v>256</v>
      </c>
      <c r="I93" s="8">
        <v>145</v>
      </c>
      <c r="K93" s="8">
        <v>84</v>
      </c>
      <c r="M93" s="8">
        <v>11</v>
      </c>
      <c r="O93" s="8">
        <v>40</v>
      </c>
      <c r="Q93" s="8">
        <v>28</v>
      </c>
      <c r="S93" s="8">
        <v>51</v>
      </c>
      <c r="U93" s="8">
        <v>29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556</v>
      </c>
      <c r="E104" s="8">
        <v>607</v>
      </c>
      <c r="G104" s="8">
        <v>539</v>
      </c>
      <c r="I104" s="8">
        <v>614</v>
      </c>
      <c r="K104" s="8">
        <v>594</v>
      </c>
      <c r="M104" s="8">
        <v>563</v>
      </c>
      <c r="O104" s="8">
        <v>508</v>
      </c>
      <c r="Q104" s="8">
        <v>414</v>
      </c>
      <c r="S104" s="8">
        <v>394</v>
      </c>
      <c r="U104" s="8">
        <v>259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10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626</v>
      </c>
      <c r="D111" s="14"/>
      <c r="E111" s="13">
        <v>414</v>
      </c>
      <c r="F111" s="14"/>
      <c r="G111" s="13">
        <v>409</v>
      </c>
      <c r="H111" s="14"/>
      <c r="I111" s="13">
        <v>565</v>
      </c>
      <c r="J111" s="14"/>
      <c r="K111" s="13">
        <v>662</v>
      </c>
      <c r="L111" s="14"/>
      <c r="M111" s="13">
        <v>665</v>
      </c>
      <c r="N111" s="14"/>
      <c r="O111" s="13">
        <v>989</v>
      </c>
      <c r="P111" s="14"/>
      <c r="Q111" s="13">
        <v>1538</v>
      </c>
      <c r="R111" s="14"/>
      <c r="S111" s="13">
        <v>1325</v>
      </c>
      <c r="T111" s="14"/>
      <c r="U111" s="13">
        <v>1884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9115</v>
      </c>
      <c r="D112" s="17">
        <f>SUM(C113:C131)-C113-SUM(C121:C124)</f>
        <v>9114</v>
      </c>
      <c r="E112" s="16">
        <v>7715</v>
      </c>
      <c r="F112" s="17">
        <f>SUM(E113:E131)-E113-SUM(E121:E124)</f>
        <v>7713</v>
      </c>
      <c r="G112" s="16">
        <v>5604</v>
      </c>
      <c r="H112" s="17">
        <f>SUM(G113:G131)-G113-SUM(G121:G124)</f>
        <v>5604</v>
      </c>
      <c r="I112" s="16">
        <v>6535</v>
      </c>
      <c r="J112" s="17">
        <f>SUM(I113:I131)-I113-SUM(I121:I124)</f>
        <v>6534</v>
      </c>
      <c r="K112" s="16">
        <v>5136</v>
      </c>
      <c r="L112" s="17">
        <f>SUM(K113:K131)-K113-SUM(K121:K124)</f>
        <v>5135</v>
      </c>
      <c r="M112" s="16">
        <v>4534</v>
      </c>
      <c r="N112" s="17">
        <f>SUM(M113:M131)-M113-SUM(M121:M124)</f>
        <v>4533</v>
      </c>
      <c r="O112" s="16">
        <v>4346</v>
      </c>
      <c r="P112" s="17">
        <f>SUM(O113:O131)-O113-SUM(O121:O124)</f>
        <v>4346</v>
      </c>
      <c r="Q112" s="16">
        <v>5142</v>
      </c>
      <c r="R112" s="17">
        <f>SUM(Q113:Q131)-Q113-SUM(Q121:Q124)</f>
        <v>5141</v>
      </c>
      <c r="S112" s="16">
        <v>4475</v>
      </c>
      <c r="T112" s="17">
        <f>SUM(S113:S131)-S113-SUM(S121:S124)</f>
        <v>4475</v>
      </c>
      <c r="U112" s="16">
        <v>3582</v>
      </c>
      <c r="V112" s="17">
        <f>SUM(U113:U131)-U113-SUM(U121:U124)</f>
        <v>3581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7401</v>
      </c>
      <c r="E113" s="8">
        <v>5977</v>
      </c>
      <c r="G113" s="8">
        <v>3944</v>
      </c>
      <c r="I113" s="8">
        <v>4916</v>
      </c>
      <c r="K113" s="8">
        <v>4027</v>
      </c>
      <c r="M113" s="8">
        <v>3567</v>
      </c>
      <c r="O113" s="8">
        <v>3495</v>
      </c>
      <c r="Q113" s="8">
        <v>4458</v>
      </c>
      <c r="S113" s="8">
        <v>3943</v>
      </c>
      <c r="U113" s="8">
        <v>2882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7401</v>
      </c>
      <c r="E115" s="8">
        <v>5977</v>
      </c>
      <c r="G115" s="8">
        <v>3944</v>
      </c>
      <c r="I115" s="8">
        <v>4916</v>
      </c>
      <c r="K115" s="8">
        <v>4027</v>
      </c>
      <c r="M115" s="8">
        <v>3567</v>
      </c>
      <c r="O115" s="8">
        <v>3495</v>
      </c>
      <c r="Q115" s="8">
        <v>4458</v>
      </c>
      <c r="S115" s="8">
        <v>3943</v>
      </c>
      <c r="U115" s="8">
        <v>2882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1713</v>
      </c>
      <c r="E120" s="8">
        <v>1736</v>
      </c>
      <c r="G120" s="8">
        <v>1660</v>
      </c>
      <c r="I120" s="8">
        <v>1618</v>
      </c>
      <c r="K120" s="8">
        <v>1108</v>
      </c>
      <c r="M120" s="8">
        <v>966</v>
      </c>
      <c r="O120" s="8">
        <v>826</v>
      </c>
      <c r="Q120" s="8">
        <v>671</v>
      </c>
      <c r="S120" s="8">
        <v>532</v>
      </c>
      <c r="U120" s="8">
        <v>699</v>
      </c>
    </row>
    <row r="121" spans="1:33" ht="15" customHeight="1" x14ac:dyDescent="0.4">
      <c r="A121" s="7" t="s">
        <v>140</v>
      </c>
      <c r="B121" s="8" t="s">
        <v>32</v>
      </c>
      <c r="C121" s="8">
        <v>1629</v>
      </c>
      <c r="E121" s="8">
        <v>1669</v>
      </c>
      <c r="G121" s="8">
        <v>1660</v>
      </c>
      <c r="I121" s="8">
        <v>1618</v>
      </c>
      <c r="K121" s="8">
        <v>1108</v>
      </c>
      <c r="M121" s="8">
        <v>966</v>
      </c>
      <c r="O121" s="8">
        <v>826</v>
      </c>
      <c r="Q121" s="8">
        <v>671</v>
      </c>
      <c r="S121" s="8">
        <v>532</v>
      </c>
      <c r="U121" s="8">
        <v>699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C124" s="8">
        <v>84</v>
      </c>
      <c r="E124" s="8">
        <v>67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>
        <v>25</v>
      </c>
      <c r="P131" s="14"/>
      <c r="Q131" s="13">
        <v>12</v>
      </c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I134" s="8">
        <v>16</v>
      </c>
      <c r="K134" s="8">
        <v>23</v>
      </c>
      <c r="S134" s="8">
        <v>78</v>
      </c>
    </row>
    <row r="135" spans="1:36" ht="15" customHeight="1" x14ac:dyDescent="0.4">
      <c r="A135" s="7" t="s">
        <v>151</v>
      </c>
      <c r="B135" s="8" t="s">
        <v>32</v>
      </c>
      <c r="I135" s="8">
        <v>23</v>
      </c>
      <c r="K135" s="8">
        <v>20</v>
      </c>
      <c r="M135" s="8">
        <v>15</v>
      </c>
      <c r="O135" s="8">
        <v>3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47212</v>
      </c>
      <c r="D136" s="24">
        <f>C84+C112+SUM(C132:C135)</f>
        <v>47211</v>
      </c>
      <c r="E136" s="23">
        <v>47250</v>
      </c>
      <c r="F136" s="24">
        <f>E84+E112+SUM(E132:E135)</f>
        <v>47250</v>
      </c>
      <c r="G136" s="23">
        <v>38533</v>
      </c>
      <c r="H136" s="24">
        <f>G84+G112+SUM(G132:G135)</f>
        <v>38532</v>
      </c>
      <c r="I136" s="23">
        <v>45087</v>
      </c>
      <c r="J136" s="24">
        <f>I84+I112+SUM(I132:I135)</f>
        <v>45086</v>
      </c>
      <c r="K136" s="23">
        <v>49118</v>
      </c>
      <c r="L136" s="24">
        <f>K84+K112+SUM(K132:K135)</f>
        <v>49116</v>
      </c>
      <c r="M136" s="23">
        <v>48417</v>
      </c>
      <c r="N136" s="24">
        <f>M84+M112+SUM(M132:M135)</f>
        <v>48416</v>
      </c>
      <c r="O136" s="23">
        <v>45628</v>
      </c>
      <c r="P136" s="24">
        <f>O84+O112+SUM(O132:O135)</f>
        <v>45627</v>
      </c>
      <c r="Q136" s="23">
        <v>36894</v>
      </c>
      <c r="R136" s="24">
        <f>Q84+Q112+SUM(Q132:Q135)</f>
        <v>36894</v>
      </c>
      <c r="S136" s="23">
        <v>34975</v>
      </c>
      <c r="T136" s="24">
        <f>S84+S112+SUM(S132:S135)</f>
        <v>4553</v>
      </c>
      <c r="U136" s="23">
        <v>34079</v>
      </c>
      <c r="V136" s="24">
        <f>U84+U112+SUM(U132:U135)</f>
        <v>34079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3000</v>
      </c>
      <c r="E141" s="8">
        <v>3000</v>
      </c>
      <c r="G141" s="8">
        <v>3000</v>
      </c>
      <c r="I141" s="8">
        <v>3000</v>
      </c>
      <c r="K141" s="8">
        <v>3000</v>
      </c>
      <c r="M141" s="8">
        <v>3000</v>
      </c>
      <c r="O141" s="8">
        <v>3000</v>
      </c>
      <c r="Q141" s="8">
        <v>3000</v>
      </c>
      <c r="S141" s="8">
        <v>3000</v>
      </c>
      <c r="U141" s="8">
        <v>3000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114</v>
      </c>
      <c r="E144" s="8">
        <v>114</v>
      </c>
      <c r="G144" s="8">
        <v>114</v>
      </c>
      <c r="I144" s="8">
        <v>114</v>
      </c>
      <c r="K144" s="8">
        <v>114</v>
      </c>
      <c r="M144" s="8">
        <v>114</v>
      </c>
      <c r="O144" s="8">
        <v>114</v>
      </c>
      <c r="Q144" s="8">
        <v>114</v>
      </c>
      <c r="S144" s="8">
        <v>115</v>
      </c>
      <c r="U144" s="8">
        <v>114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-2168</v>
      </c>
      <c r="S148" s="8">
        <v>-2450</v>
      </c>
      <c r="U148" s="8">
        <v>-2986</v>
      </c>
    </row>
    <row r="149" spans="1:21" ht="15" customHeight="1" x14ac:dyDescent="0.4">
      <c r="A149" s="7" t="s">
        <v>165</v>
      </c>
      <c r="B149" s="8" t="s">
        <v>32</v>
      </c>
      <c r="C149" s="8">
        <v>277</v>
      </c>
      <c r="E149" s="8">
        <v>279</v>
      </c>
      <c r="G149" s="8">
        <v>275</v>
      </c>
      <c r="I149" s="8">
        <v>278</v>
      </c>
      <c r="K149" s="8">
        <v>278</v>
      </c>
      <c r="M149" s="8">
        <v>278</v>
      </c>
      <c r="O149" s="8">
        <v>278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</row>
    <row r="152" spans="1:21" ht="15" customHeight="1" x14ac:dyDescent="0.4">
      <c r="A152" s="7" t="s">
        <v>168</v>
      </c>
      <c r="B152" s="8" t="s">
        <v>32</v>
      </c>
    </row>
    <row r="153" spans="1:21" ht="15" customHeight="1" x14ac:dyDescent="0.4">
      <c r="A153" s="7" t="s">
        <v>169</v>
      </c>
      <c r="B153" s="8" t="s">
        <v>32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  <c r="U158" s="8">
        <v>78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4</v>
      </c>
      <c r="R161" s="17"/>
      <c r="S161" s="16">
        <v>56</v>
      </c>
      <c r="T161" s="17"/>
      <c r="U161" s="16">
        <v>76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49107</v>
      </c>
      <c r="D162" s="17">
        <f>C136+C163+C161</f>
        <v>49106</v>
      </c>
      <c r="E162" s="16">
        <v>49165</v>
      </c>
      <c r="F162" s="17">
        <f>E136+E163+E161</f>
        <v>49165</v>
      </c>
      <c r="G162" s="16">
        <v>42096</v>
      </c>
      <c r="H162" s="17">
        <f>G136+G163+G161</f>
        <v>42095</v>
      </c>
      <c r="I162" s="16">
        <v>48207</v>
      </c>
      <c r="J162" s="17">
        <f>I136+I163+I161</f>
        <v>48207</v>
      </c>
      <c r="K162" s="16">
        <v>52598</v>
      </c>
      <c r="L162" s="17">
        <f>K136+K163+K161</f>
        <v>52598</v>
      </c>
      <c r="M162" s="16">
        <v>51435</v>
      </c>
      <c r="N162" s="17">
        <f>M136+M163+M161</f>
        <v>51435</v>
      </c>
      <c r="O162" s="16">
        <v>47576</v>
      </c>
      <c r="P162" s="17">
        <f>O136+O163+O161</f>
        <v>47576</v>
      </c>
      <c r="Q162" s="16">
        <v>37844</v>
      </c>
      <c r="R162" s="17">
        <f>Q136+Q163+Q161</f>
        <v>37844</v>
      </c>
      <c r="S162" s="16">
        <v>35696</v>
      </c>
      <c r="T162" s="17">
        <f>S136+S163+S161</f>
        <v>35695</v>
      </c>
      <c r="U162" s="16">
        <v>34363</v>
      </c>
      <c r="V162" s="17">
        <f>U136+U163+U161</f>
        <v>34361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1894</v>
      </c>
      <c r="E163" s="8">
        <v>1915</v>
      </c>
      <c r="G163" s="8">
        <v>3562</v>
      </c>
      <c r="I163" s="8">
        <v>3120</v>
      </c>
      <c r="K163" s="8">
        <v>3480</v>
      </c>
      <c r="M163" s="8">
        <v>3018</v>
      </c>
      <c r="O163" s="8">
        <v>1948</v>
      </c>
      <c r="Q163" s="8">
        <v>946</v>
      </c>
      <c r="S163" s="8">
        <v>664</v>
      </c>
      <c r="U163" s="8">
        <v>206</v>
      </c>
    </row>
    <row r="164" spans="1:36" ht="15" customHeight="1" x14ac:dyDescent="0.4">
      <c r="A164" s="7" t="s">
        <v>180</v>
      </c>
      <c r="B164" s="8" t="s">
        <v>32</v>
      </c>
      <c r="C164" s="8">
        <v>-1497</v>
      </c>
      <c r="E164" s="8">
        <v>-1478</v>
      </c>
      <c r="G164" s="8">
        <v>173</v>
      </c>
      <c r="I164" s="8">
        <v>-272</v>
      </c>
      <c r="K164" s="8">
        <v>87</v>
      </c>
      <c r="M164" s="8">
        <v>-374</v>
      </c>
      <c r="O164" s="8">
        <v>-1444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102582</v>
      </c>
      <c r="E167" s="8">
        <v>103129</v>
      </c>
      <c r="G167" s="8">
        <v>88684</v>
      </c>
      <c r="I167" s="8">
        <v>101475</v>
      </c>
      <c r="K167" s="8">
        <v>103749</v>
      </c>
      <c r="M167" s="8">
        <v>103497</v>
      </c>
      <c r="O167" s="8">
        <v>99117</v>
      </c>
      <c r="Q167" s="8">
        <v>85981</v>
      </c>
      <c r="S167" s="8">
        <v>68544</v>
      </c>
      <c r="U167" s="8">
        <v>62014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88520</v>
      </c>
      <c r="E169" s="8">
        <v>87817</v>
      </c>
      <c r="G169" s="8">
        <v>75987</v>
      </c>
      <c r="I169" s="8">
        <v>84139</v>
      </c>
      <c r="K169" s="8">
        <v>86988</v>
      </c>
      <c r="M169" s="8">
        <v>87608</v>
      </c>
      <c r="O169" s="8">
        <v>84134</v>
      </c>
      <c r="Q169" s="8">
        <v>72373</v>
      </c>
      <c r="S169" s="8">
        <v>58363</v>
      </c>
      <c r="U169" s="8">
        <v>52072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14061</v>
      </c>
      <c r="D171" s="24">
        <f>C167-C169+C170</f>
        <v>14062</v>
      </c>
      <c r="E171" s="23">
        <v>15312</v>
      </c>
      <c r="F171" s="24">
        <f>E167-E169+E170</f>
        <v>15312</v>
      </c>
      <c r="G171" s="23">
        <v>12697</v>
      </c>
      <c r="H171" s="24">
        <f>G167-G169+G170</f>
        <v>12697</v>
      </c>
      <c r="I171" s="23">
        <v>17336</v>
      </c>
      <c r="J171" s="24">
        <f>I167-I169+I170</f>
        <v>17336</v>
      </c>
      <c r="K171" s="23">
        <v>16761</v>
      </c>
      <c r="L171" s="24">
        <f>K167-K169+K170</f>
        <v>16761</v>
      </c>
      <c r="M171" s="23">
        <v>15889</v>
      </c>
      <c r="N171" s="24">
        <f>M167-M169+M170</f>
        <v>15889</v>
      </c>
      <c r="O171" s="23">
        <v>14983</v>
      </c>
      <c r="P171" s="24">
        <f>O167-O169+O170</f>
        <v>14983</v>
      </c>
      <c r="Q171" s="23">
        <v>13608</v>
      </c>
      <c r="R171" s="24">
        <f>Q167-Q169+Q170</f>
        <v>13608</v>
      </c>
      <c r="S171" s="23">
        <v>10181</v>
      </c>
      <c r="T171" s="24">
        <f>S167-S169+S170</f>
        <v>10181</v>
      </c>
      <c r="U171" s="23">
        <v>9942</v>
      </c>
      <c r="V171" s="24">
        <f>U167-U169+U170</f>
        <v>9942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12453</v>
      </c>
      <c r="E172" s="8">
        <v>13821</v>
      </c>
      <c r="G172" s="8">
        <v>11307</v>
      </c>
      <c r="I172" s="8">
        <v>15966</v>
      </c>
      <c r="K172" s="8">
        <v>15597</v>
      </c>
      <c r="M172" s="8">
        <v>15321</v>
      </c>
      <c r="O172" s="8">
        <v>15142</v>
      </c>
      <c r="Q172" s="8">
        <v>13177</v>
      </c>
      <c r="S172" s="8">
        <v>9270</v>
      </c>
      <c r="U172" s="8">
        <v>9018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1607</v>
      </c>
      <c r="D174" s="24">
        <f>C171-C172</f>
        <v>1608</v>
      </c>
      <c r="E174" s="23">
        <v>1490</v>
      </c>
      <c r="F174" s="24">
        <f>E171-E172</f>
        <v>1491</v>
      </c>
      <c r="G174" s="23">
        <v>1389</v>
      </c>
      <c r="H174" s="24">
        <f>G171-G172</f>
        <v>1390</v>
      </c>
      <c r="I174" s="23">
        <v>1369</v>
      </c>
      <c r="J174" s="24">
        <f>I171-I172</f>
        <v>1370</v>
      </c>
      <c r="K174" s="23">
        <v>1163</v>
      </c>
      <c r="L174" s="24">
        <f>K171-K172</f>
        <v>1164</v>
      </c>
      <c r="M174" s="23">
        <v>567</v>
      </c>
      <c r="N174" s="24">
        <f>M171-M172</f>
        <v>568</v>
      </c>
      <c r="O174" s="23">
        <v>-159</v>
      </c>
      <c r="P174" s="24">
        <f>O171-O172</f>
        <v>-159</v>
      </c>
      <c r="Q174" s="23">
        <v>430</v>
      </c>
      <c r="R174" s="24">
        <f>Q171-Q172</f>
        <v>431</v>
      </c>
      <c r="S174" s="23">
        <v>910</v>
      </c>
      <c r="T174" s="24">
        <f>S171-S172</f>
        <v>911</v>
      </c>
      <c r="U174" s="23">
        <v>923</v>
      </c>
      <c r="V174" s="24">
        <f>U171-U172</f>
        <v>924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1259</v>
      </c>
      <c r="D177" s="27">
        <f>SUM(C178:C188)</f>
        <v>1258</v>
      </c>
      <c r="E177" s="26">
        <v>1187</v>
      </c>
      <c r="F177" s="27">
        <f>SUM(E178:E188)</f>
        <v>1186</v>
      </c>
      <c r="G177" s="26">
        <v>850</v>
      </c>
      <c r="H177" s="27">
        <f>SUM(G178:G188)</f>
        <v>850</v>
      </c>
      <c r="I177" s="26">
        <v>792</v>
      </c>
      <c r="J177" s="27">
        <f>SUM(I178:I188)</f>
        <v>791</v>
      </c>
      <c r="K177" s="26">
        <v>1250</v>
      </c>
      <c r="L177" s="27">
        <f>SUM(K178:K188)</f>
        <v>1249</v>
      </c>
      <c r="M177" s="26">
        <v>755</v>
      </c>
      <c r="N177" s="27">
        <f>SUM(M178:M188)</f>
        <v>754</v>
      </c>
      <c r="O177" s="26">
        <v>1009</v>
      </c>
      <c r="P177" s="27">
        <f>SUM(O178:O188)</f>
        <v>1008</v>
      </c>
      <c r="Q177" s="26">
        <v>671</v>
      </c>
      <c r="R177" s="27">
        <f>SUM(Q178:Q188)</f>
        <v>671</v>
      </c>
      <c r="S177" s="26">
        <v>473</v>
      </c>
      <c r="T177" s="27">
        <f>SUM(S178:S188)</f>
        <v>472</v>
      </c>
      <c r="U177" s="26">
        <v>799</v>
      </c>
      <c r="V177" s="27">
        <f>SUM(U178:U188)</f>
        <v>797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504</v>
      </c>
      <c r="E178" s="8">
        <v>401</v>
      </c>
      <c r="G178" s="8">
        <v>437</v>
      </c>
      <c r="I178" s="8">
        <v>235</v>
      </c>
      <c r="K178" s="8">
        <v>184</v>
      </c>
      <c r="M178" s="8">
        <v>241</v>
      </c>
      <c r="O178" s="8">
        <v>208</v>
      </c>
      <c r="Q178" s="8">
        <v>213</v>
      </c>
      <c r="S178" s="8">
        <v>199</v>
      </c>
      <c r="U178" s="8">
        <v>221</v>
      </c>
    </row>
    <row r="179" spans="1:36" ht="15" customHeight="1" x14ac:dyDescent="0.4">
      <c r="A179" s="7" t="s">
        <v>195</v>
      </c>
      <c r="B179" s="8" t="s">
        <v>32</v>
      </c>
      <c r="O179" s="8">
        <v>172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2</v>
      </c>
      <c r="U185" s="8">
        <v>295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754</v>
      </c>
      <c r="E188" s="8">
        <v>785</v>
      </c>
      <c r="G188" s="8">
        <v>413</v>
      </c>
      <c r="I188" s="8">
        <v>556</v>
      </c>
      <c r="K188" s="8">
        <v>1065</v>
      </c>
      <c r="M188" s="8">
        <v>513</v>
      </c>
      <c r="O188" s="8">
        <v>628</v>
      </c>
      <c r="Q188" s="8">
        <v>456</v>
      </c>
      <c r="S188" s="8">
        <v>273</v>
      </c>
      <c r="U188" s="8">
        <v>281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2500</v>
      </c>
      <c r="D189" s="27">
        <f>SUM(C190:C202)</f>
        <v>2499</v>
      </c>
      <c r="E189" s="26">
        <v>1846</v>
      </c>
      <c r="F189" s="27">
        <f>SUM(E190:E202)</f>
        <v>1846</v>
      </c>
      <c r="G189" s="26">
        <v>1360</v>
      </c>
      <c r="H189" s="27">
        <f>SUM(G190:G202)</f>
        <v>1359</v>
      </c>
      <c r="I189" s="26">
        <v>1338</v>
      </c>
      <c r="J189" s="27">
        <f>SUM(I190:I202)</f>
        <v>1338</v>
      </c>
      <c r="K189" s="26">
        <v>1363</v>
      </c>
      <c r="L189" s="27">
        <f>SUM(K190:K202)</f>
        <v>1362</v>
      </c>
      <c r="M189" s="26">
        <v>1677</v>
      </c>
      <c r="N189" s="27">
        <f>SUM(M190:M202)</f>
        <v>1677</v>
      </c>
      <c r="O189" s="26">
        <v>1560</v>
      </c>
      <c r="P189" s="27">
        <f>SUM(O190:O202)</f>
        <v>1559</v>
      </c>
      <c r="Q189" s="26">
        <v>1350</v>
      </c>
      <c r="R189" s="27">
        <f>SUM(Q190:Q202)</f>
        <v>1350</v>
      </c>
      <c r="S189" s="26">
        <v>1134</v>
      </c>
      <c r="T189" s="27">
        <f>SUM(S190:S202)</f>
        <v>1133</v>
      </c>
      <c r="U189" s="26">
        <v>1053</v>
      </c>
      <c r="V189" s="27">
        <f>SUM(U190:U202)</f>
        <v>1052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2422</v>
      </c>
      <c r="E190" s="8">
        <v>1765</v>
      </c>
      <c r="G190" s="8">
        <v>1307</v>
      </c>
      <c r="I190" s="8">
        <v>1317</v>
      </c>
      <c r="K190" s="8">
        <v>1120</v>
      </c>
      <c r="M190" s="8">
        <v>927</v>
      </c>
      <c r="O190" s="8">
        <v>960</v>
      </c>
      <c r="Q190" s="8">
        <v>915</v>
      </c>
      <c r="S190" s="8">
        <v>704</v>
      </c>
      <c r="U190" s="8">
        <v>683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S196" s="8">
        <v>145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S199" s="8">
        <v>11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77</v>
      </c>
      <c r="E202" s="8">
        <v>81</v>
      </c>
      <c r="G202" s="8">
        <v>52</v>
      </c>
      <c r="I202" s="8">
        <v>21</v>
      </c>
      <c r="K202" s="8">
        <v>242</v>
      </c>
      <c r="M202" s="8">
        <v>750</v>
      </c>
      <c r="O202" s="8">
        <v>599</v>
      </c>
      <c r="Q202" s="8">
        <v>435</v>
      </c>
      <c r="S202" s="8">
        <v>273</v>
      </c>
      <c r="U202" s="8">
        <v>369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366</v>
      </c>
      <c r="D203" s="24">
        <f>C174+C177-C189</f>
        <v>366</v>
      </c>
      <c r="E203" s="23">
        <v>831</v>
      </c>
      <c r="F203" s="24">
        <f>E174+E177-E189</f>
        <v>831</v>
      </c>
      <c r="G203" s="23">
        <v>879</v>
      </c>
      <c r="H203" s="24">
        <f>G174+G177-G189</f>
        <v>879</v>
      </c>
      <c r="I203" s="23">
        <v>822</v>
      </c>
      <c r="J203" s="24">
        <f>I174+I177-I189</f>
        <v>823</v>
      </c>
      <c r="K203" s="23">
        <v>1050</v>
      </c>
      <c r="L203" s="24">
        <f>K174+K177-K189</f>
        <v>1050</v>
      </c>
      <c r="M203" s="23">
        <v>-354</v>
      </c>
      <c r="N203" s="24">
        <f>M174+M177-M189</f>
        <v>-355</v>
      </c>
      <c r="O203" s="23">
        <v>-710</v>
      </c>
      <c r="P203" s="24">
        <f>O174+O177-O189</f>
        <v>-710</v>
      </c>
      <c r="Q203" s="23">
        <v>-248</v>
      </c>
      <c r="R203" s="24">
        <f>Q174+Q177-Q189</f>
        <v>-249</v>
      </c>
      <c r="S203" s="23">
        <v>249</v>
      </c>
      <c r="T203" s="24">
        <f>S174+S177-S189</f>
        <v>249</v>
      </c>
      <c r="U203" s="23">
        <v>669</v>
      </c>
      <c r="V203" s="24">
        <f>U174+U177-U189</f>
        <v>669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7813</v>
      </c>
      <c r="D204" s="20">
        <f>SUM(C205:C215)</f>
        <v>7813</v>
      </c>
      <c r="E204" s="19">
        <v>56</v>
      </c>
      <c r="F204" s="20">
        <f>SUM(E205:E215)</f>
        <v>55</v>
      </c>
      <c r="G204" s="19">
        <v>92</v>
      </c>
      <c r="H204" s="20">
        <f>SUM(G205:G215)</f>
        <v>91</v>
      </c>
      <c r="I204" s="19">
        <v>32</v>
      </c>
      <c r="J204" s="20">
        <f>SUM(I205:I215)</f>
        <v>31</v>
      </c>
      <c r="K204" s="19">
        <v>89</v>
      </c>
      <c r="L204" s="20">
        <f>SUM(K205:K215)</f>
        <v>88</v>
      </c>
      <c r="M204" s="19">
        <v>30</v>
      </c>
      <c r="N204" s="20">
        <f>SUM(M205:M215)</f>
        <v>30</v>
      </c>
      <c r="O204" s="19">
        <v>21</v>
      </c>
      <c r="P204" s="20">
        <f>SUM(O205:O215)</f>
        <v>21</v>
      </c>
      <c r="Q204" s="19">
        <v>160</v>
      </c>
      <c r="R204" s="20">
        <f>SUM(Q205:Q215)</f>
        <v>160</v>
      </c>
      <c r="S204" s="19">
        <v>661</v>
      </c>
      <c r="T204" s="20">
        <f>SUM(S205:S215)</f>
        <v>661</v>
      </c>
      <c r="U204" s="19">
        <v>112</v>
      </c>
      <c r="V204" s="20">
        <f>SUM(U205:U215)</f>
        <v>112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Q206" s="8">
        <v>37</v>
      </c>
      <c r="U206" s="8">
        <v>89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7753</v>
      </c>
      <c r="E208" s="8">
        <v>33</v>
      </c>
      <c r="G208" s="8">
        <v>3</v>
      </c>
      <c r="I208" s="8">
        <v>10</v>
      </c>
      <c r="K208" s="8">
        <v>49</v>
      </c>
      <c r="M208" s="8">
        <v>11</v>
      </c>
      <c r="O208" s="8">
        <v>2</v>
      </c>
      <c r="Q208" s="8">
        <v>112</v>
      </c>
      <c r="U208" s="8">
        <v>1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60</v>
      </c>
      <c r="E215" s="8">
        <v>22</v>
      </c>
      <c r="G215" s="8">
        <v>88</v>
      </c>
      <c r="I215" s="8">
        <v>21</v>
      </c>
      <c r="K215" s="8">
        <v>39</v>
      </c>
      <c r="M215" s="8">
        <v>19</v>
      </c>
      <c r="O215" s="8">
        <v>19</v>
      </c>
      <c r="Q215" s="8">
        <v>11</v>
      </c>
      <c r="S215" s="8">
        <v>661</v>
      </c>
      <c r="U215" s="8">
        <v>22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4480</v>
      </c>
      <c r="D216" s="27">
        <f>SUM(C217:C227)</f>
        <v>4480</v>
      </c>
      <c r="E216" s="26">
        <v>563</v>
      </c>
      <c r="F216" s="27">
        <f>SUM(E217:E227)</f>
        <v>563</v>
      </c>
      <c r="G216" s="26">
        <v>398</v>
      </c>
      <c r="H216" s="27">
        <f>SUM(G217:G227)</f>
        <v>398</v>
      </c>
      <c r="I216" s="26">
        <v>505</v>
      </c>
      <c r="J216" s="27">
        <f>SUM(I217:I227)</f>
        <v>505</v>
      </c>
      <c r="K216" s="26">
        <v>426</v>
      </c>
      <c r="L216" s="27">
        <f>SUM(K217:K227)</f>
        <v>426</v>
      </c>
      <c r="M216" s="26">
        <v>84</v>
      </c>
      <c r="N216" s="27">
        <f>SUM(M217:M227)</f>
        <v>84</v>
      </c>
      <c r="O216" s="26">
        <v>241</v>
      </c>
      <c r="P216" s="27">
        <f>SUM(O217:O227)</f>
        <v>240</v>
      </c>
      <c r="Q216" s="26">
        <v>1463</v>
      </c>
      <c r="R216" s="27">
        <f>SUM(Q217:Q227)</f>
        <v>1463</v>
      </c>
      <c r="S216" s="26">
        <v>1064</v>
      </c>
      <c r="T216" s="27">
        <f>SUM(S217:S227)</f>
        <v>1062</v>
      </c>
      <c r="U216" s="26">
        <v>1432</v>
      </c>
      <c r="V216" s="27">
        <f>SUM(U217:U227)</f>
        <v>1432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U219" s="8">
        <v>121</v>
      </c>
    </row>
    <row r="220" spans="1:36" ht="15" customHeight="1" x14ac:dyDescent="0.4">
      <c r="A220" s="7" t="s">
        <v>209</v>
      </c>
      <c r="B220" s="8" t="s">
        <v>32</v>
      </c>
      <c r="S220" s="8">
        <v>953</v>
      </c>
      <c r="U220" s="8">
        <v>232</v>
      </c>
    </row>
    <row r="221" spans="1:36" ht="15" customHeight="1" x14ac:dyDescent="0.4">
      <c r="A221" s="7" t="s">
        <v>211</v>
      </c>
      <c r="B221" s="8" t="s">
        <v>32</v>
      </c>
      <c r="C221" s="8">
        <v>2018</v>
      </c>
      <c r="E221" s="8">
        <v>26</v>
      </c>
      <c r="G221" s="8">
        <v>163</v>
      </c>
      <c r="I221" s="8">
        <v>29</v>
      </c>
      <c r="K221" s="8">
        <v>24</v>
      </c>
      <c r="M221" s="8">
        <v>15</v>
      </c>
      <c r="O221" s="8">
        <v>67</v>
      </c>
      <c r="Q221" s="8">
        <v>170</v>
      </c>
      <c r="S221" s="8">
        <v>6</v>
      </c>
      <c r="U221" s="8">
        <v>7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254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2462</v>
      </c>
      <c r="E227" s="8">
        <v>537</v>
      </c>
      <c r="G227" s="8">
        <v>235</v>
      </c>
      <c r="I227" s="8">
        <v>476</v>
      </c>
      <c r="K227" s="8">
        <v>402</v>
      </c>
      <c r="M227" s="8">
        <v>69</v>
      </c>
      <c r="O227" s="8">
        <v>173</v>
      </c>
      <c r="Q227" s="8">
        <v>1293</v>
      </c>
      <c r="S227" s="8">
        <v>103</v>
      </c>
      <c r="U227" s="8">
        <v>818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3700</v>
      </c>
      <c r="D229" s="24">
        <f>C203+C204-C216</f>
        <v>3699</v>
      </c>
      <c r="E229" s="23">
        <v>324</v>
      </c>
      <c r="F229" s="24">
        <f>E203+E204-E216</f>
        <v>324</v>
      </c>
      <c r="G229" s="23">
        <v>572</v>
      </c>
      <c r="H229" s="24">
        <f>G203+G204-G216</f>
        <v>573</v>
      </c>
      <c r="I229" s="23">
        <v>349</v>
      </c>
      <c r="J229" s="24">
        <f>I203+I204-I216</f>
        <v>349</v>
      </c>
      <c r="K229" s="23">
        <v>712</v>
      </c>
      <c r="L229" s="24">
        <f>K203+K204-K216</f>
        <v>713</v>
      </c>
      <c r="M229" s="23">
        <v>-408</v>
      </c>
      <c r="N229" s="24">
        <f>M203+M204-M216</f>
        <v>-408</v>
      </c>
      <c r="O229" s="23">
        <v>-931</v>
      </c>
      <c r="P229" s="24">
        <f>O203+O204-O216</f>
        <v>-930</v>
      </c>
      <c r="Q229" s="23">
        <v>-1551</v>
      </c>
      <c r="R229" s="24">
        <f>Q203+Q204-Q216</f>
        <v>-1551</v>
      </c>
      <c r="S229" s="23">
        <v>-153</v>
      </c>
      <c r="T229" s="24">
        <f>S203+S204-S216</f>
        <v>-154</v>
      </c>
      <c r="U229" s="23">
        <v>-649</v>
      </c>
      <c r="V229" s="24">
        <f>U203+U204-U216</f>
        <v>-651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3700</v>
      </c>
      <c r="E232" s="8">
        <v>324</v>
      </c>
      <c r="G232" s="8">
        <v>572</v>
      </c>
      <c r="I232" s="8">
        <v>349</v>
      </c>
      <c r="K232" s="8">
        <v>712</v>
      </c>
      <c r="M232" s="8">
        <v>-408</v>
      </c>
      <c r="O232" s="8">
        <v>-931</v>
      </c>
      <c r="Q232" s="8">
        <v>-1551</v>
      </c>
      <c r="S232" s="8">
        <v>-153</v>
      </c>
      <c r="U232" s="8">
        <v>-649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359</v>
      </c>
      <c r="D233" s="14">
        <f>SUM(C234:C244)</f>
        <v>359</v>
      </c>
      <c r="E233" s="13">
        <v>165</v>
      </c>
      <c r="F233" s="14">
        <f>SUM(E234:E244)</f>
        <v>170</v>
      </c>
      <c r="G233" s="13">
        <v>292</v>
      </c>
      <c r="H233" s="14">
        <f>SUM(G234:G244)</f>
        <v>292</v>
      </c>
      <c r="I233" s="13">
        <v>321</v>
      </c>
      <c r="J233" s="14">
        <f>SUM(I234:I244)</f>
        <v>320</v>
      </c>
      <c r="K233" s="13">
        <v>331</v>
      </c>
      <c r="L233" s="14">
        <f>SUM(K234:K244)</f>
        <v>301</v>
      </c>
      <c r="M233" s="13">
        <v>54</v>
      </c>
      <c r="N233" s="14">
        <f>SUM(M234:M244)</f>
        <v>45</v>
      </c>
      <c r="O233" s="13">
        <v>158</v>
      </c>
      <c r="P233" s="14">
        <f>SUM(O234:O244)</f>
        <v>155</v>
      </c>
      <c r="Q233" s="13">
        <v>39</v>
      </c>
      <c r="R233" s="14">
        <f>SUM(Q234:Q244)</f>
        <v>39</v>
      </c>
      <c r="S233" s="13">
        <v>-27</v>
      </c>
      <c r="T233" s="14">
        <f>SUM(S234:S244)</f>
        <v>-104</v>
      </c>
      <c r="U233" s="13">
        <v>-122</v>
      </c>
      <c r="V233" s="14">
        <f>SUM(U234:U244)</f>
        <v>-114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359</v>
      </c>
      <c r="E236" s="8">
        <v>165</v>
      </c>
      <c r="G236" s="8">
        <v>292</v>
      </c>
      <c r="I236" s="8">
        <v>321</v>
      </c>
      <c r="K236" s="8">
        <v>331</v>
      </c>
      <c r="M236" s="8">
        <v>54</v>
      </c>
      <c r="O236" s="8">
        <v>158</v>
      </c>
      <c r="Q236" s="8">
        <v>39</v>
      </c>
      <c r="S236" s="8">
        <v>22</v>
      </c>
      <c r="U236" s="8">
        <v>47</v>
      </c>
    </row>
    <row r="237" spans="1:36" ht="15" customHeight="1" x14ac:dyDescent="0.4">
      <c r="A237" s="7" t="s">
        <v>245</v>
      </c>
      <c r="B237" s="8" t="s">
        <v>32</v>
      </c>
      <c r="S237" s="8">
        <v>-133</v>
      </c>
      <c r="U237" s="8">
        <v>-169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I240" s="8">
        <v>-2</v>
      </c>
      <c r="K240" s="8">
        <v>-2</v>
      </c>
      <c r="M240" s="8">
        <v>-5</v>
      </c>
      <c r="O240" s="8">
        <v>-11</v>
      </c>
      <c r="S240" s="8">
        <v>7</v>
      </c>
      <c r="U240" s="8">
        <v>8</v>
      </c>
    </row>
    <row r="241" spans="1:36" ht="15" customHeight="1" x14ac:dyDescent="0.4">
      <c r="A241" s="7" t="s">
        <v>249</v>
      </c>
      <c r="B241" s="8" t="s">
        <v>32</v>
      </c>
      <c r="E241" s="8">
        <v>5</v>
      </c>
    </row>
    <row r="242" spans="1:36" ht="15" customHeight="1" x14ac:dyDescent="0.4">
      <c r="A242" s="7" t="s">
        <v>250</v>
      </c>
      <c r="B242" s="8" t="s">
        <v>32</v>
      </c>
      <c r="K242" s="8">
        <v>-2</v>
      </c>
      <c r="M242" s="8">
        <v>-4</v>
      </c>
      <c r="O242" s="8">
        <v>8</v>
      </c>
    </row>
    <row r="243" spans="1:36" ht="15" customHeight="1" x14ac:dyDescent="0.4">
      <c r="A243" s="7" t="s">
        <v>251</v>
      </c>
      <c r="B243" s="8" t="s">
        <v>32</v>
      </c>
      <c r="I243" s="8">
        <v>1</v>
      </c>
      <c r="K243" s="8">
        <v>-26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3341</v>
      </c>
      <c r="D245" s="24">
        <f>D229-C233+SUM(C242:C244)-C241-C240</f>
        <v>3340</v>
      </c>
      <c r="E245" s="23">
        <v>153</v>
      </c>
      <c r="F245" s="24">
        <f>F229-E233+SUM(E242:E244)-E241-E240</f>
        <v>154</v>
      </c>
      <c r="G245" s="23">
        <v>279</v>
      </c>
      <c r="H245" s="24">
        <f>H229-G233+SUM(G242:G244)-G241-G240</f>
        <v>281</v>
      </c>
      <c r="I245" s="23">
        <v>30</v>
      </c>
      <c r="J245" s="24">
        <f>J229-I233+SUM(I242:I244)-I241-I240</f>
        <v>31</v>
      </c>
      <c r="K245" s="23">
        <v>355</v>
      </c>
      <c r="L245" s="24">
        <f>L229-K233+SUM(K242:K244)-K241-K240</f>
        <v>356</v>
      </c>
      <c r="M245" s="23">
        <v>-462</v>
      </c>
      <c r="N245" s="24">
        <f>N229-M233+SUM(M242:M244)-M241-M240</f>
        <v>-461</v>
      </c>
      <c r="O245" s="23">
        <v>-1070</v>
      </c>
      <c r="P245" s="24">
        <f>P229-O233+SUM(O242:O244)-O241-O240</f>
        <v>-1069</v>
      </c>
      <c r="Q245" s="23">
        <v>-1591</v>
      </c>
      <c r="R245" s="24">
        <f>R229-Q233+SUM(Q242:Q244)-Q241-Q240</f>
        <v>-1590</v>
      </c>
      <c r="S245" s="23">
        <v>-133</v>
      </c>
      <c r="T245" s="24">
        <f>T229-S233+SUM(S242:S244)-S241-S240</f>
        <v>-134</v>
      </c>
      <c r="U245" s="23">
        <v>-535</v>
      </c>
      <c r="V245" s="24">
        <f>V229-U233+SUM(U242:U244)-U241-U240</f>
        <v>-537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-153</v>
      </c>
      <c r="U246" s="8">
        <v>-649</v>
      </c>
    </row>
    <row r="247" spans="1:36" ht="15" customHeight="1" x14ac:dyDescent="0.4">
      <c r="A247" s="7" t="s">
        <v>255</v>
      </c>
      <c r="B247" s="8" t="s">
        <v>32</v>
      </c>
      <c r="S247" s="8">
        <v>463</v>
      </c>
      <c r="U247" s="8">
        <v>540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U251" s="8">
        <v>32</v>
      </c>
    </row>
    <row r="252" spans="1:36" ht="15" customHeight="1" x14ac:dyDescent="0.4">
      <c r="A252" s="7" t="s">
        <v>520</v>
      </c>
      <c r="B252" s="8" t="s">
        <v>32</v>
      </c>
      <c r="S252" s="8">
        <v>953</v>
      </c>
      <c r="U252" s="8">
        <v>232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</row>
    <row r="255" spans="1:36" ht="15" customHeight="1" x14ac:dyDescent="0.4">
      <c r="A255" s="7" t="s">
        <v>263</v>
      </c>
      <c r="B255" s="8" t="s">
        <v>32</v>
      </c>
      <c r="S255" s="8">
        <v>6</v>
      </c>
      <c r="U255" s="8">
        <v>6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-91</v>
      </c>
      <c r="U261" s="8">
        <v>258</v>
      </c>
    </row>
    <row r="262" spans="1:21" ht="15" customHeight="1" x14ac:dyDescent="0.4">
      <c r="A262" s="7" t="s">
        <v>270</v>
      </c>
      <c r="B262" s="8" t="s">
        <v>32</v>
      </c>
      <c r="S262" s="8">
        <v>-138</v>
      </c>
      <c r="U262" s="8">
        <v>421</v>
      </c>
    </row>
    <row r="263" spans="1:21" ht="15" customHeight="1" x14ac:dyDescent="0.4">
      <c r="A263" s="7" t="s">
        <v>271</v>
      </c>
      <c r="B263" s="8" t="s">
        <v>32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-200</v>
      </c>
      <c r="U265" s="8">
        <v>-221</v>
      </c>
    </row>
    <row r="266" spans="1:21" ht="15" customHeight="1" x14ac:dyDescent="0.4">
      <c r="A266" s="7" t="s">
        <v>274</v>
      </c>
      <c r="B266" s="8" t="s">
        <v>32</v>
      </c>
      <c r="S266" s="8">
        <v>704</v>
      </c>
      <c r="U266" s="8">
        <v>651</v>
      </c>
    </row>
    <row r="267" spans="1:21" ht="15" customHeight="1" x14ac:dyDescent="0.4">
      <c r="A267" s="7" t="s">
        <v>275</v>
      </c>
      <c r="B267" s="8" t="s">
        <v>32</v>
      </c>
      <c r="S267" s="8">
        <v>145</v>
      </c>
      <c r="U267" s="8">
        <v>-7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  <c r="S269" s="8">
        <v>11</v>
      </c>
      <c r="U269" s="8">
        <v>-295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-80</v>
      </c>
      <c r="U272" s="8">
        <v>154</v>
      </c>
    </row>
    <row r="273" spans="1:36" ht="15" customHeight="1" x14ac:dyDescent="0.4">
      <c r="A273" s="7" t="s">
        <v>281</v>
      </c>
      <c r="B273" s="8" t="s">
        <v>32</v>
      </c>
      <c r="S273" s="8">
        <v>143</v>
      </c>
      <c r="U273" s="8">
        <v>452</v>
      </c>
    </row>
    <row r="274" spans="1:36" ht="15" customHeight="1" x14ac:dyDescent="0.4">
      <c r="A274" s="7" t="s">
        <v>282</v>
      </c>
      <c r="B274" s="8" t="s">
        <v>32</v>
      </c>
      <c r="S274" s="8">
        <v>-381</v>
      </c>
      <c r="U274" s="8">
        <v>670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  <c r="U276" s="8">
        <v>286</v>
      </c>
    </row>
    <row r="277" spans="1:36" ht="15" customHeight="1" x14ac:dyDescent="0.4">
      <c r="A277" s="7" t="s">
        <v>285</v>
      </c>
      <c r="B277" s="8" t="s">
        <v>32</v>
      </c>
      <c r="S277" s="8">
        <v>763</v>
      </c>
      <c r="U277" s="8">
        <v>733</v>
      </c>
    </row>
    <row r="278" spans="1:36" ht="15" customHeight="1" x14ac:dyDescent="0.4">
      <c r="A278" s="7" t="s">
        <v>286</v>
      </c>
      <c r="B278" s="8" t="s">
        <v>32</v>
      </c>
      <c r="S278" s="8">
        <v>-258</v>
      </c>
      <c r="U278" s="8">
        <v>298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-582</v>
      </c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1304</v>
      </c>
      <c r="T285" s="27">
        <f>SUM(S246:S280)</f>
        <v>1305</v>
      </c>
      <c r="U285" s="26">
        <v>3565</v>
      </c>
      <c r="V285" s="27">
        <f>SUM(U246:U280)</f>
        <v>3561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172</v>
      </c>
      <c r="U286" s="8">
        <v>171</v>
      </c>
    </row>
    <row r="287" spans="1:36" ht="15" customHeight="1" x14ac:dyDescent="0.4">
      <c r="A287" s="7" t="s">
        <v>295</v>
      </c>
      <c r="B287" s="8" t="s">
        <v>32</v>
      </c>
      <c r="S287" s="8">
        <v>-680</v>
      </c>
      <c r="U287" s="8">
        <v>-734</v>
      </c>
    </row>
    <row r="288" spans="1:36" ht="15" customHeight="1" x14ac:dyDescent="0.4">
      <c r="A288" s="7" t="s">
        <v>296</v>
      </c>
      <c r="B288" s="8" t="s">
        <v>32</v>
      </c>
      <c r="S288" s="8">
        <v>-33</v>
      </c>
      <c r="U288" s="8">
        <v>-85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>
        <v>-32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763</v>
      </c>
      <c r="T291" s="24">
        <f>T285+SUM(S286:S290)</f>
        <v>764</v>
      </c>
      <c r="U291" s="23">
        <v>2885</v>
      </c>
      <c r="V291" s="24">
        <f>U285+SUM(U286:U290)</f>
        <v>2885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-395</v>
      </c>
      <c r="U292" s="8">
        <v>-765</v>
      </c>
    </row>
    <row r="293" spans="1:36" ht="15" customHeight="1" x14ac:dyDescent="0.4">
      <c r="A293" s="7" t="s">
        <v>301</v>
      </c>
      <c r="B293" s="8" t="s">
        <v>32</v>
      </c>
      <c r="S293" s="8">
        <v>531</v>
      </c>
    </row>
    <row r="294" spans="1:36" ht="15" customHeight="1" x14ac:dyDescent="0.4">
      <c r="A294" s="7" t="s">
        <v>302</v>
      </c>
      <c r="B294" s="8" t="s">
        <v>32</v>
      </c>
      <c r="U294" s="8">
        <v>-519</v>
      </c>
    </row>
    <row r="295" spans="1:36" ht="15" customHeight="1" x14ac:dyDescent="0.4">
      <c r="A295" s="7" t="s">
        <v>303</v>
      </c>
      <c r="B295" s="8" t="s">
        <v>32</v>
      </c>
      <c r="U295" s="8">
        <v>11</v>
      </c>
    </row>
    <row r="296" spans="1:36" ht="15" customHeight="1" x14ac:dyDescent="0.4">
      <c r="A296" s="7" t="s">
        <v>304</v>
      </c>
      <c r="B296" s="8" t="s">
        <v>32</v>
      </c>
      <c r="S296" s="8">
        <v>-294</v>
      </c>
      <c r="U296" s="8">
        <v>-315</v>
      </c>
    </row>
    <row r="297" spans="1:36" ht="15" customHeight="1" x14ac:dyDescent="0.4">
      <c r="A297" s="7" t="s">
        <v>305</v>
      </c>
      <c r="B297" s="8" t="s">
        <v>32</v>
      </c>
      <c r="S297" s="8">
        <v>1</v>
      </c>
    </row>
    <row r="298" spans="1:36" ht="15" customHeight="1" x14ac:dyDescent="0.4">
      <c r="A298" s="7" t="s">
        <v>306</v>
      </c>
      <c r="B298" s="8" t="s">
        <v>32</v>
      </c>
      <c r="S298" s="8">
        <v>-165</v>
      </c>
    </row>
    <row r="299" spans="1:36" ht="15" customHeight="1" x14ac:dyDescent="0.4">
      <c r="A299" s="7" t="s">
        <v>307</v>
      </c>
      <c r="B299" s="8" t="s">
        <v>32</v>
      </c>
      <c r="S299" s="8">
        <v>430</v>
      </c>
      <c r="U299" s="8">
        <v>378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-487</v>
      </c>
      <c r="U302" s="8">
        <v>-1312</v>
      </c>
    </row>
    <row r="303" spans="1:36" ht="15" customHeight="1" x14ac:dyDescent="0.4">
      <c r="A303" s="7" t="s">
        <v>311</v>
      </c>
      <c r="B303" s="8" t="s">
        <v>32</v>
      </c>
      <c r="S303" s="8">
        <v>690</v>
      </c>
      <c r="U303" s="8">
        <v>1394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U305" s="8">
        <v>-28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310</v>
      </c>
      <c r="T306" s="24">
        <f>SUM(S292:S305)</f>
        <v>311</v>
      </c>
      <c r="U306" s="23">
        <v>-726</v>
      </c>
      <c r="V306" s="24">
        <f>SUM(U292:U305)</f>
        <v>-1156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S307" s="8">
        <v>-774</v>
      </c>
      <c r="U307" s="8">
        <v>-1307</v>
      </c>
    </row>
    <row r="308" spans="1:36" ht="15" customHeight="1" x14ac:dyDescent="0.4">
      <c r="A308" s="7" t="s">
        <v>315</v>
      </c>
      <c r="B308" s="8" t="s">
        <v>32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429</v>
      </c>
      <c r="U312" s="8">
        <v>190</v>
      </c>
    </row>
    <row r="313" spans="1:36" ht="15" customHeight="1" x14ac:dyDescent="0.4">
      <c r="A313" s="7" t="s">
        <v>320</v>
      </c>
      <c r="B313" s="8" t="s">
        <v>32</v>
      </c>
      <c r="S313" s="8">
        <v>-944</v>
      </c>
      <c r="U313" s="8">
        <v>-881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-1289</v>
      </c>
      <c r="T324" s="24">
        <f>SUM(S307:S323)</f>
        <v>-1289</v>
      </c>
      <c r="U324" s="23">
        <v>-1999</v>
      </c>
      <c r="V324" s="24">
        <f>SUM(U307:U323)</f>
        <v>-1998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-10</v>
      </c>
      <c r="U325" s="8">
        <v>-10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-226</v>
      </c>
      <c r="T326" s="24">
        <f>S329-S327-S328</f>
        <v>-225</v>
      </c>
      <c r="U326" s="23">
        <v>150</v>
      </c>
      <c r="V326" s="24">
        <f>U329-U327-U328</f>
        <v>150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2994</v>
      </c>
      <c r="U327" s="8">
        <v>2779</v>
      </c>
    </row>
    <row r="328" spans="1:36" ht="15" customHeight="1" x14ac:dyDescent="0.4">
      <c r="A328" s="7" t="s">
        <v>335</v>
      </c>
      <c r="B328" s="8" t="s">
        <v>32</v>
      </c>
      <c r="S328" s="8">
        <v>10</v>
      </c>
    </row>
    <row r="329" spans="1:36" ht="15" customHeight="1" x14ac:dyDescent="0.4">
      <c r="A329" s="7" t="s">
        <v>336</v>
      </c>
      <c r="B329" s="8" t="s">
        <v>32</v>
      </c>
      <c r="S329" s="8">
        <v>2779</v>
      </c>
      <c r="U329" s="8">
        <v>2929</v>
      </c>
    </row>
    <row r="330" spans="1:36" ht="15" customHeight="1" x14ac:dyDescent="0.4">
      <c r="A330" s="7" t="s">
        <v>337</v>
      </c>
      <c r="B330" s="8" t="s">
        <v>32</v>
      </c>
      <c r="U330" s="8">
        <v>3378</v>
      </c>
    </row>
    <row r="331" spans="1:36" ht="15" customHeight="1" x14ac:dyDescent="0.4">
      <c r="A331" s="7" t="s">
        <v>338</v>
      </c>
      <c r="B331" s="8" t="s">
        <v>32</v>
      </c>
      <c r="U331" s="8">
        <v>-449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28A0-9238-4852-8809-949869D07C67}">
  <dimension ref="A1:AJ494"/>
  <sheetViews>
    <sheetView zoomScale="115" zoomScaleNormal="115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 t="s">
        <v>550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246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I4" s="8">
        <v>4</v>
      </c>
      <c r="K4" s="8">
        <v>7</v>
      </c>
      <c r="M4" s="8">
        <v>7</v>
      </c>
      <c r="O4" s="8">
        <v>10</v>
      </c>
      <c r="Q4" s="8">
        <v>16</v>
      </c>
      <c r="S4" s="8">
        <v>19</v>
      </c>
      <c r="U4" s="8">
        <v>17</v>
      </c>
      <c r="W4" s="8">
        <v>17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65940000</v>
      </c>
      <c r="E5" s="8">
        <v>65940000</v>
      </c>
      <c r="G5" s="8">
        <v>65940000</v>
      </c>
      <c r="I5" s="8">
        <v>65940000</v>
      </c>
      <c r="K5" s="8">
        <v>65940000</v>
      </c>
      <c r="M5" s="8">
        <v>65940000</v>
      </c>
      <c r="O5" s="8">
        <v>65939500</v>
      </c>
      <c r="Q5" s="8">
        <v>65939500</v>
      </c>
      <c r="S5" s="8">
        <v>65939500</v>
      </c>
      <c r="U5" s="8">
        <v>65939500</v>
      </c>
      <c r="W5" s="8">
        <v>65939500</v>
      </c>
    </row>
    <row r="6" spans="1:36" ht="15" customHeight="1" x14ac:dyDescent="0.4">
      <c r="A6" s="7" t="s">
        <v>27</v>
      </c>
      <c r="B6" s="8" t="s">
        <v>26</v>
      </c>
      <c r="I6" s="8">
        <v>1000</v>
      </c>
      <c r="O6" s="8">
        <v>481</v>
      </c>
      <c r="Q6" s="8">
        <v>808</v>
      </c>
      <c r="S6" s="8">
        <v>535</v>
      </c>
      <c r="U6" s="8">
        <v>661</v>
      </c>
      <c r="W6" s="8">
        <v>390636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549</v>
      </c>
      <c r="D7" s="14"/>
      <c r="E7" s="13" t="s">
        <v>549</v>
      </c>
      <c r="F7" s="14"/>
      <c r="G7" s="13" t="s">
        <v>549</v>
      </c>
      <c r="H7" s="14"/>
      <c r="I7" s="13" t="s">
        <v>549</v>
      </c>
      <c r="J7" s="14"/>
      <c r="K7" s="13" t="s">
        <v>549</v>
      </c>
      <c r="L7" s="14"/>
      <c r="M7" s="13" t="s">
        <v>549</v>
      </c>
      <c r="N7" s="14"/>
      <c r="O7" s="13" t="s">
        <v>549</v>
      </c>
      <c r="P7" s="14"/>
      <c r="Q7" s="13" t="s">
        <v>549</v>
      </c>
      <c r="R7" s="14"/>
      <c r="S7" s="13" t="s">
        <v>549</v>
      </c>
      <c r="T7" s="14"/>
      <c r="U7" s="13" t="s">
        <v>549</v>
      </c>
      <c r="V7" s="14"/>
      <c r="W7" s="13" t="s">
        <v>549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17525</v>
      </c>
      <c r="D8" s="17">
        <f>SUM(C9:C35)-SUM(C17:C21)</f>
        <v>17524</v>
      </c>
      <c r="E8" s="16">
        <v>17892</v>
      </c>
      <c r="F8" s="17">
        <f>SUM(E9:E35)-SUM(E17:E21)</f>
        <v>17893</v>
      </c>
      <c r="G8" s="16">
        <v>15452</v>
      </c>
      <c r="H8" s="17">
        <f>SUM(G9:G35)-SUM(G17:G21)</f>
        <v>15451</v>
      </c>
      <c r="I8" s="16">
        <v>15357</v>
      </c>
      <c r="J8" s="17">
        <f>SUM(I9:I35)-SUM(I17:I21)</f>
        <v>15357</v>
      </c>
      <c r="K8" s="16">
        <v>18281</v>
      </c>
      <c r="L8" s="17">
        <f>SUM(K9:K35)-SUM(K17:K21)</f>
        <v>18280</v>
      </c>
      <c r="M8" s="16">
        <v>17227</v>
      </c>
      <c r="N8" s="17">
        <f>SUM(M9:M35)-SUM(M17:M21)</f>
        <v>17226</v>
      </c>
      <c r="O8" s="16">
        <v>14271</v>
      </c>
      <c r="P8" s="17">
        <f>SUM(O9:O35)-SUM(O17:O21)</f>
        <v>14272</v>
      </c>
      <c r="Q8" s="16">
        <v>10061</v>
      </c>
      <c r="R8" s="17">
        <f>SUM(Q9:Q35)-SUM(Q17:Q21)</f>
        <v>10061</v>
      </c>
      <c r="S8" s="16">
        <v>10289</v>
      </c>
      <c r="T8" s="17">
        <f>SUM(S9:S35)-SUM(S17:S21)</f>
        <v>10289</v>
      </c>
      <c r="U8" s="16">
        <v>9598</v>
      </c>
      <c r="V8" s="17">
        <f>SUM(U9:U35)-SUM(U17:U21)</f>
        <v>9598</v>
      </c>
      <c r="W8" s="16">
        <v>6089</v>
      </c>
      <c r="X8" s="17">
        <f>SUM(W9:W35)-SUM(W17:W21)</f>
        <v>6089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1506</v>
      </c>
      <c r="E10" s="8">
        <v>1470</v>
      </c>
      <c r="G10" s="8">
        <v>1114</v>
      </c>
      <c r="I10" s="8">
        <v>1336</v>
      </c>
      <c r="K10" s="8">
        <v>1487</v>
      </c>
      <c r="M10" s="8">
        <v>2077</v>
      </c>
      <c r="O10" s="8">
        <v>1363</v>
      </c>
      <c r="Q10" s="8">
        <v>1852</v>
      </c>
      <c r="S10" s="8">
        <v>2536</v>
      </c>
      <c r="U10" s="8">
        <v>1944</v>
      </c>
      <c r="W10" s="8">
        <v>1624</v>
      </c>
    </row>
    <row r="11" spans="1:36" ht="15" customHeight="1" x14ac:dyDescent="0.4">
      <c r="A11" s="7" t="s">
        <v>35</v>
      </c>
      <c r="B11" s="8" t="s">
        <v>32</v>
      </c>
      <c r="C11" s="8">
        <v>10067</v>
      </c>
      <c r="E11" s="8">
        <v>8991</v>
      </c>
      <c r="G11" s="8">
        <v>7798</v>
      </c>
      <c r="I11" s="8">
        <v>6813</v>
      </c>
      <c r="K11" s="8">
        <v>7525</v>
      </c>
      <c r="M11" s="8">
        <v>6904</v>
      </c>
      <c r="O11" s="8">
        <v>3706</v>
      </c>
      <c r="Q11" s="8">
        <v>3886</v>
      </c>
      <c r="S11" s="8">
        <v>4048</v>
      </c>
      <c r="U11" s="8">
        <v>4127</v>
      </c>
      <c r="W11" s="8">
        <v>2936</v>
      </c>
    </row>
    <row r="12" spans="1:36" ht="15" customHeight="1" x14ac:dyDescent="0.4">
      <c r="A12" s="7" t="s">
        <v>36</v>
      </c>
      <c r="B12" s="8" t="s">
        <v>32</v>
      </c>
      <c r="I12" s="8">
        <v>634</v>
      </c>
      <c r="K12" s="8">
        <v>510</v>
      </c>
      <c r="M12" s="8">
        <v>495</v>
      </c>
      <c r="O12" s="8">
        <v>835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624</v>
      </c>
      <c r="E15" s="8">
        <v>2442</v>
      </c>
      <c r="G15" s="8">
        <v>1843</v>
      </c>
      <c r="I15" s="8">
        <v>1764</v>
      </c>
      <c r="K15" s="8">
        <v>2867</v>
      </c>
      <c r="M15" s="8">
        <v>2713</v>
      </c>
      <c r="O15" s="8">
        <v>2703</v>
      </c>
      <c r="Q15" s="8">
        <v>164</v>
      </c>
    </row>
    <row r="16" spans="1:36" ht="15" customHeight="1" x14ac:dyDescent="0.4">
      <c r="A16" s="7" t="s">
        <v>40</v>
      </c>
      <c r="B16" s="8" t="s">
        <v>32</v>
      </c>
      <c r="C16" s="8">
        <v>4689</v>
      </c>
      <c r="E16" s="8">
        <v>4509</v>
      </c>
      <c r="G16" s="8">
        <v>4060</v>
      </c>
      <c r="I16" s="8">
        <v>4074</v>
      </c>
      <c r="K16" s="8">
        <v>4665</v>
      </c>
      <c r="M16" s="8">
        <v>4337</v>
      </c>
      <c r="O16" s="8">
        <v>4461</v>
      </c>
      <c r="Q16" s="8">
        <v>3748</v>
      </c>
      <c r="S16" s="8">
        <v>3141</v>
      </c>
      <c r="U16" s="8">
        <v>2830</v>
      </c>
      <c r="W16" s="8">
        <v>1237</v>
      </c>
    </row>
    <row r="17" spans="1:23" ht="15" customHeight="1" x14ac:dyDescent="0.4">
      <c r="A17" s="7" t="s">
        <v>41</v>
      </c>
      <c r="B17" s="8" t="s">
        <v>32</v>
      </c>
      <c r="C17" s="8">
        <v>3573</v>
      </c>
      <c r="E17" s="8">
        <v>3596</v>
      </c>
      <c r="G17" s="8">
        <v>3209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  <c r="C19" s="8">
        <v>698</v>
      </c>
      <c r="E19" s="8">
        <v>681</v>
      </c>
      <c r="G19" s="8">
        <v>636</v>
      </c>
    </row>
    <row r="20" spans="1:23" ht="15" customHeight="1" x14ac:dyDescent="0.4">
      <c r="A20" s="7" t="s">
        <v>44</v>
      </c>
      <c r="B20" s="8" t="s">
        <v>32</v>
      </c>
      <c r="C20" s="8">
        <v>417</v>
      </c>
      <c r="E20" s="8">
        <v>232</v>
      </c>
      <c r="G20" s="8">
        <v>215</v>
      </c>
    </row>
    <row r="21" spans="1:23" ht="15" customHeight="1" x14ac:dyDescent="0.4">
      <c r="A21" s="7" t="s">
        <v>45</v>
      </c>
      <c r="B21" s="8" t="s">
        <v>32</v>
      </c>
    </row>
    <row r="22" spans="1:23" ht="15" customHeight="1" x14ac:dyDescent="0.4">
      <c r="A22" s="7" t="s">
        <v>46</v>
      </c>
      <c r="B22" s="8" t="s">
        <v>32</v>
      </c>
      <c r="C22" s="8">
        <v>79</v>
      </c>
    </row>
    <row r="23" spans="1:23" ht="15" customHeight="1" x14ac:dyDescent="0.4">
      <c r="A23" s="7" t="s">
        <v>47</v>
      </c>
      <c r="B23" s="8" t="s">
        <v>32</v>
      </c>
      <c r="C23" s="8">
        <v>158</v>
      </c>
      <c r="E23" s="8">
        <v>140</v>
      </c>
      <c r="G23" s="8">
        <v>143</v>
      </c>
      <c r="I23" s="8">
        <v>202</v>
      </c>
      <c r="K23" s="8">
        <v>161</v>
      </c>
      <c r="M23" s="8">
        <v>280</v>
      </c>
      <c r="O23" s="8">
        <v>128</v>
      </c>
      <c r="Q23" s="8">
        <v>125</v>
      </c>
    </row>
    <row r="24" spans="1:23" ht="15" customHeight="1" x14ac:dyDescent="0.4">
      <c r="A24" s="7" t="s">
        <v>48</v>
      </c>
      <c r="B24" s="8" t="s">
        <v>32</v>
      </c>
      <c r="C24" s="8">
        <v>193</v>
      </c>
      <c r="E24" s="8">
        <v>202</v>
      </c>
      <c r="G24" s="8">
        <v>269</v>
      </c>
    </row>
    <row r="25" spans="1:23" ht="15" customHeight="1" x14ac:dyDescent="0.4">
      <c r="A25" s="7" t="s">
        <v>49</v>
      </c>
      <c r="B25" s="8" t="s">
        <v>32</v>
      </c>
    </row>
    <row r="26" spans="1:23" ht="15" customHeight="1" x14ac:dyDescent="0.4">
      <c r="A26" s="7" t="s">
        <v>50</v>
      </c>
      <c r="B26" s="8" t="s">
        <v>32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  <c r="S28" s="8">
        <v>24</v>
      </c>
      <c r="U28" s="8">
        <v>49</v>
      </c>
      <c r="W28" s="8">
        <v>10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286</v>
      </c>
      <c r="E33" s="8">
        <v>203</v>
      </c>
      <c r="G33" s="8">
        <v>288</v>
      </c>
      <c r="I33" s="8">
        <v>596</v>
      </c>
      <c r="K33" s="8">
        <v>1133</v>
      </c>
      <c r="M33" s="8">
        <v>484</v>
      </c>
      <c r="O33" s="8">
        <v>1126</v>
      </c>
      <c r="Q33" s="8">
        <v>348</v>
      </c>
      <c r="S33" s="8">
        <v>590</v>
      </c>
      <c r="U33" s="8">
        <v>739</v>
      </c>
      <c r="W33" s="8">
        <v>365</v>
      </c>
    </row>
    <row r="34" spans="1:36" ht="15" customHeight="1" x14ac:dyDescent="0.4">
      <c r="A34" s="7" t="s">
        <v>58</v>
      </c>
      <c r="B34" s="8" t="s">
        <v>32</v>
      </c>
      <c r="C34" s="8">
        <v>-78</v>
      </c>
      <c r="E34" s="8">
        <v>-64</v>
      </c>
      <c r="G34" s="8">
        <v>-64</v>
      </c>
      <c r="I34" s="8">
        <v>-62</v>
      </c>
      <c r="K34" s="8">
        <v>-68</v>
      </c>
      <c r="M34" s="8">
        <v>-64</v>
      </c>
      <c r="O34" s="8">
        <v>-50</v>
      </c>
      <c r="Q34" s="8">
        <v>-62</v>
      </c>
      <c r="S34" s="8">
        <v>-50</v>
      </c>
      <c r="U34" s="8">
        <v>-91</v>
      </c>
      <c r="W34" s="8">
        <v>-83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23607</v>
      </c>
      <c r="D36" s="17">
        <f>C37+C46+C55</f>
        <v>23608</v>
      </c>
      <c r="E36" s="16">
        <v>31582</v>
      </c>
      <c r="F36" s="17">
        <f>E37+E46+E55</f>
        <v>31582</v>
      </c>
      <c r="G36" s="16">
        <v>33059</v>
      </c>
      <c r="H36" s="17">
        <f>G37+G46+G55</f>
        <v>33059</v>
      </c>
      <c r="I36" s="16">
        <v>47655</v>
      </c>
      <c r="J36" s="17">
        <f>I37+I46+I55</f>
        <v>47655</v>
      </c>
      <c r="K36" s="16">
        <v>46218</v>
      </c>
      <c r="L36" s="17">
        <f>K37+K46+K55</f>
        <v>46218</v>
      </c>
      <c r="M36" s="16">
        <v>45123</v>
      </c>
      <c r="N36" s="17">
        <f>M37+M46+M55</f>
        <v>45123</v>
      </c>
      <c r="O36" s="16">
        <v>40325</v>
      </c>
      <c r="P36" s="17">
        <f>O37+O46+O55</f>
        <v>40325</v>
      </c>
      <c r="Q36" s="16">
        <v>34139</v>
      </c>
      <c r="R36" s="17">
        <f>Q37+Q46+Q55</f>
        <v>34138</v>
      </c>
      <c r="S36" s="16">
        <v>32525</v>
      </c>
      <c r="T36" s="17">
        <f>S37+S46+S55</f>
        <v>32525</v>
      </c>
      <c r="U36" s="16">
        <v>31726</v>
      </c>
      <c r="V36" s="17">
        <f>U37+U46+U55</f>
        <v>31726</v>
      </c>
      <c r="W36" s="16">
        <v>28637</v>
      </c>
      <c r="X36" s="17">
        <f>W37+W46+W55</f>
        <v>28637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7248</v>
      </c>
      <c r="D37" s="20">
        <f>SUM(C38:C45)-C43-SUM(C39:C41)</f>
        <v>7247</v>
      </c>
      <c r="E37" s="19">
        <v>17582</v>
      </c>
      <c r="F37" s="20">
        <f>SUM(E38:E45)-E43-SUM(E39:E41)</f>
        <v>17583</v>
      </c>
      <c r="G37" s="19">
        <v>18128</v>
      </c>
      <c r="H37" s="20">
        <f>SUM(G38:G45)-G43-SUM(G39:G41)</f>
        <v>18129</v>
      </c>
      <c r="I37" s="19">
        <v>33072</v>
      </c>
      <c r="J37" s="20">
        <f>SUM(I38:I45)-I43-SUM(I39:I41)</f>
        <v>33072</v>
      </c>
      <c r="K37" s="19">
        <v>33406</v>
      </c>
      <c r="L37" s="20">
        <f>SUM(K38:K45)-K43-SUM(K39:K41)</f>
        <v>33406</v>
      </c>
      <c r="M37" s="19">
        <v>32448</v>
      </c>
      <c r="N37" s="20">
        <f>SUM(M38:M45)-M43-SUM(M39:M41)</f>
        <v>32448</v>
      </c>
      <c r="O37" s="19">
        <v>31397</v>
      </c>
      <c r="P37" s="20">
        <f>SUM(O38:O45)-O43-SUM(O39:O41)</f>
        <v>31397</v>
      </c>
      <c r="Q37" s="19">
        <v>30497</v>
      </c>
      <c r="R37" s="20">
        <f>SUM(Q38:Q45)-Q43-SUM(Q39:Q41)</f>
        <v>30498</v>
      </c>
      <c r="S37" s="19">
        <v>29335</v>
      </c>
      <c r="T37" s="20">
        <f>SUM(S38:S45)-S43-SUM(S39:S41)</f>
        <v>29334</v>
      </c>
      <c r="U37" s="19">
        <v>28304</v>
      </c>
      <c r="V37" s="20">
        <f>SUM(U38:U45)-U43-SUM(U39:U41)</f>
        <v>28304</v>
      </c>
      <c r="W37" s="19">
        <v>26459</v>
      </c>
      <c r="X37" s="20">
        <f>SUM(W38:W45)-W43-SUM(W39:W41)</f>
        <v>26459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4825</v>
      </c>
      <c r="E38" s="8">
        <v>5032</v>
      </c>
      <c r="G38" s="8">
        <v>4580</v>
      </c>
      <c r="I38" s="8">
        <v>12550</v>
      </c>
      <c r="K38" s="8">
        <v>21121</v>
      </c>
      <c r="M38" s="8">
        <v>20614</v>
      </c>
      <c r="O38" s="8">
        <v>19983</v>
      </c>
      <c r="Q38" s="8">
        <v>18968</v>
      </c>
      <c r="S38" s="8">
        <v>17831</v>
      </c>
      <c r="U38" s="8">
        <v>17064</v>
      </c>
      <c r="W38" s="8">
        <v>14696</v>
      </c>
    </row>
    <row r="39" spans="1:36" ht="15" customHeight="1" x14ac:dyDescent="0.4">
      <c r="A39" s="7" t="s">
        <v>63</v>
      </c>
      <c r="B39" s="8" t="s">
        <v>32</v>
      </c>
      <c r="C39" s="8">
        <v>2878</v>
      </c>
      <c r="E39" s="8">
        <v>2800</v>
      </c>
      <c r="G39" s="8">
        <v>2680</v>
      </c>
      <c r="O39" s="8">
        <v>15430</v>
      </c>
      <c r="Q39" s="8">
        <v>14835</v>
      </c>
      <c r="S39" s="8">
        <v>14193</v>
      </c>
      <c r="U39" s="8">
        <v>13813</v>
      </c>
      <c r="W39" s="8">
        <v>12146</v>
      </c>
    </row>
    <row r="40" spans="1:36" ht="15" customHeight="1" x14ac:dyDescent="0.4">
      <c r="A40" s="7" t="s">
        <v>64</v>
      </c>
      <c r="B40" s="8" t="s">
        <v>32</v>
      </c>
      <c r="C40" s="8">
        <v>1899</v>
      </c>
      <c r="E40" s="8">
        <v>2163</v>
      </c>
      <c r="G40" s="8">
        <v>1838</v>
      </c>
      <c r="O40" s="8">
        <v>4393</v>
      </c>
      <c r="Q40" s="8">
        <v>3985</v>
      </c>
      <c r="S40" s="8">
        <v>3508</v>
      </c>
      <c r="U40" s="8">
        <v>3120</v>
      </c>
      <c r="W40" s="8">
        <v>2413</v>
      </c>
    </row>
    <row r="41" spans="1:36" ht="15" customHeight="1" x14ac:dyDescent="0.4">
      <c r="A41" s="7" t="s">
        <v>65</v>
      </c>
      <c r="B41" s="8" t="s">
        <v>32</v>
      </c>
      <c r="O41" s="8">
        <v>160</v>
      </c>
      <c r="Q41" s="8">
        <v>148</v>
      </c>
      <c r="S41" s="8">
        <v>130</v>
      </c>
      <c r="U41" s="8">
        <v>131</v>
      </c>
      <c r="W41" s="8">
        <v>137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48</v>
      </c>
      <c r="D43" s="14"/>
      <c r="E43" s="13">
        <v>69</v>
      </c>
      <c r="F43" s="14"/>
      <c r="G43" s="13">
        <v>62</v>
      </c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1201</v>
      </c>
      <c r="E44" s="8">
        <v>1404</v>
      </c>
      <c r="G44" s="8">
        <v>2185</v>
      </c>
      <c r="I44" s="8">
        <v>8913</v>
      </c>
      <c r="K44" s="8">
        <v>764</v>
      </c>
      <c r="M44" s="8">
        <v>347</v>
      </c>
      <c r="S44" s="8">
        <v>1</v>
      </c>
    </row>
    <row r="45" spans="1:36" ht="15" customHeight="1" x14ac:dyDescent="0.4">
      <c r="A45" s="7" t="s">
        <v>69</v>
      </c>
      <c r="B45" s="8" t="s">
        <v>32</v>
      </c>
      <c r="C45" s="8">
        <v>1221</v>
      </c>
      <c r="E45" s="8">
        <v>11147</v>
      </c>
      <c r="G45" s="8">
        <v>11364</v>
      </c>
      <c r="I45" s="8">
        <v>11609</v>
      </c>
      <c r="K45" s="8">
        <v>11521</v>
      </c>
      <c r="M45" s="8">
        <v>11487</v>
      </c>
      <c r="O45" s="8">
        <v>11414</v>
      </c>
      <c r="Q45" s="8">
        <v>11530</v>
      </c>
      <c r="S45" s="8">
        <v>11502</v>
      </c>
      <c r="U45" s="8">
        <v>11240</v>
      </c>
      <c r="W45" s="8">
        <v>11763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29</v>
      </c>
      <c r="D46" s="20">
        <f>C46</f>
        <v>29</v>
      </c>
      <c r="E46" s="19">
        <v>26</v>
      </c>
      <c r="F46" s="20">
        <f>E46</f>
        <v>26</v>
      </c>
      <c r="G46" s="19">
        <v>24</v>
      </c>
      <c r="H46" s="20">
        <f>G46</f>
        <v>24</v>
      </c>
      <c r="I46" s="19">
        <v>28</v>
      </c>
      <c r="J46" s="20">
        <f>I46</f>
        <v>28</v>
      </c>
      <c r="K46" s="19">
        <v>28</v>
      </c>
      <c r="L46" s="20">
        <f>K46</f>
        <v>28</v>
      </c>
      <c r="M46" s="19">
        <v>74</v>
      </c>
      <c r="N46" s="20">
        <f>M46</f>
        <v>74</v>
      </c>
      <c r="O46" s="19">
        <v>70</v>
      </c>
      <c r="P46" s="20">
        <f>O46</f>
        <v>70</v>
      </c>
      <c r="Q46" s="19">
        <v>68</v>
      </c>
      <c r="R46" s="20">
        <f>Q46</f>
        <v>68</v>
      </c>
      <c r="S46" s="19">
        <v>146</v>
      </c>
      <c r="T46" s="20">
        <f>S46</f>
        <v>146</v>
      </c>
      <c r="U46" s="19">
        <v>75</v>
      </c>
      <c r="V46" s="20">
        <f>U46</f>
        <v>75</v>
      </c>
      <c r="W46" s="19">
        <v>79</v>
      </c>
      <c r="X46" s="20">
        <f>W46</f>
        <v>79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75</v>
      </c>
      <c r="U49" s="8">
        <v>2</v>
      </c>
      <c r="W49" s="8">
        <v>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71</v>
      </c>
      <c r="U54" s="8">
        <v>73</v>
      </c>
      <c r="W54" s="8">
        <v>78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16331</v>
      </c>
      <c r="D55" s="20">
        <f>SUM(C56:C76)-C56</f>
        <v>16331</v>
      </c>
      <c r="E55" s="19">
        <v>13974</v>
      </c>
      <c r="F55" s="20">
        <f>SUM(E56:E76)-E56</f>
        <v>13975</v>
      </c>
      <c r="G55" s="19">
        <v>14907</v>
      </c>
      <c r="H55" s="20">
        <f>SUM(G56:G76)-G56</f>
        <v>14908</v>
      </c>
      <c r="I55" s="19">
        <v>14555</v>
      </c>
      <c r="J55" s="20">
        <f>SUM(I56:I76)-I56</f>
        <v>14555</v>
      </c>
      <c r="K55" s="19">
        <v>12784</v>
      </c>
      <c r="L55" s="20">
        <f>SUM(K56:K76)-K56</f>
        <v>12784</v>
      </c>
      <c r="M55" s="19">
        <v>12601</v>
      </c>
      <c r="N55" s="20">
        <f>SUM(M56:M76)-M56</f>
        <v>12601</v>
      </c>
      <c r="O55" s="19">
        <v>8858</v>
      </c>
      <c r="P55" s="20">
        <f>SUM(O56:O76)-O56</f>
        <v>8858</v>
      </c>
      <c r="Q55" s="19">
        <v>3573</v>
      </c>
      <c r="R55" s="20">
        <f>SUM(Q56:Q76)-Q56</f>
        <v>3573</v>
      </c>
      <c r="S55" s="19">
        <v>3044</v>
      </c>
      <c r="T55" s="20">
        <f>SUM(S56:S76)-S56</f>
        <v>3044</v>
      </c>
      <c r="U55" s="19">
        <v>3347</v>
      </c>
      <c r="V55" s="20">
        <f>SUM(U56:U76)-U56</f>
        <v>3347</v>
      </c>
      <c r="W55" s="19">
        <v>2099</v>
      </c>
      <c r="X55" s="20">
        <f>SUM(W56:W76)-W56</f>
        <v>2099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12254</v>
      </c>
      <c r="D56" s="11">
        <f>SUM(C57:C61)</f>
        <v>12595</v>
      </c>
      <c r="E56" s="8">
        <v>11081</v>
      </c>
      <c r="F56" s="11">
        <f>SUM(E57:E61)</f>
        <v>11497</v>
      </c>
      <c r="G56" s="8">
        <v>11744</v>
      </c>
      <c r="H56" s="11">
        <f>SUM(G57:G61)</f>
        <v>12207</v>
      </c>
      <c r="I56" s="8">
        <v>11785</v>
      </c>
      <c r="J56" s="11">
        <f>SUM(I57:I61)</f>
        <v>11785</v>
      </c>
      <c r="K56" s="8">
        <v>9722</v>
      </c>
      <c r="L56" s="11">
        <f>SUM(K57:K61)</f>
        <v>9722</v>
      </c>
      <c r="M56" s="8">
        <v>9522</v>
      </c>
      <c r="N56" s="11">
        <f>SUM(M57:M61)</f>
        <v>9522</v>
      </c>
      <c r="O56" s="8">
        <v>5865</v>
      </c>
      <c r="P56" s="11">
        <f>SUM(O57:O61)</f>
        <v>5865</v>
      </c>
      <c r="Q56" s="8">
        <v>746</v>
      </c>
      <c r="R56" s="11">
        <f>SUM(Q57:Q61)</f>
        <v>746</v>
      </c>
      <c r="S56" s="8">
        <v>285</v>
      </c>
      <c r="T56" s="11">
        <f>SUM(S57:S61)</f>
        <v>285</v>
      </c>
      <c r="U56" s="8">
        <v>868</v>
      </c>
      <c r="V56" s="11">
        <f>SUM(U57:U61)</f>
        <v>868</v>
      </c>
      <c r="W56" s="8">
        <v>777</v>
      </c>
    </row>
    <row r="57" spans="1:36" ht="15" customHeight="1" x14ac:dyDescent="0.4">
      <c r="A57" s="7" t="s">
        <v>80</v>
      </c>
      <c r="B57" s="8" t="s">
        <v>32</v>
      </c>
      <c r="C57" s="8">
        <v>12254</v>
      </c>
      <c r="E57" s="8">
        <v>11081</v>
      </c>
      <c r="G57" s="8">
        <v>11744</v>
      </c>
      <c r="I57" s="8">
        <v>11638</v>
      </c>
      <c r="K57" s="8">
        <v>9515</v>
      </c>
      <c r="M57" s="8">
        <v>9305</v>
      </c>
      <c r="O57" s="8">
        <v>5793</v>
      </c>
      <c r="Q57" s="8">
        <v>736</v>
      </c>
      <c r="S57" s="8">
        <v>285</v>
      </c>
      <c r="U57" s="8">
        <v>172</v>
      </c>
      <c r="W57" s="8">
        <v>82</v>
      </c>
    </row>
    <row r="58" spans="1:36" ht="15" customHeight="1" x14ac:dyDescent="0.4">
      <c r="A58" s="7" t="s">
        <v>81</v>
      </c>
      <c r="B58" s="8" t="s">
        <v>32</v>
      </c>
      <c r="C58" s="8">
        <v>341</v>
      </c>
      <c r="E58" s="8">
        <v>416</v>
      </c>
      <c r="G58" s="8">
        <v>463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I61" s="8">
        <v>147</v>
      </c>
      <c r="K61" s="8">
        <v>207</v>
      </c>
      <c r="M61" s="8">
        <v>217</v>
      </c>
      <c r="O61" s="8">
        <v>72</v>
      </c>
      <c r="Q61" s="8">
        <v>10</v>
      </c>
      <c r="U61" s="8">
        <v>696</v>
      </c>
      <c r="W61" s="8">
        <v>695</v>
      </c>
    </row>
    <row r="62" spans="1:36" ht="15" customHeight="1" x14ac:dyDescent="0.4">
      <c r="A62" s="7" t="s">
        <v>85</v>
      </c>
      <c r="B62" s="8" t="s">
        <v>32</v>
      </c>
      <c r="C62" s="8">
        <v>130</v>
      </c>
      <c r="E62" s="8">
        <v>99</v>
      </c>
      <c r="G62" s="8">
        <v>194</v>
      </c>
      <c r="I62" s="8">
        <v>30</v>
      </c>
      <c r="K62" s="8">
        <v>27</v>
      </c>
      <c r="M62" s="8">
        <v>89</v>
      </c>
    </row>
    <row r="63" spans="1:36" ht="15" customHeight="1" x14ac:dyDescent="0.4">
      <c r="A63" s="7" t="s">
        <v>86</v>
      </c>
      <c r="B63" s="8" t="s">
        <v>32</v>
      </c>
      <c r="I63" s="8">
        <v>230</v>
      </c>
    </row>
    <row r="64" spans="1:36" ht="15" customHeight="1" x14ac:dyDescent="0.4">
      <c r="A64" s="7" t="s">
        <v>87</v>
      </c>
      <c r="B64" s="8" t="s">
        <v>32</v>
      </c>
      <c r="C64" s="8">
        <v>13</v>
      </c>
      <c r="E64" s="8">
        <v>31</v>
      </c>
      <c r="G64" s="8">
        <v>28</v>
      </c>
      <c r="Q64" s="8">
        <v>227</v>
      </c>
      <c r="S64" s="8">
        <v>214</v>
      </c>
      <c r="U64" s="8">
        <v>204</v>
      </c>
      <c r="W64" s="8">
        <v>219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467</v>
      </c>
      <c r="E67" s="8">
        <v>589</v>
      </c>
      <c r="G67" s="8">
        <v>699</v>
      </c>
      <c r="O67" s="8">
        <v>261</v>
      </c>
      <c r="Q67" s="8">
        <v>166</v>
      </c>
      <c r="S67" s="8">
        <v>6</v>
      </c>
      <c r="U67" s="8">
        <v>3</v>
      </c>
      <c r="W67" s="8">
        <v>1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284</v>
      </c>
      <c r="U71" s="8">
        <v>269</v>
      </c>
      <c r="W71" s="8">
        <v>9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3138</v>
      </c>
      <c r="D74" s="20">
        <f>C74</f>
        <v>3138</v>
      </c>
      <c r="E74" s="19">
        <v>1778</v>
      </c>
      <c r="F74" s="20">
        <f>E74</f>
        <v>1778</v>
      </c>
      <c r="G74" s="19">
        <v>1800</v>
      </c>
      <c r="H74" s="20">
        <f>G74</f>
        <v>1800</v>
      </c>
      <c r="I74" s="19">
        <v>2614</v>
      </c>
      <c r="J74" s="20">
        <f>I74</f>
        <v>2614</v>
      </c>
      <c r="K74" s="19">
        <v>3051</v>
      </c>
      <c r="L74" s="20">
        <f>K74</f>
        <v>3051</v>
      </c>
      <c r="M74" s="19">
        <v>3014</v>
      </c>
      <c r="N74" s="20">
        <f>M74</f>
        <v>3014</v>
      </c>
      <c r="O74" s="19">
        <v>2812</v>
      </c>
      <c r="P74" s="20">
        <f>O74</f>
        <v>2812</v>
      </c>
      <c r="Q74" s="19">
        <v>2500</v>
      </c>
      <c r="R74" s="20">
        <f>Q74</f>
        <v>2500</v>
      </c>
      <c r="S74" s="19">
        <v>2320</v>
      </c>
      <c r="T74" s="20">
        <f>S74</f>
        <v>2320</v>
      </c>
      <c r="U74" s="19">
        <v>2291</v>
      </c>
      <c r="V74" s="20">
        <f>U74</f>
        <v>2291</v>
      </c>
      <c r="W74" s="19">
        <v>1418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-12</v>
      </c>
      <c r="E75" s="8">
        <v>-19</v>
      </c>
      <c r="G75" s="8">
        <v>-20</v>
      </c>
      <c r="I75" s="8">
        <v>-104</v>
      </c>
      <c r="K75" s="8">
        <v>-16</v>
      </c>
      <c r="M75" s="8">
        <v>-24</v>
      </c>
      <c r="O75" s="8">
        <v>-80</v>
      </c>
      <c r="Q75" s="8">
        <v>-66</v>
      </c>
      <c r="S75" s="8">
        <v>-65</v>
      </c>
      <c r="U75" s="8">
        <v>-288</v>
      </c>
      <c r="W75" s="8">
        <v>-325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122</v>
      </c>
      <c r="D77" s="14"/>
      <c r="E77" s="13">
        <v>44</v>
      </c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  <c r="C79" s="8">
        <v>33</v>
      </c>
    </row>
    <row r="80" spans="1:36" ht="15" customHeight="1" x14ac:dyDescent="0.4">
      <c r="A80" s="7" t="s">
        <v>100</v>
      </c>
      <c r="B80" s="8" t="s">
        <v>32</v>
      </c>
      <c r="C80" s="8">
        <v>89</v>
      </c>
      <c r="E80" s="8">
        <v>44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41254</v>
      </c>
      <c r="D83" s="24">
        <f>C8+C37+C46+C55+C77+C81+C82</f>
        <v>41255</v>
      </c>
      <c r="E83" s="23">
        <v>49518</v>
      </c>
      <c r="F83" s="24">
        <f>E8+E37+E46+E55+E77+E81+E82</f>
        <v>49518</v>
      </c>
      <c r="G83" s="23">
        <v>48511</v>
      </c>
      <c r="H83" s="24">
        <f>G8+G37+G46+G55+G77+G81+G82</f>
        <v>48511</v>
      </c>
      <c r="I83" s="23">
        <v>63012</v>
      </c>
      <c r="J83" s="24">
        <f>I8+I37+I46+I55+I77+I81+I82</f>
        <v>63012</v>
      </c>
      <c r="K83" s="23">
        <v>64499</v>
      </c>
      <c r="L83" s="24">
        <f>K8+K37+K46+K55+K77+K81+K82</f>
        <v>64499</v>
      </c>
      <c r="M83" s="23">
        <v>62350</v>
      </c>
      <c r="N83" s="24">
        <f>M8+M37+M46+M55+M77+M81+M82</f>
        <v>62350</v>
      </c>
      <c r="O83" s="23">
        <v>54596</v>
      </c>
      <c r="P83" s="24">
        <f>O8+O37+O46+O55+O77+O81+O82</f>
        <v>54596</v>
      </c>
      <c r="Q83" s="23">
        <v>44201</v>
      </c>
      <c r="R83" s="24">
        <f>Q8+Q37+Q46+Q55+Q77+Q81+Q82</f>
        <v>44199</v>
      </c>
      <c r="S83" s="23">
        <v>42814</v>
      </c>
      <c r="T83" s="24">
        <f>S8+S37+S46+S55+S77+S81+S82</f>
        <v>42814</v>
      </c>
      <c r="U83" s="23">
        <v>41324</v>
      </c>
      <c r="V83" s="24">
        <f>V8+U37+U46+U55+U77+U81+U82</f>
        <v>41324</v>
      </c>
      <c r="W83" s="23">
        <v>34726</v>
      </c>
      <c r="X83" s="24">
        <f>X8+W37+W46+W55+W77+W81+W82</f>
        <v>34726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15909</v>
      </c>
      <c r="D84" s="15">
        <f>SUM(C85:C111)-C87</f>
        <v>15908</v>
      </c>
      <c r="E84" s="16">
        <v>29968</v>
      </c>
      <c r="F84" s="17">
        <f>SUM(E85:E111)-E87</f>
        <v>29968</v>
      </c>
      <c r="G84" s="16">
        <v>24870</v>
      </c>
      <c r="H84" s="17">
        <f>SUM(G85:G111)-G87</f>
        <v>24870</v>
      </c>
      <c r="I84" s="16">
        <v>37587</v>
      </c>
      <c r="J84" s="17">
        <f>SUM(I85:I111)-I87</f>
        <v>37587</v>
      </c>
      <c r="K84" s="16">
        <v>37249</v>
      </c>
      <c r="L84" s="17">
        <f>SUM(K85:K111)-K87</f>
        <v>37249</v>
      </c>
      <c r="M84" s="16">
        <v>32912</v>
      </c>
      <c r="N84" s="17">
        <f>SUM(M85:M111)-M87</f>
        <v>32912</v>
      </c>
      <c r="O84" s="16">
        <v>31589</v>
      </c>
      <c r="P84" s="17">
        <f>SUM(O85:O111)-O87</f>
        <v>31589</v>
      </c>
      <c r="Q84" s="16">
        <v>25140</v>
      </c>
      <c r="R84" s="17">
        <f>SUM(Q85:Q111)-Q87</f>
        <v>25141</v>
      </c>
      <c r="S84" s="16"/>
      <c r="T84" s="17">
        <f>SUM(S85:S111)-S87</f>
        <v>26359</v>
      </c>
      <c r="U84" s="16">
        <v>29738</v>
      </c>
      <c r="V84" s="17">
        <f>SUM(U85:U111)-U87</f>
        <v>29738</v>
      </c>
      <c r="W84" s="16">
        <v>24693</v>
      </c>
      <c r="X84" s="17">
        <f>SUM(W85:W111)-W87</f>
        <v>24692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5307</v>
      </c>
      <c r="E85" s="8">
        <v>4343</v>
      </c>
      <c r="G85" s="8">
        <v>4527</v>
      </c>
      <c r="I85" s="8">
        <v>4271</v>
      </c>
      <c r="K85" s="8">
        <v>5385</v>
      </c>
      <c r="M85" s="8">
        <v>4313</v>
      </c>
      <c r="O85" s="8">
        <v>3533</v>
      </c>
      <c r="Q85" s="8">
        <v>3182</v>
      </c>
      <c r="S85" s="8">
        <v>3030</v>
      </c>
      <c r="U85" s="8">
        <v>3452</v>
      </c>
      <c r="W85" s="8">
        <v>1670</v>
      </c>
    </row>
    <row r="86" spans="1:36" ht="15" customHeight="1" x14ac:dyDescent="0.4">
      <c r="A86" s="7" t="s">
        <v>106</v>
      </c>
      <c r="B86" s="8" t="s">
        <v>32</v>
      </c>
      <c r="I86" s="8">
        <v>78</v>
      </c>
      <c r="K86" s="8">
        <v>50</v>
      </c>
      <c r="M86" s="8">
        <v>74</v>
      </c>
      <c r="O86" s="8">
        <v>61</v>
      </c>
    </row>
    <row r="87" spans="1:36" ht="15" customHeight="1" x14ac:dyDescent="0.4">
      <c r="A87" s="7" t="s">
        <v>107</v>
      </c>
      <c r="B87" s="8" t="s">
        <v>32</v>
      </c>
      <c r="C87" s="8">
        <v>8400</v>
      </c>
      <c r="E87" s="8">
        <v>23784</v>
      </c>
      <c r="G87" s="8">
        <v>19005</v>
      </c>
      <c r="I87" s="8">
        <v>24187</v>
      </c>
      <c r="K87" s="8">
        <v>30045</v>
      </c>
      <c r="M87" s="8">
        <v>26847</v>
      </c>
      <c r="O87" s="8">
        <v>26593</v>
      </c>
      <c r="Q87" s="8">
        <v>20898</v>
      </c>
      <c r="S87" s="8">
        <v>22187</v>
      </c>
      <c r="U87" s="8">
        <v>24320</v>
      </c>
      <c r="W87" s="8">
        <v>22400</v>
      </c>
    </row>
    <row r="88" spans="1:36" ht="15" customHeight="1" outlineLevel="1" x14ac:dyDescent="0.4">
      <c r="A88" s="7" t="s">
        <v>108</v>
      </c>
      <c r="B88" s="8" t="s">
        <v>32</v>
      </c>
      <c r="C88" s="8">
        <v>8400</v>
      </c>
      <c r="E88" s="8">
        <v>18624</v>
      </c>
      <c r="G88" s="8">
        <v>19005</v>
      </c>
      <c r="I88" s="8">
        <v>19094</v>
      </c>
      <c r="K88" s="8">
        <v>30045</v>
      </c>
      <c r="M88" s="8">
        <v>26847</v>
      </c>
      <c r="O88" s="8">
        <v>26593</v>
      </c>
      <c r="Q88" s="8">
        <v>20898</v>
      </c>
      <c r="S88" s="8">
        <v>22187</v>
      </c>
      <c r="U88" s="8">
        <v>24320</v>
      </c>
      <c r="W88" s="8">
        <v>22400</v>
      </c>
    </row>
    <row r="89" spans="1:36" ht="15" customHeight="1" outlineLevel="1" x14ac:dyDescent="0.4">
      <c r="A89" s="7" t="s">
        <v>109</v>
      </c>
      <c r="B89" s="8" t="s">
        <v>32</v>
      </c>
      <c r="E89" s="8">
        <v>5160</v>
      </c>
      <c r="I89" s="8">
        <v>5093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749</v>
      </c>
      <c r="E91" s="8">
        <v>583</v>
      </c>
      <c r="G91" s="8">
        <v>437</v>
      </c>
      <c r="I91" s="8">
        <v>1430</v>
      </c>
      <c r="K91" s="8">
        <v>265</v>
      </c>
      <c r="M91" s="8">
        <v>272</v>
      </c>
      <c r="O91" s="8">
        <v>632</v>
      </c>
      <c r="Q91" s="8">
        <v>552</v>
      </c>
      <c r="S91" s="8">
        <v>89</v>
      </c>
      <c r="U91" s="8">
        <v>877</v>
      </c>
      <c r="W91" s="8">
        <v>416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7</v>
      </c>
      <c r="E93" s="8">
        <v>448</v>
      </c>
      <c r="G93" s="8">
        <v>86</v>
      </c>
      <c r="I93" s="8">
        <v>498</v>
      </c>
      <c r="M93" s="8">
        <v>428</v>
      </c>
      <c r="Q93" s="8">
        <v>21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  <c r="S97" s="8">
        <v>5</v>
      </c>
      <c r="U97" s="8">
        <v>3</v>
      </c>
      <c r="W97" s="8">
        <v>1</v>
      </c>
    </row>
    <row r="98" spans="1:36" ht="15" customHeight="1" x14ac:dyDescent="0.4">
      <c r="A98" s="7" t="s">
        <v>118</v>
      </c>
      <c r="B98" s="8" t="s">
        <v>32</v>
      </c>
      <c r="C98" s="8">
        <v>88</v>
      </c>
      <c r="E98" s="8">
        <v>81</v>
      </c>
      <c r="G98" s="8">
        <v>79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  <c r="C101" s="8">
        <v>233</v>
      </c>
      <c r="E101" s="8">
        <v>221</v>
      </c>
      <c r="G101" s="8">
        <v>235</v>
      </c>
    </row>
    <row r="102" spans="1:36" ht="15" customHeight="1" x14ac:dyDescent="0.4">
      <c r="A102" s="7" t="s">
        <v>122</v>
      </c>
      <c r="B102" s="8" t="s">
        <v>32</v>
      </c>
      <c r="C102" s="8">
        <v>54</v>
      </c>
      <c r="E102" s="8">
        <v>47</v>
      </c>
      <c r="G102" s="8">
        <v>39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413</v>
      </c>
      <c r="E104" s="8">
        <v>309</v>
      </c>
      <c r="G104" s="8">
        <v>360</v>
      </c>
      <c r="I104" s="8">
        <v>643</v>
      </c>
      <c r="K104" s="8">
        <v>566</v>
      </c>
      <c r="M104" s="8">
        <v>566</v>
      </c>
      <c r="O104" s="8">
        <v>314</v>
      </c>
      <c r="Q104" s="8">
        <v>116</v>
      </c>
      <c r="S104" s="8">
        <v>143</v>
      </c>
      <c r="U104" s="8">
        <v>137</v>
      </c>
      <c r="W104" s="8">
        <v>82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6</v>
      </c>
      <c r="Q107" s="8">
        <v>7</v>
      </c>
    </row>
    <row r="108" spans="1:36" ht="15" customHeight="1" x14ac:dyDescent="0.4">
      <c r="A108" s="7" t="s">
        <v>128</v>
      </c>
      <c r="B108" s="8" t="s">
        <v>32</v>
      </c>
      <c r="C108" s="8">
        <v>558</v>
      </c>
      <c r="E108" s="8">
        <v>42</v>
      </c>
      <c r="G108" s="8">
        <v>9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99</v>
      </c>
      <c r="D111" s="14"/>
      <c r="E111" s="13">
        <v>110</v>
      </c>
      <c r="F111" s="14"/>
      <c r="G111" s="13">
        <v>93</v>
      </c>
      <c r="H111" s="14"/>
      <c r="I111" s="13">
        <v>6480</v>
      </c>
      <c r="J111" s="14"/>
      <c r="K111" s="13">
        <v>938</v>
      </c>
      <c r="L111" s="14"/>
      <c r="M111" s="13">
        <v>412</v>
      </c>
      <c r="N111" s="14"/>
      <c r="O111" s="13">
        <v>450</v>
      </c>
      <c r="P111" s="14"/>
      <c r="Q111" s="13">
        <v>365</v>
      </c>
      <c r="R111" s="14"/>
      <c r="S111" s="13">
        <v>905</v>
      </c>
      <c r="T111" s="14"/>
      <c r="U111" s="13">
        <v>949</v>
      </c>
      <c r="V111" s="14"/>
      <c r="W111" s="13">
        <v>123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17914</v>
      </c>
      <c r="D112" s="17">
        <f>SUM(C113:C131)-C113-SUM(C121:C124)</f>
        <v>17914</v>
      </c>
      <c r="E112" s="16">
        <v>12198</v>
      </c>
      <c r="F112" s="17">
        <f>SUM(E113:E131)-E113-SUM(E121:E124)</f>
        <v>12199</v>
      </c>
      <c r="G112" s="16">
        <v>16327</v>
      </c>
      <c r="H112" s="17">
        <f>SUM(G113:G131)-G113-SUM(G121:G124)</f>
        <v>16327</v>
      </c>
      <c r="I112" s="16">
        <v>17970</v>
      </c>
      <c r="J112" s="17">
        <f>SUM(I113:I131)-I113-SUM(I121:I124)</f>
        <v>17969</v>
      </c>
      <c r="K112" s="16">
        <v>19719</v>
      </c>
      <c r="L112" s="17">
        <f>SUM(K113:K131)-K113-SUM(K121:K124)</f>
        <v>19719</v>
      </c>
      <c r="M112" s="16">
        <v>22119</v>
      </c>
      <c r="N112" s="17">
        <f>SUM(M113:M131)-M113-SUM(M121:M124)</f>
        <v>22118</v>
      </c>
      <c r="O112" s="16">
        <v>16282</v>
      </c>
      <c r="P112" s="17">
        <f>SUM(O113:O131)-O113-SUM(O121:O124)</f>
        <v>16282</v>
      </c>
      <c r="Q112" s="16">
        <v>14243</v>
      </c>
      <c r="R112" s="17">
        <f>SUM(Q113:Q131)-Q113-SUM(Q121:Q124)</f>
        <v>14243</v>
      </c>
      <c r="S112" s="16">
        <v>11526</v>
      </c>
      <c r="T112" s="17">
        <f>SUM(S113:S131)-S113-SUM(S121:S124)</f>
        <v>11526</v>
      </c>
      <c r="U112" s="16">
        <v>8157</v>
      </c>
      <c r="V112" s="17">
        <f>SUM(U113:U131)-U113-SUM(U121:U124)</f>
        <v>8157</v>
      </c>
      <c r="W112" s="16">
        <v>8892</v>
      </c>
      <c r="X112" s="17">
        <f>SUM(W113:W131)-W113-SUM(W121:W124)</f>
        <v>8892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16075</v>
      </c>
      <c r="E113" s="8">
        <v>10482</v>
      </c>
      <c r="G113" s="8">
        <v>14575</v>
      </c>
      <c r="I113" s="8">
        <v>10303</v>
      </c>
      <c r="K113" s="8">
        <v>12119</v>
      </c>
      <c r="M113" s="8">
        <v>14609</v>
      </c>
      <c r="O113" s="8">
        <v>8975</v>
      </c>
      <c r="Q113" s="8">
        <v>7113</v>
      </c>
      <c r="S113" s="8">
        <v>4495</v>
      </c>
      <c r="U113" s="8">
        <v>1297</v>
      </c>
      <c r="W113" s="8">
        <v>257</v>
      </c>
    </row>
    <row r="114" spans="1:33" ht="15" customHeight="1" outlineLevel="1" x14ac:dyDescent="0.4">
      <c r="A114" s="7" t="s">
        <v>134</v>
      </c>
      <c r="B114" s="8" t="s">
        <v>32</v>
      </c>
      <c r="C114" s="8">
        <v>10253</v>
      </c>
      <c r="E114" s="8">
        <v>5093</v>
      </c>
      <c r="G114" s="8">
        <v>5093</v>
      </c>
    </row>
    <row r="115" spans="1:33" ht="15" customHeight="1" outlineLevel="1" x14ac:dyDescent="0.4">
      <c r="A115" s="7" t="s">
        <v>135</v>
      </c>
      <c r="B115" s="8" t="s">
        <v>32</v>
      </c>
      <c r="C115" s="8">
        <v>5822</v>
      </c>
      <c r="E115" s="8">
        <v>5389</v>
      </c>
      <c r="G115" s="8">
        <v>9482</v>
      </c>
      <c r="I115" s="8">
        <v>10303</v>
      </c>
      <c r="K115" s="8">
        <v>12119</v>
      </c>
      <c r="M115" s="8">
        <v>14609</v>
      </c>
      <c r="O115" s="8">
        <v>8975</v>
      </c>
      <c r="Q115" s="8">
        <v>7113</v>
      </c>
      <c r="S115" s="8">
        <v>4495</v>
      </c>
      <c r="U115" s="8">
        <v>1297</v>
      </c>
      <c r="W115" s="8">
        <v>257</v>
      </c>
    </row>
    <row r="116" spans="1:33" ht="15" customHeight="1" outlineLevel="1" x14ac:dyDescent="0.4">
      <c r="A116" s="7" t="s">
        <v>136</v>
      </c>
      <c r="B116" s="8" t="s">
        <v>32</v>
      </c>
      <c r="M116" s="8">
        <v>50</v>
      </c>
      <c r="O116" s="8">
        <v>50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  <c r="W119" s="8">
        <v>109</v>
      </c>
    </row>
    <row r="120" spans="1:33" ht="15" customHeight="1" x14ac:dyDescent="0.4">
      <c r="A120" s="7" t="s">
        <v>139</v>
      </c>
      <c r="B120" s="8" t="s">
        <v>32</v>
      </c>
      <c r="C120" s="8">
        <v>878</v>
      </c>
      <c r="E120" s="8">
        <v>877</v>
      </c>
      <c r="G120" s="8">
        <v>938</v>
      </c>
      <c r="I120" s="8">
        <v>1033</v>
      </c>
      <c r="K120" s="8">
        <v>1012</v>
      </c>
      <c r="M120" s="8">
        <v>945</v>
      </c>
      <c r="O120" s="8">
        <v>775</v>
      </c>
      <c r="Q120" s="8">
        <v>765</v>
      </c>
      <c r="S120" s="8">
        <v>723</v>
      </c>
      <c r="U120" s="8">
        <v>421</v>
      </c>
      <c r="W120" s="8">
        <v>2271</v>
      </c>
    </row>
    <row r="121" spans="1:33" ht="15" customHeight="1" x14ac:dyDescent="0.4">
      <c r="A121" s="7" t="s">
        <v>140</v>
      </c>
      <c r="B121" s="8" t="s">
        <v>32</v>
      </c>
      <c r="C121" s="8">
        <v>878</v>
      </c>
      <c r="E121" s="8">
        <v>877</v>
      </c>
      <c r="G121" s="8">
        <v>938</v>
      </c>
      <c r="I121" s="8">
        <v>1033</v>
      </c>
      <c r="K121" s="8">
        <v>1012</v>
      </c>
      <c r="M121" s="8">
        <v>945</v>
      </c>
      <c r="O121" s="8">
        <v>775</v>
      </c>
      <c r="Q121" s="8">
        <v>765</v>
      </c>
      <c r="S121" s="8">
        <v>723</v>
      </c>
      <c r="U121" s="8">
        <v>421</v>
      </c>
      <c r="W121" s="8">
        <v>2271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  <c r="Q125" s="8">
        <v>9</v>
      </c>
    </row>
    <row r="126" spans="1:33" ht="15" customHeight="1" x14ac:dyDescent="0.4">
      <c r="A126" s="7" t="s">
        <v>117</v>
      </c>
      <c r="B126" s="8" t="s">
        <v>32</v>
      </c>
      <c r="S126" s="8">
        <v>1</v>
      </c>
      <c r="U126" s="8">
        <v>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961</v>
      </c>
      <c r="D131" s="14"/>
      <c r="E131" s="13">
        <v>840</v>
      </c>
      <c r="F131" s="14"/>
      <c r="G131" s="13">
        <v>814</v>
      </c>
      <c r="H131" s="14"/>
      <c r="I131" s="13">
        <v>6633</v>
      </c>
      <c r="J131" s="14"/>
      <c r="K131" s="13">
        <v>6588</v>
      </c>
      <c r="L131" s="14"/>
      <c r="M131" s="13">
        <v>6514</v>
      </c>
      <c r="N131" s="14"/>
      <c r="O131" s="13">
        <v>6482</v>
      </c>
      <c r="P131" s="14"/>
      <c r="Q131" s="13">
        <v>6356</v>
      </c>
      <c r="R131" s="14"/>
      <c r="S131" s="13">
        <v>6307</v>
      </c>
      <c r="T131" s="14"/>
      <c r="U131" s="13">
        <v>6437</v>
      </c>
      <c r="V131" s="14"/>
      <c r="W131" s="13">
        <v>6255</v>
      </c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  <c r="O133" s="8">
        <v>12</v>
      </c>
    </row>
    <row r="134" spans="1:36" ht="15" customHeight="1" x14ac:dyDescent="0.4">
      <c r="A134" s="7" t="s">
        <v>102</v>
      </c>
      <c r="B134" s="8" t="s">
        <v>32</v>
      </c>
      <c r="O134" s="8">
        <v>5</v>
      </c>
      <c r="Q134" s="8">
        <v>23</v>
      </c>
      <c r="S134" s="8">
        <v>58</v>
      </c>
    </row>
    <row r="135" spans="1:36" ht="15" customHeight="1" x14ac:dyDescent="0.4">
      <c r="A135" s="7" t="s">
        <v>151</v>
      </c>
      <c r="B135" s="8" t="s">
        <v>32</v>
      </c>
      <c r="K135" s="8">
        <v>5</v>
      </c>
      <c r="M135" s="8">
        <v>6</v>
      </c>
      <c r="O135" s="8">
        <v>7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33823</v>
      </c>
      <c r="D136" s="24">
        <f>C84+C112+SUM(C132:C135)</f>
        <v>33823</v>
      </c>
      <c r="E136" s="23">
        <v>42166</v>
      </c>
      <c r="F136" s="24">
        <f>E84+E112+SUM(E132:E135)</f>
        <v>42166</v>
      </c>
      <c r="G136" s="23">
        <v>41197</v>
      </c>
      <c r="H136" s="24">
        <f>G84+G112+SUM(G132:G135)</f>
        <v>41197</v>
      </c>
      <c r="I136" s="23">
        <v>55557</v>
      </c>
      <c r="J136" s="24">
        <f>I84+I112+SUM(I132:I135)</f>
        <v>55557</v>
      </c>
      <c r="K136" s="23">
        <v>56973</v>
      </c>
      <c r="L136" s="24">
        <f>K84+K112+SUM(K132:K135)</f>
        <v>56973</v>
      </c>
      <c r="M136" s="23">
        <v>55037</v>
      </c>
      <c r="N136" s="24">
        <f>M84+M112+SUM(M132:M135)</f>
        <v>55037</v>
      </c>
      <c r="O136" s="23">
        <v>47895</v>
      </c>
      <c r="P136" s="24">
        <f>O84+O112+SUM(O132:O135)</f>
        <v>47895</v>
      </c>
      <c r="Q136" s="23">
        <v>39406</v>
      </c>
      <c r="R136" s="24">
        <f>Q84+Q112+SUM(Q132:Q135)</f>
        <v>39406</v>
      </c>
      <c r="S136" s="23">
        <v>37943</v>
      </c>
      <c r="T136" s="24">
        <f>S84+S112+SUM(S132:S135)</f>
        <v>11584</v>
      </c>
      <c r="U136" s="23">
        <v>37895</v>
      </c>
      <c r="V136" s="24">
        <f>U84+U112+SUM(U132:U135)</f>
        <v>37895</v>
      </c>
      <c r="W136" s="23">
        <v>33585</v>
      </c>
      <c r="X136" s="24">
        <f>W84+W112+SUM(W132:W135)</f>
        <v>33585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3681</v>
      </c>
      <c r="E141" s="8">
        <v>3681</v>
      </c>
      <c r="G141" s="8">
        <v>3681</v>
      </c>
      <c r="I141" s="8">
        <v>3681</v>
      </c>
      <c r="K141" s="8">
        <v>3681</v>
      </c>
      <c r="M141" s="8">
        <v>3681</v>
      </c>
      <c r="O141" s="8">
        <v>3681</v>
      </c>
      <c r="Q141" s="8">
        <v>3681</v>
      </c>
      <c r="S141" s="8">
        <v>3681</v>
      </c>
      <c r="U141" s="8">
        <v>3681</v>
      </c>
      <c r="W141" s="8">
        <v>3681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681</v>
      </c>
      <c r="E144" s="8">
        <v>681</v>
      </c>
      <c r="G144" s="8">
        <v>681</v>
      </c>
      <c r="I144" s="8">
        <v>681</v>
      </c>
      <c r="K144" s="8">
        <v>681</v>
      </c>
      <c r="M144" s="8">
        <v>681</v>
      </c>
      <c r="O144" s="8">
        <v>681</v>
      </c>
      <c r="Q144" s="8">
        <v>681</v>
      </c>
      <c r="S144" s="8">
        <v>681</v>
      </c>
      <c r="U144" s="8">
        <v>681</v>
      </c>
      <c r="W144" s="8">
        <v>681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282</v>
      </c>
      <c r="S148" s="8">
        <v>351</v>
      </c>
      <c r="U148" s="8">
        <v>-1125</v>
      </c>
      <c r="W148" s="8">
        <v>-3186</v>
      </c>
    </row>
    <row r="149" spans="1:23" ht="15" customHeight="1" x14ac:dyDescent="0.4">
      <c r="A149" s="7" t="s">
        <v>165</v>
      </c>
      <c r="B149" s="8" t="s">
        <v>32</v>
      </c>
      <c r="C149" s="8">
        <v>843</v>
      </c>
      <c r="E149" s="8">
        <v>879</v>
      </c>
      <c r="G149" s="8">
        <v>915</v>
      </c>
      <c r="I149" s="8">
        <v>920</v>
      </c>
      <c r="K149" s="8">
        <v>920</v>
      </c>
      <c r="M149" s="8">
        <v>920</v>
      </c>
      <c r="O149" s="8">
        <v>920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  <c r="C151" s="8">
        <v>1565</v>
      </c>
      <c r="E151" s="8">
        <v>1565</v>
      </c>
      <c r="G151" s="8">
        <v>1565</v>
      </c>
    </row>
    <row r="152" spans="1:23" ht="15" customHeight="1" x14ac:dyDescent="0.4">
      <c r="A152" s="7" t="s">
        <v>168</v>
      </c>
      <c r="B152" s="8" t="s">
        <v>32</v>
      </c>
      <c r="C152" s="8">
        <v>660</v>
      </c>
      <c r="E152" s="8">
        <v>545</v>
      </c>
      <c r="G152" s="8">
        <v>471</v>
      </c>
    </row>
    <row r="153" spans="1:23" ht="15" customHeight="1" x14ac:dyDescent="0.4">
      <c r="A153" s="7" t="s">
        <v>169</v>
      </c>
      <c r="B153" s="8" t="s">
        <v>32</v>
      </c>
      <c r="Q153" s="8">
        <v>-16</v>
      </c>
      <c r="S153" s="8">
        <v>-9</v>
      </c>
      <c r="U153" s="8">
        <v>-26</v>
      </c>
      <c r="W153" s="8">
        <v>-27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U155" s="8">
        <v>5</v>
      </c>
      <c r="W155" s="8">
        <v>-3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W157" s="8">
        <v>-181</v>
      </c>
    </row>
    <row r="158" spans="1:23" ht="15" customHeight="1" x14ac:dyDescent="0.4">
      <c r="A158" s="7" t="s">
        <v>174</v>
      </c>
      <c r="B158" s="8" t="s">
        <v>32</v>
      </c>
      <c r="U158" s="8">
        <v>35</v>
      </c>
      <c r="W158" s="8">
        <v>17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167</v>
      </c>
      <c r="R161" s="17"/>
      <c r="S161" s="16">
        <v>166</v>
      </c>
      <c r="T161" s="17"/>
      <c r="U161" s="16">
        <v>178</v>
      </c>
      <c r="V161" s="17"/>
      <c r="W161" s="16">
        <v>159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41254</v>
      </c>
      <c r="D162" s="17">
        <f>C136+C163+C161</f>
        <v>41254</v>
      </c>
      <c r="E162" s="16">
        <v>49518</v>
      </c>
      <c r="F162" s="17">
        <f>E136+E163+E161</f>
        <v>49518</v>
      </c>
      <c r="G162" s="16">
        <v>48511</v>
      </c>
      <c r="H162" s="17">
        <f>G136+G163+G161</f>
        <v>48511</v>
      </c>
      <c r="I162" s="16">
        <v>63012</v>
      </c>
      <c r="J162" s="17">
        <f>I136+I163+I161</f>
        <v>63012</v>
      </c>
      <c r="K162" s="16">
        <v>64499</v>
      </c>
      <c r="L162" s="17">
        <f>K136+K163+K161</f>
        <v>64499</v>
      </c>
      <c r="M162" s="16">
        <v>62350</v>
      </c>
      <c r="N162" s="17">
        <f>M136+M163+M161</f>
        <v>62351</v>
      </c>
      <c r="O162" s="16">
        <v>54596</v>
      </c>
      <c r="P162" s="17">
        <f>O136+O163+O161</f>
        <v>54596</v>
      </c>
      <c r="Q162" s="16">
        <v>44201</v>
      </c>
      <c r="R162" s="17">
        <f>Q136+Q163+Q161</f>
        <v>44201</v>
      </c>
      <c r="S162" s="16">
        <v>42814</v>
      </c>
      <c r="T162" s="17">
        <f>S136+S163+S161</f>
        <v>42814</v>
      </c>
      <c r="U162" s="16">
        <v>41324</v>
      </c>
      <c r="V162" s="17">
        <f>U136+U163+U161</f>
        <v>41324</v>
      </c>
      <c r="W162" s="16">
        <v>34726</v>
      </c>
      <c r="X162" s="17">
        <f>W136+W163+W161</f>
        <v>34726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7431</v>
      </c>
      <c r="E163" s="8">
        <v>7352</v>
      </c>
      <c r="G163" s="8">
        <v>7314</v>
      </c>
      <c r="I163" s="8">
        <v>7455</v>
      </c>
      <c r="K163" s="8">
        <v>7526</v>
      </c>
      <c r="M163" s="8">
        <v>7314</v>
      </c>
      <c r="O163" s="8">
        <v>6701</v>
      </c>
      <c r="Q163" s="8">
        <v>4628</v>
      </c>
      <c r="S163" s="8">
        <v>4705</v>
      </c>
      <c r="U163" s="8">
        <v>3251</v>
      </c>
      <c r="W163" s="8">
        <v>982</v>
      </c>
    </row>
    <row r="164" spans="1:36" ht="15" customHeight="1" x14ac:dyDescent="0.4">
      <c r="A164" s="7" t="s">
        <v>180</v>
      </c>
      <c r="B164" s="8" t="s">
        <v>32</v>
      </c>
      <c r="C164" s="8">
        <v>2225</v>
      </c>
      <c r="E164" s="8">
        <v>2110</v>
      </c>
      <c r="G164" s="8">
        <v>2036</v>
      </c>
      <c r="I164" s="8">
        <v>2172</v>
      </c>
      <c r="K164" s="8">
        <v>2242</v>
      </c>
      <c r="M164" s="8">
        <v>2031</v>
      </c>
      <c r="O164" s="8">
        <v>1418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29280</v>
      </c>
      <c r="E167" s="8">
        <v>25673</v>
      </c>
      <c r="G167" s="8">
        <v>23257</v>
      </c>
      <c r="I167" s="8">
        <v>23816</v>
      </c>
      <c r="K167" s="8">
        <v>23765</v>
      </c>
      <c r="M167" s="8">
        <v>25063</v>
      </c>
      <c r="O167" s="8">
        <v>21437</v>
      </c>
      <c r="Q167" s="8">
        <v>22552</v>
      </c>
      <c r="S167" s="8">
        <v>19062</v>
      </c>
      <c r="U167" s="8">
        <v>18293</v>
      </c>
      <c r="W167" s="8">
        <v>11267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23858</v>
      </c>
      <c r="E169" s="8">
        <v>20473</v>
      </c>
      <c r="G169" s="8">
        <v>18295</v>
      </c>
      <c r="I169" s="8">
        <v>18080</v>
      </c>
      <c r="K169" s="8">
        <v>18269</v>
      </c>
      <c r="M169" s="8">
        <v>19071</v>
      </c>
      <c r="O169" s="8">
        <v>17254</v>
      </c>
      <c r="Q169" s="8">
        <v>16531</v>
      </c>
      <c r="S169" s="8">
        <v>14743</v>
      </c>
      <c r="U169" s="8">
        <v>14398</v>
      </c>
      <c r="W169" s="8">
        <v>8875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5422</v>
      </c>
      <c r="D171" s="24">
        <f>C167-C169+C170</f>
        <v>5422</v>
      </c>
      <c r="E171" s="23">
        <v>5200</v>
      </c>
      <c r="F171" s="24">
        <f>E167-E169+E170</f>
        <v>5200</v>
      </c>
      <c r="G171" s="23">
        <v>4963</v>
      </c>
      <c r="H171" s="24">
        <f>G167-G169+G170</f>
        <v>4962</v>
      </c>
      <c r="I171" s="23">
        <v>5736</v>
      </c>
      <c r="J171" s="24">
        <f>I167-I169+I170</f>
        <v>5736</v>
      </c>
      <c r="K171" s="23">
        <v>5496</v>
      </c>
      <c r="L171" s="24">
        <f>K167-K169+K170</f>
        <v>5496</v>
      </c>
      <c r="M171" s="23">
        <v>5992</v>
      </c>
      <c r="N171" s="24">
        <f>M167-M169+M170</f>
        <v>5992</v>
      </c>
      <c r="O171" s="23">
        <v>4183</v>
      </c>
      <c r="P171" s="24">
        <f>O167-O169+O170</f>
        <v>4183</v>
      </c>
      <c r="Q171" s="23">
        <v>6021</v>
      </c>
      <c r="R171" s="24">
        <f>Q167-Q169+Q170</f>
        <v>6021</v>
      </c>
      <c r="S171" s="23">
        <v>4319</v>
      </c>
      <c r="T171" s="24">
        <f>S167-S169+S170</f>
        <v>4319</v>
      </c>
      <c r="U171" s="23">
        <v>3894</v>
      </c>
      <c r="V171" s="24">
        <f>U167-U169+U170</f>
        <v>3895</v>
      </c>
      <c r="W171" s="23">
        <v>2392</v>
      </c>
      <c r="X171" s="24">
        <f>W167-W169</f>
        <v>2392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3764</v>
      </c>
      <c r="E172" s="8">
        <v>3870</v>
      </c>
      <c r="G172" s="8">
        <v>3899</v>
      </c>
      <c r="I172" s="8">
        <v>4316</v>
      </c>
      <c r="K172" s="8">
        <v>4561</v>
      </c>
      <c r="M172" s="8">
        <v>4594</v>
      </c>
      <c r="O172" s="8">
        <v>4110</v>
      </c>
      <c r="Q172" s="8">
        <v>3779</v>
      </c>
      <c r="S172" s="8">
        <v>3619</v>
      </c>
      <c r="U172" s="8">
        <v>3560</v>
      </c>
      <c r="W172" s="8">
        <v>2258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1658</v>
      </c>
      <c r="D174" s="24">
        <f>C171-C172</f>
        <v>1658</v>
      </c>
      <c r="E174" s="23">
        <v>1330</v>
      </c>
      <c r="F174" s="24">
        <f>E171-E172</f>
        <v>1330</v>
      </c>
      <c r="G174" s="23">
        <v>1063</v>
      </c>
      <c r="H174" s="24">
        <f>G171-G172</f>
        <v>1064</v>
      </c>
      <c r="I174" s="23">
        <v>1419</v>
      </c>
      <c r="J174" s="24">
        <f>I171-I172</f>
        <v>1420</v>
      </c>
      <c r="K174" s="23">
        <v>936</v>
      </c>
      <c r="L174" s="24">
        <f>K171-K172</f>
        <v>935</v>
      </c>
      <c r="M174" s="23">
        <v>1399</v>
      </c>
      <c r="N174" s="24">
        <f>M171-M172</f>
        <v>1398</v>
      </c>
      <c r="O174" s="23">
        <v>73</v>
      </c>
      <c r="P174" s="24">
        <f>O171-O172</f>
        <v>73</v>
      </c>
      <c r="Q174" s="23">
        <v>2243</v>
      </c>
      <c r="R174" s="24">
        <f>Q171-Q172</f>
        <v>2242</v>
      </c>
      <c r="S174" s="23">
        <v>700</v>
      </c>
      <c r="T174" s="24">
        <f>S171-S172</f>
        <v>700</v>
      </c>
      <c r="U174" s="23">
        <v>334</v>
      </c>
      <c r="V174" s="24">
        <f>U171-U172</f>
        <v>334</v>
      </c>
      <c r="W174" s="23">
        <v>134</v>
      </c>
      <c r="X174" s="24">
        <f>W171-W172</f>
        <v>134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571</v>
      </c>
      <c r="D177" s="27">
        <f>SUM(C178:C188)</f>
        <v>571</v>
      </c>
      <c r="E177" s="26">
        <v>931</v>
      </c>
      <c r="F177" s="27">
        <f>SUM(E178:E188)</f>
        <v>931</v>
      </c>
      <c r="G177" s="26">
        <v>1477</v>
      </c>
      <c r="H177" s="27">
        <f>SUM(G178:G188)</f>
        <v>1477</v>
      </c>
      <c r="I177" s="26">
        <v>902</v>
      </c>
      <c r="J177" s="27">
        <f>SUM(I178:I188)</f>
        <v>902</v>
      </c>
      <c r="K177" s="26">
        <v>1296</v>
      </c>
      <c r="L177" s="27">
        <f>SUM(K178:K188)</f>
        <v>1296</v>
      </c>
      <c r="M177" s="26">
        <v>857</v>
      </c>
      <c r="N177" s="27">
        <f>SUM(M178:M188)</f>
        <v>857</v>
      </c>
      <c r="O177" s="26">
        <v>356</v>
      </c>
      <c r="P177" s="27">
        <f>SUM(O178:O188)</f>
        <v>356</v>
      </c>
      <c r="Q177" s="26">
        <v>214</v>
      </c>
      <c r="R177" s="27">
        <f>SUM(Q178:Q188)</f>
        <v>214</v>
      </c>
      <c r="S177" s="26">
        <v>440</v>
      </c>
      <c r="T177" s="27">
        <f>SUM(S178:S188)</f>
        <v>440</v>
      </c>
      <c r="U177" s="26">
        <v>210</v>
      </c>
      <c r="V177" s="27">
        <f>SUM(U178:U188)</f>
        <v>210</v>
      </c>
      <c r="W177" s="26">
        <v>1223</v>
      </c>
      <c r="X177" s="27">
        <f>SUM(W178:W188)</f>
        <v>1223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171</v>
      </c>
      <c r="E178" s="8">
        <v>158</v>
      </c>
      <c r="G178" s="8">
        <v>134</v>
      </c>
      <c r="I178" s="8">
        <v>315</v>
      </c>
      <c r="K178" s="8">
        <v>111</v>
      </c>
      <c r="M178" s="8">
        <v>85</v>
      </c>
      <c r="O178" s="8">
        <v>88</v>
      </c>
      <c r="Q178" s="8">
        <v>67</v>
      </c>
      <c r="S178" s="8">
        <v>10</v>
      </c>
      <c r="U178" s="8">
        <v>23</v>
      </c>
      <c r="W178" s="8">
        <v>66</v>
      </c>
    </row>
    <row r="179" spans="1:36" ht="15" customHeight="1" x14ac:dyDescent="0.4">
      <c r="A179" s="7" t="s">
        <v>195</v>
      </c>
      <c r="B179" s="8" t="s">
        <v>32</v>
      </c>
      <c r="S179" s="8">
        <v>5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E182" s="8">
        <v>342</v>
      </c>
      <c r="G182" s="8">
        <v>883</v>
      </c>
      <c r="I182" s="8">
        <v>255</v>
      </c>
      <c r="K182" s="8">
        <v>878</v>
      </c>
      <c r="M182" s="8">
        <v>463</v>
      </c>
    </row>
    <row r="183" spans="1:36" ht="15" customHeight="1" x14ac:dyDescent="0.4">
      <c r="A183" s="7" t="s">
        <v>199</v>
      </c>
      <c r="B183" s="8" t="s">
        <v>32</v>
      </c>
      <c r="G183" s="8">
        <v>102</v>
      </c>
    </row>
    <row r="184" spans="1:36" ht="15" customHeight="1" x14ac:dyDescent="0.4">
      <c r="A184" s="7" t="s">
        <v>200</v>
      </c>
      <c r="B184" s="8" t="s">
        <v>32</v>
      </c>
      <c r="Q184" s="8">
        <v>3</v>
      </c>
      <c r="S184" s="8">
        <v>3</v>
      </c>
      <c r="U184" s="8">
        <v>3</v>
      </c>
      <c r="W184" s="8">
        <v>3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400</v>
      </c>
      <c r="E188" s="8">
        <v>431</v>
      </c>
      <c r="G188" s="8">
        <v>358</v>
      </c>
      <c r="I188" s="8">
        <v>332</v>
      </c>
      <c r="K188" s="8">
        <v>307</v>
      </c>
      <c r="M188" s="8">
        <v>309</v>
      </c>
      <c r="O188" s="8">
        <v>268</v>
      </c>
      <c r="Q188" s="8">
        <v>144</v>
      </c>
      <c r="S188" s="8">
        <v>422</v>
      </c>
      <c r="U188" s="8">
        <v>184</v>
      </c>
      <c r="W188" s="8">
        <v>1154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1915</v>
      </c>
      <c r="D189" s="27">
        <f>SUM(C190:C202)</f>
        <v>1915</v>
      </c>
      <c r="E189" s="26">
        <v>1724</v>
      </c>
      <c r="F189" s="27">
        <f>SUM(E190:E202)</f>
        <v>1724</v>
      </c>
      <c r="G189" s="26">
        <v>1944</v>
      </c>
      <c r="H189" s="27">
        <f>SUM(G190:G202)</f>
        <v>1944</v>
      </c>
      <c r="I189" s="26">
        <v>1868</v>
      </c>
      <c r="J189" s="27">
        <f>SUM(I190:I202)</f>
        <v>1868</v>
      </c>
      <c r="K189" s="26">
        <v>1793</v>
      </c>
      <c r="L189" s="27">
        <f>SUM(K190:K202)</f>
        <v>1793</v>
      </c>
      <c r="M189" s="26">
        <v>1475</v>
      </c>
      <c r="N189" s="27">
        <f>SUM(M190:M202)</f>
        <v>1475</v>
      </c>
      <c r="O189" s="26">
        <v>1608</v>
      </c>
      <c r="P189" s="27">
        <f>SUM(O190:O202)</f>
        <v>1608</v>
      </c>
      <c r="Q189" s="26">
        <v>1499</v>
      </c>
      <c r="R189" s="27">
        <f>SUM(Q190:Q202)</f>
        <v>1500</v>
      </c>
      <c r="S189" s="26">
        <v>1308</v>
      </c>
      <c r="T189" s="27">
        <f>SUM(S190:S202)</f>
        <v>1308</v>
      </c>
      <c r="U189" s="26">
        <v>1184</v>
      </c>
      <c r="V189" s="27">
        <f>SUM(U190:U202)</f>
        <v>1184</v>
      </c>
      <c r="W189" s="26">
        <v>1633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1560</v>
      </c>
      <c r="E190" s="8">
        <v>1285</v>
      </c>
      <c r="G190" s="8">
        <v>1462</v>
      </c>
      <c r="I190" s="8">
        <v>1284</v>
      </c>
      <c r="K190" s="8">
        <v>1185</v>
      </c>
      <c r="M190" s="8">
        <v>950</v>
      </c>
      <c r="O190" s="8">
        <v>939</v>
      </c>
      <c r="Q190" s="8">
        <v>925</v>
      </c>
      <c r="S190" s="8">
        <v>769</v>
      </c>
      <c r="U190" s="8">
        <v>757</v>
      </c>
      <c r="W190" s="8">
        <v>617</v>
      </c>
    </row>
    <row r="191" spans="1:36" ht="15" customHeight="1" x14ac:dyDescent="0.4">
      <c r="A191" s="7" t="s">
        <v>207</v>
      </c>
      <c r="B191" s="8" t="s">
        <v>32</v>
      </c>
      <c r="C191" s="8">
        <v>44</v>
      </c>
      <c r="E191" s="8">
        <v>44</v>
      </c>
      <c r="G191" s="8">
        <v>44</v>
      </c>
    </row>
    <row r="192" spans="1:36" ht="15" customHeight="1" x14ac:dyDescent="0.4">
      <c r="A192" s="7" t="s">
        <v>208</v>
      </c>
      <c r="B192" s="8" t="s">
        <v>32</v>
      </c>
      <c r="O192" s="8">
        <v>143</v>
      </c>
      <c r="Q192" s="8">
        <v>84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311</v>
      </c>
      <c r="E202" s="8">
        <v>395</v>
      </c>
      <c r="G202" s="8">
        <v>438</v>
      </c>
      <c r="I202" s="8">
        <v>584</v>
      </c>
      <c r="K202" s="8">
        <v>608</v>
      </c>
      <c r="M202" s="8">
        <v>525</v>
      </c>
      <c r="O202" s="8">
        <v>526</v>
      </c>
      <c r="Q202" s="8">
        <v>491</v>
      </c>
      <c r="S202" s="8">
        <v>539</v>
      </c>
      <c r="U202" s="8">
        <v>427</v>
      </c>
      <c r="W202" s="8">
        <v>1015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314</v>
      </c>
      <c r="D203" s="24">
        <f>C174+C177-C189</f>
        <v>314</v>
      </c>
      <c r="E203" s="23">
        <v>537</v>
      </c>
      <c r="F203" s="24">
        <f>E174+E177-E189</f>
        <v>537</v>
      </c>
      <c r="G203" s="23">
        <v>596</v>
      </c>
      <c r="H203" s="24">
        <f>G174+G177-G189</f>
        <v>596</v>
      </c>
      <c r="I203" s="23">
        <v>453</v>
      </c>
      <c r="J203" s="24">
        <f>I174+I177-I189</f>
        <v>453</v>
      </c>
      <c r="K203" s="23">
        <v>438</v>
      </c>
      <c r="L203" s="24">
        <f>K174+K177-K189</f>
        <v>439</v>
      </c>
      <c r="M203" s="23">
        <v>781</v>
      </c>
      <c r="N203" s="24">
        <f>M174+M177-M189</f>
        <v>781</v>
      </c>
      <c r="O203" s="23">
        <v>-1178</v>
      </c>
      <c r="P203" s="24">
        <f>O174+O177-O189</f>
        <v>-1179</v>
      </c>
      <c r="Q203" s="23">
        <v>957</v>
      </c>
      <c r="R203" s="24">
        <f>Q174+Q177-Q189</f>
        <v>958</v>
      </c>
      <c r="S203" s="23">
        <v>-168</v>
      </c>
      <c r="T203" s="24">
        <f>S174+S177-S189</f>
        <v>-168</v>
      </c>
      <c r="U203" s="23">
        <v>-640</v>
      </c>
      <c r="V203" s="24">
        <f>U174+U177-U189</f>
        <v>-640</v>
      </c>
      <c r="W203" s="23">
        <v>-275</v>
      </c>
      <c r="X203" s="24">
        <f>W174+W177-W189</f>
        <v>-276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1321</v>
      </c>
      <c r="D204" s="20">
        <f>SUM(C205:C215)</f>
        <v>1321</v>
      </c>
      <c r="E204" s="19">
        <v>1187</v>
      </c>
      <c r="F204" s="20">
        <f>SUM(E205:E215)</f>
        <v>1188</v>
      </c>
      <c r="G204" s="19">
        <v>127</v>
      </c>
      <c r="H204" s="20">
        <f>SUM(G205:G215)</f>
        <v>126</v>
      </c>
      <c r="I204" s="19">
        <v>1089</v>
      </c>
      <c r="J204" s="20">
        <f>SUM(I205:I215)</f>
        <v>1089</v>
      </c>
      <c r="K204" s="19">
        <v>3717</v>
      </c>
      <c r="L204" s="20">
        <f>SUM(K205:K215)</f>
        <v>3717</v>
      </c>
      <c r="M204" s="19">
        <v>406</v>
      </c>
      <c r="N204" s="20">
        <f>SUM(M205:M215)</f>
        <v>406</v>
      </c>
      <c r="O204" s="19">
        <v>4888</v>
      </c>
      <c r="P204" s="20">
        <f>SUM(O205:O215)</f>
        <v>4888</v>
      </c>
      <c r="Q204" s="19">
        <v>70</v>
      </c>
      <c r="R204" s="20">
        <f>SUM(Q205:Q215)</f>
        <v>70</v>
      </c>
      <c r="S204" s="19">
        <v>717</v>
      </c>
      <c r="T204" s="20">
        <f>SUM(S205:S215)</f>
        <v>716</v>
      </c>
      <c r="U204" s="19">
        <v>152</v>
      </c>
      <c r="V204" s="20">
        <f>SUM(U205:U215)</f>
        <v>152</v>
      </c>
      <c r="W204" s="19">
        <v>908</v>
      </c>
      <c r="X204" s="20">
        <f>SUM(W205:W215)</f>
        <v>909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1320</v>
      </c>
      <c r="E208" s="8">
        <v>1173</v>
      </c>
      <c r="G208" s="8">
        <v>118</v>
      </c>
      <c r="K208" s="8">
        <v>3705</v>
      </c>
      <c r="M208" s="8">
        <v>401</v>
      </c>
      <c r="O208" s="8">
        <v>4704</v>
      </c>
      <c r="Q208" s="8">
        <v>70</v>
      </c>
      <c r="S208" s="8">
        <v>600</v>
      </c>
      <c r="U208" s="8">
        <v>102</v>
      </c>
      <c r="W208" s="8">
        <v>764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1</v>
      </c>
      <c r="E215" s="8">
        <v>15</v>
      </c>
      <c r="G215" s="8">
        <v>8</v>
      </c>
      <c r="I215" s="8">
        <v>1089</v>
      </c>
      <c r="K215" s="8">
        <v>12</v>
      </c>
      <c r="M215" s="8">
        <v>5</v>
      </c>
      <c r="O215" s="8">
        <v>184</v>
      </c>
      <c r="S215" s="8">
        <v>116</v>
      </c>
      <c r="U215" s="8">
        <v>50</v>
      </c>
      <c r="W215" s="8">
        <v>145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1029</v>
      </c>
      <c r="D216" s="27">
        <f>SUM(C217:C227)</f>
        <v>1030</v>
      </c>
      <c r="E216" s="26">
        <v>934</v>
      </c>
      <c r="F216" s="27">
        <f>SUM(E217:E227)</f>
        <v>934</v>
      </c>
      <c r="G216" s="26">
        <v>115</v>
      </c>
      <c r="H216" s="27">
        <f>SUM(G217:G227)</f>
        <v>115</v>
      </c>
      <c r="I216" s="26">
        <v>475</v>
      </c>
      <c r="J216" s="27">
        <f>SUM(I217:I227)</f>
        <v>475</v>
      </c>
      <c r="K216" s="26">
        <v>3694</v>
      </c>
      <c r="L216" s="27">
        <f>SUM(K217:K227)</f>
        <v>3694</v>
      </c>
      <c r="M216" s="26">
        <v>565</v>
      </c>
      <c r="N216" s="27">
        <f>SUM(M217:M227)</f>
        <v>564</v>
      </c>
      <c r="O216" s="26">
        <v>3906</v>
      </c>
      <c r="P216" s="27">
        <f>SUM(O217:O227)</f>
        <v>3907</v>
      </c>
      <c r="Q216" s="26">
        <v>3079</v>
      </c>
      <c r="R216" s="27">
        <f>SUM(Q217:Q227)</f>
        <v>3080</v>
      </c>
      <c r="S216" s="26">
        <v>726</v>
      </c>
      <c r="T216" s="27">
        <f>SUM(S217:S227)</f>
        <v>726</v>
      </c>
      <c r="U216" s="26">
        <v>964</v>
      </c>
      <c r="V216" s="27">
        <f>SUM(U217:U227)</f>
        <v>964</v>
      </c>
      <c r="W216" s="26">
        <v>2390</v>
      </c>
      <c r="X216" s="27">
        <f>SUM(W217:W227)</f>
        <v>2390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O219" s="8">
        <v>2457</v>
      </c>
      <c r="Q219" s="8">
        <v>2211</v>
      </c>
      <c r="S219" s="8">
        <v>220</v>
      </c>
      <c r="U219" s="8">
        <v>64</v>
      </c>
    </row>
    <row r="220" spans="1:36" ht="15" customHeight="1" x14ac:dyDescent="0.4">
      <c r="A220" s="7" t="s">
        <v>209</v>
      </c>
      <c r="B220" s="8" t="s">
        <v>32</v>
      </c>
      <c r="S220" s="8">
        <v>9</v>
      </c>
      <c r="U220" s="8">
        <v>47</v>
      </c>
    </row>
    <row r="221" spans="1:36" ht="15" customHeight="1" x14ac:dyDescent="0.4">
      <c r="A221" s="7" t="s">
        <v>211</v>
      </c>
      <c r="B221" s="8" t="s">
        <v>32</v>
      </c>
      <c r="C221" s="8">
        <v>578</v>
      </c>
      <c r="E221" s="8">
        <v>86</v>
      </c>
      <c r="G221" s="8">
        <v>5</v>
      </c>
      <c r="I221" s="8">
        <v>192</v>
      </c>
      <c r="K221" s="8">
        <v>338</v>
      </c>
      <c r="M221" s="8">
        <v>8</v>
      </c>
      <c r="O221" s="8">
        <v>613</v>
      </c>
      <c r="Q221" s="8">
        <v>351</v>
      </c>
      <c r="S221" s="8">
        <v>86</v>
      </c>
      <c r="U221" s="8">
        <v>34</v>
      </c>
      <c r="W221" s="8">
        <v>366</v>
      </c>
    </row>
    <row r="222" spans="1:36" ht="15" customHeight="1" x14ac:dyDescent="0.4">
      <c r="A222" s="7" t="s">
        <v>212</v>
      </c>
      <c r="B222" s="8" t="s">
        <v>32</v>
      </c>
      <c r="O222" s="8">
        <v>94</v>
      </c>
      <c r="Q222" s="8">
        <v>79</v>
      </c>
      <c r="S222" s="8">
        <v>52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182</v>
      </c>
      <c r="W224" s="8">
        <v>1767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452</v>
      </c>
      <c r="E227" s="8">
        <v>848</v>
      </c>
      <c r="G227" s="8">
        <v>110</v>
      </c>
      <c r="I227" s="8">
        <v>283</v>
      </c>
      <c r="K227" s="8">
        <v>3356</v>
      </c>
      <c r="M227" s="8">
        <v>556</v>
      </c>
      <c r="O227" s="8">
        <v>743</v>
      </c>
      <c r="Q227" s="8">
        <v>439</v>
      </c>
      <c r="S227" s="8">
        <v>359</v>
      </c>
      <c r="U227" s="8">
        <v>637</v>
      </c>
      <c r="W227" s="8">
        <v>257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606</v>
      </c>
      <c r="D229" s="24">
        <f>C203+C204-C216</f>
        <v>606</v>
      </c>
      <c r="E229" s="23">
        <v>790</v>
      </c>
      <c r="F229" s="24">
        <f>E203+E204-E216</f>
        <v>790</v>
      </c>
      <c r="G229" s="23">
        <v>609</v>
      </c>
      <c r="H229" s="24">
        <f>G203+G204-G216</f>
        <v>608</v>
      </c>
      <c r="I229" s="23">
        <v>1067</v>
      </c>
      <c r="J229" s="24">
        <f>I203+I204-I216</f>
        <v>1067</v>
      </c>
      <c r="K229" s="23">
        <v>461</v>
      </c>
      <c r="L229" s="24">
        <f>K203+K204-K216</f>
        <v>461</v>
      </c>
      <c r="M229" s="23">
        <v>623</v>
      </c>
      <c r="N229" s="24">
        <f>M203+M204-M216</f>
        <v>622</v>
      </c>
      <c r="O229" s="23">
        <v>-197</v>
      </c>
      <c r="P229" s="24">
        <f>O203+O204-O216</f>
        <v>-196</v>
      </c>
      <c r="Q229" s="23">
        <v>-2053</v>
      </c>
      <c r="R229" s="24">
        <f>Q203+Q204-Q216</f>
        <v>-2052</v>
      </c>
      <c r="S229" s="23">
        <v>-177</v>
      </c>
      <c r="T229" s="24">
        <f>S203+S204-S216</f>
        <v>-177</v>
      </c>
      <c r="U229" s="23">
        <v>-1452</v>
      </c>
      <c r="V229" s="24">
        <f>U203+U204-U216</f>
        <v>-1452</v>
      </c>
      <c r="W229" s="23">
        <v>-1757</v>
      </c>
      <c r="X229" s="24">
        <f>W203+W204-W216</f>
        <v>-1757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606</v>
      </c>
      <c r="E232" s="8">
        <v>790</v>
      </c>
      <c r="G232" s="8">
        <v>609</v>
      </c>
      <c r="I232" s="8">
        <v>1067</v>
      </c>
      <c r="K232" s="8">
        <v>461</v>
      </c>
      <c r="M232" s="8">
        <v>623</v>
      </c>
      <c r="O232" s="8">
        <v>-197</v>
      </c>
      <c r="Q232" s="8">
        <v>-2053</v>
      </c>
      <c r="S232" s="8">
        <v>-177</v>
      </c>
      <c r="U232" s="8">
        <v>-1452</v>
      </c>
      <c r="W232" s="8">
        <v>-1757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283</v>
      </c>
      <c r="D233" s="14">
        <f>SUM(C234:C244)</f>
        <v>283</v>
      </c>
      <c r="E233" s="13">
        <v>509</v>
      </c>
      <c r="F233" s="14">
        <f>SUM(E234:E244)</f>
        <v>509</v>
      </c>
      <c r="G233" s="13">
        <v>287</v>
      </c>
      <c r="H233" s="14">
        <f>SUM(G234:G244)</f>
        <v>287</v>
      </c>
      <c r="I233" s="13">
        <v>649</v>
      </c>
      <c r="J233" s="14">
        <f>SUM(I234:I244)</f>
        <v>649</v>
      </c>
      <c r="K233" s="13">
        <v>44</v>
      </c>
      <c r="L233" s="14">
        <f>SUM(K234:K244)</f>
        <v>44</v>
      </c>
      <c r="M233" s="13">
        <v>474</v>
      </c>
      <c r="N233" s="14">
        <f>SUM(M234:M244)</f>
        <v>475</v>
      </c>
      <c r="O233" s="13">
        <v>15</v>
      </c>
      <c r="P233" s="14">
        <f>SUM(O234:O244)</f>
        <v>13</v>
      </c>
      <c r="Q233" s="13">
        <v>50</v>
      </c>
      <c r="R233" s="14">
        <f>SUM(Q234:Q244)</f>
        <v>64</v>
      </c>
      <c r="S233" s="13">
        <v>60</v>
      </c>
      <c r="T233" s="14">
        <f>SUM(S234:S244)</f>
        <v>54</v>
      </c>
      <c r="U233" s="13">
        <v>18</v>
      </c>
      <c r="V233" s="14">
        <f>SUM(U234:U244)</f>
        <v>23</v>
      </c>
      <c r="W233" s="13">
        <v>316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283</v>
      </c>
      <c r="E236" s="8">
        <v>509</v>
      </c>
      <c r="G236" s="8">
        <v>287</v>
      </c>
      <c r="I236" s="8">
        <v>649</v>
      </c>
      <c r="K236" s="8">
        <v>44</v>
      </c>
      <c r="M236" s="8">
        <v>474</v>
      </c>
      <c r="O236" s="8">
        <v>15</v>
      </c>
      <c r="Q236" s="8">
        <v>50</v>
      </c>
      <c r="S236" s="8">
        <v>22</v>
      </c>
      <c r="U236" s="8">
        <v>32</v>
      </c>
      <c r="W236" s="8">
        <v>17</v>
      </c>
    </row>
    <row r="237" spans="1:36" ht="15" customHeight="1" x14ac:dyDescent="0.4">
      <c r="A237" s="7" t="s">
        <v>245</v>
      </c>
      <c r="B237" s="8" t="s">
        <v>32</v>
      </c>
      <c r="S237" s="8">
        <v>30</v>
      </c>
      <c r="U237" s="8">
        <v>-14</v>
      </c>
      <c r="W237" s="8">
        <v>299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M240" s="8">
        <v>1</v>
      </c>
      <c r="O240" s="8">
        <v>1</v>
      </c>
      <c r="Q240" s="8">
        <v>14</v>
      </c>
      <c r="S240" s="8">
        <v>2</v>
      </c>
      <c r="U240" s="8">
        <v>5</v>
      </c>
      <c r="W240" s="8">
        <v>-12</v>
      </c>
    </row>
    <row r="241" spans="1:36" ht="15" customHeight="1" x14ac:dyDescent="0.4">
      <c r="A241" s="7" t="s">
        <v>249</v>
      </c>
      <c r="B241" s="8" t="s">
        <v>32</v>
      </c>
      <c r="O241" s="8">
        <v>-3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322</v>
      </c>
      <c r="D245" s="24">
        <f>D229-C233+SUM(C242:C244)-C241-C240</f>
        <v>323</v>
      </c>
      <c r="E245" s="23">
        <v>281</v>
      </c>
      <c r="F245" s="24">
        <f>F229-E233+SUM(E242:E244)-E241-E240</f>
        <v>281</v>
      </c>
      <c r="G245" s="23">
        <v>322</v>
      </c>
      <c r="H245" s="24">
        <f>H229-G233+SUM(G242:G244)-G241-G240</f>
        <v>321</v>
      </c>
      <c r="I245" s="23">
        <v>418</v>
      </c>
      <c r="J245" s="24">
        <f>J229-I233+SUM(I242:I244)-I241-I240</f>
        <v>418</v>
      </c>
      <c r="K245" s="23">
        <v>417</v>
      </c>
      <c r="L245" s="24">
        <f>L229-K233+SUM(K242:K244)-K241-K240</f>
        <v>417</v>
      </c>
      <c r="M245" s="23">
        <v>148</v>
      </c>
      <c r="N245" s="24">
        <f>N229-M233+SUM(M242:M244)-M241-M240</f>
        <v>147</v>
      </c>
      <c r="O245" s="23">
        <v>-210</v>
      </c>
      <c r="P245" s="24">
        <f>P229-O233+SUM(O242:O244)-O241-O240</f>
        <v>-209</v>
      </c>
      <c r="Q245" s="23">
        <v>-2118</v>
      </c>
      <c r="R245" s="24">
        <f>R229-Q233+SUM(Q242:Q244)-Q241-Q240</f>
        <v>-2116</v>
      </c>
      <c r="S245" s="23">
        <v>-239</v>
      </c>
      <c r="T245" s="24">
        <f>T229-S233+SUM(S242:S244)-S241-S240</f>
        <v>-239</v>
      </c>
      <c r="U245" s="23">
        <v>-1475</v>
      </c>
      <c r="V245" s="24">
        <f>V229-U233+SUM(U242:U244)-U241-U240</f>
        <v>-1475</v>
      </c>
      <c r="W245" s="23">
        <v>-2061</v>
      </c>
      <c r="X245" s="24">
        <f>X229-W233+SUM(W242:W244)-W241-W240</f>
        <v>-2061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-177</v>
      </c>
      <c r="U246" s="8">
        <v>-1452</v>
      </c>
      <c r="W246" s="8">
        <v>-1757</v>
      </c>
    </row>
    <row r="247" spans="1:36" ht="15" customHeight="1" x14ac:dyDescent="0.4">
      <c r="A247" s="7" t="s">
        <v>255</v>
      </c>
      <c r="B247" s="8" t="s">
        <v>32</v>
      </c>
      <c r="S247" s="8">
        <v>1044</v>
      </c>
      <c r="U247" s="8">
        <v>1103</v>
      </c>
      <c r="W247" s="8">
        <v>957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215</v>
      </c>
      <c r="U251" s="8">
        <v>64</v>
      </c>
    </row>
    <row r="252" spans="1:36" ht="15" customHeight="1" x14ac:dyDescent="0.4">
      <c r="A252" s="7" t="s">
        <v>520</v>
      </c>
      <c r="B252" s="8" t="s">
        <v>32</v>
      </c>
      <c r="U252" s="8">
        <v>47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-599</v>
      </c>
      <c r="U254" s="8">
        <v>-101</v>
      </c>
      <c r="W254" s="8">
        <v>-764</v>
      </c>
    </row>
    <row r="255" spans="1:36" ht="15" customHeight="1" x14ac:dyDescent="0.4">
      <c r="A255" s="7" t="s">
        <v>263</v>
      </c>
      <c r="B255" s="8" t="s">
        <v>32</v>
      </c>
      <c r="S255" s="8">
        <v>83</v>
      </c>
      <c r="U255" s="8">
        <v>4</v>
      </c>
      <c r="W255" s="8">
        <v>366</v>
      </c>
    </row>
    <row r="256" spans="1:36" ht="15" customHeight="1" x14ac:dyDescent="0.4">
      <c r="A256" s="7" t="s">
        <v>264</v>
      </c>
      <c r="B256" s="8" t="s">
        <v>32</v>
      </c>
    </row>
    <row r="257" spans="1:23" ht="15" customHeight="1" x14ac:dyDescent="0.4">
      <c r="A257" s="7" t="s">
        <v>265</v>
      </c>
      <c r="B257" s="8" t="s">
        <v>32</v>
      </c>
      <c r="U257" s="8">
        <v>29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S261" s="8">
        <v>-13</v>
      </c>
      <c r="U261" s="8">
        <v>264</v>
      </c>
      <c r="W261" s="8">
        <v>28</v>
      </c>
    </row>
    <row r="262" spans="1:23" ht="15" customHeight="1" x14ac:dyDescent="0.4">
      <c r="A262" s="7" t="s">
        <v>270</v>
      </c>
      <c r="B262" s="8" t="s">
        <v>32</v>
      </c>
      <c r="S262" s="8">
        <v>-41</v>
      </c>
      <c r="U262" s="8">
        <v>-302</v>
      </c>
      <c r="W262" s="8">
        <v>1850</v>
      </c>
    </row>
    <row r="263" spans="1:23" ht="15" customHeight="1" x14ac:dyDescent="0.4">
      <c r="A263" s="7" t="s">
        <v>271</v>
      </c>
      <c r="B263" s="8" t="s">
        <v>32</v>
      </c>
      <c r="S263" s="8">
        <v>27</v>
      </c>
      <c r="U263" s="8">
        <v>-6</v>
      </c>
      <c r="W263" s="8">
        <v>-55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S265" s="8">
        <v>-10</v>
      </c>
      <c r="U265" s="8">
        <v>-23</v>
      </c>
      <c r="W265" s="8">
        <v>-66</v>
      </c>
    </row>
    <row r="266" spans="1:23" ht="15" customHeight="1" x14ac:dyDescent="0.4">
      <c r="A266" s="7" t="s">
        <v>274</v>
      </c>
      <c r="B266" s="8" t="s">
        <v>32</v>
      </c>
      <c r="S266" s="8">
        <v>770</v>
      </c>
      <c r="U266" s="8">
        <v>689</v>
      </c>
      <c r="W266" s="8">
        <v>592</v>
      </c>
    </row>
    <row r="267" spans="1:23" ht="15" customHeight="1" x14ac:dyDescent="0.4">
      <c r="A267" s="7" t="s">
        <v>275</v>
      </c>
      <c r="B267" s="8" t="s">
        <v>32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  <c r="W269" s="8">
        <v>1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S272" s="8">
        <v>-126</v>
      </c>
      <c r="U272" s="8">
        <v>-78</v>
      </c>
      <c r="W272" s="8">
        <v>1196</v>
      </c>
    </row>
    <row r="273" spans="1:36" ht="15" customHeight="1" x14ac:dyDescent="0.4">
      <c r="A273" s="7" t="s">
        <v>281</v>
      </c>
      <c r="B273" s="8" t="s">
        <v>32</v>
      </c>
      <c r="S273" s="8">
        <v>617</v>
      </c>
      <c r="U273" s="8">
        <v>313</v>
      </c>
      <c r="W273" s="8">
        <v>1597</v>
      </c>
    </row>
    <row r="274" spans="1:36" ht="15" customHeight="1" x14ac:dyDescent="0.4">
      <c r="A274" s="7" t="s">
        <v>282</v>
      </c>
      <c r="B274" s="8" t="s">
        <v>32</v>
      </c>
      <c r="S274" s="8">
        <v>-228</v>
      </c>
      <c r="U274" s="8">
        <v>419</v>
      </c>
      <c r="W274" s="8">
        <v>-1791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-105</v>
      </c>
      <c r="U277" s="8">
        <v>-125</v>
      </c>
      <c r="W277" s="8">
        <v>314</v>
      </c>
    </row>
    <row r="278" spans="1:36" ht="15" customHeight="1" x14ac:dyDescent="0.4">
      <c r="A278" s="7" t="s">
        <v>286</v>
      </c>
      <c r="B278" s="8" t="s">
        <v>32</v>
      </c>
      <c r="S278" s="8">
        <v>23</v>
      </c>
      <c r="U278" s="8">
        <v>441</v>
      </c>
      <c r="W278" s="8">
        <v>-959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-4</v>
      </c>
      <c r="T280" s="14"/>
      <c r="U280" s="13">
        <v>-15</v>
      </c>
      <c r="V280" s="14"/>
      <c r="W280" s="13">
        <v>-5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1473</v>
      </c>
      <c r="T285" s="27">
        <f>SUM(S246:S280)</f>
        <v>1476</v>
      </c>
      <c r="U285" s="26">
        <v>1285</v>
      </c>
      <c r="V285" s="27">
        <f>SUM(U246:U280)</f>
        <v>1271</v>
      </c>
      <c r="W285" s="26">
        <v>1503</v>
      </c>
      <c r="X285" s="27">
        <f>SUM(W246:W280)</f>
        <v>1504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 t="b">
        <f>IF(AND(V285&gt;U285-5,V285&lt;U285+5),1)</f>
        <v>0</v>
      </c>
    </row>
    <row r="286" spans="1:36" ht="15" customHeight="1" x14ac:dyDescent="0.4">
      <c r="A286" s="7" t="s">
        <v>294</v>
      </c>
      <c r="B286" s="8" t="s">
        <v>32</v>
      </c>
      <c r="S286" s="8">
        <v>10</v>
      </c>
      <c r="U286" s="8">
        <v>23</v>
      </c>
      <c r="W286" s="8">
        <v>66</v>
      </c>
    </row>
    <row r="287" spans="1:36" ht="15" customHeight="1" x14ac:dyDescent="0.4">
      <c r="A287" s="7" t="s">
        <v>295</v>
      </c>
      <c r="B287" s="8" t="s">
        <v>32</v>
      </c>
      <c r="S287" s="8">
        <v>-781</v>
      </c>
      <c r="U287" s="8">
        <v>-709</v>
      </c>
      <c r="W287" s="8">
        <v>-527</v>
      </c>
    </row>
    <row r="288" spans="1:36" ht="15" customHeight="1" x14ac:dyDescent="0.4">
      <c r="A288" s="7" t="s">
        <v>296</v>
      </c>
      <c r="B288" s="8" t="s">
        <v>32</v>
      </c>
      <c r="S288" s="8">
        <v>-60</v>
      </c>
      <c r="U288" s="8">
        <v>-19</v>
      </c>
      <c r="W288" s="8">
        <v>-36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642</v>
      </c>
      <c r="T291" s="24">
        <f>T285+SUM(S286:S290)</f>
        <v>645</v>
      </c>
      <c r="U291" s="23">
        <v>581</v>
      </c>
      <c r="V291" s="24">
        <f>U285+SUM(U286:U290)</f>
        <v>580</v>
      </c>
      <c r="W291" s="23">
        <v>1006</v>
      </c>
      <c r="X291" s="24">
        <f>W285+SUM(W286:W290)</f>
        <v>1006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-309</v>
      </c>
      <c r="U292" s="8">
        <v>-4</v>
      </c>
      <c r="W292" s="8">
        <v>-12</v>
      </c>
    </row>
    <row r="293" spans="1:36" ht="15" customHeight="1" x14ac:dyDescent="0.4">
      <c r="A293" s="7" t="s">
        <v>301</v>
      </c>
      <c r="B293" s="8" t="s">
        <v>32</v>
      </c>
      <c r="S293" s="8">
        <v>93</v>
      </c>
      <c r="W293" s="8">
        <v>356</v>
      </c>
    </row>
    <row r="294" spans="1:36" ht="15" customHeight="1" x14ac:dyDescent="0.4">
      <c r="A294" s="7" t="s">
        <v>302</v>
      </c>
      <c r="B294" s="8" t="s">
        <v>32</v>
      </c>
      <c r="S294" s="8">
        <v>-57</v>
      </c>
      <c r="U294" s="8">
        <v>-238</v>
      </c>
      <c r="W294" s="8">
        <v>-91</v>
      </c>
    </row>
    <row r="295" spans="1:36" ht="15" customHeight="1" x14ac:dyDescent="0.4">
      <c r="A295" s="7" t="s">
        <v>303</v>
      </c>
      <c r="B295" s="8" t="s">
        <v>32</v>
      </c>
      <c r="S295" s="8">
        <v>712</v>
      </c>
      <c r="U295" s="8">
        <v>380</v>
      </c>
      <c r="W295" s="8">
        <v>1516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  <c r="S297" s="8">
        <v>169</v>
      </c>
    </row>
    <row r="298" spans="1:36" ht="15" customHeight="1" x14ac:dyDescent="0.4">
      <c r="A298" s="7" t="s">
        <v>306</v>
      </c>
      <c r="B298" s="8" t="s">
        <v>32</v>
      </c>
      <c r="S298" s="8">
        <v>-15</v>
      </c>
      <c r="U298" s="8">
        <v>-31</v>
      </c>
      <c r="W298" s="8">
        <v>-3</v>
      </c>
    </row>
    <row r="299" spans="1:36" ht="15" customHeight="1" x14ac:dyDescent="0.4">
      <c r="A299" s="7" t="s">
        <v>307</v>
      </c>
      <c r="B299" s="8" t="s">
        <v>32</v>
      </c>
      <c r="S299" s="8">
        <v>232</v>
      </c>
      <c r="U299" s="8">
        <v>39</v>
      </c>
      <c r="W299" s="8">
        <v>80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206</v>
      </c>
      <c r="U305" s="8">
        <v>-18</v>
      </c>
      <c r="W305" s="8">
        <v>195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1027</v>
      </c>
      <c r="T306" s="24">
        <f>SUM(S292:S305)</f>
        <v>1031</v>
      </c>
      <c r="U306" s="23">
        <v>162</v>
      </c>
      <c r="V306" s="24">
        <f>SUM(U292:U305)</f>
        <v>128</v>
      </c>
      <c r="W306" s="23">
        <v>2042</v>
      </c>
      <c r="X306" s="24">
        <f>SUM(W292:W305)</f>
        <v>2041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S307" s="8">
        <v>83</v>
      </c>
      <c r="U307" s="8">
        <v>801</v>
      </c>
    </row>
    <row r="308" spans="1:36" ht="15" customHeight="1" x14ac:dyDescent="0.4">
      <c r="A308" s="7" t="s">
        <v>315</v>
      </c>
      <c r="B308" s="8" t="s">
        <v>32</v>
      </c>
      <c r="S308" s="8">
        <v>-805</v>
      </c>
      <c r="U308" s="8">
        <v>-580</v>
      </c>
      <c r="W308" s="8">
        <v>-1373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</row>
    <row r="313" spans="1:36" ht="15" customHeight="1" x14ac:dyDescent="0.4">
      <c r="A313" s="7" t="s">
        <v>320</v>
      </c>
      <c r="B313" s="8" t="s">
        <v>32</v>
      </c>
      <c r="S313" s="8">
        <v>-494</v>
      </c>
      <c r="U313" s="8">
        <v>-804</v>
      </c>
      <c r="W313" s="8">
        <v>-1637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S320" s="8">
        <v>-2</v>
      </c>
      <c r="U320" s="8">
        <v>-2</v>
      </c>
      <c r="W320" s="8">
        <v>-2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S323" s="8">
        <v>-1</v>
      </c>
      <c r="U323" s="8">
        <v>-18</v>
      </c>
      <c r="W323" s="8">
        <v>-13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-1219</v>
      </c>
      <c r="T324" s="24">
        <f>SUM(S307:S323)</f>
        <v>-1219</v>
      </c>
      <c r="U324" s="23">
        <v>-603</v>
      </c>
      <c r="V324" s="24">
        <f>SUM(U307:U323)</f>
        <v>-603</v>
      </c>
      <c r="W324" s="23">
        <v>-3026</v>
      </c>
      <c r="X324" s="24">
        <f>SUM(W307:W323)</f>
        <v>-3025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-2</v>
      </c>
      <c r="W325" s="8">
        <v>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447</v>
      </c>
      <c r="T326" s="24">
        <f>S329-S327-S328</f>
        <v>448</v>
      </c>
      <c r="U326" s="23">
        <v>140</v>
      </c>
      <c r="V326" s="24">
        <f>U329-U327-U328</f>
        <v>141</v>
      </c>
      <c r="W326" s="23">
        <v>24</v>
      </c>
      <c r="X326" s="24">
        <f>W329-W327-W328</f>
        <v>24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696</v>
      </c>
      <c r="U327" s="8">
        <v>1144</v>
      </c>
      <c r="W327" s="8">
        <v>582</v>
      </c>
    </row>
    <row r="328" spans="1:36" ht="15" customHeight="1" x14ac:dyDescent="0.4">
      <c r="A328" s="7" t="s">
        <v>335</v>
      </c>
      <c r="B328" s="8" t="s">
        <v>32</v>
      </c>
      <c r="U328" s="8">
        <v>-703</v>
      </c>
    </row>
    <row r="329" spans="1:36" ht="15" customHeight="1" x14ac:dyDescent="0.4">
      <c r="A329" s="7" t="s">
        <v>336</v>
      </c>
      <c r="B329" s="8" t="s">
        <v>32</v>
      </c>
      <c r="S329" s="8">
        <v>1144</v>
      </c>
      <c r="U329" s="8">
        <v>582</v>
      </c>
      <c r="W329" s="8">
        <v>606</v>
      </c>
    </row>
    <row r="330" spans="1:36" ht="15" customHeight="1" x14ac:dyDescent="0.4">
      <c r="A330" s="7" t="s">
        <v>337</v>
      </c>
      <c r="B330" s="8" t="s">
        <v>32</v>
      </c>
      <c r="S330" s="8">
        <v>2536</v>
      </c>
      <c r="U330" s="8">
        <v>1944</v>
      </c>
      <c r="W330" s="8">
        <v>1624</v>
      </c>
    </row>
    <row r="331" spans="1:36" ht="15" customHeight="1" x14ac:dyDescent="0.4">
      <c r="A331" s="7" t="s">
        <v>338</v>
      </c>
      <c r="B331" s="8" t="s">
        <v>32</v>
      </c>
      <c r="S331" s="8">
        <v>-1391</v>
      </c>
      <c r="U331" s="8">
        <v>-1362</v>
      </c>
      <c r="W331" s="8">
        <v>-1018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4B5-D02E-44EA-BDB3-3FFA8B26BD17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 t="s">
        <v>550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C4" s="8">
        <v>3</v>
      </c>
      <c r="D4" s="11">
        <v>5</v>
      </c>
      <c r="E4" s="8">
        <v>4</v>
      </c>
      <c r="G4" s="8">
        <v>4</v>
      </c>
      <c r="I4" s="8">
        <v>4</v>
      </c>
      <c r="K4" s="8">
        <v>4</v>
      </c>
      <c r="M4" s="8">
        <v>4</v>
      </c>
      <c r="O4" s="8">
        <v>4</v>
      </c>
      <c r="Q4" s="8">
        <v>4</v>
      </c>
      <c r="S4" s="8">
        <v>5</v>
      </c>
      <c r="U4" s="8">
        <v>5</v>
      </c>
      <c r="W4" s="8">
        <v>5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32956000</v>
      </c>
      <c r="E5" s="8">
        <v>32956000</v>
      </c>
      <c r="G5" s="8">
        <v>32956000</v>
      </c>
      <c r="I5" s="8">
        <v>37956000</v>
      </c>
      <c r="K5" s="8">
        <v>37956000</v>
      </c>
      <c r="M5" s="8">
        <v>37956000</v>
      </c>
      <c r="O5" s="8">
        <v>51318816</v>
      </c>
      <c r="Q5" s="8">
        <v>133889769</v>
      </c>
      <c r="S5" s="8">
        <v>207659915</v>
      </c>
      <c r="U5" s="8">
        <v>261111808</v>
      </c>
      <c r="W5" s="8">
        <v>429807683</v>
      </c>
    </row>
    <row r="6" spans="1:36" ht="15" customHeight="1" x14ac:dyDescent="0.4">
      <c r="A6" s="7" t="s">
        <v>27</v>
      </c>
      <c r="B6" s="8" t="s">
        <v>26</v>
      </c>
      <c r="E6" s="8">
        <v>3000</v>
      </c>
      <c r="G6" s="8">
        <v>1000</v>
      </c>
      <c r="I6" s="8">
        <v>1000</v>
      </c>
      <c r="M6" s="8">
        <v>1000</v>
      </c>
      <c r="O6" s="8">
        <v>172735</v>
      </c>
      <c r="Q6" s="8">
        <v>170636</v>
      </c>
      <c r="S6" s="8">
        <v>172803</v>
      </c>
      <c r="U6" s="8">
        <v>171221</v>
      </c>
      <c r="W6" s="8">
        <v>176460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551</v>
      </c>
      <c r="D7" s="14"/>
      <c r="E7" s="13" t="s">
        <v>551</v>
      </c>
      <c r="F7" s="14"/>
      <c r="G7" s="13" t="s">
        <v>551</v>
      </c>
      <c r="H7" s="14"/>
      <c r="I7" s="13" t="s">
        <v>551</v>
      </c>
      <c r="J7" s="14"/>
      <c r="K7" s="13" t="s">
        <v>551</v>
      </c>
      <c r="L7" s="14"/>
      <c r="M7" s="13" t="s">
        <v>551</v>
      </c>
      <c r="N7" s="14"/>
      <c r="O7" s="13" t="s">
        <v>551</v>
      </c>
      <c r="P7" s="14"/>
      <c r="Q7" s="13" t="s">
        <v>551</v>
      </c>
      <c r="R7" s="14"/>
      <c r="S7" s="13" t="s">
        <v>551</v>
      </c>
      <c r="T7" s="14"/>
      <c r="U7" s="13" t="s">
        <v>551</v>
      </c>
      <c r="V7" s="14"/>
      <c r="W7" s="13" t="s">
        <v>551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50022</v>
      </c>
      <c r="D8" s="17">
        <f>SUM(C9:C35)-SUM(C17:C21)</f>
        <v>50022</v>
      </c>
      <c r="E8" s="16">
        <v>28064</v>
      </c>
      <c r="F8" s="17">
        <f>SUM(E9:E35)-SUM(E17:E21)</f>
        <v>28064</v>
      </c>
      <c r="G8" s="16">
        <v>18461</v>
      </c>
      <c r="H8" s="17">
        <f>SUM(G9:G35)-SUM(G17:G21)</f>
        <v>18461</v>
      </c>
      <c r="I8" s="16">
        <v>13290</v>
      </c>
      <c r="J8" s="17">
        <f>SUM(I9:I35)-SUM(I17:I21)</f>
        <v>13289</v>
      </c>
      <c r="K8" s="16">
        <v>7659</v>
      </c>
      <c r="L8" s="17">
        <f>SUM(K9:K35)-SUM(K17:K21)</f>
        <v>7659</v>
      </c>
      <c r="M8" s="16">
        <v>9415</v>
      </c>
      <c r="N8" s="17">
        <f>SUM(M9:M35)-SUM(M17:M21)</f>
        <v>9415</v>
      </c>
      <c r="O8" s="16">
        <v>11139</v>
      </c>
      <c r="P8" s="17">
        <f>SUM(O9:O35)-SUM(O17:O21)</f>
        <v>11139</v>
      </c>
      <c r="Q8" s="16">
        <v>7781</v>
      </c>
      <c r="R8" s="17">
        <f>SUM(Q9:Q35)-SUM(Q17:Q21)</f>
        <v>7780</v>
      </c>
      <c r="S8" s="16">
        <v>5073</v>
      </c>
      <c r="T8" s="17">
        <f>SUM(S9:S35)-SUM(S17:S21)</f>
        <v>5073</v>
      </c>
      <c r="U8" s="16">
        <v>4817</v>
      </c>
      <c r="V8" s="17">
        <f>SUM(U9:U35)-SUM(U17:U21)</f>
        <v>4817</v>
      </c>
      <c r="W8" s="16">
        <v>4583</v>
      </c>
      <c r="X8" s="17">
        <f>SUM(W9:W35)-SUM(W17:W21)</f>
        <v>4583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20368</v>
      </c>
      <c r="E10" s="8">
        <v>7768</v>
      </c>
      <c r="G10" s="8">
        <v>4046</v>
      </c>
      <c r="I10" s="8">
        <v>3595</v>
      </c>
      <c r="K10" s="8">
        <v>411</v>
      </c>
      <c r="M10" s="8">
        <v>539</v>
      </c>
      <c r="O10" s="8">
        <v>404</v>
      </c>
      <c r="Q10" s="8">
        <v>449</v>
      </c>
      <c r="S10" s="8">
        <v>885</v>
      </c>
      <c r="U10" s="8">
        <v>1053</v>
      </c>
      <c r="W10" s="8">
        <v>382</v>
      </c>
    </row>
    <row r="11" spans="1:36" ht="15" customHeight="1" x14ac:dyDescent="0.4">
      <c r="A11" s="7" t="s">
        <v>35</v>
      </c>
      <c r="B11" s="8" t="s">
        <v>32</v>
      </c>
      <c r="C11" s="8">
        <v>6299</v>
      </c>
      <c r="E11" s="8">
        <v>4182</v>
      </c>
      <c r="G11" s="8">
        <v>3914</v>
      </c>
      <c r="I11" s="8">
        <v>1386</v>
      </c>
      <c r="K11" s="8">
        <v>597</v>
      </c>
      <c r="M11" s="8">
        <v>2960</v>
      </c>
      <c r="O11" s="8">
        <v>3709</v>
      </c>
      <c r="Q11" s="8">
        <v>1158</v>
      </c>
      <c r="S11" s="8">
        <v>453</v>
      </c>
      <c r="U11" s="8">
        <v>367</v>
      </c>
      <c r="W11" s="8">
        <v>331</v>
      </c>
    </row>
    <row r="12" spans="1:36" ht="15" customHeight="1" x14ac:dyDescent="0.4">
      <c r="A12" s="7" t="s">
        <v>36</v>
      </c>
      <c r="B12" s="8" t="s">
        <v>32</v>
      </c>
      <c r="I12" s="8">
        <v>801</v>
      </c>
      <c r="K12" s="8">
        <v>342</v>
      </c>
      <c r="O12" s="8">
        <v>480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1933</v>
      </c>
      <c r="E15" s="8">
        <v>1694</v>
      </c>
      <c r="G15" s="8">
        <v>265</v>
      </c>
    </row>
    <row r="16" spans="1:36" ht="15" customHeight="1" x14ac:dyDescent="0.4">
      <c r="A16" s="7" t="s">
        <v>40</v>
      </c>
      <c r="B16" s="8" t="s">
        <v>32</v>
      </c>
      <c r="C16" s="8">
        <v>19694</v>
      </c>
      <c r="E16" s="8">
        <v>14344</v>
      </c>
      <c r="G16" s="8">
        <v>10325</v>
      </c>
      <c r="I16" s="8">
        <v>7169</v>
      </c>
      <c r="K16" s="8">
        <v>5659</v>
      </c>
      <c r="M16" s="8">
        <v>5216</v>
      </c>
      <c r="O16" s="8">
        <v>5287</v>
      </c>
      <c r="Q16" s="8">
        <v>4006</v>
      </c>
      <c r="S16" s="8">
        <v>1737</v>
      </c>
      <c r="U16" s="8">
        <v>2906</v>
      </c>
      <c r="W16" s="8">
        <v>555</v>
      </c>
    </row>
    <row r="17" spans="1:23" ht="15" customHeight="1" x14ac:dyDescent="0.4">
      <c r="A17" s="7" t="s">
        <v>41</v>
      </c>
      <c r="B17" s="8" t="s">
        <v>32</v>
      </c>
      <c r="S17" s="8">
        <v>258</v>
      </c>
      <c r="U17" s="8">
        <v>534</v>
      </c>
      <c r="W17" s="8">
        <v>245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  <c r="S19" s="8">
        <v>45</v>
      </c>
      <c r="U19" s="8">
        <v>575</v>
      </c>
      <c r="W19" s="8">
        <v>69</v>
      </c>
    </row>
    <row r="20" spans="1:23" ht="15" customHeight="1" x14ac:dyDescent="0.4">
      <c r="A20" s="7" t="s">
        <v>44</v>
      </c>
      <c r="B20" s="8" t="s">
        <v>32</v>
      </c>
      <c r="S20" s="8">
        <v>1434</v>
      </c>
      <c r="U20" s="8">
        <v>1797</v>
      </c>
      <c r="W20" s="8">
        <v>241</v>
      </c>
    </row>
    <row r="21" spans="1:23" ht="15" customHeight="1" x14ac:dyDescent="0.4">
      <c r="A21" s="7" t="s">
        <v>45</v>
      </c>
      <c r="B21" s="8" t="s">
        <v>32</v>
      </c>
    </row>
    <row r="22" spans="1:23" ht="15" customHeight="1" x14ac:dyDescent="0.4">
      <c r="A22" s="7" t="s">
        <v>46</v>
      </c>
      <c r="B22" s="8" t="s">
        <v>32</v>
      </c>
      <c r="S22" s="8">
        <v>270</v>
      </c>
      <c r="U22" s="8">
        <v>244</v>
      </c>
      <c r="W22" s="8">
        <v>167</v>
      </c>
    </row>
    <row r="23" spans="1:23" ht="15" customHeight="1" x14ac:dyDescent="0.4">
      <c r="A23" s="7" t="s">
        <v>47</v>
      </c>
      <c r="B23" s="8" t="s">
        <v>32</v>
      </c>
      <c r="C23" s="8">
        <v>113</v>
      </c>
      <c r="E23" s="8">
        <v>94</v>
      </c>
      <c r="G23" s="8">
        <v>87</v>
      </c>
      <c r="I23" s="8">
        <v>97</v>
      </c>
      <c r="K23" s="8">
        <v>52</v>
      </c>
      <c r="M23" s="8">
        <v>37</v>
      </c>
      <c r="O23" s="8">
        <v>36</v>
      </c>
      <c r="Q23" s="8">
        <v>15</v>
      </c>
      <c r="S23" s="8">
        <v>20</v>
      </c>
      <c r="U23" s="8">
        <v>23</v>
      </c>
      <c r="W23" s="8">
        <v>17</v>
      </c>
    </row>
    <row r="24" spans="1:23" ht="15" customHeight="1" x14ac:dyDescent="0.4">
      <c r="A24" s="7" t="s">
        <v>48</v>
      </c>
      <c r="B24" s="8" t="s">
        <v>32</v>
      </c>
      <c r="S24" s="8">
        <v>492</v>
      </c>
      <c r="U24" s="8">
        <v>119</v>
      </c>
      <c r="W24" s="8">
        <v>70</v>
      </c>
    </row>
    <row r="25" spans="1:23" ht="15" customHeight="1" x14ac:dyDescent="0.4">
      <c r="A25" s="7" t="s">
        <v>49</v>
      </c>
      <c r="B25" s="8" t="s">
        <v>32</v>
      </c>
      <c r="S25" s="8">
        <v>9</v>
      </c>
      <c r="U25" s="8">
        <v>1</v>
      </c>
    </row>
    <row r="26" spans="1:23" ht="15" customHeight="1" x14ac:dyDescent="0.4">
      <c r="A26" s="7" t="s">
        <v>50</v>
      </c>
      <c r="B26" s="8" t="s">
        <v>32</v>
      </c>
      <c r="S26" s="8">
        <v>508</v>
      </c>
      <c r="U26" s="8">
        <v>150</v>
      </c>
      <c r="W26" s="8">
        <v>150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1999</v>
      </c>
      <c r="E33" s="8">
        <v>658</v>
      </c>
      <c r="G33" s="8">
        <v>386</v>
      </c>
      <c r="I33" s="8">
        <v>466</v>
      </c>
      <c r="K33" s="8">
        <v>684</v>
      </c>
      <c r="M33" s="8">
        <v>732</v>
      </c>
      <c r="O33" s="8">
        <v>1308</v>
      </c>
      <c r="Q33" s="8">
        <v>2382</v>
      </c>
      <c r="S33" s="8">
        <v>928</v>
      </c>
      <c r="U33" s="8">
        <v>26</v>
      </c>
      <c r="W33" s="8">
        <v>2978</v>
      </c>
    </row>
    <row r="34" spans="1:36" ht="15" customHeight="1" x14ac:dyDescent="0.4">
      <c r="A34" s="7" t="s">
        <v>58</v>
      </c>
      <c r="B34" s="8" t="s">
        <v>32</v>
      </c>
      <c r="C34" s="8">
        <v>-384</v>
      </c>
      <c r="E34" s="8">
        <v>-676</v>
      </c>
      <c r="G34" s="8">
        <v>-562</v>
      </c>
      <c r="I34" s="8">
        <v>-225</v>
      </c>
      <c r="K34" s="8">
        <v>-86</v>
      </c>
      <c r="M34" s="8">
        <v>-69</v>
      </c>
      <c r="O34" s="8">
        <v>-85</v>
      </c>
      <c r="Q34" s="8">
        <v>-230</v>
      </c>
      <c r="S34" s="8">
        <v>-229</v>
      </c>
      <c r="U34" s="8">
        <v>-72</v>
      </c>
      <c r="W34" s="8">
        <v>-67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10390</v>
      </c>
      <c r="D36" s="17">
        <f>C37+C46+C55</f>
        <v>10390</v>
      </c>
      <c r="E36" s="16">
        <v>11663</v>
      </c>
      <c r="F36" s="17">
        <f>E37+E46+E55</f>
        <v>11664</v>
      </c>
      <c r="G36" s="16">
        <v>10245</v>
      </c>
      <c r="H36" s="17">
        <f>G37+G46+G55</f>
        <v>10245</v>
      </c>
      <c r="I36" s="16">
        <v>9435</v>
      </c>
      <c r="J36" s="17">
        <f>I37+I46+I55</f>
        <v>9435</v>
      </c>
      <c r="K36" s="16">
        <v>7957</v>
      </c>
      <c r="L36" s="17">
        <f>K37+K46+K55</f>
        <v>7957</v>
      </c>
      <c r="M36" s="16">
        <v>7709</v>
      </c>
      <c r="N36" s="17">
        <f>M37+M46+M55</f>
        <v>7708</v>
      </c>
      <c r="O36" s="16">
        <v>7681</v>
      </c>
      <c r="P36" s="17">
        <f>O37+O46+O55</f>
        <v>7681</v>
      </c>
      <c r="Q36" s="16">
        <v>7530</v>
      </c>
      <c r="R36" s="17">
        <f>Q37+Q46+Q55</f>
        <v>7530</v>
      </c>
      <c r="S36" s="16">
        <v>5422</v>
      </c>
      <c r="T36" s="17">
        <f>S37+S46+S55</f>
        <v>5422</v>
      </c>
      <c r="U36" s="16">
        <v>3220</v>
      </c>
      <c r="V36" s="17">
        <f>U37+U46+U55</f>
        <v>3220</v>
      </c>
      <c r="W36" s="16">
        <v>1586</v>
      </c>
      <c r="X36" s="17">
        <f>W37+W46+W55</f>
        <v>1586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4060</v>
      </c>
      <c r="D37" s="20">
        <f>SUM(C38:C45)-C43-SUM(C39:C41)</f>
        <v>4060</v>
      </c>
      <c r="E37" s="19">
        <v>5263</v>
      </c>
      <c r="F37" s="20">
        <f>SUM(E38:E45)-E43-SUM(E39:E41)</f>
        <v>5262</v>
      </c>
      <c r="G37" s="19">
        <v>5280</v>
      </c>
      <c r="H37" s="20">
        <f>SUM(G38:G45)-G43-SUM(G39:G41)</f>
        <v>5280</v>
      </c>
      <c r="I37" s="19">
        <v>5345</v>
      </c>
      <c r="J37" s="20">
        <f>SUM(I38:I45)-I43-SUM(I39:I41)</f>
        <v>5345</v>
      </c>
      <c r="K37" s="19">
        <v>4453</v>
      </c>
      <c r="L37" s="20">
        <f>SUM(K38:K45)-K43-SUM(K39:K41)</f>
        <v>4454</v>
      </c>
      <c r="M37" s="19">
        <v>4120</v>
      </c>
      <c r="N37" s="20">
        <f>SUM(M38:M45)-M43-SUM(M39:M41)</f>
        <v>4121</v>
      </c>
      <c r="O37" s="19">
        <v>4251</v>
      </c>
      <c r="P37" s="20">
        <f>SUM(O38:O45)-O43-SUM(O39:O41)</f>
        <v>4252</v>
      </c>
      <c r="Q37" s="19">
        <v>3850</v>
      </c>
      <c r="R37" s="20">
        <f>SUM(Q38:Q45)-Q43-SUM(Q39:Q41)</f>
        <v>3851</v>
      </c>
      <c r="S37" s="19">
        <v>3513</v>
      </c>
      <c r="T37" s="20">
        <f>SUM(S38:S45)-S43-SUM(S39:S41)</f>
        <v>3513</v>
      </c>
      <c r="U37" s="19">
        <v>2046</v>
      </c>
      <c r="V37" s="20">
        <f>SUM(U38:U45)-U43-SUM(U39:U41)</f>
        <v>2046</v>
      </c>
      <c r="W37" s="19">
        <v>871</v>
      </c>
      <c r="X37" s="20">
        <f>SUM(W38:W45)-W43-SUM(W39:W41)</f>
        <v>871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3161</v>
      </c>
      <c r="E38" s="8">
        <v>4378</v>
      </c>
      <c r="G38" s="8">
        <v>4400</v>
      </c>
      <c r="I38" s="8">
        <v>4612</v>
      </c>
      <c r="K38" s="8">
        <v>3930</v>
      </c>
      <c r="M38" s="8">
        <v>3597</v>
      </c>
      <c r="O38" s="8">
        <v>3139</v>
      </c>
      <c r="Q38" s="8">
        <v>2738</v>
      </c>
      <c r="S38" s="8">
        <v>2400</v>
      </c>
      <c r="U38" s="8">
        <v>2046</v>
      </c>
      <c r="W38" s="8">
        <v>871</v>
      </c>
    </row>
    <row r="39" spans="1:36" ht="15" customHeight="1" x14ac:dyDescent="0.4">
      <c r="A39" s="7" t="s">
        <v>63</v>
      </c>
      <c r="B39" s="8" t="s">
        <v>32</v>
      </c>
      <c r="O39" s="8">
        <v>669</v>
      </c>
      <c r="Q39" s="8">
        <v>595</v>
      </c>
      <c r="S39" s="8">
        <v>565</v>
      </c>
      <c r="U39" s="8">
        <v>114</v>
      </c>
      <c r="W39" s="8">
        <v>100</v>
      </c>
    </row>
    <row r="40" spans="1:36" ht="15" customHeight="1" x14ac:dyDescent="0.4">
      <c r="A40" s="7" t="s">
        <v>64</v>
      </c>
      <c r="B40" s="8" t="s">
        <v>32</v>
      </c>
      <c r="O40" s="8">
        <v>1706</v>
      </c>
      <c r="Q40" s="8">
        <v>1291</v>
      </c>
      <c r="S40" s="8">
        <v>807</v>
      </c>
      <c r="U40" s="8">
        <v>990</v>
      </c>
      <c r="W40" s="8">
        <v>154</v>
      </c>
    </row>
    <row r="41" spans="1:36" ht="15" customHeight="1" x14ac:dyDescent="0.4">
      <c r="A41" s="7" t="s">
        <v>65</v>
      </c>
      <c r="B41" s="8" t="s">
        <v>32</v>
      </c>
      <c r="S41" s="8">
        <v>1028</v>
      </c>
      <c r="U41" s="8">
        <v>942</v>
      </c>
      <c r="W41" s="8">
        <v>617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>
        <v>764</v>
      </c>
      <c r="P43" s="14"/>
      <c r="Q43" s="13">
        <v>851</v>
      </c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11</v>
      </c>
    </row>
    <row r="45" spans="1:36" ht="15" customHeight="1" x14ac:dyDescent="0.4">
      <c r="A45" s="7" t="s">
        <v>69</v>
      </c>
      <c r="B45" s="8" t="s">
        <v>32</v>
      </c>
      <c r="C45" s="8">
        <v>888</v>
      </c>
      <c r="E45" s="8">
        <v>884</v>
      </c>
      <c r="G45" s="8">
        <v>880</v>
      </c>
      <c r="I45" s="8">
        <v>733</v>
      </c>
      <c r="K45" s="8">
        <v>524</v>
      </c>
      <c r="M45" s="8">
        <v>524</v>
      </c>
      <c r="O45" s="8">
        <v>1113</v>
      </c>
      <c r="Q45" s="8">
        <v>1113</v>
      </c>
      <c r="S45" s="8">
        <v>1113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5</v>
      </c>
      <c r="D46" s="20">
        <f>C46</f>
        <v>5</v>
      </c>
      <c r="E46" s="19">
        <v>5</v>
      </c>
      <c r="F46" s="20">
        <f>E46</f>
        <v>5</v>
      </c>
      <c r="G46" s="19">
        <v>4</v>
      </c>
      <c r="H46" s="20">
        <f>G46</f>
        <v>4</v>
      </c>
      <c r="I46" s="19">
        <v>4</v>
      </c>
      <c r="J46" s="20">
        <f>I46</f>
        <v>4</v>
      </c>
      <c r="K46" s="19">
        <v>21</v>
      </c>
      <c r="L46" s="20">
        <f>K46</f>
        <v>21</v>
      </c>
      <c r="M46" s="19">
        <v>20</v>
      </c>
      <c r="N46" s="20">
        <f>M46</f>
        <v>20</v>
      </c>
      <c r="O46" s="19">
        <v>19</v>
      </c>
      <c r="P46" s="20">
        <f>O46</f>
        <v>19</v>
      </c>
      <c r="Q46" s="19">
        <v>17</v>
      </c>
      <c r="R46" s="20">
        <f>Q46</f>
        <v>17</v>
      </c>
      <c r="S46" s="19">
        <v>292</v>
      </c>
      <c r="T46" s="20">
        <f>S46</f>
        <v>292</v>
      </c>
      <c r="U46" s="19">
        <v>440</v>
      </c>
      <c r="V46" s="20">
        <f>U46</f>
        <v>440</v>
      </c>
      <c r="W46" s="19">
        <v>277</v>
      </c>
      <c r="X46" s="20">
        <f>W46</f>
        <v>277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245</v>
      </c>
      <c r="U49" s="8">
        <v>113</v>
      </c>
      <c r="W49" s="8">
        <v>28</v>
      </c>
    </row>
    <row r="50" spans="1:36" ht="15" customHeight="1" x14ac:dyDescent="0.4">
      <c r="A50" s="7" t="s">
        <v>74</v>
      </c>
      <c r="B50" s="8" t="s">
        <v>32</v>
      </c>
      <c r="U50" s="8">
        <v>312</v>
      </c>
      <c r="W50" s="8">
        <v>237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47</v>
      </c>
      <c r="U54" s="8">
        <v>14</v>
      </c>
      <c r="W54" s="8">
        <v>12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6325</v>
      </c>
      <c r="D55" s="20">
        <f>SUM(C56:C76)-C56</f>
        <v>6325</v>
      </c>
      <c r="E55" s="19">
        <v>6396</v>
      </c>
      <c r="F55" s="20">
        <f>SUM(E56:E76)-E56</f>
        <v>6396</v>
      </c>
      <c r="G55" s="19">
        <v>4961</v>
      </c>
      <c r="H55" s="20">
        <f>SUM(G56:G76)-G56</f>
        <v>4960</v>
      </c>
      <c r="I55" s="19">
        <v>4086</v>
      </c>
      <c r="J55" s="20">
        <f>SUM(I56:I76)-I56</f>
        <v>4086</v>
      </c>
      <c r="K55" s="19">
        <v>3483</v>
      </c>
      <c r="L55" s="20">
        <f>SUM(K56:K76)-K56</f>
        <v>3482</v>
      </c>
      <c r="M55" s="19">
        <v>3568</v>
      </c>
      <c r="N55" s="20">
        <f>SUM(M56:M76)-M56</f>
        <v>3568</v>
      </c>
      <c r="O55" s="19">
        <v>3411</v>
      </c>
      <c r="P55" s="20">
        <f>SUM(O56:O76)-O56</f>
        <v>3411</v>
      </c>
      <c r="Q55" s="19">
        <v>3663</v>
      </c>
      <c r="R55" s="20">
        <f>SUM(Q56:Q76)-Q56</f>
        <v>3663</v>
      </c>
      <c r="S55" s="19">
        <v>1617</v>
      </c>
      <c r="T55" s="20">
        <f>SUM(S56:S76)-S56</f>
        <v>1617</v>
      </c>
      <c r="U55" s="19">
        <v>734</v>
      </c>
      <c r="V55" s="20">
        <f>SUM(U56:U76)-U56</f>
        <v>733</v>
      </c>
      <c r="W55" s="19">
        <v>438</v>
      </c>
      <c r="X55" s="20">
        <f>SUM(W56:W76)-W56</f>
        <v>438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5163</v>
      </c>
      <c r="D56" s="11">
        <f>SUM(C57:C61)</f>
        <v>5163</v>
      </c>
      <c r="E56" s="8">
        <v>4535</v>
      </c>
      <c r="F56" s="11">
        <f>SUM(E57:E61)</f>
        <v>4535</v>
      </c>
      <c r="G56" s="8">
        <v>3235</v>
      </c>
      <c r="H56" s="11">
        <f>SUM(G57:G61)</f>
        <v>3235</v>
      </c>
      <c r="I56" s="8">
        <v>2717</v>
      </c>
      <c r="J56" s="11">
        <f>SUM(I57:I61)</f>
        <v>2717</v>
      </c>
      <c r="K56" s="8">
        <v>2433</v>
      </c>
      <c r="L56" s="11">
        <f>SUM(K57:K61)</f>
        <v>2433</v>
      </c>
      <c r="M56" s="8">
        <v>2448</v>
      </c>
      <c r="N56" s="11">
        <f>SUM(M57:M61)</f>
        <v>2448</v>
      </c>
      <c r="O56" s="8">
        <v>2490</v>
      </c>
      <c r="P56" s="11">
        <f>SUM(O57:O61)</f>
        <v>2490</v>
      </c>
      <c r="Q56" s="8">
        <v>2606</v>
      </c>
      <c r="R56" s="11">
        <f>SUM(Q57:Q61)</f>
        <v>2606</v>
      </c>
      <c r="S56" s="8">
        <v>701</v>
      </c>
      <c r="T56" s="11">
        <f>SUM(S57:S61)</f>
        <v>701</v>
      </c>
      <c r="U56" s="8">
        <v>363</v>
      </c>
      <c r="V56" s="11">
        <f>SUM(U57:U61)</f>
        <v>363</v>
      </c>
      <c r="W56" s="8">
        <v>211</v>
      </c>
    </row>
    <row r="57" spans="1:36" ht="15" customHeight="1" x14ac:dyDescent="0.4">
      <c r="A57" s="7" t="s">
        <v>80</v>
      </c>
      <c r="B57" s="8" t="s">
        <v>32</v>
      </c>
      <c r="C57" s="8">
        <v>5089</v>
      </c>
      <c r="E57" s="8">
        <v>4530</v>
      </c>
      <c r="G57" s="8">
        <v>3230</v>
      </c>
      <c r="I57" s="8">
        <v>2083</v>
      </c>
      <c r="K57" s="8">
        <v>1928</v>
      </c>
      <c r="M57" s="8">
        <v>1861</v>
      </c>
      <c r="O57" s="8">
        <v>2022</v>
      </c>
      <c r="Q57" s="8">
        <v>2064</v>
      </c>
      <c r="S57" s="8">
        <v>701</v>
      </c>
      <c r="U57" s="8">
        <v>363</v>
      </c>
      <c r="W57" s="8">
        <v>211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74</v>
      </c>
      <c r="E61" s="8">
        <v>5</v>
      </c>
      <c r="G61" s="8">
        <v>5</v>
      </c>
      <c r="I61" s="8">
        <v>634</v>
      </c>
      <c r="K61" s="8">
        <v>505</v>
      </c>
      <c r="M61" s="8">
        <v>587</v>
      </c>
      <c r="O61" s="8">
        <v>468</v>
      </c>
      <c r="Q61" s="8">
        <v>542</v>
      </c>
    </row>
    <row r="62" spans="1:36" ht="15" customHeight="1" x14ac:dyDescent="0.4">
      <c r="A62" s="7" t="s">
        <v>85</v>
      </c>
      <c r="B62" s="8" t="s">
        <v>32</v>
      </c>
      <c r="C62" s="8">
        <v>3</v>
      </c>
      <c r="E62" s="8">
        <v>128</v>
      </c>
      <c r="G62" s="8">
        <v>82</v>
      </c>
      <c r="I62" s="8">
        <v>563</v>
      </c>
      <c r="K62" s="8">
        <v>538</v>
      </c>
      <c r="M62" s="8">
        <v>523</v>
      </c>
      <c r="O62" s="8">
        <v>524</v>
      </c>
      <c r="Q62" s="8">
        <v>524</v>
      </c>
      <c r="S62" s="8">
        <v>618</v>
      </c>
      <c r="U62" s="8">
        <v>601</v>
      </c>
      <c r="W62" s="8">
        <v>2</v>
      </c>
    </row>
    <row r="63" spans="1:36" ht="15" customHeight="1" x14ac:dyDescent="0.4">
      <c r="A63" s="7" t="s">
        <v>86</v>
      </c>
      <c r="B63" s="8" t="s">
        <v>32</v>
      </c>
      <c r="C63" s="8">
        <v>268</v>
      </c>
      <c r="E63" s="8">
        <v>125</v>
      </c>
      <c r="G63" s="8">
        <v>124</v>
      </c>
      <c r="I63" s="8">
        <v>124</v>
      </c>
      <c r="K63" s="8">
        <v>69</v>
      </c>
      <c r="M63" s="8">
        <v>69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Q67" s="8">
        <v>138</v>
      </c>
      <c r="S67" s="8">
        <v>101</v>
      </c>
      <c r="U67" s="8">
        <v>51</v>
      </c>
      <c r="W67" s="8">
        <v>26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Q70" s="8">
        <v>331</v>
      </c>
      <c r="S70" s="8">
        <v>164</v>
      </c>
      <c r="U70" s="8">
        <v>262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ht="15" customHeight="1" x14ac:dyDescent="0.4">
      <c r="A74" s="7" t="s">
        <v>95</v>
      </c>
      <c r="B74" s="8" t="s">
        <v>32</v>
      </c>
      <c r="C74" s="8">
        <v>905</v>
      </c>
      <c r="D74" s="11">
        <f>C74</f>
        <v>905</v>
      </c>
      <c r="E74" s="8">
        <v>1610</v>
      </c>
      <c r="F74" s="11">
        <f>E74</f>
        <v>1610</v>
      </c>
      <c r="G74" s="8">
        <v>1521</v>
      </c>
      <c r="H74" s="11">
        <f>G74</f>
        <v>1521</v>
      </c>
      <c r="I74" s="8">
        <v>687</v>
      </c>
      <c r="J74" s="11">
        <f>I74</f>
        <v>687</v>
      </c>
      <c r="K74" s="8">
        <v>447</v>
      </c>
      <c r="L74" s="11">
        <f>K74</f>
        <v>447</v>
      </c>
      <c r="M74" s="8">
        <v>533</v>
      </c>
      <c r="N74" s="11">
        <f>M74</f>
        <v>533</v>
      </c>
      <c r="O74" s="8">
        <v>401</v>
      </c>
      <c r="P74" s="11">
        <f>O74</f>
        <v>401</v>
      </c>
      <c r="Q74" s="8">
        <v>65</v>
      </c>
      <c r="R74" s="11">
        <f>Q74</f>
        <v>65</v>
      </c>
      <c r="S74" s="8">
        <v>56</v>
      </c>
      <c r="T74" s="11">
        <f>S74</f>
        <v>56</v>
      </c>
      <c r="U74" s="8">
        <v>376</v>
      </c>
      <c r="V74" s="11">
        <f>U74</f>
        <v>376</v>
      </c>
      <c r="W74" s="8">
        <v>200</v>
      </c>
      <c r="X74" s="11">
        <f>W74</f>
        <v>200</v>
      </c>
      <c r="AA74" s="7">
        <f>IF(AND(D74&gt;C74-5,D74&lt;C74+5),1)</f>
        <v>1</v>
      </c>
      <c r="AB74" s="7">
        <f>IF(AND(F74&gt;E74-5,F74&lt;E74+5),1)</f>
        <v>1</v>
      </c>
      <c r="AC74" s="7">
        <f>IF(AND(H74&gt;G74-5,H74&lt;G74+5),1)</f>
        <v>1</v>
      </c>
      <c r="AD74" s="7">
        <f>IF(AND(J74&gt;I74-5,J74&lt;I74+5),1)</f>
        <v>1</v>
      </c>
      <c r="AE74" s="7">
        <f>IF(AND(L74&gt;K74-5,L74&lt;K74+5),1)</f>
        <v>1</v>
      </c>
      <c r="AF74" s="7">
        <f>IF(AND(N74&gt;M74-5,N74&lt;M74+5),1)</f>
        <v>1</v>
      </c>
      <c r="AG74" s="7">
        <f>IF(AND(P74&gt;O74-5,P74&lt;O74+5),1)</f>
        <v>1</v>
      </c>
      <c r="AH74" s="7">
        <f>IF(AND(R74&gt;Q74-5,R74&lt;Q74+5),1)</f>
        <v>1</v>
      </c>
      <c r="AI74" s="7">
        <f>IF(AND(T74&gt;S74-5,T74&lt;S74+5),1)</f>
        <v>1</v>
      </c>
      <c r="AJ74" s="7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-14</v>
      </c>
      <c r="E75" s="8">
        <v>-2</v>
      </c>
      <c r="G75" s="8">
        <v>-2</v>
      </c>
      <c r="I75" s="8">
        <v>-5</v>
      </c>
      <c r="K75" s="8">
        <v>-5</v>
      </c>
      <c r="M75" s="8">
        <v>-5</v>
      </c>
      <c r="O75" s="8">
        <v>-4</v>
      </c>
      <c r="Q75" s="8">
        <v>-1</v>
      </c>
      <c r="S75" s="8">
        <v>-23</v>
      </c>
      <c r="U75" s="8">
        <v>-920</v>
      </c>
      <c r="W75" s="8">
        <v>-1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25" customFormat="1" ht="15" customHeight="1" x14ac:dyDescent="0.4">
      <c r="A77" s="25" t="s">
        <v>97</v>
      </c>
      <c r="B77" s="26" t="s">
        <v>32</v>
      </c>
      <c r="C77" s="26"/>
      <c r="D77" s="27"/>
      <c r="E77" s="26"/>
      <c r="F77" s="27"/>
      <c r="G77" s="26"/>
      <c r="H77" s="27"/>
      <c r="I77" s="26"/>
      <c r="J77" s="27"/>
      <c r="K77" s="26"/>
      <c r="L77" s="27"/>
      <c r="M77" s="26"/>
      <c r="N77" s="27"/>
      <c r="O77" s="26">
        <v>138</v>
      </c>
      <c r="P77" s="27"/>
      <c r="Q77" s="26">
        <v>285</v>
      </c>
      <c r="R77" s="27"/>
      <c r="S77" s="26">
        <v>258</v>
      </c>
      <c r="T77" s="27"/>
      <c r="U77" s="26">
        <v>164</v>
      </c>
      <c r="V77" s="27"/>
      <c r="W77" s="26">
        <v>173</v>
      </c>
      <c r="X77" s="27"/>
    </row>
    <row r="78" spans="1:36" ht="15" customHeight="1" x14ac:dyDescent="0.4">
      <c r="A78" s="7" t="s">
        <v>98</v>
      </c>
      <c r="B78" s="8" t="s">
        <v>32</v>
      </c>
      <c r="O78" s="8">
        <v>138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  <c r="Q80" s="8">
        <v>285</v>
      </c>
      <c r="S80" s="8">
        <v>258</v>
      </c>
      <c r="U80" s="8">
        <v>164</v>
      </c>
      <c r="W80" s="8">
        <v>173</v>
      </c>
    </row>
    <row r="81" spans="1:36" s="18" customFormat="1" ht="15" customHeight="1" x14ac:dyDescent="0.4">
      <c r="A81" s="18" t="s">
        <v>101</v>
      </c>
      <c r="B81" s="19" t="s">
        <v>32</v>
      </c>
      <c r="C81" s="19"/>
      <c r="D81" s="20"/>
      <c r="E81" s="19"/>
      <c r="F81" s="20"/>
      <c r="G81" s="19"/>
      <c r="H81" s="20"/>
      <c r="I81" s="19"/>
      <c r="J81" s="20"/>
      <c r="K81" s="19"/>
      <c r="L81" s="20"/>
      <c r="M81" s="19"/>
      <c r="N81" s="20"/>
      <c r="O81" s="19"/>
      <c r="P81" s="20"/>
      <c r="Q81" s="19"/>
      <c r="R81" s="20"/>
      <c r="S81" s="19"/>
      <c r="T81" s="20"/>
      <c r="U81" s="19"/>
      <c r="V81" s="20"/>
      <c r="W81" s="19"/>
      <c r="X81" s="20"/>
    </row>
    <row r="82" spans="1:36" s="18" customFormat="1" ht="15" customHeight="1" x14ac:dyDescent="0.4">
      <c r="A82" s="28" t="s">
        <v>102</v>
      </c>
      <c r="B82" s="19" t="s">
        <v>32</v>
      </c>
      <c r="C82" s="19">
        <v>588</v>
      </c>
      <c r="D82" s="20"/>
      <c r="E82" s="19">
        <v>552</v>
      </c>
      <c r="F82" s="20"/>
      <c r="G82" s="19">
        <v>1669</v>
      </c>
      <c r="H82" s="20"/>
      <c r="I82" s="19">
        <v>2477</v>
      </c>
      <c r="J82" s="20"/>
      <c r="K82" s="19">
        <v>1665</v>
      </c>
      <c r="L82" s="20"/>
      <c r="M82" s="19">
        <v>2970</v>
      </c>
      <c r="N82" s="20"/>
      <c r="O82" s="19">
        <v>3266</v>
      </c>
      <c r="P82" s="20"/>
      <c r="Q82" s="19">
        <v>3476</v>
      </c>
      <c r="R82" s="20"/>
      <c r="S82" s="19">
        <v>3175</v>
      </c>
      <c r="T82" s="20"/>
      <c r="U82" s="19"/>
      <c r="V82" s="20"/>
      <c r="W82" s="19"/>
      <c r="X82" s="20"/>
    </row>
    <row r="83" spans="1:36" s="22" customFormat="1" ht="15" customHeight="1" x14ac:dyDescent="0.4">
      <c r="A83" s="22" t="s">
        <v>103</v>
      </c>
      <c r="B83" s="23" t="s">
        <v>32</v>
      </c>
      <c r="C83" s="23">
        <v>61000</v>
      </c>
      <c r="D83" s="24">
        <f>C8+C37+C46+C55+C77+C81+C82</f>
        <v>61000</v>
      </c>
      <c r="E83" s="23">
        <v>40279</v>
      </c>
      <c r="F83" s="24">
        <f>E8+E37+E46+E55+E77+E81+E82</f>
        <v>40280</v>
      </c>
      <c r="G83" s="23">
        <v>30376</v>
      </c>
      <c r="H83" s="24">
        <f>G8+G37+G46+G55+G77+G81+G82</f>
        <v>30375</v>
      </c>
      <c r="I83" s="23">
        <v>25203</v>
      </c>
      <c r="J83" s="24">
        <f>I8+I37+I46+I55+I77+I81+I82</f>
        <v>25202</v>
      </c>
      <c r="K83" s="23">
        <v>17282</v>
      </c>
      <c r="L83" s="24">
        <f>K8+K37+K46+K55+K77+K81+K82</f>
        <v>17281</v>
      </c>
      <c r="M83" s="23">
        <v>20094</v>
      </c>
      <c r="N83" s="24">
        <f>M8+M37+M46+M55+M77+M81+M82</f>
        <v>20093</v>
      </c>
      <c r="O83" s="23">
        <v>22224</v>
      </c>
      <c r="P83" s="24">
        <f>O8+O37+O46+O55+O77+O81+O82</f>
        <v>22224</v>
      </c>
      <c r="Q83" s="23">
        <v>19072</v>
      </c>
      <c r="R83" s="24">
        <f>Q8+Q37+Q46+Q55+Q77+Q81+Q82</f>
        <v>19072</v>
      </c>
      <c r="S83" s="23">
        <v>13928</v>
      </c>
      <c r="T83" s="24">
        <f>S8+S37+S46+S55+S77+S81+S82</f>
        <v>13928</v>
      </c>
      <c r="U83" s="23">
        <v>8201</v>
      </c>
      <c r="V83" s="24">
        <f>V8+U37+U46+U55+U77+U81+U82</f>
        <v>8201</v>
      </c>
      <c r="W83" s="23">
        <v>6341</v>
      </c>
      <c r="X83" s="24">
        <f>X8+W37+W46+W55+W77+W81+W82</f>
        <v>6342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27986</v>
      </c>
      <c r="D84" s="15">
        <f>SUM(C85:C111)-C87</f>
        <v>27986</v>
      </c>
      <c r="E84" s="16">
        <v>19378</v>
      </c>
      <c r="F84" s="17">
        <f>SUM(E85:E111)-E87</f>
        <v>19378</v>
      </c>
      <c r="G84" s="16">
        <v>21963</v>
      </c>
      <c r="H84" s="17">
        <f>SUM(G85:G111)-G87</f>
        <v>21962</v>
      </c>
      <c r="I84" s="16">
        <v>20918</v>
      </c>
      <c r="J84" s="17">
        <f>SUM(I85:I111)-I87</f>
        <v>20918</v>
      </c>
      <c r="K84" s="16">
        <v>24483</v>
      </c>
      <c r="L84" s="17">
        <f>SUM(K85:K111)-K87</f>
        <v>24482</v>
      </c>
      <c r="M84" s="16">
        <v>29156</v>
      </c>
      <c r="N84" s="17">
        <f>SUM(M85:M111)-M87</f>
        <v>29156</v>
      </c>
      <c r="O84" s="16">
        <v>26961</v>
      </c>
      <c r="P84" s="17">
        <f>SUM(O85:O111)-O87</f>
        <v>26961</v>
      </c>
      <c r="Q84" s="16">
        <v>23569</v>
      </c>
      <c r="R84" s="17">
        <f>SUM(Q85:Q111)-Q87</f>
        <v>23569</v>
      </c>
      <c r="S84" s="16"/>
      <c r="T84" s="17">
        <f>SUM(S85:S111)-S87</f>
        <v>22697</v>
      </c>
      <c r="U84" s="16">
        <v>23163</v>
      </c>
      <c r="V84" s="17">
        <f>SUM(U85:U111)-U87</f>
        <v>23163</v>
      </c>
      <c r="W84" s="16">
        <v>18786</v>
      </c>
      <c r="X84" s="17">
        <f>SUM(W85:W111)-W87</f>
        <v>18787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10666</v>
      </c>
      <c r="E85" s="8">
        <v>6146</v>
      </c>
      <c r="G85" s="8">
        <v>8717</v>
      </c>
      <c r="I85" s="8">
        <v>6665</v>
      </c>
      <c r="K85" s="8">
        <v>7783</v>
      </c>
      <c r="M85" s="8">
        <v>12597</v>
      </c>
      <c r="O85" s="8">
        <v>12547</v>
      </c>
      <c r="Q85" s="8">
        <v>8571</v>
      </c>
      <c r="S85" s="8">
        <v>7919</v>
      </c>
      <c r="U85" s="8">
        <v>10239</v>
      </c>
      <c r="W85" s="8">
        <v>6195</v>
      </c>
    </row>
    <row r="86" spans="1:36" ht="15" customHeight="1" x14ac:dyDescent="0.4">
      <c r="A86" s="7" t="s">
        <v>106</v>
      </c>
      <c r="B86" s="8" t="s">
        <v>32</v>
      </c>
      <c r="C86" s="8">
        <v>28</v>
      </c>
    </row>
    <row r="87" spans="1:36" ht="15" customHeight="1" x14ac:dyDescent="0.4">
      <c r="A87" s="7" t="s">
        <v>107</v>
      </c>
      <c r="B87" s="8" t="s">
        <v>32</v>
      </c>
      <c r="C87" s="8">
        <v>14867</v>
      </c>
      <c r="E87" s="8">
        <v>11458</v>
      </c>
      <c r="G87" s="8">
        <v>11853</v>
      </c>
      <c r="I87" s="8">
        <v>12067</v>
      </c>
      <c r="K87" s="8">
        <v>15106</v>
      </c>
      <c r="M87" s="8">
        <v>14888</v>
      </c>
      <c r="O87" s="8">
        <v>13620</v>
      </c>
      <c r="Q87" s="8">
        <v>13461</v>
      </c>
      <c r="S87" s="8">
        <v>12893</v>
      </c>
      <c r="U87" s="8">
        <v>11393</v>
      </c>
      <c r="W87" s="8">
        <v>11419</v>
      </c>
    </row>
    <row r="88" spans="1:36" ht="15" customHeight="1" outlineLevel="1" x14ac:dyDescent="0.4">
      <c r="A88" s="7" t="s">
        <v>108</v>
      </c>
      <c r="B88" s="8" t="s">
        <v>32</v>
      </c>
      <c r="C88" s="8">
        <v>14867</v>
      </c>
      <c r="E88" s="8">
        <v>11458</v>
      </c>
      <c r="G88" s="8">
        <v>11853</v>
      </c>
      <c r="I88" s="8">
        <v>12067</v>
      </c>
      <c r="K88" s="8">
        <v>15106</v>
      </c>
      <c r="M88" s="8">
        <v>14888</v>
      </c>
      <c r="O88" s="8">
        <v>13620</v>
      </c>
      <c r="Q88" s="8">
        <v>13461</v>
      </c>
      <c r="S88" s="8">
        <v>12893</v>
      </c>
      <c r="U88" s="8">
        <v>11393</v>
      </c>
      <c r="W88" s="8">
        <v>11419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301</v>
      </c>
      <c r="E91" s="8">
        <v>455</v>
      </c>
      <c r="G91" s="8">
        <v>297</v>
      </c>
      <c r="I91" s="8">
        <v>1733</v>
      </c>
      <c r="K91" s="8">
        <v>718</v>
      </c>
      <c r="M91" s="8">
        <v>593</v>
      </c>
      <c r="O91" s="8">
        <v>553</v>
      </c>
      <c r="Q91" s="8">
        <v>1322</v>
      </c>
      <c r="S91" s="8">
        <v>555</v>
      </c>
      <c r="U91" s="8">
        <v>914</v>
      </c>
      <c r="W91" s="8">
        <v>894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12</v>
      </c>
      <c r="E93" s="8">
        <v>14</v>
      </c>
      <c r="G93" s="8">
        <v>6</v>
      </c>
      <c r="I93" s="8">
        <v>187</v>
      </c>
      <c r="K93" s="8">
        <v>92</v>
      </c>
      <c r="M93" s="8">
        <v>9</v>
      </c>
      <c r="O93" s="8">
        <v>30</v>
      </c>
      <c r="Q93" s="8">
        <v>8</v>
      </c>
      <c r="S93" s="8">
        <v>12</v>
      </c>
      <c r="U93" s="8">
        <v>10</v>
      </c>
      <c r="W93" s="8">
        <v>10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S98" s="8">
        <v>1145</v>
      </c>
      <c r="U98" s="8">
        <v>420</v>
      </c>
      <c r="W98" s="8">
        <v>29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S100" s="8">
        <v>39</v>
      </c>
      <c r="U100" s="8">
        <v>42</v>
      </c>
      <c r="W100" s="8">
        <v>37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224</v>
      </c>
      <c r="E104" s="8">
        <v>73</v>
      </c>
      <c r="G104" s="8">
        <v>130</v>
      </c>
      <c r="I104" s="8">
        <v>70</v>
      </c>
      <c r="K104" s="8">
        <v>30</v>
      </c>
      <c r="M104" s="8">
        <v>35</v>
      </c>
      <c r="O104" s="8">
        <v>51</v>
      </c>
      <c r="Q104" s="8">
        <v>45</v>
      </c>
      <c r="S104" s="8">
        <v>43</v>
      </c>
      <c r="U104" s="8">
        <v>47</v>
      </c>
      <c r="W104" s="8">
        <v>45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3</v>
      </c>
      <c r="Q107" s="8">
        <v>3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1888</v>
      </c>
      <c r="D111" s="14"/>
      <c r="E111" s="13">
        <v>1232</v>
      </c>
      <c r="F111" s="14"/>
      <c r="G111" s="13">
        <v>959</v>
      </c>
      <c r="H111" s="14"/>
      <c r="I111" s="13">
        <v>196</v>
      </c>
      <c r="J111" s="14"/>
      <c r="K111" s="13">
        <v>753</v>
      </c>
      <c r="L111" s="14"/>
      <c r="M111" s="13">
        <v>1034</v>
      </c>
      <c r="N111" s="14"/>
      <c r="O111" s="13">
        <v>157</v>
      </c>
      <c r="P111" s="14"/>
      <c r="Q111" s="13">
        <v>159</v>
      </c>
      <c r="R111" s="14"/>
      <c r="S111" s="13">
        <v>91</v>
      </c>
      <c r="T111" s="14"/>
      <c r="U111" s="13">
        <v>98</v>
      </c>
      <c r="V111" s="14"/>
      <c r="W111" s="13">
        <v>158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10958</v>
      </c>
      <c r="D112" s="17">
        <f>SUM(C113:C131)-C113-SUM(C121:C124)</f>
        <v>10958</v>
      </c>
      <c r="E112" s="16">
        <v>8463</v>
      </c>
      <c r="F112" s="17">
        <f>SUM(E113:E131)-E113-SUM(E121:E124)</f>
        <v>8463</v>
      </c>
      <c r="G112" s="16">
        <v>8539</v>
      </c>
      <c r="H112" s="17">
        <f>SUM(G113:G131)-G113-SUM(G121:G124)</f>
        <v>8539</v>
      </c>
      <c r="I112" s="16">
        <v>6459</v>
      </c>
      <c r="J112" s="17">
        <f>SUM(I113:I131)-I113-SUM(I121:I124)</f>
        <v>6459</v>
      </c>
      <c r="K112" s="16">
        <v>2254</v>
      </c>
      <c r="L112" s="17">
        <f>SUM(K113:K131)-K113-SUM(K121:K124)</f>
        <v>2254</v>
      </c>
      <c r="M112" s="16">
        <v>559</v>
      </c>
      <c r="N112" s="17">
        <f>SUM(M113:M131)-M113-SUM(M121:M124)</f>
        <v>559</v>
      </c>
      <c r="O112" s="16">
        <v>2553</v>
      </c>
      <c r="P112" s="17">
        <f>SUM(O113:O131)-O113-SUM(O121:O124)</f>
        <v>2553</v>
      </c>
      <c r="Q112" s="16">
        <v>2064</v>
      </c>
      <c r="R112" s="17">
        <f>SUM(Q113:Q131)-Q113-SUM(Q121:Q124)</f>
        <v>2064</v>
      </c>
      <c r="S112" s="16">
        <v>1199</v>
      </c>
      <c r="T112" s="17">
        <f>SUM(S113:S131)-S113-SUM(S121:S124)</f>
        <v>1199</v>
      </c>
      <c r="U112" s="16">
        <v>562</v>
      </c>
      <c r="V112" s="17">
        <f>SUM(U113:U131)-U113-SUM(U121:U124)</f>
        <v>562</v>
      </c>
      <c r="W112" s="16">
        <v>648</v>
      </c>
      <c r="X112" s="17">
        <f>SUM(W113:W131)-W113-SUM(W121:W124)</f>
        <v>648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9531</v>
      </c>
      <c r="E113" s="8">
        <v>7527</v>
      </c>
      <c r="G113" s="8">
        <v>7470</v>
      </c>
      <c r="I113" s="8">
        <v>5414</v>
      </c>
      <c r="K113" s="8">
        <v>1200</v>
      </c>
      <c r="O113" s="8">
        <v>1980</v>
      </c>
      <c r="Q113" s="8">
        <v>1500</v>
      </c>
      <c r="S113" s="8">
        <v>830</v>
      </c>
      <c r="U113" s="8">
        <v>150</v>
      </c>
      <c r="W113" s="8">
        <v>164</v>
      </c>
    </row>
    <row r="114" spans="1:33" ht="15" customHeight="1" outlineLevel="1" x14ac:dyDescent="0.4">
      <c r="A114" s="7" t="s">
        <v>134</v>
      </c>
      <c r="B114" s="8" t="s">
        <v>32</v>
      </c>
      <c r="C114" s="8">
        <v>5900</v>
      </c>
      <c r="E114" s="8">
        <v>5900</v>
      </c>
      <c r="G114" s="8">
        <v>5900</v>
      </c>
      <c r="O114" s="8">
        <v>1980</v>
      </c>
      <c r="Q114" s="8">
        <v>1500</v>
      </c>
      <c r="S114" s="8">
        <v>830</v>
      </c>
      <c r="U114" s="8">
        <v>150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3631</v>
      </c>
      <c r="E115" s="8">
        <v>1627</v>
      </c>
      <c r="G115" s="8">
        <v>1570</v>
      </c>
      <c r="I115" s="8">
        <v>5414</v>
      </c>
      <c r="K115" s="8">
        <v>1200</v>
      </c>
      <c r="W115" s="8">
        <v>164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1427</v>
      </c>
      <c r="E120" s="8">
        <v>936</v>
      </c>
      <c r="G120" s="8">
        <v>1069</v>
      </c>
      <c r="I120" s="8">
        <v>1045</v>
      </c>
      <c r="K120" s="8">
        <v>1054</v>
      </c>
      <c r="M120" s="8">
        <v>432</v>
      </c>
      <c r="O120" s="8">
        <v>461</v>
      </c>
      <c r="Q120" s="8">
        <v>465</v>
      </c>
      <c r="S120" s="8">
        <v>282</v>
      </c>
      <c r="U120" s="8">
        <v>412</v>
      </c>
      <c r="W120" s="8">
        <v>484</v>
      </c>
    </row>
    <row r="121" spans="1:33" ht="15" customHeight="1" x14ac:dyDescent="0.4">
      <c r="A121" s="7" t="s">
        <v>140</v>
      </c>
      <c r="B121" s="8" t="s">
        <v>32</v>
      </c>
      <c r="C121" s="8">
        <v>1427</v>
      </c>
      <c r="E121" s="8">
        <v>936</v>
      </c>
      <c r="G121" s="8">
        <v>1069</v>
      </c>
      <c r="I121" s="8">
        <v>1045</v>
      </c>
      <c r="K121" s="8">
        <v>1054</v>
      </c>
      <c r="M121" s="8">
        <v>432</v>
      </c>
      <c r="O121" s="8">
        <v>461</v>
      </c>
      <c r="Q121" s="8">
        <v>465</v>
      </c>
      <c r="S121" s="8">
        <v>282</v>
      </c>
      <c r="U121" s="8">
        <v>412</v>
      </c>
      <c r="W121" s="8">
        <v>484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>
        <v>127</v>
      </c>
      <c r="N131" s="14"/>
      <c r="O131" s="13">
        <v>112</v>
      </c>
      <c r="P131" s="14"/>
      <c r="Q131" s="13">
        <v>99</v>
      </c>
      <c r="R131" s="14"/>
      <c r="S131" s="13">
        <v>87</v>
      </c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38944</v>
      </c>
      <c r="D136" s="24">
        <f>C84+C112+SUM(C132:C135)</f>
        <v>38944</v>
      </c>
      <c r="E136" s="23">
        <v>27841</v>
      </c>
      <c r="F136" s="24">
        <f>E84+E112+SUM(E132:E135)</f>
        <v>27841</v>
      </c>
      <c r="G136" s="23">
        <v>30502</v>
      </c>
      <c r="H136" s="24">
        <f>G84+G112+SUM(G132:G135)</f>
        <v>30502</v>
      </c>
      <c r="I136" s="23">
        <v>27377</v>
      </c>
      <c r="J136" s="24">
        <f>I84+I112+SUM(I132:I135)</f>
        <v>27377</v>
      </c>
      <c r="K136" s="23">
        <v>26736</v>
      </c>
      <c r="L136" s="24">
        <f>K84+K112+SUM(K132:K135)</f>
        <v>26737</v>
      </c>
      <c r="M136" s="23">
        <v>29715</v>
      </c>
      <c r="N136" s="24">
        <f>M84+M112+SUM(M132:M135)</f>
        <v>29715</v>
      </c>
      <c r="O136" s="23">
        <v>29514</v>
      </c>
      <c r="P136" s="24">
        <f>O84+O112+SUM(O132:O135)</f>
        <v>29514</v>
      </c>
      <c r="Q136" s="23">
        <v>25633</v>
      </c>
      <c r="R136" s="24">
        <f>Q84+Q112+SUM(Q132:Q135)</f>
        <v>25633</v>
      </c>
      <c r="S136" s="23">
        <v>23896</v>
      </c>
      <c r="T136" s="24">
        <f>S84+S112+SUM(S132:S135)</f>
        <v>1199</v>
      </c>
      <c r="U136" s="23">
        <v>23724</v>
      </c>
      <c r="V136" s="24">
        <f>U84+U112+SUM(U132:U135)</f>
        <v>23725</v>
      </c>
      <c r="W136" s="23">
        <v>19434</v>
      </c>
      <c r="X136" s="24">
        <f>W84+W112+SUM(W132:W135)</f>
        <v>19434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7562</v>
      </c>
      <c r="E141" s="8">
        <v>7562</v>
      </c>
      <c r="G141" s="8">
        <v>7562</v>
      </c>
      <c r="I141" s="8">
        <v>9162</v>
      </c>
      <c r="K141" s="8">
        <v>9162</v>
      </c>
      <c r="M141" s="8">
        <v>9162</v>
      </c>
      <c r="O141" s="8">
        <v>10197</v>
      </c>
      <c r="Q141" s="8">
        <v>14895</v>
      </c>
      <c r="S141" s="8">
        <v>18601</v>
      </c>
      <c r="U141" s="8">
        <v>21274</v>
      </c>
      <c r="W141" s="8">
        <v>28880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12572</v>
      </c>
      <c r="E144" s="8">
        <v>12572</v>
      </c>
      <c r="G144" s="8">
        <v>12572</v>
      </c>
      <c r="I144" s="8">
        <v>14172</v>
      </c>
      <c r="K144" s="8">
        <v>4172</v>
      </c>
      <c r="M144" s="8">
        <v>4172</v>
      </c>
      <c r="O144" s="8">
        <v>5566</v>
      </c>
      <c r="Q144" s="8">
        <v>8249</v>
      </c>
      <c r="S144" s="8">
        <v>3212</v>
      </c>
      <c r="U144" s="8">
        <v>800</v>
      </c>
      <c r="W144" s="8">
        <v>804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-29694</v>
      </c>
      <c r="S148" s="8">
        <v>-32221</v>
      </c>
      <c r="U148" s="8">
        <v>-37220</v>
      </c>
      <c r="W148" s="8">
        <v>-41279</v>
      </c>
    </row>
    <row r="149" spans="1:23" ht="15" customHeight="1" x14ac:dyDescent="0.4">
      <c r="A149" s="7" t="s">
        <v>165</v>
      </c>
      <c r="B149" s="8" t="s">
        <v>32</v>
      </c>
      <c r="C149" s="8">
        <v>412</v>
      </c>
      <c r="E149" s="8">
        <v>419</v>
      </c>
      <c r="G149" s="8">
        <v>419</v>
      </c>
      <c r="I149" s="8">
        <v>419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-5</v>
      </c>
      <c r="E153" s="8">
        <v>-3</v>
      </c>
      <c r="G153" s="8">
        <v>-1</v>
      </c>
      <c r="I153" s="8">
        <v>-1</v>
      </c>
      <c r="O153" s="8">
        <v>-10</v>
      </c>
      <c r="Q153" s="8">
        <v>-12</v>
      </c>
      <c r="S153" s="8">
        <v>-13</v>
      </c>
      <c r="U153" s="8">
        <v>-13</v>
      </c>
      <c r="W153" s="8">
        <v>-13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U155" s="8">
        <v>-230</v>
      </c>
      <c r="W155" s="8">
        <v>-18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</row>
    <row r="158" spans="1:23" ht="15" customHeight="1" x14ac:dyDescent="0.4">
      <c r="A158" s="7" t="s">
        <v>174</v>
      </c>
      <c r="B158" s="8" t="s">
        <v>32</v>
      </c>
      <c r="U158" s="8">
        <v>-220</v>
      </c>
      <c r="W158" s="8">
        <v>-1551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>
        <v>453</v>
      </c>
      <c r="T161" s="17"/>
      <c r="U161" s="16">
        <v>86</v>
      </c>
      <c r="V161" s="17"/>
      <c r="W161" s="16">
        <v>84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61000</v>
      </c>
      <c r="D162" s="17">
        <f>C136+C163+C161</f>
        <v>61000</v>
      </c>
      <c r="E162" s="16">
        <v>40279</v>
      </c>
      <c r="F162" s="17">
        <f>E136+E163+E161</f>
        <v>40279</v>
      </c>
      <c r="G162" s="16">
        <v>30376</v>
      </c>
      <c r="H162" s="17">
        <f>G136+G163+G161</f>
        <v>30376</v>
      </c>
      <c r="I162" s="16">
        <v>25203</v>
      </c>
      <c r="J162" s="17">
        <f>I136+I163+I161</f>
        <v>25203</v>
      </c>
      <c r="K162" s="16">
        <v>17282</v>
      </c>
      <c r="L162" s="17">
        <f>K136+K163+K161</f>
        <v>17281</v>
      </c>
      <c r="M162" s="16">
        <v>20094</v>
      </c>
      <c r="N162" s="17">
        <f>M136+M163+M161</f>
        <v>20094</v>
      </c>
      <c r="O162" s="16">
        <v>22224</v>
      </c>
      <c r="P162" s="17">
        <f>O136+O163+O161</f>
        <v>22224</v>
      </c>
      <c r="Q162" s="16">
        <v>19072</v>
      </c>
      <c r="R162" s="17">
        <f>Q136+Q163+Q161</f>
        <v>19071</v>
      </c>
      <c r="S162" s="16">
        <v>13928</v>
      </c>
      <c r="T162" s="17">
        <f>S136+S163+S161</f>
        <v>13928</v>
      </c>
      <c r="U162" s="16">
        <v>8201</v>
      </c>
      <c r="V162" s="17">
        <f>U136+U163+U161</f>
        <v>8201</v>
      </c>
      <c r="W162" s="16">
        <v>6341</v>
      </c>
      <c r="X162" s="17">
        <f>W136+W163+W161</f>
        <v>6341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22056</v>
      </c>
      <c r="E163" s="8">
        <v>12438</v>
      </c>
      <c r="G163" s="8">
        <v>-126</v>
      </c>
      <c r="I163" s="8">
        <v>-2174</v>
      </c>
      <c r="K163" s="8">
        <v>-9455</v>
      </c>
      <c r="M163" s="8">
        <v>-9621</v>
      </c>
      <c r="O163" s="8">
        <v>-7290</v>
      </c>
      <c r="Q163" s="8">
        <v>-6562</v>
      </c>
      <c r="S163" s="8">
        <v>-10421</v>
      </c>
      <c r="U163" s="8">
        <v>-15609</v>
      </c>
      <c r="W163" s="8">
        <v>-13177</v>
      </c>
    </row>
    <row r="164" spans="1:36" ht="15" customHeight="1" x14ac:dyDescent="0.4">
      <c r="A164" s="7" t="s">
        <v>180</v>
      </c>
      <c r="B164" s="8" t="s">
        <v>32</v>
      </c>
      <c r="C164" s="8">
        <v>1515</v>
      </c>
      <c r="E164" s="8">
        <v>-8112</v>
      </c>
      <c r="G164" s="8">
        <v>-20678</v>
      </c>
      <c r="I164" s="8">
        <v>-25926</v>
      </c>
      <c r="K164" s="8">
        <v>-22788</v>
      </c>
      <c r="M164" s="8">
        <v>-22954</v>
      </c>
      <c r="O164" s="8">
        <v>-23044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36651</v>
      </c>
      <c r="E167" s="8">
        <v>34396</v>
      </c>
      <c r="G167" s="8">
        <v>30973</v>
      </c>
      <c r="I167" s="8">
        <v>32283</v>
      </c>
      <c r="K167" s="8">
        <v>23596</v>
      </c>
      <c r="M167" s="8">
        <v>40376</v>
      </c>
      <c r="O167" s="8">
        <v>43518</v>
      </c>
      <c r="Q167" s="8">
        <v>27927</v>
      </c>
      <c r="S167" s="8">
        <v>24713</v>
      </c>
      <c r="U167" s="8">
        <v>12253</v>
      </c>
      <c r="W167" s="8">
        <v>7561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39410</v>
      </c>
      <c r="E169" s="8">
        <v>41353</v>
      </c>
      <c r="G169" s="8">
        <v>40513</v>
      </c>
      <c r="I169" s="8">
        <v>35107</v>
      </c>
      <c r="K169" s="8">
        <v>28292</v>
      </c>
      <c r="M169" s="8">
        <v>40701</v>
      </c>
      <c r="O169" s="8">
        <v>41532</v>
      </c>
      <c r="Q169" s="8">
        <v>31135</v>
      </c>
      <c r="S169" s="8">
        <v>25274</v>
      </c>
      <c r="U169" s="8">
        <v>12292</v>
      </c>
      <c r="W169" s="8">
        <v>9556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-2759</v>
      </c>
      <c r="D171" s="24">
        <f>C167-C169+C170</f>
        <v>-2759</v>
      </c>
      <c r="E171" s="23">
        <v>-6957</v>
      </c>
      <c r="F171" s="24">
        <f>E167-E169+E170</f>
        <v>-6957</v>
      </c>
      <c r="G171" s="23">
        <v>-9540</v>
      </c>
      <c r="H171" s="24">
        <f>G167-G169+G170</f>
        <v>-9540</v>
      </c>
      <c r="I171" s="23">
        <v>-2824</v>
      </c>
      <c r="J171" s="24">
        <f>I167-I169+I170</f>
        <v>-2824</v>
      </c>
      <c r="K171" s="23">
        <v>-4696</v>
      </c>
      <c r="L171" s="24">
        <f>K167-K169+K170</f>
        <v>-4696</v>
      </c>
      <c r="M171" s="23">
        <v>-325</v>
      </c>
      <c r="N171" s="24">
        <f>M167-M169+M170</f>
        <v>-325</v>
      </c>
      <c r="O171" s="23">
        <v>1986</v>
      </c>
      <c r="P171" s="24">
        <f>O167-O169+O170</f>
        <v>1986</v>
      </c>
      <c r="Q171" s="23">
        <v>-3208</v>
      </c>
      <c r="R171" s="24">
        <f>Q167-Q169+Q170</f>
        <v>-3208</v>
      </c>
      <c r="S171" s="23">
        <v>-562</v>
      </c>
      <c r="T171" s="24">
        <f>S167-S169+S170</f>
        <v>-561</v>
      </c>
      <c r="U171" s="23">
        <v>-40</v>
      </c>
      <c r="V171" s="24">
        <f>U167-U169+U170</f>
        <v>-39</v>
      </c>
      <c r="W171" s="23">
        <v>-1995</v>
      </c>
      <c r="X171" s="24">
        <f>W167-W169</f>
        <v>-1995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3895</v>
      </c>
      <c r="E172" s="8">
        <v>3796</v>
      </c>
      <c r="G172" s="8">
        <v>3181</v>
      </c>
      <c r="I172" s="8">
        <v>2726</v>
      </c>
      <c r="K172" s="8">
        <v>1994</v>
      </c>
      <c r="M172" s="8">
        <v>1292</v>
      </c>
      <c r="O172" s="8">
        <v>1609</v>
      </c>
      <c r="Q172" s="8">
        <v>1653</v>
      </c>
      <c r="S172" s="8">
        <v>4184</v>
      </c>
      <c r="U172" s="8">
        <v>2748</v>
      </c>
      <c r="W172" s="8">
        <v>2479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-6654</v>
      </c>
      <c r="D174" s="24">
        <f>C171-C172</f>
        <v>-6654</v>
      </c>
      <c r="E174" s="23">
        <v>-10754</v>
      </c>
      <c r="F174" s="24">
        <f>E171-E172</f>
        <v>-10753</v>
      </c>
      <c r="G174" s="23">
        <v>-12721</v>
      </c>
      <c r="H174" s="24">
        <f>G171-G172</f>
        <v>-12721</v>
      </c>
      <c r="I174" s="23">
        <v>-5550</v>
      </c>
      <c r="J174" s="24">
        <f>I171-I172</f>
        <v>-5550</v>
      </c>
      <c r="K174" s="23">
        <v>-6690</v>
      </c>
      <c r="L174" s="24">
        <f>K171-K172</f>
        <v>-6690</v>
      </c>
      <c r="M174" s="23">
        <v>-1617</v>
      </c>
      <c r="N174" s="24">
        <f>M171-M172</f>
        <v>-1617</v>
      </c>
      <c r="O174" s="23">
        <v>377</v>
      </c>
      <c r="P174" s="24">
        <f>O171-O172</f>
        <v>377</v>
      </c>
      <c r="Q174" s="23">
        <v>-4861</v>
      </c>
      <c r="R174" s="24">
        <f>Q171-Q172</f>
        <v>-4861</v>
      </c>
      <c r="S174" s="23">
        <v>-4746</v>
      </c>
      <c r="T174" s="24">
        <f>S171-S172</f>
        <v>-4746</v>
      </c>
      <c r="U174" s="23">
        <v>-2788</v>
      </c>
      <c r="V174" s="24">
        <f>U171-U172</f>
        <v>-2788</v>
      </c>
      <c r="W174" s="23">
        <v>-4475</v>
      </c>
      <c r="X174" s="24">
        <f>W171-W172</f>
        <v>-4474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1886</v>
      </c>
      <c r="D177" s="27">
        <f>SUM(C178:C188)</f>
        <v>1886</v>
      </c>
      <c r="E177" s="26">
        <v>1308</v>
      </c>
      <c r="F177" s="27">
        <f>SUM(E178:E188)</f>
        <v>1308</v>
      </c>
      <c r="G177" s="26">
        <v>353</v>
      </c>
      <c r="H177" s="27">
        <f>SUM(G178:G188)</f>
        <v>352</v>
      </c>
      <c r="I177" s="26">
        <v>319</v>
      </c>
      <c r="J177" s="27">
        <f>SUM(I178:I188)</f>
        <v>319</v>
      </c>
      <c r="K177" s="26">
        <v>1788</v>
      </c>
      <c r="L177" s="27">
        <f>SUM(K178:K188)</f>
        <v>1788</v>
      </c>
      <c r="M177" s="26">
        <v>2069</v>
      </c>
      <c r="N177" s="27">
        <f>SUM(M178:M188)</f>
        <v>2069</v>
      </c>
      <c r="O177" s="26">
        <v>705</v>
      </c>
      <c r="P177" s="27">
        <f>SUM(O178:O188)</f>
        <v>705</v>
      </c>
      <c r="Q177" s="26">
        <v>320</v>
      </c>
      <c r="R177" s="27">
        <f>SUM(Q178:Q188)</f>
        <v>320</v>
      </c>
      <c r="S177" s="26">
        <v>185</v>
      </c>
      <c r="T177" s="27">
        <f>SUM(S178:S188)</f>
        <v>185</v>
      </c>
      <c r="U177" s="26">
        <v>2090</v>
      </c>
      <c r="V177" s="27">
        <f>SUM(U178:U188)</f>
        <v>2090</v>
      </c>
      <c r="W177" s="26">
        <v>1222</v>
      </c>
      <c r="X177" s="27">
        <f>SUM(W178:W188)</f>
        <v>1222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1526</v>
      </c>
      <c r="E178" s="8">
        <v>520</v>
      </c>
      <c r="G178" s="8">
        <v>201</v>
      </c>
      <c r="I178" s="8">
        <v>146</v>
      </c>
      <c r="K178" s="8">
        <v>55</v>
      </c>
      <c r="M178" s="8">
        <v>34</v>
      </c>
      <c r="O178" s="8">
        <v>38</v>
      </c>
      <c r="Q178" s="8">
        <v>51</v>
      </c>
      <c r="S178" s="8">
        <v>53</v>
      </c>
      <c r="U178" s="8">
        <v>18</v>
      </c>
      <c r="W178" s="8">
        <v>10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137</v>
      </c>
      <c r="E182" s="8">
        <v>16</v>
      </c>
      <c r="G182" s="8">
        <v>54</v>
      </c>
      <c r="I182" s="8">
        <v>14</v>
      </c>
      <c r="O182" s="8">
        <v>245</v>
      </c>
      <c r="Q182" s="8">
        <v>2</v>
      </c>
      <c r="S182" s="8">
        <v>1</v>
      </c>
    </row>
    <row r="183" spans="1:36" ht="15" customHeight="1" x14ac:dyDescent="0.4">
      <c r="A183" s="7" t="s">
        <v>199</v>
      </c>
      <c r="B183" s="8" t="s">
        <v>32</v>
      </c>
      <c r="U183" s="8">
        <v>1914</v>
      </c>
      <c r="W183" s="8">
        <v>1138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223</v>
      </c>
      <c r="E188" s="8">
        <v>772</v>
      </c>
      <c r="G188" s="8">
        <v>97</v>
      </c>
      <c r="I188" s="8">
        <v>159</v>
      </c>
      <c r="K188" s="8">
        <v>1733</v>
      </c>
      <c r="M188" s="8">
        <v>2035</v>
      </c>
      <c r="O188" s="8">
        <v>422</v>
      </c>
      <c r="Q188" s="8">
        <v>267</v>
      </c>
      <c r="S188" s="8">
        <v>131</v>
      </c>
      <c r="U188" s="8">
        <v>158</v>
      </c>
      <c r="W188" s="8">
        <v>74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2541</v>
      </c>
      <c r="D189" s="27">
        <f>SUM(C190:C202)</f>
        <v>2541</v>
      </c>
      <c r="E189" s="26">
        <v>1630</v>
      </c>
      <c r="F189" s="27">
        <f>SUM(E190:E202)</f>
        <v>1630</v>
      </c>
      <c r="G189" s="26">
        <v>2605</v>
      </c>
      <c r="H189" s="27">
        <f>SUM(G190:G202)</f>
        <v>2606</v>
      </c>
      <c r="I189" s="26">
        <v>2065</v>
      </c>
      <c r="J189" s="27">
        <f>SUM(I190:I202)</f>
        <v>2065</v>
      </c>
      <c r="K189" s="26">
        <v>527</v>
      </c>
      <c r="L189" s="27">
        <f>SUM(K190:K202)</f>
        <v>526</v>
      </c>
      <c r="M189" s="26">
        <v>644</v>
      </c>
      <c r="N189" s="27">
        <f>SUM(M190:M202)</f>
        <v>644</v>
      </c>
      <c r="O189" s="26">
        <v>923</v>
      </c>
      <c r="P189" s="27">
        <f>SUM(O190:O202)</f>
        <v>923</v>
      </c>
      <c r="Q189" s="26">
        <v>953</v>
      </c>
      <c r="R189" s="27">
        <f>SUM(Q190:Q202)</f>
        <v>954</v>
      </c>
      <c r="S189" s="26">
        <v>1439</v>
      </c>
      <c r="T189" s="27">
        <f>SUM(S190:S202)</f>
        <v>1439</v>
      </c>
      <c r="U189" s="26">
        <v>711</v>
      </c>
      <c r="V189" s="27">
        <f>SUM(U190:U202)</f>
        <v>711</v>
      </c>
      <c r="W189" s="26">
        <v>678</v>
      </c>
      <c r="X189" s="27">
        <f>SUM(W190:W202)</f>
        <v>678</v>
      </c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1457</v>
      </c>
      <c r="E190" s="8">
        <v>1315</v>
      </c>
      <c r="G190" s="8">
        <v>983</v>
      </c>
      <c r="I190" s="8">
        <v>747</v>
      </c>
      <c r="K190" s="8">
        <v>484</v>
      </c>
      <c r="M190" s="8">
        <v>327</v>
      </c>
      <c r="O190" s="8">
        <v>233</v>
      </c>
      <c r="Q190" s="8">
        <v>302</v>
      </c>
      <c r="S190" s="8">
        <v>421</v>
      </c>
      <c r="U190" s="8">
        <v>452</v>
      </c>
      <c r="W190" s="8">
        <v>493</v>
      </c>
    </row>
    <row r="191" spans="1:36" ht="15" customHeight="1" x14ac:dyDescent="0.4">
      <c r="A191" s="7" t="s">
        <v>207</v>
      </c>
      <c r="B191" s="8" t="s">
        <v>32</v>
      </c>
      <c r="O191" s="8">
        <v>69</v>
      </c>
      <c r="Q191" s="8">
        <v>177</v>
      </c>
      <c r="S191" s="8">
        <v>253</v>
      </c>
      <c r="U191" s="8">
        <v>227</v>
      </c>
      <c r="W191" s="8">
        <v>168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463</v>
      </c>
      <c r="E195" s="8">
        <v>293</v>
      </c>
      <c r="G195" s="8">
        <v>606</v>
      </c>
      <c r="I195" s="8">
        <v>36</v>
      </c>
    </row>
    <row r="196" spans="1:36" ht="15" customHeight="1" x14ac:dyDescent="0.4">
      <c r="A196" s="7" t="s">
        <v>212</v>
      </c>
      <c r="B196" s="8" t="s">
        <v>32</v>
      </c>
      <c r="O196" s="8">
        <v>270</v>
      </c>
      <c r="Q196" s="8">
        <v>252</v>
      </c>
      <c r="S196" s="8">
        <v>696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Q199" s="8">
        <v>7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621</v>
      </c>
      <c r="E202" s="8">
        <v>22</v>
      </c>
      <c r="G202" s="8">
        <v>1017</v>
      </c>
      <c r="I202" s="8">
        <v>1282</v>
      </c>
      <c r="K202" s="8">
        <v>42</v>
      </c>
      <c r="M202" s="8">
        <v>317</v>
      </c>
      <c r="O202" s="8">
        <v>351</v>
      </c>
      <c r="Q202" s="8">
        <v>216</v>
      </c>
      <c r="S202" s="8">
        <v>69</v>
      </c>
      <c r="U202" s="8">
        <v>32</v>
      </c>
      <c r="W202" s="8">
        <v>17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-7309</v>
      </c>
      <c r="D203" s="24">
        <f>C174+C177-C189</f>
        <v>-7309</v>
      </c>
      <c r="E203" s="23">
        <v>-11076</v>
      </c>
      <c r="F203" s="24">
        <f>E174+E177-E189</f>
        <v>-11076</v>
      </c>
      <c r="G203" s="23">
        <v>-14974</v>
      </c>
      <c r="H203" s="24">
        <f>G174+G177-G189</f>
        <v>-14973</v>
      </c>
      <c r="I203" s="23">
        <v>-7296</v>
      </c>
      <c r="J203" s="24">
        <f>I174+I177-I189</f>
        <v>-7296</v>
      </c>
      <c r="K203" s="23">
        <v>-5429</v>
      </c>
      <c r="L203" s="24">
        <f>K174+K177-K189</f>
        <v>-5429</v>
      </c>
      <c r="M203" s="23">
        <v>-192</v>
      </c>
      <c r="N203" s="24">
        <f>M174+M177-M189</f>
        <v>-192</v>
      </c>
      <c r="O203" s="23">
        <v>159</v>
      </c>
      <c r="P203" s="24">
        <f>O174+O177-O189</f>
        <v>159</v>
      </c>
      <c r="Q203" s="23">
        <v>-5493</v>
      </c>
      <c r="R203" s="24">
        <f>Q174+Q177-Q189</f>
        <v>-5494</v>
      </c>
      <c r="S203" s="23">
        <v>-6000</v>
      </c>
      <c r="T203" s="24">
        <f>S174+S177-S189</f>
        <v>-6000</v>
      </c>
      <c r="U203" s="23">
        <v>-1409</v>
      </c>
      <c r="V203" s="24">
        <f>U174+U177-U189</f>
        <v>-1409</v>
      </c>
      <c r="W203" s="23">
        <v>-3930</v>
      </c>
      <c r="X203" s="24">
        <f>W174+W177-W189</f>
        <v>-3931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462</v>
      </c>
      <c r="D204" s="20">
        <f>SUM(C205:C215)</f>
        <v>462</v>
      </c>
      <c r="E204" s="19">
        <v>15</v>
      </c>
      <c r="F204" s="20">
        <f>SUM(E205:E215)</f>
        <v>15</v>
      </c>
      <c r="G204" s="19">
        <v>190</v>
      </c>
      <c r="H204" s="20">
        <f>SUM(G205:G215)</f>
        <v>190</v>
      </c>
      <c r="I204" s="19">
        <v>2792</v>
      </c>
      <c r="J204" s="20">
        <f>SUM(I205:I215)</f>
        <v>2792</v>
      </c>
      <c r="K204" s="19">
        <v>2116</v>
      </c>
      <c r="L204" s="20">
        <f>SUM(K205:K215)</f>
        <v>2116</v>
      </c>
      <c r="M204" s="19">
        <v>736</v>
      </c>
      <c r="N204" s="20">
        <f>SUM(M205:M215)</f>
        <v>736</v>
      </c>
      <c r="O204" s="19">
        <v>4</v>
      </c>
      <c r="P204" s="20">
        <f>SUM(O205:O215)</f>
        <v>4</v>
      </c>
      <c r="Q204" s="19">
        <v>5</v>
      </c>
      <c r="R204" s="20">
        <f>SUM(Q205:Q215)</f>
        <v>5</v>
      </c>
      <c r="S204" s="19">
        <v>2</v>
      </c>
      <c r="T204" s="20">
        <f>SUM(S205:S215)</f>
        <v>2</v>
      </c>
      <c r="U204" s="19">
        <v>123</v>
      </c>
      <c r="V204" s="20">
        <f>SUM(U205:U215)</f>
        <v>123</v>
      </c>
      <c r="W204" s="19">
        <v>1429</v>
      </c>
      <c r="X204" s="20">
        <f>SUM(W205:W215)</f>
        <v>1429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U206" s="8">
        <v>123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394</v>
      </c>
      <c r="E208" s="8">
        <v>15</v>
      </c>
      <c r="G208" s="8">
        <v>190</v>
      </c>
      <c r="I208" s="8">
        <v>2792</v>
      </c>
      <c r="K208" s="8">
        <v>2111</v>
      </c>
      <c r="M208" s="8">
        <v>128</v>
      </c>
      <c r="O208" s="8">
        <v>3</v>
      </c>
      <c r="Q208" s="8">
        <v>5</v>
      </c>
      <c r="S208" s="8">
        <v>2</v>
      </c>
      <c r="W208" s="8">
        <v>1429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68</v>
      </c>
      <c r="K215" s="8">
        <v>5</v>
      </c>
      <c r="M215" s="8">
        <v>608</v>
      </c>
      <c r="O215" s="8">
        <v>1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988</v>
      </c>
      <c r="D216" s="27">
        <f>SUM(C217:C227)</f>
        <v>989</v>
      </c>
      <c r="E216" s="26">
        <v>1733</v>
      </c>
      <c r="F216" s="27">
        <f>SUM(E217:E227)</f>
        <v>1733</v>
      </c>
      <c r="G216" s="26">
        <v>335</v>
      </c>
      <c r="H216" s="27">
        <f>SUM(G217:G227)</f>
        <v>335</v>
      </c>
      <c r="I216" s="26">
        <v>1619</v>
      </c>
      <c r="J216" s="27">
        <f>SUM(I217:I227)</f>
        <v>1619</v>
      </c>
      <c r="K216" s="26">
        <v>808</v>
      </c>
      <c r="L216" s="27">
        <f>SUM(K217:K227)</f>
        <v>808</v>
      </c>
      <c r="M216" s="26">
        <v>723</v>
      </c>
      <c r="N216" s="27">
        <f>SUM(M217:M227)</f>
        <v>724</v>
      </c>
      <c r="O216" s="26">
        <v>151</v>
      </c>
      <c r="P216" s="27">
        <f>SUM(O217:O227)</f>
        <v>151</v>
      </c>
      <c r="Q216" s="26">
        <v>1153</v>
      </c>
      <c r="R216" s="27">
        <f>SUM(Q217:Q227)</f>
        <v>1153</v>
      </c>
      <c r="S216" s="26">
        <v>3516</v>
      </c>
      <c r="T216" s="27">
        <f>SUM(S217:S227)</f>
        <v>3515</v>
      </c>
      <c r="U216" s="26">
        <v>6677</v>
      </c>
      <c r="V216" s="27">
        <f>SUM(U217:U227)</f>
        <v>6678</v>
      </c>
      <c r="W216" s="26">
        <v>1547</v>
      </c>
      <c r="X216" s="27">
        <f>SUM(W217:W227)</f>
        <v>1547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S219" s="8">
        <v>1014</v>
      </c>
    </row>
    <row r="220" spans="1:36" ht="15" customHeight="1" x14ac:dyDescent="0.4">
      <c r="A220" s="7" t="s">
        <v>209</v>
      </c>
      <c r="B220" s="8" t="s">
        <v>32</v>
      </c>
      <c r="W220" s="8">
        <v>373</v>
      </c>
    </row>
    <row r="221" spans="1:36" ht="15" customHeight="1" x14ac:dyDescent="0.4">
      <c r="A221" s="7" t="s">
        <v>211</v>
      </c>
      <c r="B221" s="8" t="s">
        <v>32</v>
      </c>
      <c r="C221" s="8">
        <v>988</v>
      </c>
      <c r="E221" s="8">
        <v>616</v>
      </c>
      <c r="G221" s="8">
        <v>335</v>
      </c>
      <c r="I221" s="8">
        <v>1532</v>
      </c>
      <c r="K221" s="8">
        <v>804</v>
      </c>
      <c r="M221" s="8">
        <v>72</v>
      </c>
      <c r="O221" s="8">
        <v>35</v>
      </c>
      <c r="Q221" s="8">
        <v>567</v>
      </c>
      <c r="S221" s="8">
        <v>2186</v>
      </c>
      <c r="U221" s="8">
        <v>652</v>
      </c>
      <c r="W221" s="8">
        <v>712</v>
      </c>
    </row>
    <row r="222" spans="1:36" ht="15" customHeight="1" x14ac:dyDescent="0.4">
      <c r="A222" s="7" t="s">
        <v>212</v>
      </c>
      <c r="B222" s="8" t="s">
        <v>32</v>
      </c>
      <c r="U222" s="8">
        <v>5220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37</v>
      </c>
      <c r="W224" s="8">
        <v>37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</v>
      </c>
      <c r="E227" s="8">
        <v>1117</v>
      </c>
      <c r="I227" s="8">
        <v>87</v>
      </c>
      <c r="K227" s="8">
        <v>4</v>
      </c>
      <c r="M227" s="8">
        <v>652</v>
      </c>
      <c r="O227" s="8">
        <v>116</v>
      </c>
      <c r="Q227" s="8">
        <v>586</v>
      </c>
      <c r="S227" s="8">
        <v>315</v>
      </c>
      <c r="U227" s="8">
        <v>769</v>
      </c>
      <c r="W227" s="8">
        <v>425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-7835</v>
      </c>
      <c r="D229" s="24">
        <f>C203+C204-C216</f>
        <v>-7835</v>
      </c>
      <c r="E229" s="23">
        <v>-12794</v>
      </c>
      <c r="F229" s="24">
        <f>E203+E204-E216</f>
        <v>-12794</v>
      </c>
      <c r="G229" s="23">
        <v>-15118</v>
      </c>
      <c r="H229" s="24">
        <f>G203+G204-G216</f>
        <v>-15119</v>
      </c>
      <c r="I229" s="23">
        <v>-6123</v>
      </c>
      <c r="J229" s="24">
        <f>I203+I204-I216</f>
        <v>-6123</v>
      </c>
      <c r="K229" s="23">
        <v>-4121</v>
      </c>
      <c r="L229" s="24">
        <f>K203+K204-K216</f>
        <v>-4121</v>
      </c>
      <c r="M229" s="23">
        <v>-179</v>
      </c>
      <c r="N229" s="24">
        <f>M203+M204-M216</f>
        <v>-179</v>
      </c>
      <c r="O229" s="23">
        <v>12</v>
      </c>
      <c r="P229" s="24">
        <f>O203+O204-O216</f>
        <v>12</v>
      </c>
      <c r="Q229" s="23">
        <v>-6642</v>
      </c>
      <c r="R229" s="24">
        <f>Q203+Q204-Q216</f>
        <v>-6641</v>
      </c>
      <c r="S229" s="23">
        <v>-9513</v>
      </c>
      <c r="T229" s="24">
        <f>S203+S204-S216</f>
        <v>-9514</v>
      </c>
      <c r="U229" s="23">
        <v>-7963</v>
      </c>
      <c r="V229" s="24">
        <f>U203+U204-U216</f>
        <v>-7963</v>
      </c>
      <c r="W229" s="23">
        <v>-4049</v>
      </c>
      <c r="X229" s="24">
        <f>W203+W204-W216</f>
        <v>-4048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-7835</v>
      </c>
      <c r="E232" s="8">
        <v>-12794</v>
      </c>
      <c r="G232" s="8">
        <v>-15118</v>
      </c>
      <c r="I232" s="8">
        <v>-6123</v>
      </c>
      <c r="K232" s="8">
        <v>-4121</v>
      </c>
      <c r="M232" s="8">
        <v>-179</v>
      </c>
      <c r="O232" s="8">
        <v>12</v>
      </c>
      <c r="Q232" s="8">
        <v>-6642</v>
      </c>
      <c r="S232" s="8">
        <v>-9513</v>
      </c>
      <c r="U232" s="8">
        <v>-7963</v>
      </c>
      <c r="W232" s="8">
        <v>-4049</v>
      </c>
    </row>
    <row r="233" spans="1:36" s="25" customFormat="1" ht="15" customHeight="1" x14ac:dyDescent="0.4">
      <c r="A233" s="25" t="s">
        <v>241</v>
      </c>
      <c r="B233" s="26" t="s">
        <v>32</v>
      </c>
      <c r="C233" s="26">
        <v>10</v>
      </c>
      <c r="D233" s="27">
        <f>SUM(C234:C244)</f>
        <v>661</v>
      </c>
      <c r="E233" s="26">
        <v>-1556</v>
      </c>
      <c r="F233" s="27">
        <f>SUM(E234:E244)</f>
        <v>-587</v>
      </c>
      <c r="G233" s="26">
        <v>9</v>
      </c>
      <c r="H233" s="27">
        <f>SUM(G234:G244)</f>
        <v>1636</v>
      </c>
      <c r="I233" s="26">
        <v>228</v>
      </c>
      <c r="J233" s="27">
        <f>SUM(I234:I244)</f>
        <v>328</v>
      </c>
      <c r="K233" s="26">
        <v>96</v>
      </c>
      <c r="L233" s="27">
        <f>SUM(K234:K244)</f>
        <v>-258</v>
      </c>
      <c r="M233" s="26">
        <v>9</v>
      </c>
      <c r="N233" s="27">
        <f>SUM(M234:M244)</f>
        <v>31</v>
      </c>
      <c r="O233" s="26">
        <v>8</v>
      </c>
      <c r="P233" s="27">
        <f>SUM(O234:O244)</f>
        <v>-86</v>
      </c>
      <c r="Q233" s="26">
        <v>8</v>
      </c>
      <c r="R233" s="27">
        <f>SUM(Q234:Q244)</f>
        <v>8</v>
      </c>
      <c r="S233" s="26">
        <v>12</v>
      </c>
      <c r="T233" s="27">
        <f>SUM(S234:S244)</f>
        <v>25</v>
      </c>
      <c r="U233" s="26">
        <v>33</v>
      </c>
      <c r="V233" s="27">
        <f>SUM(U234:U244)</f>
        <v>35</v>
      </c>
      <c r="W233" s="26">
        <v>10</v>
      </c>
      <c r="X233" s="27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10</v>
      </c>
      <c r="E236" s="8">
        <v>-1556</v>
      </c>
      <c r="G236" s="8">
        <v>9</v>
      </c>
      <c r="I236" s="8">
        <v>228</v>
      </c>
      <c r="K236" s="8">
        <v>96</v>
      </c>
      <c r="M236" s="8">
        <v>9</v>
      </c>
      <c r="O236" s="8">
        <v>8</v>
      </c>
      <c r="Q236" s="8">
        <v>8</v>
      </c>
      <c r="S236" s="8">
        <v>22</v>
      </c>
      <c r="U236" s="8">
        <v>33</v>
      </c>
      <c r="W236" s="8">
        <v>10</v>
      </c>
    </row>
    <row r="237" spans="1:36" ht="15" customHeight="1" x14ac:dyDescent="0.4">
      <c r="A237" s="7" t="s">
        <v>245</v>
      </c>
      <c r="B237" s="8" t="s">
        <v>32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S240" s="8">
        <v>3</v>
      </c>
      <c r="U240" s="8">
        <v>2</v>
      </c>
      <c r="W240" s="8">
        <v>1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  <c r="I242" s="8">
        <v>-86</v>
      </c>
      <c r="K242" s="8">
        <v>-258</v>
      </c>
      <c r="M242" s="8">
        <v>22</v>
      </c>
      <c r="O242" s="8">
        <v>-94</v>
      </c>
    </row>
    <row r="243" spans="1:36" ht="15" customHeight="1" x14ac:dyDescent="0.4">
      <c r="A243" s="7" t="s">
        <v>251</v>
      </c>
      <c r="B243" s="8" t="s">
        <v>32</v>
      </c>
      <c r="C243" s="8">
        <v>651</v>
      </c>
      <c r="E243" s="8">
        <v>969</v>
      </c>
      <c r="G243" s="8">
        <v>1627</v>
      </c>
      <c r="I243" s="8">
        <v>186</v>
      </c>
      <c r="K243" s="8">
        <v>-96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-7194</v>
      </c>
      <c r="D245" s="24">
        <f>D229-C233+SUM(C242:C244)-C241-C240</f>
        <v>-7194</v>
      </c>
      <c r="E245" s="23">
        <v>-10269</v>
      </c>
      <c r="F245" s="24">
        <f>F229-E233+SUM(E242:E244)-E241-E240</f>
        <v>-10269</v>
      </c>
      <c r="G245" s="23">
        <v>-13499</v>
      </c>
      <c r="H245" s="24">
        <f>H229-G233+SUM(G242:G244)-G241-G240</f>
        <v>-13501</v>
      </c>
      <c r="I245" s="23">
        <v>-6252</v>
      </c>
      <c r="J245" s="24">
        <f>J229-I233+SUM(I242:I244)-I241-I240</f>
        <v>-6251</v>
      </c>
      <c r="K245" s="23">
        <v>-4571</v>
      </c>
      <c r="L245" s="24">
        <f>L229-K233+SUM(K242:K244)-K241-K240</f>
        <v>-4571</v>
      </c>
      <c r="M245" s="23">
        <v>-166</v>
      </c>
      <c r="N245" s="24">
        <f>N229-M233+SUM(M242:M244)-M241-M240</f>
        <v>-166</v>
      </c>
      <c r="O245" s="23">
        <v>-90</v>
      </c>
      <c r="P245" s="24">
        <f>P229-O233+SUM(O242:O244)-O241-O240</f>
        <v>-90</v>
      </c>
      <c r="Q245" s="23">
        <v>-6650</v>
      </c>
      <c r="R245" s="24">
        <f>R229-Q233+SUM(Q242:Q244)-Q241-Q240</f>
        <v>-6649</v>
      </c>
      <c r="S245" s="23">
        <v>-9528</v>
      </c>
      <c r="T245" s="24">
        <f>T229-S233+SUM(S242:S244)-S241-S240</f>
        <v>-9529</v>
      </c>
      <c r="U245" s="23">
        <v>-7999</v>
      </c>
      <c r="V245" s="24">
        <f>V229-U233+SUM(U242:U244)-U241-U240</f>
        <v>-7998</v>
      </c>
      <c r="W245" s="23">
        <v>-4059</v>
      </c>
      <c r="X245" s="24">
        <f>X229-W233+SUM(W242:W244)-W241-W240</f>
        <v>-4059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-9513</v>
      </c>
      <c r="U246" s="8">
        <v>-7963</v>
      </c>
      <c r="W246" s="8">
        <v>-4049</v>
      </c>
    </row>
    <row r="247" spans="1:36" ht="15" customHeight="1" x14ac:dyDescent="0.4">
      <c r="A247" s="7" t="s">
        <v>255</v>
      </c>
      <c r="B247" s="8" t="s">
        <v>32</v>
      </c>
      <c r="S247" s="8">
        <v>1345</v>
      </c>
      <c r="U247" s="8">
        <v>1026</v>
      </c>
      <c r="W247" s="8">
        <v>608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1013</v>
      </c>
      <c r="U251" s="8">
        <v>-123</v>
      </c>
    </row>
    <row r="252" spans="1:36" ht="15" customHeight="1" x14ac:dyDescent="0.4">
      <c r="A252" s="7" t="s">
        <v>520</v>
      </c>
      <c r="B252" s="8" t="s">
        <v>32</v>
      </c>
      <c r="W252" s="8">
        <v>373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-2</v>
      </c>
      <c r="U254" s="8">
        <v>518</v>
      </c>
      <c r="W254" s="8">
        <v>-1429</v>
      </c>
    </row>
    <row r="255" spans="1:36" ht="15" customHeight="1" x14ac:dyDescent="0.4">
      <c r="A255" s="7" t="s">
        <v>263</v>
      </c>
      <c r="B255" s="8" t="s">
        <v>32</v>
      </c>
      <c r="S255" s="8">
        <v>158</v>
      </c>
      <c r="U255" s="8">
        <v>36</v>
      </c>
      <c r="W255" s="8">
        <v>896</v>
      </c>
    </row>
    <row r="256" spans="1:36" ht="15" customHeight="1" x14ac:dyDescent="0.4">
      <c r="A256" s="7" t="s">
        <v>264</v>
      </c>
      <c r="B256" s="8" t="s">
        <v>32</v>
      </c>
      <c r="U256" s="8">
        <v>20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  <c r="S259" s="8">
        <v>13</v>
      </c>
      <c r="U259" s="8">
        <v>54</v>
      </c>
      <c r="W259" s="8">
        <v>78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S261" s="8">
        <v>17</v>
      </c>
      <c r="U261" s="8">
        <v>740</v>
      </c>
      <c r="W261" s="8">
        <v>-923</v>
      </c>
    </row>
    <row r="262" spans="1:23" ht="15" customHeight="1" x14ac:dyDescent="0.4">
      <c r="A262" s="7" t="s">
        <v>270</v>
      </c>
      <c r="B262" s="8" t="s">
        <v>32</v>
      </c>
      <c r="S262" s="8">
        <v>-198</v>
      </c>
      <c r="U262" s="8">
        <v>130</v>
      </c>
      <c r="W262" s="8">
        <v>72</v>
      </c>
    </row>
    <row r="263" spans="1:23" ht="15" customHeight="1" x14ac:dyDescent="0.4">
      <c r="A263" s="7" t="s">
        <v>271</v>
      </c>
      <c r="B263" s="8" t="s">
        <v>32</v>
      </c>
      <c r="S263" s="8">
        <v>-51</v>
      </c>
      <c r="U263" s="8">
        <v>4</v>
      </c>
      <c r="W263" s="8">
        <v>-2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S265" s="8">
        <v>-53</v>
      </c>
      <c r="U265" s="8">
        <v>-18</v>
      </c>
      <c r="W265" s="8">
        <v>-10</v>
      </c>
    </row>
    <row r="266" spans="1:23" ht="15" customHeight="1" x14ac:dyDescent="0.4">
      <c r="A266" s="7" t="s">
        <v>274</v>
      </c>
      <c r="B266" s="8" t="s">
        <v>32</v>
      </c>
      <c r="S266" s="8">
        <v>421</v>
      </c>
      <c r="U266" s="8">
        <v>452</v>
      </c>
      <c r="W266" s="8">
        <v>493</v>
      </c>
    </row>
    <row r="267" spans="1:23" ht="15" customHeight="1" x14ac:dyDescent="0.4">
      <c r="A267" s="7" t="s">
        <v>275</v>
      </c>
      <c r="B267" s="8" t="s">
        <v>32</v>
      </c>
      <c r="S267" s="8">
        <v>87</v>
      </c>
      <c r="U267" s="8">
        <v>3258</v>
      </c>
      <c r="W267" s="8">
        <v>-1251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S272" s="8">
        <v>1093</v>
      </c>
      <c r="U272" s="8">
        <v>87</v>
      </c>
      <c r="W272" s="8">
        <v>36</v>
      </c>
    </row>
    <row r="273" spans="1:36" ht="15" customHeight="1" x14ac:dyDescent="0.4">
      <c r="A273" s="7" t="s">
        <v>281</v>
      </c>
      <c r="B273" s="8" t="s">
        <v>32</v>
      </c>
      <c r="S273" s="8">
        <v>2129</v>
      </c>
      <c r="U273" s="8">
        <v>-1115</v>
      </c>
      <c r="W273" s="8">
        <v>2358</v>
      </c>
    </row>
    <row r="274" spans="1:36" ht="15" customHeight="1" x14ac:dyDescent="0.4">
      <c r="A274" s="7" t="s">
        <v>282</v>
      </c>
      <c r="B274" s="8" t="s">
        <v>32</v>
      </c>
      <c r="S274" s="8">
        <v>-300</v>
      </c>
      <c r="U274" s="8">
        <v>1900</v>
      </c>
      <c r="W274" s="8">
        <v>-4206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</row>
    <row r="278" spans="1:36" ht="15" customHeight="1" x14ac:dyDescent="0.4">
      <c r="A278" s="7" t="s">
        <v>286</v>
      </c>
      <c r="B278" s="8" t="s">
        <v>32</v>
      </c>
      <c r="S278" s="8">
        <v>196</v>
      </c>
      <c r="U278" s="8">
        <v>-725</v>
      </c>
      <c r="W278" s="8">
        <v>-391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-259</v>
      </c>
      <c r="T280" s="14"/>
      <c r="U280" s="13">
        <v>119</v>
      </c>
      <c r="V280" s="14"/>
      <c r="W280" s="13">
        <v>1126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-3906</v>
      </c>
      <c r="T285" s="27">
        <f>SUM(S246:S280)</f>
        <v>-3904</v>
      </c>
      <c r="U285" s="26">
        <v>-1601</v>
      </c>
      <c r="V285" s="27">
        <f>SUM(U246:U280)</f>
        <v>-1600</v>
      </c>
      <c r="W285" s="26">
        <v>-6219</v>
      </c>
      <c r="X285" s="27">
        <f>SUM(W246:W280)</f>
        <v>-6221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50</v>
      </c>
      <c r="U286" s="8">
        <v>13</v>
      </c>
      <c r="W286" s="8">
        <v>7</v>
      </c>
    </row>
    <row r="287" spans="1:36" ht="15" customHeight="1" x14ac:dyDescent="0.4">
      <c r="A287" s="7" t="s">
        <v>295</v>
      </c>
      <c r="B287" s="8" t="s">
        <v>32</v>
      </c>
      <c r="S287" s="8">
        <v>-321</v>
      </c>
      <c r="U287" s="8">
        <v>-300</v>
      </c>
      <c r="W287" s="8">
        <v>-287</v>
      </c>
    </row>
    <row r="288" spans="1:36" ht="15" customHeight="1" x14ac:dyDescent="0.4">
      <c r="A288" s="7" t="s">
        <v>296</v>
      </c>
      <c r="B288" s="8" t="s">
        <v>32</v>
      </c>
      <c r="S288" s="8">
        <v>-10</v>
      </c>
      <c r="U288" s="8">
        <v>-35</v>
      </c>
      <c r="W288" s="8">
        <v>-10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-4188</v>
      </c>
      <c r="T291" s="24">
        <f>T285+SUM(S286:S290)</f>
        <v>-4185</v>
      </c>
      <c r="U291" s="23">
        <v>-1924</v>
      </c>
      <c r="V291" s="24">
        <f>U285+SUM(U286:U290)</f>
        <v>-1923</v>
      </c>
      <c r="W291" s="23">
        <v>-6509</v>
      </c>
      <c r="X291" s="24">
        <f>W285+SUM(W286:W290)</f>
        <v>-6509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-537</v>
      </c>
      <c r="U294" s="8">
        <v>-625</v>
      </c>
      <c r="W294" s="8">
        <v>-321</v>
      </c>
    </row>
    <row r="295" spans="1:36" ht="15" customHeight="1" x14ac:dyDescent="0.4">
      <c r="A295" s="7" t="s">
        <v>303</v>
      </c>
      <c r="B295" s="8" t="s">
        <v>32</v>
      </c>
      <c r="S295" s="8">
        <v>43</v>
      </c>
      <c r="U295" s="8">
        <v>1026</v>
      </c>
      <c r="W295" s="8">
        <v>559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S298" s="8">
        <v>-56</v>
      </c>
      <c r="U298" s="8">
        <v>-249</v>
      </c>
      <c r="W298" s="8">
        <v>-14</v>
      </c>
    </row>
    <row r="299" spans="1:36" ht="15" customHeight="1" x14ac:dyDescent="0.4">
      <c r="A299" s="7" t="s">
        <v>307</v>
      </c>
      <c r="B299" s="8" t="s">
        <v>32</v>
      </c>
      <c r="S299" s="8">
        <v>358</v>
      </c>
      <c r="U299" s="8">
        <v>276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-2</v>
      </c>
      <c r="U302" s="8">
        <v>-150</v>
      </c>
      <c r="W302" s="8">
        <v>-2</v>
      </c>
    </row>
    <row r="303" spans="1:36" ht="15" customHeight="1" x14ac:dyDescent="0.4">
      <c r="A303" s="7" t="s">
        <v>311</v>
      </c>
      <c r="B303" s="8" t="s">
        <v>32</v>
      </c>
      <c r="S303" s="8">
        <v>2</v>
      </c>
      <c r="U303" s="8">
        <v>1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304</v>
      </c>
      <c r="U305" s="8">
        <v>-13</v>
      </c>
      <c r="W305" s="8">
        <v>-420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112</v>
      </c>
      <c r="T306" s="24">
        <f>SUM(S292:S305)</f>
        <v>112</v>
      </c>
      <c r="U306" s="23">
        <v>265</v>
      </c>
      <c r="V306" s="24">
        <f>SUM(U292:U305)</f>
        <v>266</v>
      </c>
      <c r="W306" s="23">
        <v>-198</v>
      </c>
      <c r="X306" s="24">
        <f>SUM(W292:W305)</f>
        <v>-198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S307" s="8">
        <v>300</v>
      </c>
      <c r="U307" s="8">
        <v>200</v>
      </c>
    </row>
    <row r="308" spans="1:36" ht="15" customHeight="1" x14ac:dyDescent="0.4">
      <c r="A308" s="7" t="s">
        <v>315</v>
      </c>
      <c r="B308" s="8" t="s">
        <v>32</v>
      </c>
      <c r="S308" s="8">
        <v>-867</v>
      </c>
      <c r="U308" s="8">
        <v>-1700</v>
      </c>
      <c r="W308" s="8">
        <v>-130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W312" s="8">
        <v>320</v>
      </c>
    </row>
    <row r="313" spans="1:36" ht="15" customHeight="1" x14ac:dyDescent="0.4">
      <c r="A313" s="7" t="s">
        <v>320</v>
      </c>
      <c r="B313" s="8" t="s">
        <v>32</v>
      </c>
    </row>
    <row r="314" spans="1:36" ht="15" customHeight="1" x14ac:dyDescent="0.4">
      <c r="A314" s="7" t="s">
        <v>321</v>
      </c>
      <c r="B314" s="8" t="s">
        <v>32</v>
      </c>
      <c r="S314" s="8">
        <v>5028</v>
      </c>
      <c r="U314" s="8">
        <v>3138</v>
      </c>
      <c r="W314" s="8">
        <v>610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  <c r="W316" s="8">
        <v>3912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W323" s="8">
        <v>1500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4461</v>
      </c>
      <c r="T324" s="24">
        <f>SUM(S307:S323)</f>
        <v>4461</v>
      </c>
      <c r="U324" s="23">
        <v>1637</v>
      </c>
      <c r="V324" s="24">
        <f>SUM(U307:U323)</f>
        <v>1638</v>
      </c>
      <c r="W324" s="23">
        <v>6212</v>
      </c>
      <c r="X324" s="24">
        <f>SUM(W307:W323)</f>
        <v>6212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-32</v>
      </c>
      <c r="U325" s="8">
        <v>10</v>
      </c>
      <c r="W325" s="8">
        <v>5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354</v>
      </c>
      <c r="T326" s="24">
        <f>S329-S327-S328</f>
        <v>354</v>
      </c>
      <c r="U326" s="23">
        <v>-11</v>
      </c>
      <c r="V326" s="24">
        <f>U329-U327-U328</f>
        <v>-12</v>
      </c>
      <c r="W326" s="23">
        <v>-491</v>
      </c>
      <c r="X326" s="24">
        <f>W329-W327-W328</f>
        <v>-491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449</v>
      </c>
      <c r="U327" s="8">
        <v>885</v>
      </c>
      <c r="W327" s="8">
        <v>873</v>
      </c>
    </row>
    <row r="328" spans="1:36" ht="15" customHeight="1" x14ac:dyDescent="0.4">
      <c r="A328" s="7" t="s">
        <v>335</v>
      </c>
      <c r="B328" s="8" t="s">
        <v>32</v>
      </c>
      <c r="S328" s="8">
        <v>82</v>
      </c>
    </row>
    <row r="329" spans="1:36" ht="15" customHeight="1" x14ac:dyDescent="0.4">
      <c r="A329" s="7" t="s">
        <v>336</v>
      </c>
      <c r="B329" s="8" t="s">
        <v>32</v>
      </c>
      <c r="S329" s="8">
        <v>885</v>
      </c>
      <c r="U329" s="8">
        <v>873</v>
      </c>
      <c r="W329" s="8">
        <v>382</v>
      </c>
    </row>
    <row r="330" spans="1:36" ht="15" customHeight="1" x14ac:dyDescent="0.4">
      <c r="A330" s="7" t="s">
        <v>337</v>
      </c>
      <c r="B330" s="8" t="s">
        <v>32</v>
      </c>
      <c r="S330" s="8">
        <v>885</v>
      </c>
      <c r="U330" s="8">
        <v>873</v>
      </c>
      <c r="W330" s="8">
        <v>382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E3EE-E0E4-4D5F-9FAC-86D008E8378D}">
  <dimension ref="A1:AJ494"/>
  <sheetViews>
    <sheetView zoomScaleNormal="100" workbookViewId="0">
      <pane xSplit="2" ySplit="2" topLeftCell="D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 t="s">
        <v>550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C4" s="8">
        <v>2</v>
      </c>
      <c r="D4" s="11">
        <v>5</v>
      </c>
      <c r="E4" s="8">
        <v>2</v>
      </c>
      <c r="G4" s="8">
        <v>2</v>
      </c>
      <c r="I4" s="8">
        <v>18</v>
      </c>
      <c r="K4" s="8">
        <v>16</v>
      </c>
      <c r="M4" s="8">
        <v>15</v>
      </c>
      <c r="O4" s="8">
        <v>12</v>
      </c>
      <c r="Q4" s="8">
        <v>12</v>
      </c>
      <c r="S4" s="8">
        <v>15</v>
      </c>
      <c r="U4" s="8">
        <v>14</v>
      </c>
      <c r="W4" s="8">
        <v>13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101200000</v>
      </c>
      <c r="E5" s="8">
        <v>101200000</v>
      </c>
      <c r="G5" s="8">
        <v>101200000</v>
      </c>
      <c r="I5" s="8">
        <v>101200000</v>
      </c>
      <c r="K5" s="8">
        <v>101200000</v>
      </c>
      <c r="M5" s="8">
        <v>101200000</v>
      </c>
      <c r="O5" s="8">
        <v>101200000</v>
      </c>
      <c r="Q5" s="8">
        <v>101200000</v>
      </c>
      <c r="S5" s="8">
        <v>101200000</v>
      </c>
      <c r="U5" s="8">
        <v>101200000</v>
      </c>
      <c r="W5" s="8">
        <v>101200000</v>
      </c>
    </row>
    <row r="6" spans="1:36" ht="15" customHeight="1" x14ac:dyDescent="0.4">
      <c r="A6" s="7" t="s">
        <v>27</v>
      </c>
      <c r="B6" s="8" t="s">
        <v>26</v>
      </c>
      <c r="E6" s="8">
        <v>7000</v>
      </c>
      <c r="G6" s="8">
        <v>14000</v>
      </c>
      <c r="I6" s="8">
        <v>9000</v>
      </c>
      <c r="K6" s="8">
        <v>2000</v>
      </c>
      <c r="M6" s="8">
        <v>9000</v>
      </c>
      <c r="O6" s="8">
        <v>239</v>
      </c>
      <c r="Q6" s="8">
        <v>1225</v>
      </c>
      <c r="S6" s="8">
        <v>504</v>
      </c>
      <c r="U6" s="8">
        <v>72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552</v>
      </c>
      <c r="D7" s="14"/>
      <c r="E7" s="13" t="s">
        <v>552</v>
      </c>
      <c r="F7" s="14"/>
      <c r="G7" s="13" t="s">
        <v>552</v>
      </c>
      <c r="H7" s="14"/>
      <c r="I7" s="13" t="s">
        <v>552</v>
      </c>
      <c r="J7" s="14"/>
      <c r="K7" s="13" t="s">
        <v>552</v>
      </c>
      <c r="L7" s="14"/>
      <c r="M7" s="13" t="s">
        <v>552</v>
      </c>
      <c r="N7" s="14"/>
      <c r="O7" s="13" t="s">
        <v>552</v>
      </c>
      <c r="P7" s="14"/>
      <c r="Q7" s="13" t="s">
        <v>552</v>
      </c>
      <c r="R7" s="14"/>
      <c r="S7" s="13" t="s">
        <v>552</v>
      </c>
      <c r="T7" s="14"/>
      <c r="U7" s="13" t="s">
        <v>552</v>
      </c>
      <c r="V7" s="14"/>
      <c r="W7" s="13" t="s">
        <v>552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43779</v>
      </c>
      <c r="D8" s="17">
        <f>SUM(C9:C35)-SUM(C17:C21)</f>
        <v>43779</v>
      </c>
      <c r="E8" s="16">
        <v>38070</v>
      </c>
      <c r="F8" s="17">
        <f>SUM(E9:E35)-SUM(E17:E21)</f>
        <v>38069</v>
      </c>
      <c r="G8" s="16">
        <v>37727</v>
      </c>
      <c r="H8" s="17">
        <f>SUM(G9:G35)-SUM(G17:G21)</f>
        <v>37726</v>
      </c>
      <c r="I8" s="16">
        <v>38752</v>
      </c>
      <c r="J8" s="17">
        <f>SUM(I9:I35)-SUM(I17:I21)</f>
        <v>38752</v>
      </c>
      <c r="K8" s="16">
        <v>43435</v>
      </c>
      <c r="L8" s="17">
        <f>SUM(K9:K35)-SUM(K17:K21)</f>
        <v>43435</v>
      </c>
      <c r="M8" s="16">
        <v>54291</v>
      </c>
      <c r="N8" s="17">
        <f>SUM(M9:M35)-SUM(M17:M21)</f>
        <v>54290</v>
      </c>
      <c r="O8" s="16">
        <v>56117</v>
      </c>
      <c r="P8" s="17">
        <f>SUM(O9:O35)-SUM(O17:O21)</f>
        <v>56118</v>
      </c>
      <c r="Q8" s="16">
        <v>55934</v>
      </c>
      <c r="R8" s="17">
        <f>SUM(Q9:Q35)-SUM(Q17:Q21)</f>
        <v>55934</v>
      </c>
      <c r="S8" s="16">
        <v>52201</v>
      </c>
      <c r="T8" s="17">
        <f>SUM(S9:S35)-SUM(S17:S21)</f>
        <v>52200</v>
      </c>
      <c r="U8" s="16">
        <v>55823</v>
      </c>
      <c r="V8" s="17">
        <f>SUM(U9:U35)-SUM(U17:U21)</f>
        <v>55822</v>
      </c>
      <c r="W8" s="16">
        <v>45362</v>
      </c>
      <c r="X8" s="17">
        <f>SUM(W9:W35)-SUM(W17:W21)</f>
        <v>45360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3997</v>
      </c>
      <c r="E10" s="8">
        <v>4213</v>
      </c>
      <c r="G10" s="8">
        <v>4597</v>
      </c>
      <c r="I10" s="8">
        <v>4456</v>
      </c>
      <c r="K10" s="8">
        <v>3645</v>
      </c>
      <c r="M10" s="8">
        <v>3547</v>
      </c>
      <c r="O10" s="8">
        <v>3106</v>
      </c>
      <c r="Q10" s="8">
        <v>5232</v>
      </c>
      <c r="S10" s="8">
        <v>3439</v>
      </c>
      <c r="U10" s="8">
        <v>4840</v>
      </c>
      <c r="W10" s="8">
        <v>2215</v>
      </c>
    </row>
    <row r="11" spans="1:36" ht="15" customHeight="1" x14ac:dyDescent="0.4">
      <c r="A11" s="7" t="s">
        <v>35</v>
      </c>
      <c r="B11" s="8" t="s">
        <v>32</v>
      </c>
      <c r="C11" s="8">
        <v>26354</v>
      </c>
      <c r="E11" s="8">
        <v>18519</v>
      </c>
      <c r="G11" s="8">
        <v>13234</v>
      </c>
      <c r="I11" s="8">
        <v>15542</v>
      </c>
      <c r="K11" s="8">
        <v>14590</v>
      </c>
      <c r="M11" s="8">
        <v>18874</v>
      </c>
      <c r="O11" s="8">
        <v>22298</v>
      </c>
      <c r="Q11" s="8">
        <v>17749</v>
      </c>
      <c r="S11" s="8">
        <v>15965</v>
      </c>
      <c r="U11" s="8">
        <v>18523</v>
      </c>
      <c r="W11" s="8">
        <v>9173</v>
      </c>
    </row>
    <row r="12" spans="1:36" ht="15" customHeight="1" x14ac:dyDescent="0.4">
      <c r="A12" s="7" t="s">
        <v>36</v>
      </c>
      <c r="B12" s="8" t="s">
        <v>32</v>
      </c>
      <c r="C12" s="8">
        <v>2213</v>
      </c>
      <c r="E12" s="8">
        <v>1861</v>
      </c>
      <c r="G12" s="8">
        <v>2174</v>
      </c>
      <c r="I12" s="8">
        <v>1045</v>
      </c>
      <c r="K12" s="8">
        <v>1201</v>
      </c>
      <c r="M12" s="8">
        <v>1136</v>
      </c>
      <c r="O12" s="8">
        <v>1024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591</v>
      </c>
      <c r="E15" s="8">
        <v>1167</v>
      </c>
      <c r="G15" s="8">
        <v>3866</v>
      </c>
      <c r="I15" s="8">
        <v>174</v>
      </c>
      <c r="K15" s="8">
        <v>196</v>
      </c>
      <c r="M15" s="8">
        <v>20</v>
      </c>
      <c r="O15" s="8">
        <v>200</v>
      </c>
    </row>
    <row r="16" spans="1:36" ht="15" customHeight="1" x14ac:dyDescent="0.4">
      <c r="A16" s="7" t="s">
        <v>40</v>
      </c>
      <c r="B16" s="8" t="s">
        <v>32</v>
      </c>
      <c r="C16" s="8">
        <v>9622</v>
      </c>
      <c r="E16" s="8">
        <v>10149</v>
      </c>
      <c r="G16" s="8">
        <v>10163</v>
      </c>
      <c r="I16" s="8">
        <v>16528</v>
      </c>
      <c r="K16" s="8">
        <v>22837</v>
      </c>
      <c r="M16" s="8">
        <v>25649</v>
      </c>
      <c r="O16" s="8">
        <v>28578</v>
      </c>
      <c r="Q16" s="8">
        <v>31940</v>
      </c>
      <c r="S16" s="8">
        <v>31820</v>
      </c>
      <c r="U16" s="8">
        <v>31293</v>
      </c>
      <c r="W16" s="8">
        <v>32841</v>
      </c>
    </row>
    <row r="17" spans="1:23" ht="15" customHeight="1" x14ac:dyDescent="0.4">
      <c r="A17" s="7" t="s">
        <v>41</v>
      </c>
      <c r="B17" s="8" t="s">
        <v>32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</row>
    <row r="20" spans="1:23" ht="15" customHeight="1" x14ac:dyDescent="0.4">
      <c r="A20" s="7" t="s">
        <v>44</v>
      </c>
      <c r="B20" s="8" t="s">
        <v>32</v>
      </c>
    </row>
    <row r="21" spans="1:23" ht="15" customHeight="1" x14ac:dyDescent="0.4">
      <c r="A21" s="7" t="s">
        <v>45</v>
      </c>
      <c r="B21" s="8" t="s">
        <v>32</v>
      </c>
      <c r="U21" s="8">
        <v>31293</v>
      </c>
      <c r="W21" s="8">
        <v>32841</v>
      </c>
    </row>
    <row r="22" spans="1:23" ht="15" customHeight="1" x14ac:dyDescent="0.4">
      <c r="A22" s="7" t="s">
        <v>46</v>
      </c>
      <c r="B22" s="8" t="s">
        <v>32</v>
      </c>
    </row>
    <row r="23" spans="1:23" ht="15" customHeight="1" x14ac:dyDescent="0.4">
      <c r="A23" s="7" t="s">
        <v>47</v>
      </c>
      <c r="B23" s="8" t="s">
        <v>32</v>
      </c>
    </row>
    <row r="24" spans="1:23" ht="15" customHeight="1" x14ac:dyDescent="0.4">
      <c r="A24" s="7" t="s">
        <v>48</v>
      </c>
      <c r="B24" s="8" t="s">
        <v>32</v>
      </c>
      <c r="S24" s="8">
        <v>385</v>
      </c>
      <c r="U24" s="8">
        <v>509</v>
      </c>
      <c r="W24" s="8">
        <v>439</v>
      </c>
    </row>
    <row r="25" spans="1:23" ht="15" customHeight="1" x14ac:dyDescent="0.4">
      <c r="A25" s="7" t="s">
        <v>49</v>
      </c>
      <c r="B25" s="8" t="s">
        <v>32</v>
      </c>
    </row>
    <row r="26" spans="1:23" ht="15" customHeight="1" x14ac:dyDescent="0.4">
      <c r="A26" s="7" t="s">
        <v>50</v>
      </c>
      <c r="B26" s="8" t="s">
        <v>32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  <c r="U28" s="8">
        <v>13</v>
      </c>
      <c r="W28" s="8">
        <v>2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1731</v>
      </c>
      <c r="E33" s="8">
        <v>2765</v>
      </c>
      <c r="G33" s="8">
        <v>4132</v>
      </c>
      <c r="I33" s="8">
        <v>1543</v>
      </c>
      <c r="K33" s="8">
        <v>1284</v>
      </c>
      <c r="M33" s="8">
        <v>5561</v>
      </c>
      <c r="O33" s="8">
        <v>1235</v>
      </c>
      <c r="Q33" s="8">
        <v>1160</v>
      </c>
      <c r="S33" s="8">
        <v>683</v>
      </c>
      <c r="U33" s="8">
        <v>706</v>
      </c>
      <c r="W33" s="8">
        <v>753</v>
      </c>
    </row>
    <row r="34" spans="1:36" ht="15" customHeight="1" x14ac:dyDescent="0.4">
      <c r="A34" s="7" t="s">
        <v>58</v>
      </c>
      <c r="B34" s="8" t="s">
        <v>32</v>
      </c>
      <c r="C34" s="8">
        <v>-729</v>
      </c>
      <c r="E34" s="8">
        <v>-605</v>
      </c>
      <c r="G34" s="8">
        <v>-440</v>
      </c>
      <c r="I34" s="8">
        <v>-536</v>
      </c>
      <c r="K34" s="8">
        <v>-318</v>
      </c>
      <c r="M34" s="8">
        <v>-497</v>
      </c>
      <c r="O34" s="8">
        <v>-323</v>
      </c>
      <c r="Q34" s="8">
        <v>-147</v>
      </c>
      <c r="S34" s="8">
        <v>-92</v>
      </c>
      <c r="U34" s="8">
        <v>-62</v>
      </c>
      <c r="W34" s="8">
        <v>-63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13927</v>
      </c>
      <c r="D36" s="17">
        <f>C37+C46+C55</f>
        <v>13927</v>
      </c>
      <c r="E36" s="16">
        <v>14849</v>
      </c>
      <c r="F36" s="17">
        <f>E37+E46+E55</f>
        <v>14849</v>
      </c>
      <c r="G36" s="16">
        <v>15347</v>
      </c>
      <c r="H36" s="17">
        <f>G37+G46+G55</f>
        <v>15346</v>
      </c>
      <c r="I36" s="16">
        <v>22419</v>
      </c>
      <c r="J36" s="17">
        <f>I37+I46+I55</f>
        <v>22419</v>
      </c>
      <c r="K36" s="16">
        <v>22352</v>
      </c>
      <c r="L36" s="17">
        <f>K37+K46+K55</f>
        <v>22352</v>
      </c>
      <c r="M36" s="16">
        <v>21652</v>
      </c>
      <c r="N36" s="17">
        <f>M37+M46+M55</f>
        <v>21652</v>
      </c>
      <c r="O36" s="16">
        <v>20075</v>
      </c>
      <c r="P36" s="17">
        <f>O37+O46+O55</f>
        <v>20075</v>
      </c>
      <c r="Q36" s="16">
        <v>19231</v>
      </c>
      <c r="R36" s="17">
        <f>Q37+Q46+Q55</f>
        <v>19231</v>
      </c>
      <c r="S36" s="16">
        <v>39621</v>
      </c>
      <c r="T36" s="17">
        <f>S37+S46+S55</f>
        <v>39621</v>
      </c>
      <c r="U36" s="16">
        <v>36973</v>
      </c>
      <c r="V36" s="17">
        <f>U37+U46+U55</f>
        <v>36972</v>
      </c>
      <c r="W36" s="16">
        <v>30555</v>
      </c>
      <c r="X36" s="17">
        <f>W37+W46+W55</f>
        <v>30554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9331</v>
      </c>
      <c r="D37" s="20">
        <f>SUM(C38:C45)-C43-SUM(C39:C41)</f>
        <v>9331</v>
      </c>
      <c r="E37" s="19">
        <v>10148</v>
      </c>
      <c r="F37" s="20">
        <f>SUM(E38:E45)-E43-SUM(E39:E41)</f>
        <v>10149</v>
      </c>
      <c r="G37" s="19">
        <v>10592</v>
      </c>
      <c r="H37" s="20">
        <f>SUM(G38:G45)-G43-SUM(G39:G41)</f>
        <v>10592</v>
      </c>
      <c r="I37" s="19">
        <v>17773</v>
      </c>
      <c r="J37" s="20">
        <f>SUM(I38:I45)-I43-SUM(I39:I41)</f>
        <v>17773</v>
      </c>
      <c r="K37" s="19">
        <v>17704</v>
      </c>
      <c r="L37" s="20">
        <f>SUM(K38:K45)-K43-SUM(K39:K41)</f>
        <v>17704</v>
      </c>
      <c r="M37" s="19">
        <v>17213</v>
      </c>
      <c r="N37" s="20">
        <f>SUM(M38:M45)-M43-SUM(M39:M41)</f>
        <v>17213</v>
      </c>
      <c r="O37" s="19">
        <v>16654</v>
      </c>
      <c r="P37" s="20">
        <f>SUM(O38:O45)-O43-SUM(O39:O41)</f>
        <v>16655</v>
      </c>
      <c r="Q37" s="19">
        <v>15836</v>
      </c>
      <c r="R37" s="20">
        <f>SUM(Q38:Q45)-Q43-SUM(Q39:Q41)</f>
        <v>15836</v>
      </c>
      <c r="S37" s="19">
        <v>37168</v>
      </c>
      <c r="T37" s="20">
        <f>SUM(S38:S45)-S43-SUM(S39:S41)</f>
        <v>37168</v>
      </c>
      <c r="U37" s="19">
        <v>34877</v>
      </c>
      <c r="V37" s="20">
        <f>SUM(U38:U45)-U43-SUM(U39:U41)</f>
        <v>34876</v>
      </c>
      <c r="W37" s="19">
        <v>29083</v>
      </c>
      <c r="X37" s="20">
        <f>SUM(W38:W45)-W43-SUM(W39:W41)</f>
        <v>29082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8502</v>
      </c>
      <c r="E38" s="8">
        <v>7901</v>
      </c>
      <c r="G38" s="8">
        <v>6573</v>
      </c>
      <c r="I38" s="8">
        <v>14633</v>
      </c>
      <c r="K38" s="8">
        <v>14482</v>
      </c>
      <c r="M38" s="8">
        <v>14058</v>
      </c>
      <c r="O38" s="8">
        <v>13514</v>
      </c>
      <c r="Q38" s="8">
        <v>12955</v>
      </c>
      <c r="S38" s="8">
        <v>13941</v>
      </c>
      <c r="U38" s="8">
        <v>13078</v>
      </c>
      <c r="W38" s="8">
        <v>12889</v>
      </c>
    </row>
    <row r="39" spans="1:36" ht="15" customHeight="1" x14ac:dyDescent="0.4">
      <c r="A39" s="7" t="s">
        <v>63</v>
      </c>
      <c r="B39" s="8" t="s">
        <v>32</v>
      </c>
      <c r="O39" s="8">
        <v>10932</v>
      </c>
      <c r="Q39" s="8">
        <v>10569</v>
      </c>
      <c r="S39" s="8">
        <v>9923</v>
      </c>
      <c r="U39" s="8">
        <v>9262</v>
      </c>
      <c r="W39" s="8">
        <v>9017</v>
      </c>
    </row>
    <row r="40" spans="1:36" ht="15" customHeight="1" x14ac:dyDescent="0.4">
      <c r="A40" s="7" t="s">
        <v>64</v>
      </c>
      <c r="B40" s="8" t="s">
        <v>32</v>
      </c>
      <c r="O40" s="8">
        <v>1671</v>
      </c>
      <c r="Q40" s="8">
        <v>1669</v>
      </c>
      <c r="S40" s="8">
        <v>4018</v>
      </c>
      <c r="U40" s="8">
        <v>3816</v>
      </c>
      <c r="W40" s="8">
        <v>3348</v>
      </c>
    </row>
    <row r="41" spans="1:36" ht="15" customHeight="1" x14ac:dyDescent="0.4">
      <c r="A41" s="7" t="s">
        <v>65</v>
      </c>
      <c r="B41" s="8" t="s">
        <v>32</v>
      </c>
      <c r="O41" s="8">
        <v>911</v>
      </c>
      <c r="Q41" s="8">
        <v>717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>
        <v>524</v>
      </c>
      <c r="X43" s="14"/>
    </row>
    <row r="44" spans="1:36" ht="15" customHeight="1" x14ac:dyDescent="0.4">
      <c r="A44" s="7" t="s">
        <v>68</v>
      </c>
      <c r="B44" s="8" t="s">
        <v>32</v>
      </c>
      <c r="C44" s="8">
        <v>365</v>
      </c>
      <c r="E44" s="8">
        <v>1804</v>
      </c>
      <c r="G44" s="8">
        <v>3574</v>
      </c>
      <c r="I44" s="8">
        <v>277</v>
      </c>
      <c r="K44" s="8">
        <v>327</v>
      </c>
      <c r="M44" s="8">
        <v>264</v>
      </c>
      <c r="O44" s="8">
        <v>245</v>
      </c>
      <c r="Q44" s="8">
        <v>45</v>
      </c>
      <c r="S44" s="8">
        <v>194</v>
      </c>
      <c r="U44" s="8">
        <v>362</v>
      </c>
      <c r="W44" s="8">
        <v>523</v>
      </c>
    </row>
    <row r="45" spans="1:36" ht="15" customHeight="1" x14ac:dyDescent="0.4">
      <c r="A45" s="7" t="s">
        <v>69</v>
      </c>
      <c r="B45" s="8" t="s">
        <v>32</v>
      </c>
      <c r="C45" s="8">
        <v>464</v>
      </c>
      <c r="E45" s="8">
        <v>444</v>
      </c>
      <c r="G45" s="8">
        <v>445</v>
      </c>
      <c r="I45" s="8">
        <v>2863</v>
      </c>
      <c r="K45" s="8">
        <v>2895</v>
      </c>
      <c r="M45" s="8">
        <v>2891</v>
      </c>
      <c r="O45" s="8">
        <v>2896</v>
      </c>
      <c r="Q45" s="8">
        <v>2836</v>
      </c>
      <c r="S45" s="8">
        <v>23033</v>
      </c>
      <c r="U45" s="8">
        <v>21436</v>
      </c>
      <c r="W45" s="8">
        <v>15670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29</v>
      </c>
      <c r="D46" s="20">
        <f>C46</f>
        <v>29</v>
      </c>
      <c r="E46" s="19">
        <v>25</v>
      </c>
      <c r="F46" s="20">
        <f>E46</f>
        <v>25</v>
      </c>
      <c r="G46" s="19">
        <v>23</v>
      </c>
      <c r="H46" s="20">
        <f>G46</f>
        <v>23</v>
      </c>
      <c r="I46" s="19">
        <v>24</v>
      </c>
      <c r="J46" s="20">
        <f>I46</f>
        <v>24</v>
      </c>
      <c r="K46" s="19">
        <v>21</v>
      </c>
      <c r="L46" s="20">
        <f>K46</f>
        <v>21</v>
      </c>
      <c r="M46" s="19">
        <v>23</v>
      </c>
      <c r="N46" s="20">
        <f>M46</f>
        <v>23</v>
      </c>
      <c r="O46" s="19">
        <v>22</v>
      </c>
      <c r="P46" s="20">
        <f>O46</f>
        <v>22</v>
      </c>
      <c r="Q46" s="19">
        <v>71</v>
      </c>
      <c r="R46" s="20">
        <f>Q46</f>
        <v>71</v>
      </c>
      <c r="S46" s="19">
        <v>254</v>
      </c>
      <c r="T46" s="20">
        <f>S46</f>
        <v>254</v>
      </c>
      <c r="U46" s="19">
        <v>301</v>
      </c>
      <c r="V46" s="20">
        <f>U46</f>
        <v>301</v>
      </c>
      <c r="W46" s="19">
        <v>254</v>
      </c>
      <c r="X46" s="20">
        <f>W46</f>
        <v>254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228</v>
      </c>
      <c r="U49" s="8">
        <v>277</v>
      </c>
      <c r="W49" s="8">
        <v>226</v>
      </c>
    </row>
    <row r="50" spans="1:36" ht="15" customHeight="1" x14ac:dyDescent="0.4">
      <c r="A50" s="7" t="s">
        <v>74</v>
      </c>
      <c r="B50" s="8" t="s">
        <v>32</v>
      </c>
      <c r="Q50" s="8">
        <v>51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27</v>
      </c>
      <c r="U54" s="8">
        <v>24</v>
      </c>
      <c r="W54" s="8">
        <v>27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4567</v>
      </c>
      <c r="D55" s="20">
        <f>SUM(C56:C76)-C56</f>
        <v>4567</v>
      </c>
      <c r="E55" s="19">
        <v>4676</v>
      </c>
      <c r="F55" s="20">
        <f>SUM(E56:E76)-E56</f>
        <v>4676</v>
      </c>
      <c r="G55" s="19">
        <v>4731</v>
      </c>
      <c r="H55" s="20">
        <f>SUM(G56:G76)-G56</f>
        <v>4731</v>
      </c>
      <c r="I55" s="19">
        <v>4622</v>
      </c>
      <c r="J55" s="20">
        <f>SUM(I56:I76)-I56</f>
        <v>4622</v>
      </c>
      <c r="K55" s="19">
        <v>4627</v>
      </c>
      <c r="L55" s="20">
        <f>SUM(K56:K76)-K56</f>
        <v>4627</v>
      </c>
      <c r="M55" s="19">
        <v>4416</v>
      </c>
      <c r="N55" s="20">
        <f>SUM(M56:M76)-M56</f>
        <v>4416</v>
      </c>
      <c r="O55" s="19">
        <v>3399</v>
      </c>
      <c r="P55" s="20">
        <f>SUM(O56:O76)-O56</f>
        <v>3399</v>
      </c>
      <c r="Q55" s="19">
        <v>3324</v>
      </c>
      <c r="R55" s="20">
        <f>SUM(Q56:Q76)-Q56</f>
        <v>3324</v>
      </c>
      <c r="S55" s="19">
        <v>2199</v>
      </c>
      <c r="T55" s="20">
        <f>SUM(S56:S76)-S56</f>
        <v>2199</v>
      </c>
      <c r="U55" s="19">
        <v>1794</v>
      </c>
      <c r="V55" s="20">
        <f>SUM(U56:U76)-U56</f>
        <v>1794</v>
      </c>
      <c r="W55" s="19">
        <v>1217</v>
      </c>
      <c r="X55" s="20">
        <f>SUM(W56:W76)-W56</f>
        <v>1217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2150</v>
      </c>
      <c r="D56" s="11">
        <f>SUM(C57:C61)</f>
        <v>2150</v>
      </c>
      <c r="E56" s="8">
        <v>2179</v>
      </c>
      <c r="F56" s="11">
        <f>SUM(E57:E61)</f>
        <v>2179</v>
      </c>
      <c r="G56" s="8">
        <v>2248</v>
      </c>
      <c r="H56" s="11">
        <f>SUM(G57:G61)</f>
        <v>2248</v>
      </c>
      <c r="I56" s="8">
        <v>2002</v>
      </c>
      <c r="J56" s="11">
        <f>SUM(I57:I61)</f>
        <v>2002</v>
      </c>
      <c r="K56" s="8">
        <v>1968</v>
      </c>
      <c r="L56" s="11">
        <f>SUM(K57:K61)</f>
        <v>1968</v>
      </c>
      <c r="M56" s="8">
        <v>1881</v>
      </c>
      <c r="N56" s="11">
        <f>SUM(M57:M61)</f>
        <v>1881</v>
      </c>
      <c r="O56" s="8">
        <v>1833</v>
      </c>
      <c r="P56" s="11">
        <f>SUM(O57:O61)</f>
        <v>1833</v>
      </c>
      <c r="Q56" s="8">
        <v>1846</v>
      </c>
      <c r="R56" s="11">
        <f>SUM(Q57:Q61)</f>
        <v>1846</v>
      </c>
      <c r="S56" s="8">
        <v>1114</v>
      </c>
      <c r="T56" s="11">
        <f>SUM(S57:S61)</f>
        <v>1114</v>
      </c>
      <c r="U56" s="8">
        <v>976</v>
      </c>
      <c r="V56" s="11">
        <f>SUM(U57:U61)</f>
        <v>976</v>
      </c>
      <c r="W56" s="8">
        <v>513</v>
      </c>
    </row>
    <row r="57" spans="1:36" ht="15" customHeight="1" x14ac:dyDescent="0.4">
      <c r="A57" s="7" t="s">
        <v>80</v>
      </c>
      <c r="B57" s="8" t="s">
        <v>32</v>
      </c>
      <c r="C57" s="8">
        <v>2065</v>
      </c>
      <c r="E57" s="8">
        <v>2072</v>
      </c>
      <c r="G57" s="8">
        <v>2248</v>
      </c>
      <c r="I57" s="8">
        <v>2002</v>
      </c>
      <c r="K57" s="8">
        <v>1954</v>
      </c>
      <c r="M57" s="8">
        <v>1867</v>
      </c>
      <c r="O57" s="8">
        <v>1811</v>
      </c>
      <c r="Q57" s="8">
        <v>1824</v>
      </c>
      <c r="S57" s="8">
        <v>1114</v>
      </c>
      <c r="U57" s="8">
        <v>976</v>
      </c>
      <c r="W57" s="8">
        <v>513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85</v>
      </c>
      <c r="E61" s="8">
        <v>107</v>
      </c>
      <c r="K61" s="8">
        <v>14</v>
      </c>
      <c r="M61" s="8">
        <v>14</v>
      </c>
      <c r="O61" s="8">
        <v>22</v>
      </c>
      <c r="Q61" s="8">
        <v>22</v>
      </c>
    </row>
    <row r="62" spans="1:36" ht="15" customHeight="1" x14ac:dyDescent="0.4">
      <c r="A62" s="7" t="s">
        <v>85</v>
      </c>
      <c r="B62" s="8" t="s">
        <v>32</v>
      </c>
      <c r="C62" s="8">
        <v>602</v>
      </c>
      <c r="E62" s="8">
        <v>605</v>
      </c>
      <c r="G62" s="8">
        <v>530</v>
      </c>
      <c r="I62" s="8">
        <v>163</v>
      </c>
      <c r="K62" s="8">
        <v>126</v>
      </c>
      <c r="M62" s="8">
        <v>109</v>
      </c>
      <c r="O62" s="8">
        <v>85</v>
      </c>
      <c r="Q62" s="8">
        <v>77</v>
      </c>
      <c r="S62" s="8">
        <v>61</v>
      </c>
      <c r="U62" s="8">
        <v>46</v>
      </c>
      <c r="W62" s="8">
        <v>37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O67" s="8">
        <v>610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U71" s="8">
        <v>12</v>
      </c>
      <c r="W71" s="8">
        <v>21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1820</v>
      </c>
      <c r="D74" s="20">
        <f>C74</f>
        <v>1820</v>
      </c>
      <c r="E74" s="19">
        <v>1897</v>
      </c>
      <c r="F74" s="20">
        <f>E74</f>
        <v>1897</v>
      </c>
      <c r="G74" s="19">
        <v>1958</v>
      </c>
      <c r="H74" s="20">
        <f>G74</f>
        <v>1958</v>
      </c>
      <c r="I74" s="19">
        <v>2492</v>
      </c>
      <c r="J74" s="20">
        <f>I74</f>
        <v>2492</v>
      </c>
      <c r="K74" s="19">
        <v>2569</v>
      </c>
      <c r="L74" s="20">
        <f>K74</f>
        <v>2569</v>
      </c>
      <c r="M74" s="19">
        <v>2461</v>
      </c>
      <c r="N74" s="20">
        <f>M74</f>
        <v>2461</v>
      </c>
      <c r="O74" s="19">
        <v>915</v>
      </c>
      <c r="P74" s="20">
        <f>O74</f>
        <v>915</v>
      </c>
      <c r="Q74" s="19">
        <v>1453</v>
      </c>
      <c r="R74" s="20">
        <f>Q74</f>
        <v>1453</v>
      </c>
      <c r="S74" s="19">
        <v>1076</v>
      </c>
      <c r="T74" s="20">
        <f>S74</f>
        <v>1076</v>
      </c>
      <c r="U74" s="19">
        <v>859</v>
      </c>
      <c r="V74" s="20">
        <f>U74</f>
        <v>859</v>
      </c>
      <c r="W74" s="19">
        <v>850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-5</v>
      </c>
      <c r="E75" s="8">
        <v>-5</v>
      </c>
      <c r="G75" s="8">
        <v>-5</v>
      </c>
      <c r="I75" s="8">
        <v>-35</v>
      </c>
      <c r="K75" s="8">
        <v>-36</v>
      </c>
      <c r="M75" s="8">
        <v>-35</v>
      </c>
      <c r="O75" s="8">
        <v>-44</v>
      </c>
      <c r="Q75" s="8">
        <v>-52</v>
      </c>
      <c r="S75" s="8">
        <v>-52</v>
      </c>
      <c r="U75" s="8">
        <v>-99</v>
      </c>
      <c r="W75" s="8">
        <v>-204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I81" s="8">
        <v>1419</v>
      </c>
      <c r="K81" s="8">
        <v>1135</v>
      </c>
      <c r="M81" s="8">
        <v>827</v>
      </c>
      <c r="O81" s="8">
        <v>166</v>
      </c>
    </row>
    <row r="82" spans="1:36" ht="15" customHeight="1" x14ac:dyDescent="0.4">
      <c r="A82" s="21" t="s">
        <v>102</v>
      </c>
      <c r="B82" s="8" t="s">
        <v>32</v>
      </c>
      <c r="C82" s="8">
        <v>905</v>
      </c>
      <c r="E82" s="8">
        <v>1070</v>
      </c>
      <c r="G82" s="8">
        <v>1127</v>
      </c>
      <c r="I82" s="8">
        <v>1492</v>
      </c>
      <c r="K82" s="8">
        <v>654</v>
      </c>
      <c r="M82" s="8">
        <v>528</v>
      </c>
      <c r="O82" s="8">
        <v>420</v>
      </c>
      <c r="Q82" s="8">
        <v>929</v>
      </c>
      <c r="S82" s="8">
        <v>1001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58611</v>
      </c>
      <c r="D83" s="24">
        <f>C8+C37+C46+C55+C77+C81+C82</f>
        <v>58611</v>
      </c>
      <c r="E83" s="23">
        <v>53990</v>
      </c>
      <c r="F83" s="24">
        <f>E8+E37+E46+E55+E77+E81+E82</f>
        <v>53989</v>
      </c>
      <c r="G83" s="23">
        <v>54201</v>
      </c>
      <c r="H83" s="24">
        <f>G8+G37+G46+G55+G77+G81+G82</f>
        <v>54200</v>
      </c>
      <c r="I83" s="23">
        <v>64083</v>
      </c>
      <c r="J83" s="24">
        <f>I8+I37+I46+I55+I77+I81+I82</f>
        <v>64082</v>
      </c>
      <c r="K83" s="23">
        <v>67576</v>
      </c>
      <c r="L83" s="24">
        <f>K8+K37+K46+K55+K77+K81+K82</f>
        <v>67576</v>
      </c>
      <c r="M83" s="23">
        <v>77299</v>
      </c>
      <c r="N83" s="24">
        <f>M8+M37+M46+M55+M77+M81+M82</f>
        <v>77298</v>
      </c>
      <c r="O83" s="23">
        <v>76778</v>
      </c>
      <c r="P83" s="24">
        <f>O8+O37+O46+O55+O77+O81+O82</f>
        <v>76778</v>
      </c>
      <c r="Q83" s="23">
        <v>76094</v>
      </c>
      <c r="R83" s="24">
        <f>Q8+Q37+Q46+Q55+Q77+Q81+Q82</f>
        <v>76094</v>
      </c>
      <c r="S83" s="23">
        <v>92824</v>
      </c>
      <c r="T83" s="24">
        <f>S8+S37+S46+S55+S77+S81+S82</f>
        <v>92823</v>
      </c>
      <c r="U83" s="23">
        <v>92797</v>
      </c>
      <c r="V83" s="24">
        <f>V8+U37+U46+U55+U77+U81+U82</f>
        <v>92794</v>
      </c>
      <c r="W83" s="23">
        <v>75918</v>
      </c>
      <c r="X83" s="24">
        <f>X8+W37+W46+W55+W77+W81+W82</f>
        <v>75914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29006</v>
      </c>
      <c r="D84" s="15">
        <f>SUM(C85:C111)-C87</f>
        <v>29006</v>
      </c>
      <c r="E84" s="16">
        <v>29596</v>
      </c>
      <c r="F84" s="17">
        <f>SUM(E85:E111)-E87</f>
        <v>29596</v>
      </c>
      <c r="G84" s="16">
        <v>30600</v>
      </c>
      <c r="H84" s="17">
        <f>SUM(G85:G111)-G87</f>
        <v>30599</v>
      </c>
      <c r="I84" s="16">
        <v>32799</v>
      </c>
      <c r="J84" s="17">
        <f>SUM(I85:I111)-I87</f>
        <v>32799</v>
      </c>
      <c r="K84" s="16">
        <v>42057</v>
      </c>
      <c r="L84" s="17">
        <f>SUM(K85:K111)-K87</f>
        <v>42057</v>
      </c>
      <c r="M84" s="16">
        <v>45532</v>
      </c>
      <c r="N84" s="17">
        <f>SUM(M85:M111)-M87</f>
        <v>45532</v>
      </c>
      <c r="O84" s="16">
        <v>48839</v>
      </c>
      <c r="P84" s="17">
        <f>SUM(O85:O111)-O87</f>
        <v>48840</v>
      </c>
      <c r="Q84" s="16">
        <v>50070</v>
      </c>
      <c r="R84" s="17">
        <f>SUM(Q85:Q111)-Q87</f>
        <v>50070</v>
      </c>
      <c r="S84" s="16"/>
      <c r="T84" s="17">
        <f>SUM(S85:S111)-S87</f>
        <v>48273</v>
      </c>
      <c r="U84" s="16">
        <v>54865</v>
      </c>
      <c r="V84" s="17">
        <f>SUM(U85:U111)-U87</f>
        <v>54863</v>
      </c>
      <c r="W84" s="16">
        <v>45130</v>
      </c>
      <c r="X84" s="17">
        <f>SUM(W85:W111)-W87</f>
        <v>45127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13065</v>
      </c>
      <c r="E85" s="8">
        <v>9166</v>
      </c>
      <c r="G85" s="8">
        <v>7343</v>
      </c>
      <c r="I85" s="8">
        <v>11045</v>
      </c>
      <c r="K85" s="8">
        <v>10977</v>
      </c>
      <c r="M85" s="8">
        <v>13152</v>
      </c>
      <c r="O85" s="8">
        <v>15939</v>
      </c>
      <c r="Q85" s="8">
        <v>14212</v>
      </c>
      <c r="S85" s="8">
        <v>9789</v>
      </c>
      <c r="U85" s="8">
        <v>12147</v>
      </c>
      <c r="W85" s="8">
        <v>5900</v>
      </c>
    </row>
    <row r="86" spans="1:36" ht="15" customHeight="1" x14ac:dyDescent="0.4">
      <c r="A86" s="7" t="s">
        <v>106</v>
      </c>
      <c r="B86" s="8" t="s">
        <v>32</v>
      </c>
      <c r="C86" s="8">
        <v>131</v>
      </c>
      <c r="E86" s="8">
        <v>28</v>
      </c>
    </row>
    <row r="87" spans="1:36" ht="15" customHeight="1" x14ac:dyDescent="0.4">
      <c r="A87" s="7" t="s">
        <v>107</v>
      </c>
      <c r="B87" s="8" t="s">
        <v>32</v>
      </c>
      <c r="C87" s="8">
        <v>11364</v>
      </c>
      <c r="E87" s="8">
        <v>15323</v>
      </c>
      <c r="G87" s="8">
        <v>15712</v>
      </c>
      <c r="I87" s="8">
        <v>16417</v>
      </c>
      <c r="K87" s="8">
        <v>27188</v>
      </c>
      <c r="M87" s="8">
        <v>27806</v>
      </c>
      <c r="O87" s="8">
        <v>28136</v>
      </c>
      <c r="Q87" s="8">
        <v>30834</v>
      </c>
      <c r="S87" s="8">
        <v>32240</v>
      </c>
      <c r="U87" s="8">
        <v>36209</v>
      </c>
      <c r="W87" s="8">
        <v>34926</v>
      </c>
    </row>
    <row r="88" spans="1:36" ht="15" customHeight="1" outlineLevel="1" x14ac:dyDescent="0.4">
      <c r="A88" s="7" t="s">
        <v>108</v>
      </c>
      <c r="B88" s="8" t="s">
        <v>32</v>
      </c>
      <c r="C88" s="8">
        <v>11364</v>
      </c>
      <c r="E88" s="8">
        <v>15323</v>
      </c>
      <c r="G88" s="8">
        <v>15712</v>
      </c>
      <c r="I88" s="8">
        <v>16417</v>
      </c>
      <c r="K88" s="8">
        <v>27188</v>
      </c>
      <c r="M88" s="8">
        <v>27806</v>
      </c>
      <c r="O88" s="8">
        <v>28136</v>
      </c>
      <c r="Q88" s="8">
        <v>30834</v>
      </c>
      <c r="S88" s="8">
        <v>32240</v>
      </c>
      <c r="U88" s="8">
        <v>36209</v>
      </c>
      <c r="W88" s="8">
        <v>34926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2440</v>
      </c>
      <c r="E91" s="8">
        <v>2240</v>
      </c>
      <c r="G91" s="8">
        <v>1395</v>
      </c>
      <c r="I91" s="8">
        <v>1324</v>
      </c>
      <c r="K91" s="8">
        <v>1883</v>
      </c>
      <c r="M91" s="8">
        <v>2258</v>
      </c>
      <c r="O91" s="8">
        <v>2317</v>
      </c>
      <c r="Q91" s="8">
        <v>1726</v>
      </c>
      <c r="S91" s="8">
        <v>1130</v>
      </c>
      <c r="U91" s="8">
        <v>1438</v>
      </c>
      <c r="W91" s="8">
        <v>940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247</v>
      </c>
      <c r="E93" s="8">
        <v>16</v>
      </c>
      <c r="G93" s="8">
        <v>184</v>
      </c>
      <c r="I93" s="8">
        <v>165</v>
      </c>
      <c r="K93" s="8">
        <v>92</v>
      </c>
      <c r="M93" s="8">
        <v>397</v>
      </c>
      <c r="O93" s="8">
        <v>140</v>
      </c>
      <c r="Q93" s="8">
        <v>351</v>
      </c>
      <c r="S93" s="8">
        <v>368</v>
      </c>
      <c r="U93" s="8">
        <v>96</v>
      </c>
      <c r="W93" s="8">
        <v>26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S98" s="8">
        <v>3057</v>
      </c>
      <c r="U98" s="8">
        <v>3166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  <c r="W102" s="8">
        <v>2253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53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1706</v>
      </c>
      <c r="D111" s="14"/>
      <c r="E111" s="13">
        <v>2823</v>
      </c>
      <c r="F111" s="14"/>
      <c r="G111" s="13">
        <v>5965</v>
      </c>
      <c r="H111" s="14"/>
      <c r="I111" s="13">
        <v>3848</v>
      </c>
      <c r="J111" s="14"/>
      <c r="K111" s="13">
        <v>1917</v>
      </c>
      <c r="L111" s="14"/>
      <c r="M111" s="13">
        <v>1919</v>
      </c>
      <c r="N111" s="14"/>
      <c r="O111" s="13">
        <v>2308</v>
      </c>
      <c r="P111" s="14"/>
      <c r="Q111" s="13">
        <v>2947</v>
      </c>
      <c r="R111" s="14"/>
      <c r="S111" s="13">
        <v>1689</v>
      </c>
      <c r="T111" s="14"/>
      <c r="U111" s="13">
        <v>1807</v>
      </c>
      <c r="V111" s="14"/>
      <c r="W111" s="13">
        <v>1082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5339</v>
      </c>
      <c r="D112" s="17">
        <f>SUM(C113:C131)-C113-SUM(C121:C124)</f>
        <v>5339</v>
      </c>
      <c r="E112" s="16">
        <v>5523</v>
      </c>
      <c r="F112" s="17">
        <f>SUM(E113:E131)-E113-SUM(E121:E124)</f>
        <v>5523</v>
      </c>
      <c r="G112" s="16">
        <v>11086</v>
      </c>
      <c r="H112" s="17">
        <f>SUM(G113:G131)-G113-SUM(G121:G124)</f>
        <v>11086</v>
      </c>
      <c r="I112" s="16">
        <v>20730</v>
      </c>
      <c r="J112" s="17">
        <f>SUM(I113:I131)-I113-SUM(I121:I124)</f>
        <v>20730</v>
      </c>
      <c r="K112" s="16">
        <v>18013</v>
      </c>
      <c r="L112" s="17">
        <f>SUM(K113:K131)-K113-SUM(K121:K124)</f>
        <v>18013</v>
      </c>
      <c r="M112" s="16">
        <v>20799</v>
      </c>
      <c r="N112" s="17">
        <f>SUM(M113:M131)-M113-SUM(M121:M124)</f>
        <v>20800</v>
      </c>
      <c r="O112" s="16">
        <v>16351</v>
      </c>
      <c r="P112" s="17">
        <f>SUM(O113:O131)-O113-SUM(O121:O124)</f>
        <v>16352</v>
      </c>
      <c r="Q112" s="16">
        <v>16602</v>
      </c>
      <c r="R112" s="17">
        <f>SUM(Q113:Q131)-Q113-SUM(Q121:Q124)</f>
        <v>16602</v>
      </c>
      <c r="S112" s="16">
        <v>29434</v>
      </c>
      <c r="T112" s="17">
        <f>SUM(S113:S131)-S113-SUM(S121:S124)</f>
        <v>29434</v>
      </c>
      <c r="U112" s="16">
        <v>27351</v>
      </c>
      <c r="V112" s="17">
        <f>SUM(U113:U131)-U113-SUM(U121:U124)</f>
        <v>27348</v>
      </c>
      <c r="W112" s="16">
        <v>23672</v>
      </c>
      <c r="X112" s="17">
        <f>SUM(W113:W131)-W113-SUM(W121:W124)</f>
        <v>23669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1410</v>
      </c>
      <c r="E113" s="8">
        <v>1544</v>
      </c>
      <c r="G113" s="8">
        <v>7487</v>
      </c>
      <c r="I113" s="8">
        <v>9850</v>
      </c>
      <c r="K113" s="8">
        <v>6481</v>
      </c>
      <c r="M113" s="8">
        <v>9046</v>
      </c>
      <c r="O113" s="8">
        <v>5058</v>
      </c>
      <c r="Q113" s="8">
        <v>5321</v>
      </c>
      <c r="S113" s="8">
        <v>9297</v>
      </c>
      <c r="U113" s="8">
        <v>8463</v>
      </c>
      <c r="W113" s="8">
        <v>7217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1410</v>
      </c>
      <c r="E115" s="8">
        <v>1544</v>
      </c>
      <c r="G115" s="8">
        <v>7487</v>
      </c>
      <c r="I115" s="8">
        <v>9850</v>
      </c>
      <c r="K115" s="8">
        <v>6481</v>
      </c>
      <c r="M115" s="8">
        <v>9046</v>
      </c>
      <c r="O115" s="8">
        <v>5058</v>
      </c>
      <c r="Q115" s="8">
        <v>5321</v>
      </c>
      <c r="S115" s="8">
        <v>9297</v>
      </c>
      <c r="U115" s="8">
        <v>8463</v>
      </c>
      <c r="W115" s="8">
        <v>7217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3929</v>
      </c>
      <c r="E120" s="8">
        <v>3979</v>
      </c>
      <c r="G120" s="8">
        <v>3599</v>
      </c>
      <c r="I120" s="8">
        <v>3731</v>
      </c>
      <c r="K120" s="8">
        <v>4412</v>
      </c>
      <c r="M120" s="8">
        <v>4753</v>
      </c>
      <c r="O120" s="8">
        <v>4354</v>
      </c>
      <c r="Q120" s="8">
        <v>4457</v>
      </c>
      <c r="S120" s="8">
        <v>4355</v>
      </c>
      <c r="U120" s="8">
        <v>3382</v>
      </c>
      <c r="W120" s="8">
        <v>3533</v>
      </c>
    </row>
    <row r="121" spans="1:33" ht="15" customHeight="1" x14ac:dyDescent="0.4">
      <c r="A121" s="7" t="s">
        <v>140</v>
      </c>
      <c r="B121" s="8" t="s">
        <v>32</v>
      </c>
      <c r="C121" s="8">
        <v>3929</v>
      </c>
      <c r="E121" s="8">
        <v>3979</v>
      </c>
      <c r="G121" s="8">
        <v>3599</v>
      </c>
      <c r="I121" s="8">
        <v>3731</v>
      </c>
      <c r="K121" s="8">
        <v>4412</v>
      </c>
      <c r="M121" s="8">
        <v>4753</v>
      </c>
      <c r="O121" s="8">
        <v>4354</v>
      </c>
      <c r="Q121" s="8">
        <v>4457</v>
      </c>
      <c r="S121" s="8">
        <v>3904</v>
      </c>
      <c r="U121" s="8">
        <v>2889</v>
      </c>
      <c r="W121" s="8">
        <v>3002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  <c r="S125" s="8">
        <v>65</v>
      </c>
      <c r="U125" s="8">
        <v>32</v>
      </c>
    </row>
    <row r="126" spans="1:33" ht="15" customHeight="1" x14ac:dyDescent="0.4">
      <c r="A126" s="7" t="s">
        <v>117</v>
      </c>
      <c r="B126" s="8" t="s">
        <v>32</v>
      </c>
      <c r="S126" s="8">
        <v>8138</v>
      </c>
      <c r="U126" s="8">
        <v>7521</v>
      </c>
      <c r="W126" s="8">
        <v>5362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>
        <v>7149</v>
      </c>
      <c r="J131" s="14"/>
      <c r="K131" s="13">
        <v>7120</v>
      </c>
      <c r="L131" s="14"/>
      <c r="M131" s="13">
        <v>7001</v>
      </c>
      <c r="N131" s="14"/>
      <c r="O131" s="13">
        <v>6940</v>
      </c>
      <c r="P131" s="14"/>
      <c r="Q131" s="13">
        <v>6824</v>
      </c>
      <c r="R131" s="14"/>
      <c r="S131" s="13">
        <v>7579</v>
      </c>
      <c r="T131" s="14"/>
      <c r="U131" s="13">
        <v>7950</v>
      </c>
      <c r="V131" s="14"/>
      <c r="W131" s="13">
        <v>7557</v>
      </c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  <c r="I135" s="8">
        <v>76</v>
      </c>
      <c r="K135" s="8">
        <v>37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34345</v>
      </c>
      <c r="D136" s="24">
        <f>C84+C112+SUM(C132:C135)</f>
        <v>34345</v>
      </c>
      <c r="E136" s="23">
        <v>35118</v>
      </c>
      <c r="F136" s="24">
        <f>E84+E112+SUM(E132:E135)</f>
        <v>35119</v>
      </c>
      <c r="G136" s="23">
        <v>41686</v>
      </c>
      <c r="H136" s="24">
        <f>G84+G112+SUM(G132:G135)</f>
        <v>41686</v>
      </c>
      <c r="I136" s="23">
        <v>53605</v>
      </c>
      <c r="J136" s="24">
        <f>I84+I112+SUM(I132:I135)</f>
        <v>53605</v>
      </c>
      <c r="K136" s="23">
        <v>60107</v>
      </c>
      <c r="L136" s="24">
        <f>K84+K112+SUM(K132:K135)</f>
        <v>60107</v>
      </c>
      <c r="M136" s="23">
        <v>66331</v>
      </c>
      <c r="N136" s="24">
        <f>M84+M112+SUM(M132:M135)</f>
        <v>66331</v>
      </c>
      <c r="O136" s="23">
        <v>65191</v>
      </c>
      <c r="P136" s="24">
        <f>O84+O112+SUM(O132:O135)</f>
        <v>65190</v>
      </c>
      <c r="Q136" s="23">
        <v>66672</v>
      </c>
      <c r="R136" s="24">
        <f>Q84+Q112+SUM(Q132:Q135)</f>
        <v>66672</v>
      </c>
      <c r="S136" s="23">
        <v>77706</v>
      </c>
      <c r="T136" s="24">
        <f>S84+S112+SUM(S132:S135)</f>
        <v>29434</v>
      </c>
      <c r="U136" s="23">
        <v>82217</v>
      </c>
      <c r="V136" s="24">
        <f>U84+U112+SUM(U132:U135)</f>
        <v>82216</v>
      </c>
      <c r="W136" s="23">
        <v>68802</v>
      </c>
      <c r="X136" s="24">
        <f>W84+W112+SUM(W132:W135)</f>
        <v>68802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5060</v>
      </c>
      <c r="E141" s="8">
        <v>5060</v>
      </c>
      <c r="G141" s="8">
        <v>5060</v>
      </c>
      <c r="I141" s="8">
        <v>5060</v>
      </c>
      <c r="K141" s="8">
        <v>5060</v>
      </c>
      <c r="M141" s="8">
        <v>5060</v>
      </c>
      <c r="O141" s="8">
        <v>5060</v>
      </c>
      <c r="Q141" s="8">
        <v>5060</v>
      </c>
      <c r="S141" s="8">
        <v>5060</v>
      </c>
      <c r="U141" s="8">
        <v>5060</v>
      </c>
      <c r="W141" s="8">
        <v>5060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5577</v>
      </c>
      <c r="E144" s="8">
        <v>5577</v>
      </c>
      <c r="G144" s="8">
        <v>5577</v>
      </c>
      <c r="I144" s="8">
        <v>5577</v>
      </c>
      <c r="K144" s="8">
        <v>5577</v>
      </c>
      <c r="M144" s="8">
        <v>5577</v>
      </c>
      <c r="O144" s="8">
        <v>5577</v>
      </c>
      <c r="Q144" s="8">
        <v>5577</v>
      </c>
      <c r="S144" s="8">
        <v>5577</v>
      </c>
      <c r="U144" s="8">
        <v>5576</v>
      </c>
      <c r="W144" s="8">
        <v>5576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-1215</v>
      </c>
      <c r="S148" s="8">
        <v>-6897</v>
      </c>
      <c r="U148" s="8">
        <v>-9331</v>
      </c>
      <c r="W148" s="8">
        <v>-10409</v>
      </c>
    </row>
    <row r="149" spans="1:23" ht="15" customHeight="1" x14ac:dyDescent="0.4">
      <c r="A149" s="7" t="s">
        <v>165</v>
      </c>
      <c r="B149" s="8" t="s">
        <v>32</v>
      </c>
      <c r="C149" s="8">
        <v>1275</v>
      </c>
      <c r="E149" s="8">
        <v>1275</v>
      </c>
      <c r="G149" s="8">
        <v>1275</v>
      </c>
      <c r="I149" s="8">
        <v>1275</v>
      </c>
      <c r="K149" s="8">
        <v>1275</v>
      </c>
      <c r="M149" s="8">
        <v>1275</v>
      </c>
      <c r="O149" s="8">
        <v>1275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-3</v>
      </c>
      <c r="G153" s="8">
        <v>-6</v>
      </c>
      <c r="I153" s="8">
        <v>-4</v>
      </c>
      <c r="K153" s="8">
        <v>-1</v>
      </c>
      <c r="M153" s="8">
        <v>-3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W155" s="8">
        <v>-10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S157" s="8">
        <v>11377</v>
      </c>
      <c r="U157" s="8">
        <v>10515</v>
      </c>
      <c r="W157" s="8">
        <v>7497</v>
      </c>
    </row>
    <row r="158" spans="1:23" ht="15" customHeight="1" x14ac:dyDescent="0.4">
      <c r="A158" s="7" t="s">
        <v>174</v>
      </c>
      <c r="B158" s="8" t="s">
        <v>32</v>
      </c>
      <c r="U158" s="8">
        <v>-1241</v>
      </c>
      <c r="W158" s="8">
        <v>-597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58611</v>
      </c>
      <c r="D162" s="17">
        <f>C136+C163+C161</f>
        <v>58611</v>
      </c>
      <c r="E162" s="16">
        <v>53990</v>
      </c>
      <c r="F162" s="17">
        <f>E136+E163+E161</f>
        <v>53989</v>
      </c>
      <c r="G162" s="16">
        <v>54201</v>
      </c>
      <c r="H162" s="17">
        <f>G136+G163+G161</f>
        <v>54201</v>
      </c>
      <c r="I162" s="16">
        <v>64083</v>
      </c>
      <c r="J162" s="17">
        <f>I136+I163+I161</f>
        <v>64082</v>
      </c>
      <c r="K162" s="16">
        <v>67576</v>
      </c>
      <c r="L162" s="17">
        <f>K136+K163+K161</f>
        <v>67576</v>
      </c>
      <c r="M162" s="16">
        <v>77299</v>
      </c>
      <c r="N162" s="17">
        <f>M136+M163+M161</f>
        <v>77298</v>
      </c>
      <c r="O162" s="16">
        <v>76778</v>
      </c>
      <c r="P162" s="17">
        <f>O136+O163+O161</f>
        <v>76779</v>
      </c>
      <c r="Q162" s="16">
        <v>76094</v>
      </c>
      <c r="R162" s="17">
        <f>Q136+Q163+Q161</f>
        <v>76094</v>
      </c>
      <c r="S162" s="16">
        <v>92824</v>
      </c>
      <c r="T162" s="17">
        <f>S136+S163+S161</f>
        <v>92823</v>
      </c>
      <c r="U162" s="16">
        <v>92797</v>
      </c>
      <c r="V162" s="17">
        <f>U136+U163+U161</f>
        <v>92797</v>
      </c>
      <c r="W162" s="16">
        <v>75918</v>
      </c>
      <c r="X162" s="17">
        <f>W136+W163+W161</f>
        <v>75917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24266</v>
      </c>
      <c r="E163" s="8">
        <v>18871</v>
      </c>
      <c r="G163" s="8">
        <v>12515</v>
      </c>
      <c r="I163" s="8">
        <v>10477</v>
      </c>
      <c r="K163" s="8">
        <v>7469</v>
      </c>
      <c r="M163" s="8">
        <v>10967</v>
      </c>
      <c r="O163" s="8">
        <v>11588</v>
      </c>
      <c r="Q163" s="8">
        <v>9422</v>
      </c>
      <c r="S163" s="8">
        <v>15117</v>
      </c>
      <c r="U163" s="8">
        <v>10580</v>
      </c>
      <c r="W163" s="8">
        <v>7115</v>
      </c>
    </row>
    <row r="164" spans="1:36" ht="15" customHeight="1" x14ac:dyDescent="0.4">
      <c r="A164" s="7" t="s">
        <v>180</v>
      </c>
      <c r="B164" s="8" t="s">
        <v>32</v>
      </c>
      <c r="C164" s="8">
        <v>12356</v>
      </c>
      <c r="E164" s="8">
        <v>6963</v>
      </c>
      <c r="G164" s="8">
        <v>610</v>
      </c>
      <c r="I164" s="8">
        <v>-1431</v>
      </c>
      <c r="K164" s="8">
        <v>-4442</v>
      </c>
      <c r="M164" s="8">
        <v>-941</v>
      </c>
      <c r="O164" s="8">
        <v>-324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54256</v>
      </c>
      <c r="E167" s="8">
        <v>32794</v>
      </c>
      <c r="G167" s="8">
        <v>24399</v>
      </c>
      <c r="I167" s="8">
        <v>29905</v>
      </c>
      <c r="K167" s="8">
        <v>37682</v>
      </c>
      <c r="M167" s="8">
        <v>46545</v>
      </c>
      <c r="O167" s="8">
        <v>54589</v>
      </c>
      <c r="Q167" s="8">
        <v>42913</v>
      </c>
      <c r="S167" s="8">
        <v>35370</v>
      </c>
      <c r="U167" s="8">
        <v>42944</v>
      </c>
      <c r="W167" s="8">
        <v>34460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41796</v>
      </c>
      <c r="E169" s="8">
        <v>28741</v>
      </c>
      <c r="G169" s="8">
        <v>23842</v>
      </c>
      <c r="I169" s="8">
        <v>24566</v>
      </c>
      <c r="K169" s="8">
        <v>29870</v>
      </c>
      <c r="M169" s="8">
        <v>36667</v>
      </c>
      <c r="O169" s="8">
        <v>40639</v>
      </c>
      <c r="Q169" s="8">
        <v>31081</v>
      </c>
      <c r="S169" s="8">
        <v>28900</v>
      </c>
      <c r="U169" s="8">
        <v>35058</v>
      </c>
      <c r="W169" s="8">
        <v>25087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12460</v>
      </c>
      <c r="D171" s="24">
        <f>C167-C169+C170</f>
        <v>12460</v>
      </c>
      <c r="E171" s="23">
        <v>4053</v>
      </c>
      <c r="F171" s="24">
        <f>E167-E169+E170</f>
        <v>4053</v>
      </c>
      <c r="G171" s="23">
        <v>557</v>
      </c>
      <c r="H171" s="24">
        <f>G167-G169+G170</f>
        <v>557</v>
      </c>
      <c r="I171" s="23">
        <v>5339</v>
      </c>
      <c r="J171" s="24">
        <f>I167-I169+I170</f>
        <v>5339</v>
      </c>
      <c r="K171" s="23">
        <v>7812</v>
      </c>
      <c r="L171" s="24">
        <f>K167-K169+K170</f>
        <v>7812</v>
      </c>
      <c r="M171" s="23">
        <v>9877</v>
      </c>
      <c r="N171" s="24">
        <f>M167-M169+M170</f>
        <v>9878</v>
      </c>
      <c r="O171" s="23">
        <v>13951</v>
      </c>
      <c r="P171" s="24">
        <f>O167-O169+O170</f>
        <v>13950</v>
      </c>
      <c r="Q171" s="23">
        <v>11833</v>
      </c>
      <c r="R171" s="24">
        <f>Q167-Q169+Q170</f>
        <v>11832</v>
      </c>
      <c r="S171" s="23">
        <v>6470</v>
      </c>
      <c r="T171" s="24">
        <f>S167-S169+S170</f>
        <v>6470</v>
      </c>
      <c r="U171" s="23">
        <v>7886</v>
      </c>
      <c r="V171" s="24">
        <f>U167-U169+U170</f>
        <v>7886</v>
      </c>
      <c r="W171" s="23">
        <v>9373</v>
      </c>
      <c r="X171" s="24">
        <f>W167-W169</f>
        <v>9373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9933</v>
      </c>
      <c r="E172" s="8">
        <v>8940</v>
      </c>
      <c r="G172" s="8">
        <v>7449</v>
      </c>
      <c r="I172" s="8">
        <v>7916</v>
      </c>
      <c r="K172" s="8">
        <v>10125</v>
      </c>
      <c r="M172" s="8">
        <v>11497</v>
      </c>
      <c r="O172" s="8">
        <v>11982</v>
      </c>
      <c r="Q172" s="8">
        <v>12186</v>
      </c>
      <c r="S172" s="8">
        <v>10615</v>
      </c>
      <c r="U172" s="8">
        <v>9007</v>
      </c>
      <c r="W172" s="8">
        <v>9610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2527</v>
      </c>
      <c r="D174" s="24">
        <f>C171-C172</f>
        <v>2527</v>
      </c>
      <c r="E174" s="23">
        <v>-4887</v>
      </c>
      <c r="F174" s="24">
        <f>E171-E172</f>
        <v>-4887</v>
      </c>
      <c r="G174" s="23">
        <v>-6893</v>
      </c>
      <c r="H174" s="24">
        <f>G171-G172</f>
        <v>-6892</v>
      </c>
      <c r="I174" s="23">
        <v>-2577</v>
      </c>
      <c r="J174" s="24">
        <f>I171-I172</f>
        <v>-2577</v>
      </c>
      <c r="K174" s="23">
        <v>-2313</v>
      </c>
      <c r="L174" s="24">
        <f>K171-K172</f>
        <v>-2313</v>
      </c>
      <c r="M174" s="23">
        <v>-1619</v>
      </c>
      <c r="N174" s="24">
        <f>M171-M172</f>
        <v>-1620</v>
      </c>
      <c r="O174" s="23">
        <v>1968</v>
      </c>
      <c r="P174" s="24">
        <f>O171-O172</f>
        <v>1969</v>
      </c>
      <c r="Q174" s="23">
        <v>-352</v>
      </c>
      <c r="R174" s="24">
        <f>Q171-Q172</f>
        <v>-353</v>
      </c>
      <c r="S174" s="23">
        <v>-4145</v>
      </c>
      <c r="T174" s="24">
        <f>S171-S172</f>
        <v>-4145</v>
      </c>
      <c r="U174" s="23">
        <v>-1121</v>
      </c>
      <c r="V174" s="24">
        <f>U171-U172</f>
        <v>-1121</v>
      </c>
      <c r="W174" s="23">
        <v>-237</v>
      </c>
      <c r="X174" s="24">
        <f>W171-W172</f>
        <v>-237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960</v>
      </c>
      <c r="D177" s="27">
        <f>SUM(C178:C188)</f>
        <v>960</v>
      </c>
      <c r="E177" s="26">
        <v>741</v>
      </c>
      <c r="F177" s="27">
        <f>SUM(E178:E188)</f>
        <v>741</v>
      </c>
      <c r="G177" s="26">
        <v>706</v>
      </c>
      <c r="H177" s="27">
        <f>SUM(G178:G188)</f>
        <v>706</v>
      </c>
      <c r="I177" s="26">
        <v>619</v>
      </c>
      <c r="J177" s="27">
        <f>SUM(I178:I188)</f>
        <v>619</v>
      </c>
      <c r="K177" s="26">
        <v>560</v>
      </c>
      <c r="L177" s="27">
        <f>SUM(K178:K188)</f>
        <v>560</v>
      </c>
      <c r="M177" s="26">
        <v>1259</v>
      </c>
      <c r="N177" s="27">
        <f>SUM(M178:M188)</f>
        <v>1258</v>
      </c>
      <c r="O177" s="26">
        <v>449</v>
      </c>
      <c r="P177" s="27">
        <f>SUM(O178:O188)</f>
        <v>449</v>
      </c>
      <c r="Q177" s="26">
        <v>336</v>
      </c>
      <c r="R177" s="27">
        <f>SUM(Q178:Q188)</f>
        <v>336</v>
      </c>
      <c r="S177" s="26">
        <v>375</v>
      </c>
      <c r="T177" s="27">
        <f>SUM(S178:S188)</f>
        <v>374</v>
      </c>
      <c r="U177" s="26">
        <v>938</v>
      </c>
      <c r="V177" s="27">
        <f>SUM(U178:U188)</f>
        <v>939</v>
      </c>
      <c r="W177" s="26">
        <v>645</v>
      </c>
      <c r="X177" s="27">
        <f>SUM(W178:W188)</f>
        <v>643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473</v>
      </c>
      <c r="E178" s="8">
        <v>321</v>
      </c>
      <c r="G178" s="8">
        <v>261</v>
      </c>
      <c r="I178" s="8">
        <v>221</v>
      </c>
      <c r="K178" s="8">
        <v>123</v>
      </c>
      <c r="M178" s="8">
        <v>168</v>
      </c>
      <c r="O178" s="8">
        <v>96</v>
      </c>
      <c r="Q178" s="8">
        <v>64</v>
      </c>
      <c r="S178" s="8">
        <v>53</v>
      </c>
      <c r="U178" s="8">
        <v>43</v>
      </c>
      <c r="W178" s="8">
        <v>49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  <c r="U183" s="8">
        <v>607</v>
      </c>
      <c r="W183" s="8">
        <v>352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487</v>
      </c>
      <c r="E188" s="8">
        <v>420</v>
      </c>
      <c r="G188" s="8">
        <v>445</v>
      </c>
      <c r="I188" s="8">
        <v>398</v>
      </c>
      <c r="K188" s="8">
        <v>437</v>
      </c>
      <c r="M188" s="8">
        <v>1090</v>
      </c>
      <c r="O188" s="8">
        <v>353</v>
      </c>
      <c r="Q188" s="8">
        <v>272</v>
      </c>
      <c r="S188" s="8">
        <v>321</v>
      </c>
      <c r="U188" s="8">
        <v>289</v>
      </c>
      <c r="W188" s="8">
        <v>242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1033</v>
      </c>
      <c r="D189" s="27">
        <f>SUM(C190:C202)</f>
        <v>1033</v>
      </c>
      <c r="E189" s="26">
        <v>896</v>
      </c>
      <c r="F189" s="27">
        <f>SUM(E190:E202)</f>
        <v>896</v>
      </c>
      <c r="G189" s="26">
        <v>1036</v>
      </c>
      <c r="H189" s="27">
        <f>SUM(G190:G202)</f>
        <v>1036</v>
      </c>
      <c r="I189" s="26">
        <v>962</v>
      </c>
      <c r="J189" s="27">
        <f>SUM(I190:I202)</f>
        <v>962</v>
      </c>
      <c r="K189" s="26">
        <v>992</v>
      </c>
      <c r="L189" s="27">
        <f>SUM(K190:K202)</f>
        <v>992</v>
      </c>
      <c r="M189" s="26">
        <v>1471</v>
      </c>
      <c r="N189" s="27">
        <f>SUM(M190:M202)</f>
        <v>1471</v>
      </c>
      <c r="O189" s="26">
        <v>1114</v>
      </c>
      <c r="P189" s="27">
        <f>SUM(O190:O202)</f>
        <v>1115</v>
      </c>
      <c r="Q189" s="26">
        <v>1654</v>
      </c>
      <c r="R189" s="27">
        <f>SUM(Q190:Q202)</f>
        <v>1654</v>
      </c>
      <c r="S189" s="26">
        <v>2238</v>
      </c>
      <c r="T189" s="27">
        <f>SUM(S190:S202)</f>
        <v>2238</v>
      </c>
      <c r="U189" s="26">
        <v>1581</v>
      </c>
      <c r="V189" s="27">
        <f>SUM(U190:U202)</f>
        <v>1582</v>
      </c>
      <c r="W189" s="26">
        <v>1441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884</v>
      </c>
      <c r="E190" s="8">
        <v>818</v>
      </c>
      <c r="G190" s="8">
        <v>911</v>
      </c>
      <c r="I190" s="8">
        <v>843</v>
      </c>
      <c r="K190" s="8">
        <v>917</v>
      </c>
      <c r="M190" s="8">
        <v>960</v>
      </c>
      <c r="O190" s="8">
        <v>967</v>
      </c>
      <c r="Q190" s="8">
        <v>923</v>
      </c>
      <c r="S190" s="8">
        <v>1280</v>
      </c>
      <c r="U190" s="8">
        <v>1439</v>
      </c>
      <c r="W190" s="8">
        <v>1382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Q196" s="8">
        <v>683</v>
      </c>
      <c r="S196" s="8">
        <v>787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149</v>
      </c>
      <c r="E202" s="8">
        <v>78</v>
      </c>
      <c r="G202" s="8">
        <v>125</v>
      </c>
      <c r="I202" s="8">
        <v>119</v>
      </c>
      <c r="K202" s="8">
        <v>75</v>
      </c>
      <c r="M202" s="8">
        <v>511</v>
      </c>
      <c r="O202" s="8">
        <v>148</v>
      </c>
      <c r="Q202" s="8">
        <v>48</v>
      </c>
      <c r="S202" s="8">
        <v>171</v>
      </c>
      <c r="U202" s="8">
        <v>143</v>
      </c>
      <c r="W202" s="8">
        <v>57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2454</v>
      </c>
      <c r="D203" s="24">
        <f>C174+C177-C189</f>
        <v>2454</v>
      </c>
      <c r="E203" s="23">
        <v>-5042</v>
      </c>
      <c r="F203" s="24">
        <f>E174+E177-E189</f>
        <v>-5042</v>
      </c>
      <c r="G203" s="23">
        <v>-7223</v>
      </c>
      <c r="H203" s="24">
        <f>G174+G177-G189</f>
        <v>-7223</v>
      </c>
      <c r="I203" s="23">
        <v>-2919</v>
      </c>
      <c r="J203" s="24">
        <f>I174+I177-I189</f>
        <v>-2920</v>
      </c>
      <c r="K203" s="23">
        <v>-2745</v>
      </c>
      <c r="L203" s="24">
        <f>K174+K177-K189</f>
        <v>-2745</v>
      </c>
      <c r="M203" s="23">
        <v>-1830</v>
      </c>
      <c r="N203" s="24">
        <f>M174+M177-M189</f>
        <v>-1831</v>
      </c>
      <c r="O203" s="23">
        <v>1303</v>
      </c>
      <c r="P203" s="24">
        <f>O174+O177-O189</f>
        <v>1303</v>
      </c>
      <c r="Q203" s="23">
        <v>-1670</v>
      </c>
      <c r="R203" s="24">
        <f>Q174+Q177-Q189</f>
        <v>-1670</v>
      </c>
      <c r="S203" s="23">
        <v>-6007</v>
      </c>
      <c r="T203" s="24">
        <f>S174+S177-S189</f>
        <v>-6008</v>
      </c>
      <c r="U203" s="23">
        <v>-1764</v>
      </c>
      <c r="V203" s="24">
        <f>U174+U177-U189</f>
        <v>-1764</v>
      </c>
      <c r="W203" s="23">
        <v>-1033</v>
      </c>
      <c r="X203" s="24">
        <f>W174+W177-W189</f>
        <v>-1033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68</v>
      </c>
      <c r="D204" s="20">
        <f>SUM(C205:C215)</f>
        <v>68</v>
      </c>
      <c r="E204" s="19">
        <v>89</v>
      </c>
      <c r="F204" s="20">
        <f>SUM(E205:E215)</f>
        <v>89</v>
      </c>
      <c r="G204" s="19">
        <v>2028</v>
      </c>
      <c r="H204" s="20">
        <f>SUM(G205:G215)</f>
        <v>2028</v>
      </c>
      <c r="I204" s="19">
        <v>3426</v>
      </c>
      <c r="J204" s="20">
        <f>SUM(I205:I215)</f>
        <v>3426</v>
      </c>
      <c r="K204" s="19">
        <v>24</v>
      </c>
      <c r="L204" s="20">
        <f>SUM(K205:K215)</f>
        <v>24</v>
      </c>
      <c r="M204" s="19">
        <v>6009</v>
      </c>
      <c r="N204" s="20">
        <f>SUM(M205:M215)</f>
        <v>6009</v>
      </c>
      <c r="O204" s="19">
        <v>440</v>
      </c>
      <c r="P204" s="20">
        <f>SUM(O205:O215)</f>
        <v>440</v>
      </c>
      <c r="Q204" s="19">
        <v>69</v>
      </c>
      <c r="R204" s="20">
        <f>SUM(Q205:Q215)</f>
        <v>69</v>
      </c>
      <c r="S204" s="19">
        <v>976</v>
      </c>
      <c r="T204" s="20">
        <f>SUM(S205:S215)</f>
        <v>976</v>
      </c>
      <c r="U204" s="19">
        <v>26</v>
      </c>
      <c r="V204" s="20">
        <f>SUM(U205:U215)</f>
        <v>26</v>
      </c>
      <c r="W204" s="19">
        <v>115</v>
      </c>
      <c r="X204" s="20">
        <f>SUM(W205:W215)</f>
        <v>115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976</v>
      </c>
      <c r="U206" s="8">
        <v>26</v>
      </c>
      <c r="W206" s="8">
        <v>97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68</v>
      </c>
      <c r="E208" s="8">
        <v>35</v>
      </c>
      <c r="G208" s="8">
        <v>2008</v>
      </c>
      <c r="I208" s="8">
        <v>3426</v>
      </c>
      <c r="K208" s="8">
        <v>24</v>
      </c>
      <c r="M208" s="8">
        <v>6009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E215" s="8">
        <v>54</v>
      </c>
      <c r="G215" s="8">
        <v>20</v>
      </c>
      <c r="O215" s="8">
        <v>440</v>
      </c>
      <c r="Q215" s="8">
        <v>69</v>
      </c>
      <c r="W215" s="8">
        <v>18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24</v>
      </c>
      <c r="D216" s="27">
        <f>SUM(C217:C227)</f>
        <v>24</v>
      </c>
      <c r="E216" s="26">
        <v>27</v>
      </c>
      <c r="F216" s="27">
        <f>SUM(E217:E227)</f>
        <v>27</v>
      </c>
      <c r="G216" s="26">
        <v>826</v>
      </c>
      <c r="H216" s="27">
        <f>SUM(G217:G227)</f>
        <v>826</v>
      </c>
      <c r="I216" s="26">
        <v>124</v>
      </c>
      <c r="J216" s="27">
        <f>SUM(I217:I227)</f>
        <v>124</v>
      </c>
      <c r="K216" s="26">
        <v>127</v>
      </c>
      <c r="L216" s="27">
        <f>SUM(K217:K227)</f>
        <v>127</v>
      </c>
      <c r="M216" s="26">
        <v>375</v>
      </c>
      <c r="N216" s="27">
        <f>SUM(M217:M227)</f>
        <v>375</v>
      </c>
      <c r="O216" s="26">
        <v>575</v>
      </c>
      <c r="P216" s="27">
        <f>SUM(O217:O227)</f>
        <v>574</v>
      </c>
      <c r="Q216" s="26">
        <v>254</v>
      </c>
      <c r="R216" s="27">
        <f>SUM(Q217:Q227)</f>
        <v>254</v>
      </c>
      <c r="S216" s="26">
        <v>686</v>
      </c>
      <c r="T216" s="27">
        <f>SUM(S217:S227)</f>
        <v>686</v>
      </c>
      <c r="U216" s="26">
        <v>2277</v>
      </c>
      <c r="V216" s="27">
        <f>SUM(U217:U227)</f>
        <v>2277</v>
      </c>
      <c r="W216" s="26">
        <v>5308</v>
      </c>
      <c r="X216" s="27">
        <f>SUM(W217:W227)</f>
        <v>5307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</row>
    <row r="221" spans="1:36" ht="15" customHeight="1" x14ac:dyDescent="0.4">
      <c r="A221" s="7" t="s">
        <v>211</v>
      </c>
      <c r="B221" s="8" t="s">
        <v>32</v>
      </c>
      <c r="C221" s="8">
        <v>24</v>
      </c>
      <c r="E221" s="8">
        <v>27</v>
      </c>
      <c r="K221" s="8">
        <v>124</v>
      </c>
      <c r="M221" s="8">
        <v>361</v>
      </c>
      <c r="O221" s="8">
        <v>346</v>
      </c>
      <c r="Q221" s="8">
        <v>62</v>
      </c>
      <c r="S221" s="8">
        <v>209</v>
      </c>
      <c r="U221" s="8">
        <v>816</v>
      </c>
      <c r="W221" s="8">
        <v>5197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890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G227" s="8">
        <v>826</v>
      </c>
      <c r="I227" s="8">
        <v>124</v>
      </c>
      <c r="K227" s="8">
        <v>3</v>
      </c>
      <c r="M227" s="8">
        <v>14</v>
      </c>
      <c r="O227" s="8">
        <v>228</v>
      </c>
      <c r="Q227" s="8">
        <v>192</v>
      </c>
      <c r="S227" s="8">
        <v>477</v>
      </c>
      <c r="U227" s="8">
        <v>571</v>
      </c>
      <c r="W227" s="8">
        <v>110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2498</v>
      </c>
      <c r="D229" s="24">
        <f>C203+C204-C216</f>
        <v>2498</v>
      </c>
      <c r="E229" s="23">
        <v>-4980</v>
      </c>
      <c r="F229" s="24">
        <f>E203+E204-E216</f>
        <v>-4980</v>
      </c>
      <c r="G229" s="23">
        <v>-6021</v>
      </c>
      <c r="H229" s="24">
        <f>G203+G204-G216</f>
        <v>-6021</v>
      </c>
      <c r="I229" s="23">
        <v>383</v>
      </c>
      <c r="J229" s="24">
        <f>I203+I204-I216</f>
        <v>383</v>
      </c>
      <c r="K229" s="23">
        <v>-2848</v>
      </c>
      <c r="L229" s="24">
        <f>K203+K204-K216</f>
        <v>-2848</v>
      </c>
      <c r="M229" s="23">
        <v>3805</v>
      </c>
      <c r="N229" s="24">
        <f>M203+M204-M216</f>
        <v>3804</v>
      </c>
      <c r="O229" s="23">
        <v>1168</v>
      </c>
      <c r="P229" s="24">
        <f>O203+O204-O216</f>
        <v>1168</v>
      </c>
      <c r="Q229" s="23">
        <v>-1855</v>
      </c>
      <c r="R229" s="24">
        <f>Q203+Q204-Q216</f>
        <v>-1855</v>
      </c>
      <c r="S229" s="23">
        <v>-5718</v>
      </c>
      <c r="T229" s="24">
        <f>S203+S204-S216</f>
        <v>-5717</v>
      </c>
      <c r="U229" s="23">
        <v>-4015</v>
      </c>
      <c r="V229" s="24">
        <f>U203+U204-U216</f>
        <v>-4015</v>
      </c>
      <c r="W229" s="23">
        <v>-6226</v>
      </c>
      <c r="X229" s="24">
        <f>W203+W204-W216</f>
        <v>-6226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2498</v>
      </c>
      <c r="E232" s="8">
        <v>-4980</v>
      </c>
      <c r="G232" s="8">
        <v>-6021</v>
      </c>
      <c r="I232" s="8">
        <v>383</v>
      </c>
      <c r="K232" s="8">
        <v>-2848</v>
      </c>
      <c r="M232" s="8">
        <v>3805</v>
      </c>
      <c r="O232" s="8">
        <v>1168</v>
      </c>
      <c r="Q232" s="8">
        <v>-1855</v>
      </c>
      <c r="S232" s="8">
        <v>-5718</v>
      </c>
      <c r="U232" s="8">
        <v>-4015</v>
      </c>
      <c r="W232" s="8">
        <v>-6226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1024</v>
      </c>
      <c r="D233" s="14">
        <f>SUM(C234:C244)</f>
        <v>1022</v>
      </c>
      <c r="E233" s="13">
        <v>-108</v>
      </c>
      <c r="F233" s="14">
        <f>SUM(E234:E244)</f>
        <v>-60</v>
      </c>
      <c r="G233" s="13">
        <v>182</v>
      </c>
      <c r="H233" s="14">
        <f>SUM(G234:G244)</f>
        <v>193</v>
      </c>
      <c r="I233" s="13">
        <v>227</v>
      </c>
      <c r="J233" s="14">
        <f>SUM(I234:I244)</f>
        <v>216</v>
      </c>
      <c r="K233" s="13">
        <v>86</v>
      </c>
      <c r="L233" s="14">
        <f>SUM(K234:K244)</f>
        <v>381</v>
      </c>
      <c r="M233" s="13">
        <v>376</v>
      </c>
      <c r="N233" s="14">
        <f>SUM(M234:M244)</f>
        <v>652</v>
      </c>
      <c r="O233" s="13">
        <v>86</v>
      </c>
      <c r="P233" s="14">
        <f>SUM(O234:O244)</f>
        <v>-65</v>
      </c>
      <c r="Q233" s="13">
        <v>7</v>
      </c>
      <c r="R233" s="14">
        <f>SUM(Q234:Q244)</f>
        <v>7</v>
      </c>
      <c r="S233" s="13">
        <v>46</v>
      </c>
      <c r="T233" s="14">
        <f>SUM(S234:S244)</f>
        <v>22</v>
      </c>
      <c r="U233" s="13">
        <v>-719</v>
      </c>
      <c r="V233" s="14">
        <f>SUM(U234:U244)</f>
        <v>-719</v>
      </c>
      <c r="W233" s="13">
        <v>-2124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1024</v>
      </c>
      <c r="E236" s="8">
        <v>-108</v>
      </c>
      <c r="G236" s="8">
        <v>182</v>
      </c>
      <c r="I236" s="8">
        <v>227</v>
      </c>
      <c r="K236" s="8">
        <v>86</v>
      </c>
      <c r="M236" s="8">
        <v>376</v>
      </c>
      <c r="O236" s="8">
        <v>86</v>
      </c>
      <c r="Q236" s="8">
        <v>7</v>
      </c>
      <c r="S236" s="8">
        <v>22</v>
      </c>
      <c r="U236" s="8">
        <v>-78</v>
      </c>
      <c r="W236" s="8">
        <v>35</v>
      </c>
    </row>
    <row r="237" spans="1:36" ht="15" customHeight="1" x14ac:dyDescent="0.4">
      <c r="A237" s="7" t="s">
        <v>245</v>
      </c>
      <c r="B237" s="8" t="s">
        <v>32</v>
      </c>
      <c r="U237" s="8">
        <v>-641</v>
      </c>
      <c r="W237" s="8">
        <v>-2159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M240" s="8">
        <v>-2</v>
      </c>
    </row>
    <row r="241" spans="1:36" ht="15" customHeight="1" x14ac:dyDescent="0.4">
      <c r="A241" s="7" t="s">
        <v>249</v>
      </c>
      <c r="B241" s="8" t="s">
        <v>32</v>
      </c>
      <c r="K241" s="8">
        <v>284</v>
      </c>
      <c r="M241" s="8">
        <v>278</v>
      </c>
      <c r="O241" s="8">
        <v>-151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  <c r="C243" s="8">
        <v>-2</v>
      </c>
      <c r="E243" s="8">
        <v>48</v>
      </c>
      <c r="G243" s="8">
        <v>11</v>
      </c>
      <c r="I243" s="8">
        <v>-11</v>
      </c>
      <c r="K243" s="8">
        <v>11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1472</v>
      </c>
      <c r="D245" s="24">
        <f>D229-C233+SUM(C242:C244)-C241-C240</f>
        <v>1472</v>
      </c>
      <c r="E245" s="23">
        <v>-4824</v>
      </c>
      <c r="F245" s="24">
        <f>F229-E233+SUM(E242:E244)-E241-E240</f>
        <v>-4824</v>
      </c>
      <c r="G245" s="23">
        <v>-6192</v>
      </c>
      <c r="H245" s="24">
        <f>H229-G233+SUM(G242:G244)-G241-G240</f>
        <v>-6192</v>
      </c>
      <c r="I245" s="23">
        <v>145</v>
      </c>
      <c r="J245" s="24">
        <f>J229-I233+SUM(I242:I244)-I241-I240</f>
        <v>145</v>
      </c>
      <c r="K245" s="23">
        <v>-3207</v>
      </c>
      <c r="L245" s="24">
        <f>L229-K233+SUM(K242:K244)-K241-K240</f>
        <v>-3207</v>
      </c>
      <c r="M245" s="23">
        <v>3152</v>
      </c>
      <c r="N245" s="24">
        <f>N229-M233+SUM(M242:M244)-M241-M240</f>
        <v>3152</v>
      </c>
      <c r="O245" s="23">
        <v>1233</v>
      </c>
      <c r="P245" s="24">
        <f>P229-O233+SUM(O242:O244)-O241-O240</f>
        <v>1233</v>
      </c>
      <c r="Q245" s="23">
        <v>-1862</v>
      </c>
      <c r="R245" s="24">
        <f>R229-Q233+SUM(Q242:Q244)-Q241-Q240</f>
        <v>-1862</v>
      </c>
      <c r="S245" s="23">
        <v>-5763</v>
      </c>
      <c r="T245" s="24">
        <f>T229-S233+SUM(S242:S244)-S241-S240</f>
        <v>-5763</v>
      </c>
      <c r="U245" s="23">
        <v>-3296</v>
      </c>
      <c r="V245" s="24">
        <f>V229-U233+SUM(U242:U244)-U241-U240</f>
        <v>-3296</v>
      </c>
      <c r="W245" s="23">
        <v>-4102</v>
      </c>
      <c r="X245" s="24">
        <f>X229-W233+SUM(W242:W244)-W241-W240</f>
        <v>-4102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-5718</v>
      </c>
      <c r="U246" s="8">
        <v>-4015</v>
      </c>
      <c r="W246" s="8">
        <v>-6226</v>
      </c>
    </row>
    <row r="247" spans="1:36" ht="15" customHeight="1" x14ac:dyDescent="0.4">
      <c r="A247" s="7" t="s">
        <v>255</v>
      </c>
      <c r="B247" s="8" t="s">
        <v>32</v>
      </c>
      <c r="S247" s="8">
        <v>1760</v>
      </c>
      <c r="U247" s="8">
        <v>1690</v>
      </c>
      <c r="W247" s="8">
        <v>1575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-933</v>
      </c>
      <c r="U251" s="8">
        <v>-23</v>
      </c>
    </row>
    <row r="252" spans="1:36" ht="15" customHeight="1" x14ac:dyDescent="0.4">
      <c r="A252" s="7" t="s">
        <v>520</v>
      </c>
      <c r="B252" s="8" t="s">
        <v>32</v>
      </c>
      <c r="S252" s="8">
        <v>39</v>
      </c>
      <c r="U252" s="8">
        <v>134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25</v>
      </c>
      <c r="U254" s="8">
        <v>814</v>
      </c>
      <c r="W254" s="8">
        <v>435</v>
      </c>
    </row>
    <row r="255" spans="1:36" ht="15" customHeight="1" x14ac:dyDescent="0.4">
      <c r="A255" s="7" t="s">
        <v>263</v>
      </c>
      <c r="B255" s="8" t="s">
        <v>32</v>
      </c>
    </row>
    <row r="256" spans="1:36" ht="15" customHeight="1" x14ac:dyDescent="0.4">
      <c r="A256" s="7" t="s">
        <v>264</v>
      </c>
      <c r="B256" s="8" t="s">
        <v>32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  <c r="S259" s="8">
        <v>123</v>
      </c>
      <c r="U259" s="8">
        <v>-32</v>
      </c>
      <c r="W259" s="8">
        <v>-8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S261" s="8">
        <v>-52</v>
      </c>
      <c r="U261" s="8">
        <v>55</v>
      </c>
      <c r="W261" s="8">
        <v>-94</v>
      </c>
    </row>
    <row r="262" spans="1:23" ht="15" customHeight="1" x14ac:dyDescent="0.4">
      <c r="A262" s="7" t="s">
        <v>270</v>
      </c>
      <c r="B262" s="8" t="s">
        <v>32</v>
      </c>
      <c r="S262" s="8">
        <v>320</v>
      </c>
      <c r="U262" s="8">
        <v>-589</v>
      </c>
      <c r="W262" s="8">
        <v>151</v>
      </c>
    </row>
    <row r="263" spans="1:23" ht="15" customHeight="1" x14ac:dyDescent="0.4">
      <c r="A263" s="7" t="s">
        <v>271</v>
      </c>
      <c r="B263" s="8" t="s">
        <v>32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S265" s="8">
        <v>-54</v>
      </c>
      <c r="U265" s="8">
        <v>-43</v>
      </c>
      <c r="W265" s="8">
        <v>-50</v>
      </c>
    </row>
    <row r="266" spans="1:23" ht="15" customHeight="1" x14ac:dyDescent="0.4">
      <c r="A266" s="7" t="s">
        <v>274</v>
      </c>
      <c r="B266" s="8" t="s">
        <v>32</v>
      </c>
      <c r="S266" s="8">
        <v>1280</v>
      </c>
      <c r="U266" s="8">
        <v>1399</v>
      </c>
      <c r="W266" s="8">
        <v>1340</v>
      </c>
    </row>
    <row r="267" spans="1:23" ht="15" customHeight="1" x14ac:dyDescent="0.4">
      <c r="A267" s="7" t="s">
        <v>275</v>
      </c>
      <c r="B267" s="8" t="s">
        <v>32</v>
      </c>
      <c r="S267" s="8">
        <v>407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S272" s="8">
        <v>3953</v>
      </c>
      <c r="U272" s="8">
        <v>-3018</v>
      </c>
      <c r="W272" s="8">
        <v>9253</v>
      </c>
    </row>
    <row r="273" spans="1:36" ht="15" customHeight="1" x14ac:dyDescent="0.4">
      <c r="A273" s="7" t="s">
        <v>281</v>
      </c>
      <c r="B273" s="8" t="s">
        <v>32</v>
      </c>
      <c r="S273" s="8">
        <v>-854</v>
      </c>
      <c r="U273" s="8">
        <v>940</v>
      </c>
      <c r="W273" s="8">
        <v>-1081</v>
      </c>
    </row>
    <row r="274" spans="1:36" ht="15" customHeight="1" x14ac:dyDescent="0.4">
      <c r="A274" s="7" t="s">
        <v>282</v>
      </c>
      <c r="B274" s="8" t="s">
        <v>32</v>
      </c>
      <c r="S274" s="8">
        <v>-3877</v>
      </c>
      <c r="U274" s="8">
        <v>2190</v>
      </c>
      <c r="W274" s="8">
        <v>-5796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-22</v>
      </c>
      <c r="U277" s="8">
        <v>-10</v>
      </c>
      <c r="W277" s="8">
        <v>385</v>
      </c>
    </row>
    <row r="278" spans="1:36" ht="15" customHeight="1" x14ac:dyDescent="0.4">
      <c r="A278" s="7" t="s">
        <v>286</v>
      </c>
      <c r="B278" s="8" t="s">
        <v>32</v>
      </c>
      <c r="S278" s="8">
        <v>-490</v>
      </c>
      <c r="U278" s="8">
        <v>389</v>
      </c>
      <c r="W278" s="8">
        <v>-2526</v>
      </c>
    </row>
    <row r="279" spans="1:36" ht="15" customHeight="1" x14ac:dyDescent="0.4">
      <c r="A279" s="7" t="s">
        <v>287</v>
      </c>
      <c r="B279" s="8" t="s">
        <v>32</v>
      </c>
      <c r="W279" s="8">
        <v>-4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/>
      <c r="T280" s="14"/>
      <c r="U280" s="13">
        <v>1232</v>
      </c>
      <c r="V280" s="14"/>
      <c r="W280" s="13">
        <v>-20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-4091</v>
      </c>
      <c r="T285" s="27">
        <f>SUM(S246:S280)</f>
        <v>-4093</v>
      </c>
      <c r="U285" s="26">
        <v>1113</v>
      </c>
      <c r="V285" s="27">
        <f>SUM(U246:U280)</f>
        <v>1113</v>
      </c>
      <c r="W285" s="26">
        <v>-2752</v>
      </c>
      <c r="X285" s="27">
        <f>SUM(W246:W280)</f>
        <v>-2666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55</v>
      </c>
      <c r="U286" s="8">
        <v>49</v>
      </c>
      <c r="W286" s="8">
        <v>50</v>
      </c>
    </row>
    <row r="287" spans="1:36" ht="15" customHeight="1" x14ac:dyDescent="0.4">
      <c r="A287" s="7" t="s">
        <v>295</v>
      </c>
      <c r="B287" s="8" t="s">
        <v>32</v>
      </c>
      <c r="S287" s="8">
        <v>-1305</v>
      </c>
      <c r="U287" s="8">
        <v>-1278</v>
      </c>
      <c r="W287" s="8">
        <v>-1378</v>
      </c>
    </row>
    <row r="288" spans="1:36" ht="15" customHeight="1" x14ac:dyDescent="0.4">
      <c r="A288" s="7" t="s">
        <v>296</v>
      </c>
      <c r="B288" s="8" t="s">
        <v>32</v>
      </c>
      <c r="S288" s="8">
        <v>-26</v>
      </c>
      <c r="U288" s="8">
        <v>-216</v>
      </c>
      <c r="W288" s="8">
        <v>-80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>
        <v>-373</v>
      </c>
      <c r="T290" s="14"/>
      <c r="U290" s="13">
        <v>-890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-5740</v>
      </c>
      <c r="T291" s="24">
        <f>T285+SUM(S286:S290)</f>
        <v>-5742</v>
      </c>
      <c r="U291" s="23">
        <v>-1222</v>
      </c>
      <c r="V291" s="24">
        <f>U285+SUM(U286:U290)</f>
        <v>-1222</v>
      </c>
      <c r="W291" s="23">
        <v>-4160</v>
      </c>
      <c r="X291" s="24">
        <f>W285+SUM(W286:W290)</f>
        <v>-4160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-1919</v>
      </c>
      <c r="U294" s="8">
        <v>-1339</v>
      </c>
      <c r="W294" s="8">
        <v>-864</v>
      </c>
    </row>
    <row r="295" spans="1:36" ht="15" customHeight="1" x14ac:dyDescent="0.4">
      <c r="A295" s="7" t="s">
        <v>303</v>
      </c>
      <c r="B295" s="8" t="s">
        <v>32</v>
      </c>
      <c r="S295" s="8">
        <v>480</v>
      </c>
      <c r="U295" s="8">
        <v>1031</v>
      </c>
      <c r="W295" s="8">
        <v>5238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S298" s="8">
        <v>-66</v>
      </c>
      <c r="U298" s="8">
        <v>-3</v>
      </c>
      <c r="W298" s="8">
        <v>-48</v>
      </c>
    </row>
    <row r="299" spans="1:36" ht="15" customHeight="1" x14ac:dyDescent="0.4">
      <c r="A299" s="7" t="s">
        <v>307</v>
      </c>
      <c r="B299" s="8" t="s">
        <v>32</v>
      </c>
      <c r="S299" s="8">
        <v>1963</v>
      </c>
      <c r="U299" s="8">
        <v>151</v>
      </c>
      <c r="W299" s="8">
        <v>640</v>
      </c>
    </row>
    <row r="300" spans="1:36" ht="15" customHeight="1" x14ac:dyDescent="0.4">
      <c r="A300" s="7" t="s">
        <v>308</v>
      </c>
      <c r="B300" s="8" t="s">
        <v>32</v>
      </c>
      <c r="S300" s="8">
        <v>-8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-2</v>
      </c>
      <c r="U302" s="8">
        <v>-2</v>
      </c>
      <c r="W302" s="8">
        <v>-5</v>
      </c>
    </row>
    <row r="303" spans="1:36" ht="15" customHeight="1" x14ac:dyDescent="0.4">
      <c r="A303" s="7" t="s">
        <v>311</v>
      </c>
      <c r="B303" s="8" t="s">
        <v>32</v>
      </c>
      <c r="S303" s="8">
        <v>32</v>
      </c>
      <c r="U303" s="8">
        <v>2</v>
      </c>
      <c r="W303" s="8">
        <v>4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214</v>
      </c>
      <c r="U305" s="8">
        <v>5</v>
      </c>
      <c r="W305" s="8">
        <v>54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695</v>
      </c>
      <c r="T306" s="24">
        <f>SUM(S292:S305)</f>
        <v>694</v>
      </c>
      <c r="U306" s="23">
        <v>-155</v>
      </c>
      <c r="V306" s="24">
        <f>SUM(U292:U305)</f>
        <v>-155</v>
      </c>
      <c r="W306" s="23">
        <v>5020</v>
      </c>
      <c r="X306" s="24">
        <f>SUM(W292:W305)</f>
        <v>5019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S308" s="8">
        <v>-219</v>
      </c>
      <c r="U308" s="8">
        <v>4711</v>
      </c>
      <c r="W308" s="8">
        <v>-1689</v>
      </c>
    </row>
    <row r="309" spans="1:36" ht="15" customHeight="1" x14ac:dyDescent="0.4">
      <c r="A309" s="7" t="s">
        <v>316</v>
      </c>
      <c r="B309" s="8" t="s">
        <v>32</v>
      </c>
      <c r="S309" s="8">
        <v>-25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7145</v>
      </c>
      <c r="U312" s="8">
        <v>965</v>
      </c>
      <c r="W312" s="8">
        <v>91</v>
      </c>
    </row>
    <row r="313" spans="1:36" ht="15" customHeight="1" x14ac:dyDescent="0.4">
      <c r="A313" s="7" t="s">
        <v>320</v>
      </c>
      <c r="B313" s="8" t="s">
        <v>32</v>
      </c>
      <c r="S313" s="8">
        <v>-3987</v>
      </c>
      <c r="U313" s="8">
        <v>-2875</v>
      </c>
      <c r="W313" s="8">
        <v>-1873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S320" s="8">
        <v>-1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S323" s="8">
        <v>-117</v>
      </c>
      <c r="U323" s="8">
        <v>-74</v>
      </c>
      <c r="W323" s="8">
        <v>-107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2797</v>
      </c>
      <c r="T324" s="24">
        <f>SUM(S307:S323)</f>
        <v>2796</v>
      </c>
      <c r="U324" s="23">
        <v>2727</v>
      </c>
      <c r="V324" s="24">
        <f>SUM(U307:U323)</f>
        <v>2727</v>
      </c>
      <c r="W324" s="23">
        <v>-3578</v>
      </c>
      <c r="X324" s="24">
        <f>SUM(W307:W323)</f>
        <v>-3578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-77</v>
      </c>
      <c r="U325" s="8">
        <v>51</v>
      </c>
      <c r="W325" s="8">
        <v>94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-2325</v>
      </c>
      <c r="T326" s="24">
        <f>S329-S327-S328</f>
        <v>-2326</v>
      </c>
      <c r="U326" s="23">
        <v>1401</v>
      </c>
      <c r="V326" s="24">
        <f>U329-U327-U328</f>
        <v>1401</v>
      </c>
      <c r="W326" s="23">
        <v>-2624</v>
      </c>
      <c r="X326" s="24">
        <f>W329-W327-W328</f>
        <v>-2625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5232</v>
      </c>
      <c r="U327" s="8">
        <v>3439</v>
      </c>
      <c r="W327" s="8">
        <v>4840</v>
      </c>
    </row>
    <row r="328" spans="1:36" ht="15" customHeight="1" x14ac:dyDescent="0.4">
      <c r="A328" s="7" t="s">
        <v>335</v>
      </c>
      <c r="B328" s="8" t="s">
        <v>32</v>
      </c>
      <c r="S328" s="8">
        <v>533</v>
      </c>
    </row>
    <row r="329" spans="1:36" ht="15" customHeight="1" x14ac:dyDescent="0.4">
      <c r="A329" s="7" t="s">
        <v>336</v>
      </c>
      <c r="B329" s="8" t="s">
        <v>32</v>
      </c>
      <c r="S329" s="8">
        <v>3439</v>
      </c>
      <c r="U329" s="8">
        <v>4840</v>
      </c>
      <c r="W329" s="8">
        <v>2215</v>
      </c>
    </row>
    <row r="330" spans="1:36" ht="15" customHeight="1" x14ac:dyDescent="0.4">
      <c r="A330" s="7" t="s">
        <v>337</v>
      </c>
      <c r="B330" s="8" t="s">
        <v>32</v>
      </c>
      <c r="S330" s="8">
        <v>3439</v>
      </c>
      <c r="U330" s="8">
        <v>4840</v>
      </c>
      <c r="W330" s="8">
        <v>2215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35E4-5B47-4F34-8F30-A72340DAD55F}">
  <dimension ref="A1:AJ494"/>
  <sheetViews>
    <sheetView zoomScaleNormal="100" workbookViewId="0">
      <pane xSplit="2" ySplit="2" topLeftCell="C110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543</v>
      </c>
      <c r="D1" s="10"/>
      <c r="E1" s="9" t="s">
        <v>542</v>
      </c>
      <c r="F1" s="10"/>
      <c r="G1" s="9" t="s">
        <v>541</v>
      </c>
      <c r="H1" s="10"/>
      <c r="I1" s="9" t="s">
        <v>540</v>
      </c>
      <c r="J1" s="10"/>
      <c r="K1" s="9" t="s">
        <v>539</v>
      </c>
      <c r="L1" s="10"/>
      <c r="M1" s="9" t="s">
        <v>538</v>
      </c>
      <c r="N1" s="10"/>
      <c r="O1" s="9" t="s">
        <v>537</v>
      </c>
      <c r="P1" s="10"/>
      <c r="Q1" s="9" t="s">
        <v>536</v>
      </c>
      <c r="R1" s="10"/>
      <c r="S1" s="9" t="s">
        <v>535</v>
      </c>
      <c r="T1" s="10"/>
      <c r="U1" s="9" t="s">
        <v>553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191</v>
      </c>
    </row>
    <row r="4" spans="1:36" ht="15" customHeight="1" x14ac:dyDescent="0.4">
      <c r="A4" s="7" t="s">
        <v>23</v>
      </c>
      <c r="B4" s="8" t="s">
        <v>24</v>
      </c>
      <c r="C4" s="8">
        <v>1</v>
      </c>
      <c r="D4" s="11">
        <v>5</v>
      </c>
      <c r="E4" s="8">
        <v>1</v>
      </c>
      <c r="G4" s="8">
        <v>1</v>
      </c>
      <c r="I4" s="8">
        <v>1</v>
      </c>
      <c r="K4" s="8">
        <v>1</v>
      </c>
      <c r="M4" s="8">
        <v>1</v>
      </c>
      <c r="O4" s="8">
        <v>1</v>
      </c>
      <c r="Q4" s="8">
        <v>4</v>
      </c>
      <c r="S4" s="8">
        <v>4</v>
      </c>
      <c r="U4" s="8">
        <v>4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40200000</v>
      </c>
      <c r="E5" s="8">
        <v>40200000</v>
      </c>
      <c r="G5" s="8">
        <v>40200000</v>
      </c>
      <c r="I5" s="8">
        <v>40200000</v>
      </c>
      <c r="K5" s="8">
        <v>40200000</v>
      </c>
      <c r="M5" s="8">
        <v>40200000</v>
      </c>
      <c r="O5" s="8">
        <v>40200000</v>
      </c>
      <c r="Q5" s="8">
        <v>40200000</v>
      </c>
      <c r="S5" s="8">
        <v>40200000</v>
      </c>
      <c r="U5" s="8">
        <v>40200000</v>
      </c>
    </row>
    <row r="6" spans="1:36" ht="15" customHeight="1" x14ac:dyDescent="0.4">
      <c r="A6" s="7" t="s">
        <v>27</v>
      </c>
      <c r="B6" s="8" t="s">
        <v>26</v>
      </c>
      <c r="C6" s="8">
        <v>1000</v>
      </c>
      <c r="E6" s="8">
        <v>1000</v>
      </c>
      <c r="G6" s="8">
        <v>6000</v>
      </c>
      <c r="I6" s="8">
        <v>3000</v>
      </c>
      <c r="K6" s="8">
        <v>5032</v>
      </c>
      <c r="M6" s="8">
        <v>1036</v>
      </c>
      <c r="O6" s="8">
        <v>3634</v>
      </c>
      <c r="Q6" s="8">
        <v>1357036</v>
      </c>
      <c r="S6" s="8">
        <v>1353118</v>
      </c>
      <c r="U6" s="8">
        <v>7293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554</v>
      </c>
      <c r="D7" s="14"/>
      <c r="E7" s="13" t="s">
        <v>554</v>
      </c>
      <c r="F7" s="14"/>
      <c r="G7" s="13" t="s">
        <v>554</v>
      </c>
      <c r="H7" s="14"/>
      <c r="I7" s="13" t="s">
        <v>554</v>
      </c>
      <c r="J7" s="14"/>
      <c r="K7" s="13" t="s">
        <v>554</v>
      </c>
      <c r="L7" s="14"/>
      <c r="M7" s="13" t="s">
        <v>554</v>
      </c>
      <c r="N7" s="14"/>
      <c r="O7" s="13" t="s">
        <v>554</v>
      </c>
      <c r="P7" s="14"/>
      <c r="Q7" s="13" t="s">
        <v>554</v>
      </c>
      <c r="R7" s="14"/>
      <c r="S7" s="13" t="s">
        <v>554</v>
      </c>
      <c r="T7" s="14"/>
      <c r="U7" s="13" t="s">
        <v>554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7759</v>
      </c>
      <c r="D8" s="17">
        <f>SUM(C9:C35)-SUM(C17:C21)</f>
        <v>7759</v>
      </c>
      <c r="E8" s="16">
        <v>7702</v>
      </c>
      <c r="F8" s="17">
        <f>SUM(E9:E35)-SUM(E17:E21)</f>
        <v>7766</v>
      </c>
      <c r="G8" s="16">
        <v>7198</v>
      </c>
      <c r="H8" s="17">
        <f>SUM(G9:G35)-SUM(G17:G21)</f>
        <v>7383</v>
      </c>
      <c r="I8" s="16">
        <v>6990</v>
      </c>
      <c r="J8" s="17">
        <f>SUM(I9:I35)-SUM(I17:I21)</f>
        <v>7036</v>
      </c>
      <c r="K8" s="16">
        <v>6813</v>
      </c>
      <c r="L8" s="17">
        <f>SUM(K9:K35)-SUM(K17:K21)</f>
        <v>6840</v>
      </c>
      <c r="M8" s="16">
        <v>6651</v>
      </c>
      <c r="N8" s="17">
        <f>SUM(M9:M35)-SUM(M17:M21)</f>
        <v>6672</v>
      </c>
      <c r="O8" s="16">
        <v>4588</v>
      </c>
      <c r="P8" s="17">
        <f>SUM(O9:O35)-SUM(O17:O21)</f>
        <v>4629</v>
      </c>
      <c r="Q8" s="16">
        <v>4038</v>
      </c>
      <c r="R8" s="17">
        <f>SUM(Q9:Q35)-SUM(Q17:Q21)</f>
        <v>4045</v>
      </c>
      <c r="S8" s="16">
        <v>3222</v>
      </c>
      <c r="T8" s="17">
        <f>SUM(S9:S35)-SUM(S17:S21)</f>
        <v>3216</v>
      </c>
      <c r="U8" s="16">
        <v>2630</v>
      </c>
      <c r="V8" s="17">
        <f>SUM(U9:U35)-SUM(U17:U21)</f>
        <v>2632</v>
      </c>
      <c r="W8" s="16"/>
      <c r="X8" s="17">
        <f>SUM(W9:W35)-SUM(W17:W21)</f>
        <v>-43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2185</v>
      </c>
      <c r="E10" s="8">
        <v>2175</v>
      </c>
      <c r="G10" s="8">
        <v>2095</v>
      </c>
      <c r="I10" s="8">
        <v>2064</v>
      </c>
      <c r="K10" s="8">
        <v>1878</v>
      </c>
      <c r="M10" s="8">
        <v>1696</v>
      </c>
      <c r="O10" s="8">
        <v>757</v>
      </c>
      <c r="Q10" s="8">
        <v>605</v>
      </c>
      <c r="S10" s="8">
        <v>434</v>
      </c>
      <c r="U10" s="8">
        <v>441</v>
      </c>
    </row>
    <row r="11" spans="1:36" ht="15" customHeight="1" x14ac:dyDescent="0.4">
      <c r="A11" s="7" t="s">
        <v>35</v>
      </c>
      <c r="B11" s="8" t="s">
        <v>32</v>
      </c>
      <c r="C11" s="8">
        <v>2220</v>
      </c>
      <c r="E11" s="8">
        <v>1971</v>
      </c>
      <c r="G11" s="8">
        <v>1970</v>
      </c>
      <c r="I11" s="8">
        <v>1810</v>
      </c>
      <c r="K11" s="8">
        <v>1642</v>
      </c>
      <c r="M11" s="8">
        <v>1978</v>
      </c>
      <c r="O11" s="8">
        <v>1070</v>
      </c>
      <c r="Q11" s="8">
        <v>1055</v>
      </c>
      <c r="S11" s="8">
        <v>747</v>
      </c>
      <c r="U11" s="8">
        <v>613</v>
      </c>
    </row>
    <row r="12" spans="1:36" ht="15" customHeight="1" x14ac:dyDescent="0.4">
      <c r="A12" s="7" t="s">
        <v>36</v>
      </c>
      <c r="B12" s="8" t="s">
        <v>32</v>
      </c>
      <c r="C12" s="8">
        <v>1</v>
      </c>
      <c r="E12" s="8">
        <v>8</v>
      </c>
      <c r="G12" s="8">
        <v>21</v>
      </c>
      <c r="I12" s="8">
        <v>11</v>
      </c>
      <c r="K12" s="8">
        <v>6</v>
      </c>
      <c r="M12" s="8">
        <v>9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157</v>
      </c>
      <c r="E15" s="8">
        <v>157</v>
      </c>
      <c r="G15" s="8">
        <v>229</v>
      </c>
      <c r="I15" s="8">
        <v>273</v>
      </c>
      <c r="K15" s="8">
        <v>167</v>
      </c>
      <c r="M15" s="8">
        <v>190</v>
      </c>
      <c r="O15" s="8">
        <v>134</v>
      </c>
      <c r="Q15" s="8">
        <v>176</v>
      </c>
      <c r="S15" s="8">
        <v>30</v>
      </c>
    </row>
    <row r="16" spans="1:36" ht="15" customHeight="1" x14ac:dyDescent="0.4">
      <c r="A16" s="7" t="s">
        <v>40</v>
      </c>
      <c r="B16" s="8" t="s">
        <v>32</v>
      </c>
      <c r="C16" s="8">
        <v>2184</v>
      </c>
      <c r="E16" s="8">
        <v>2522</v>
      </c>
      <c r="G16" s="8">
        <v>2347</v>
      </c>
      <c r="I16" s="8">
        <v>2304</v>
      </c>
      <c r="K16" s="8">
        <v>2620</v>
      </c>
      <c r="M16" s="8">
        <v>2468</v>
      </c>
      <c r="O16" s="8">
        <v>2262</v>
      </c>
      <c r="Q16" s="8">
        <v>2044</v>
      </c>
      <c r="S16" s="8">
        <v>1794</v>
      </c>
      <c r="U16" s="8">
        <v>1450</v>
      </c>
    </row>
    <row r="17" spans="1:21" ht="15" customHeight="1" x14ac:dyDescent="0.4">
      <c r="A17" s="7" t="s">
        <v>41</v>
      </c>
      <c r="B17" s="8" t="s">
        <v>32</v>
      </c>
      <c r="S17" s="8">
        <v>1647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S19" s="8">
        <v>118</v>
      </c>
    </row>
    <row r="20" spans="1:21" ht="15" customHeight="1" x14ac:dyDescent="0.4">
      <c r="A20" s="7" t="s">
        <v>44</v>
      </c>
      <c r="B20" s="8" t="s">
        <v>32</v>
      </c>
      <c r="S20" s="8">
        <v>28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  <c r="C23" s="8">
        <v>75</v>
      </c>
      <c r="E23" s="8">
        <v>49</v>
      </c>
      <c r="G23" s="8">
        <v>96</v>
      </c>
      <c r="I23" s="8">
        <v>33</v>
      </c>
      <c r="K23" s="8">
        <v>29</v>
      </c>
      <c r="M23" s="8">
        <v>29</v>
      </c>
      <c r="O23" s="8">
        <v>29</v>
      </c>
      <c r="S23" s="8">
        <v>34</v>
      </c>
    </row>
    <row r="24" spans="1:21" ht="15" customHeight="1" x14ac:dyDescent="0.4">
      <c r="A24" s="7" t="s">
        <v>48</v>
      </c>
      <c r="B24" s="8" t="s">
        <v>32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  <c r="Q26" s="8">
        <v>97</v>
      </c>
      <c r="S26" s="8">
        <v>115</v>
      </c>
      <c r="U26" s="8">
        <v>72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1038</v>
      </c>
      <c r="E33" s="8">
        <v>919</v>
      </c>
      <c r="G33" s="8">
        <v>660</v>
      </c>
      <c r="I33" s="8">
        <v>575</v>
      </c>
      <c r="K33" s="8">
        <v>528</v>
      </c>
      <c r="M33" s="8">
        <v>335</v>
      </c>
      <c r="O33" s="8">
        <v>411</v>
      </c>
      <c r="Q33" s="8">
        <v>92</v>
      </c>
      <c r="S33" s="8">
        <v>73</v>
      </c>
      <c r="U33" s="8">
        <v>62</v>
      </c>
    </row>
    <row r="34" spans="1:36" ht="15" customHeight="1" x14ac:dyDescent="0.4">
      <c r="A34" s="7" t="s">
        <v>58</v>
      </c>
      <c r="B34" s="8" t="s">
        <v>32</v>
      </c>
      <c r="C34" s="8">
        <v>-101</v>
      </c>
      <c r="E34" s="8">
        <v>-35</v>
      </c>
      <c r="G34" s="8">
        <v>-35</v>
      </c>
      <c r="I34" s="8">
        <v>-34</v>
      </c>
      <c r="K34" s="8">
        <v>-30</v>
      </c>
      <c r="M34" s="8">
        <v>-33</v>
      </c>
      <c r="O34" s="8">
        <v>-34</v>
      </c>
      <c r="Q34" s="8">
        <v>-24</v>
      </c>
      <c r="S34" s="8">
        <v>-11</v>
      </c>
      <c r="U34" s="8">
        <v>-6</v>
      </c>
      <c r="W34" s="8">
        <v>-43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3023</v>
      </c>
      <c r="D36" s="17">
        <f>C37+C46+C55</f>
        <v>3023</v>
      </c>
      <c r="E36" s="16">
        <v>3213</v>
      </c>
      <c r="F36" s="17">
        <f>E37+E46+E55</f>
        <v>3213</v>
      </c>
      <c r="G36" s="16">
        <v>3249</v>
      </c>
      <c r="H36" s="17">
        <f>G37+G46+G55</f>
        <v>3249</v>
      </c>
      <c r="I36" s="16">
        <v>3460</v>
      </c>
      <c r="J36" s="17">
        <f>I37+I46+I55</f>
        <v>3460</v>
      </c>
      <c r="K36" s="16">
        <v>2439</v>
      </c>
      <c r="L36" s="17">
        <f>K37+K46+K55</f>
        <v>2439</v>
      </c>
      <c r="M36" s="16">
        <v>2545</v>
      </c>
      <c r="N36" s="17">
        <f>M37+M46+M55</f>
        <v>2545</v>
      </c>
      <c r="O36" s="16">
        <v>5220</v>
      </c>
      <c r="P36" s="17">
        <f>O37+O46+O55</f>
        <v>5220</v>
      </c>
      <c r="Q36" s="16">
        <v>4126</v>
      </c>
      <c r="R36" s="17">
        <f>Q37+Q46+Q55</f>
        <v>4126</v>
      </c>
      <c r="S36" s="16">
        <v>4285</v>
      </c>
      <c r="T36" s="17">
        <f>S37+S46+S55</f>
        <v>4285</v>
      </c>
      <c r="U36" s="16">
        <v>3933</v>
      </c>
      <c r="V36" s="17">
        <f>U37+U46+U55</f>
        <v>3933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1843</v>
      </c>
      <c r="D37" s="20">
        <f>SUM(C38:C45)-C43-SUM(C39:C41)</f>
        <v>1843</v>
      </c>
      <c r="E37" s="19">
        <v>2018</v>
      </c>
      <c r="F37" s="20">
        <f>SUM(E38:E45)-E43-SUM(E39:E41)</f>
        <v>2018</v>
      </c>
      <c r="G37" s="19">
        <v>1909</v>
      </c>
      <c r="H37" s="20">
        <f>SUM(G38:G45)-G43-SUM(G39:G41)</f>
        <v>1909</v>
      </c>
      <c r="I37" s="19">
        <v>1839</v>
      </c>
      <c r="J37" s="20">
        <f>SUM(I38:I45)-I43-SUM(I39:I41)</f>
        <v>1838</v>
      </c>
      <c r="K37" s="19">
        <v>1274</v>
      </c>
      <c r="L37" s="20">
        <f>SUM(K38:K45)-K43-SUM(K39:K41)</f>
        <v>1275</v>
      </c>
      <c r="M37" s="19">
        <v>1222</v>
      </c>
      <c r="N37" s="20">
        <f>SUM(M38:M45)-M43-SUM(M39:M41)</f>
        <v>1222</v>
      </c>
      <c r="O37" s="19">
        <v>3613</v>
      </c>
      <c r="P37" s="20">
        <f>SUM(O38:O45)-O43-SUM(O39:O41)</f>
        <v>3613</v>
      </c>
      <c r="Q37" s="19">
        <v>3546</v>
      </c>
      <c r="R37" s="20">
        <f>SUM(Q38:Q45)-Q43-SUM(Q39:Q41)</f>
        <v>3546</v>
      </c>
      <c r="S37" s="19">
        <v>3513</v>
      </c>
      <c r="T37" s="20">
        <f>SUM(S38:S45)-S43-SUM(S39:S41)</f>
        <v>3513</v>
      </c>
      <c r="U37" s="19">
        <v>3453</v>
      </c>
      <c r="V37" s="20">
        <f>SUM(U38:U45)-U43-SUM(U39:U41)</f>
        <v>3453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512</v>
      </c>
      <c r="E38" s="8">
        <v>796</v>
      </c>
      <c r="G38" s="8">
        <v>702</v>
      </c>
      <c r="I38" s="8">
        <v>631</v>
      </c>
      <c r="K38" s="8">
        <v>575</v>
      </c>
      <c r="M38" s="8">
        <v>522</v>
      </c>
      <c r="O38" s="8">
        <v>468</v>
      </c>
      <c r="Q38" s="8">
        <v>396</v>
      </c>
      <c r="S38" s="8">
        <v>363</v>
      </c>
      <c r="U38" s="8">
        <v>329</v>
      </c>
    </row>
    <row r="39" spans="1:36" ht="15" customHeight="1" x14ac:dyDescent="0.4">
      <c r="A39" s="7" t="s">
        <v>63</v>
      </c>
      <c r="B39" s="8" t="s">
        <v>32</v>
      </c>
      <c r="K39" s="8">
        <v>517</v>
      </c>
      <c r="M39" s="8">
        <v>476</v>
      </c>
      <c r="O39" s="8">
        <v>430</v>
      </c>
      <c r="Q39" s="8">
        <v>387</v>
      </c>
      <c r="S39" s="8">
        <v>355</v>
      </c>
      <c r="U39" s="8">
        <v>323</v>
      </c>
    </row>
    <row r="40" spans="1:36" ht="15" customHeight="1" x14ac:dyDescent="0.4">
      <c r="A40" s="7" t="s">
        <v>64</v>
      </c>
      <c r="B40" s="8" t="s">
        <v>32</v>
      </c>
      <c r="K40" s="8">
        <v>51</v>
      </c>
      <c r="M40" s="8">
        <v>46</v>
      </c>
      <c r="O40" s="8">
        <v>34</v>
      </c>
      <c r="Q40" s="8">
        <v>6</v>
      </c>
      <c r="S40" s="8">
        <v>5</v>
      </c>
      <c r="U40" s="8">
        <v>4</v>
      </c>
    </row>
    <row r="41" spans="1:36" ht="15" customHeight="1" x14ac:dyDescent="0.4">
      <c r="A41" s="7" t="s">
        <v>65</v>
      </c>
      <c r="B41" s="8" t="s">
        <v>32</v>
      </c>
      <c r="K41" s="8">
        <v>6</v>
      </c>
      <c r="O41" s="8">
        <v>4</v>
      </c>
      <c r="Q41" s="8">
        <v>3</v>
      </c>
      <c r="S41" s="8">
        <v>3</v>
      </c>
      <c r="U41" s="8">
        <v>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120</v>
      </c>
    </row>
    <row r="45" spans="1:36" ht="15" customHeight="1" x14ac:dyDescent="0.4">
      <c r="A45" s="7" t="s">
        <v>69</v>
      </c>
      <c r="B45" s="8" t="s">
        <v>32</v>
      </c>
      <c r="C45" s="8">
        <v>1211</v>
      </c>
      <c r="E45" s="8">
        <v>1222</v>
      </c>
      <c r="G45" s="8">
        <v>1207</v>
      </c>
      <c r="I45" s="8">
        <v>1207</v>
      </c>
      <c r="K45" s="8">
        <v>700</v>
      </c>
      <c r="M45" s="8">
        <v>700</v>
      </c>
      <c r="O45" s="8">
        <v>3145</v>
      </c>
      <c r="Q45" s="8">
        <v>3150</v>
      </c>
      <c r="S45" s="8">
        <v>3150</v>
      </c>
      <c r="U45" s="8">
        <v>3124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7</v>
      </c>
      <c r="D46" s="20">
        <f>C46</f>
        <v>7</v>
      </c>
      <c r="E46" s="19">
        <v>7</v>
      </c>
      <c r="F46" s="20">
        <f>E46</f>
        <v>7</v>
      </c>
      <c r="G46" s="19">
        <v>7</v>
      </c>
      <c r="H46" s="20">
        <f>G46</f>
        <v>7</v>
      </c>
      <c r="I46" s="19">
        <v>7</v>
      </c>
      <c r="J46" s="20">
        <f>I46</f>
        <v>7</v>
      </c>
      <c r="K46" s="19">
        <v>7</v>
      </c>
      <c r="L46" s="20">
        <f>K46</f>
        <v>7</v>
      </c>
      <c r="M46" s="19">
        <v>7</v>
      </c>
      <c r="N46" s="20">
        <f>M46</f>
        <v>7</v>
      </c>
      <c r="O46" s="19">
        <v>7</v>
      </c>
      <c r="P46" s="20">
        <f>O46</f>
        <v>7</v>
      </c>
      <c r="Q46" s="19">
        <v>14</v>
      </c>
      <c r="R46" s="20">
        <f>Q46</f>
        <v>14</v>
      </c>
      <c r="S46" s="19">
        <v>14</v>
      </c>
      <c r="T46" s="20">
        <f>S46</f>
        <v>14</v>
      </c>
      <c r="U46" s="19">
        <v>13</v>
      </c>
      <c r="V46" s="20">
        <f>U46</f>
        <v>13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Q49" s="8">
        <v>1</v>
      </c>
      <c r="S49" s="8">
        <v>2</v>
      </c>
      <c r="U49" s="8">
        <v>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13</v>
      </c>
      <c r="S54" s="8">
        <v>12</v>
      </c>
      <c r="U54" s="8">
        <v>11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1173</v>
      </c>
      <c r="D55" s="20">
        <f>SUM(C56:C76)-C56</f>
        <v>-14005</v>
      </c>
      <c r="E55" s="19">
        <v>1188</v>
      </c>
      <c r="F55" s="20">
        <f>SUM(E56:E76)-E56</f>
        <v>-13985</v>
      </c>
      <c r="G55" s="19">
        <v>1333</v>
      </c>
      <c r="H55" s="20">
        <f>SUM(G56:G76)-G56</f>
        <v>-23286</v>
      </c>
      <c r="I55" s="19">
        <v>1614</v>
      </c>
      <c r="J55" s="20">
        <f>SUM(I56:I76)-I56</f>
        <v>-26990</v>
      </c>
      <c r="K55" s="19">
        <v>1158</v>
      </c>
      <c r="L55" s="20">
        <f>SUM(K56:K76)-K56</f>
        <v>-27933</v>
      </c>
      <c r="M55" s="19">
        <v>1316</v>
      </c>
      <c r="N55" s="20">
        <f>SUM(M56:M76)-M56</f>
        <v>1625</v>
      </c>
      <c r="O55" s="19">
        <v>1600</v>
      </c>
      <c r="P55" s="20">
        <f>SUM(O56:O76)-O56</f>
        <v>1976</v>
      </c>
      <c r="Q55" s="19">
        <v>566</v>
      </c>
      <c r="R55" s="20">
        <f>SUM(Q56:Q76)-Q56</f>
        <v>1118</v>
      </c>
      <c r="S55" s="19">
        <v>758</v>
      </c>
      <c r="T55" s="20">
        <f>SUM(S56:S76)-S56</f>
        <v>387</v>
      </c>
      <c r="U55" s="19">
        <v>467</v>
      </c>
      <c r="V55" s="20">
        <f>SUM(U56:U76)-U56</f>
        <v>374</v>
      </c>
      <c r="W55" s="19"/>
      <c r="X55" s="20">
        <f>SUM(W56:W76)-W56</f>
        <v>0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679</v>
      </c>
      <c r="D56" s="11">
        <f>SUM(C57:C61)</f>
        <v>679</v>
      </c>
      <c r="E56" s="8">
        <v>702</v>
      </c>
      <c r="F56" s="11">
        <f>SUM(E57:E61)</f>
        <v>702</v>
      </c>
      <c r="G56" s="8">
        <v>728</v>
      </c>
      <c r="H56" s="11">
        <f>SUM(G57:G61)</f>
        <v>728</v>
      </c>
      <c r="I56" s="8">
        <v>681</v>
      </c>
      <c r="J56" s="11">
        <f>SUM(I57:I61)</f>
        <v>681</v>
      </c>
      <c r="K56" s="8">
        <v>367</v>
      </c>
      <c r="L56" s="11">
        <f>SUM(K57:K61)</f>
        <v>367</v>
      </c>
      <c r="M56" s="8">
        <v>380</v>
      </c>
      <c r="N56" s="11">
        <f>SUM(M57:M61)</f>
        <v>380</v>
      </c>
      <c r="O56" s="8">
        <v>360</v>
      </c>
      <c r="P56" s="11">
        <f>SUM(O57:O61)</f>
        <v>360</v>
      </c>
      <c r="Q56" s="8">
        <v>342</v>
      </c>
      <c r="R56" s="11">
        <f>SUM(Q57:Q61)</f>
        <v>342</v>
      </c>
      <c r="S56" s="8">
        <v>571</v>
      </c>
      <c r="T56" s="11">
        <f>SUM(S57:S61)</f>
        <v>571</v>
      </c>
      <c r="U56" s="8">
        <v>339</v>
      </c>
      <c r="V56" s="11">
        <f>SUM(U57:U61)</f>
        <v>339</v>
      </c>
    </row>
    <row r="57" spans="1:36" ht="15" customHeight="1" x14ac:dyDescent="0.4">
      <c r="A57" s="7" t="s">
        <v>80</v>
      </c>
      <c r="B57" s="8" t="s">
        <v>32</v>
      </c>
      <c r="C57" s="8">
        <v>135</v>
      </c>
      <c r="E57" s="8">
        <v>168</v>
      </c>
      <c r="G57" s="8">
        <v>194</v>
      </c>
      <c r="I57" s="8">
        <v>147</v>
      </c>
      <c r="K57" s="8">
        <v>187</v>
      </c>
      <c r="M57" s="8">
        <v>200</v>
      </c>
      <c r="O57" s="8">
        <v>180</v>
      </c>
      <c r="Q57" s="8">
        <v>162</v>
      </c>
      <c r="S57" s="8">
        <v>401</v>
      </c>
      <c r="U57" s="8">
        <v>222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544</v>
      </c>
      <c r="E61" s="8">
        <v>534</v>
      </c>
      <c r="G61" s="8">
        <v>534</v>
      </c>
      <c r="I61" s="8">
        <v>534</v>
      </c>
      <c r="K61" s="8">
        <v>180</v>
      </c>
      <c r="M61" s="8">
        <v>180</v>
      </c>
      <c r="O61" s="8">
        <v>180</v>
      </c>
      <c r="Q61" s="8">
        <v>180</v>
      </c>
      <c r="S61" s="8">
        <v>170</v>
      </c>
      <c r="U61" s="8">
        <v>117</v>
      </c>
    </row>
    <row r="62" spans="1:36" ht="15" customHeight="1" x14ac:dyDescent="0.4">
      <c r="A62" s="7" t="s">
        <v>85</v>
      </c>
      <c r="B62" s="8" t="s">
        <v>32</v>
      </c>
      <c r="C62" s="8">
        <v>336</v>
      </c>
      <c r="G62" s="8">
        <v>403</v>
      </c>
      <c r="I62" s="8">
        <v>419</v>
      </c>
      <c r="K62" s="8">
        <v>474</v>
      </c>
      <c r="M62" s="8">
        <v>474</v>
      </c>
      <c r="O62" s="8">
        <v>474</v>
      </c>
      <c r="Q62" s="8">
        <v>35</v>
      </c>
      <c r="S62" s="8">
        <v>38</v>
      </c>
    </row>
    <row r="63" spans="1:36" ht="15" customHeight="1" x14ac:dyDescent="0.4">
      <c r="A63" s="7" t="s">
        <v>86</v>
      </c>
      <c r="B63" s="8" t="s">
        <v>32</v>
      </c>
      <c r="C63" s="8">
        <v>173</v>
      </c>
      <c r="E63" s="8">
        <v>524</v>
      </c>
      <c r="G63" s="8">
        <v>63</v>
      </c>
      <c r="I63" s="8">
        <v>304</v>
      </c>
      <c r="K63" s="8">
        <v>57</v>
      </c>
      <c r="M63" s="8">
        <v>201</v>
      </c>
      <c r="O63" s="8">
        <v>220</v>
      </c>
    </row>
    <row r="64" spans="1:36" ht="15" customHeight="1" x14ac:dyDescent="0.4">
      <c r="A64" s="7" t="s">
        <v>87</v>
      </c>
      <c r="B64" s="8" t="s">
        <v>32</v>
      </c>
      <c r="O64" s="8">
        <v>1244</v>
      </c>
      <c r="Q64" s="8">
        <v>1283</v>
      </c>
      <c r="S64" s="8">
        <v>1036</v>
      </c>
      <c r="U64" s="8">
        <v>961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K67" s="8">
        <v>1</v>
      </c>
      <c r="M67" s="8">
        <v>5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257</v>
      </c>
      <c r="D74" s="20">
        <f>C74</f>
        <v>257</v>
      </c>
      <c r="E74" s="19">
        <v>240</v>
      </c>
      <c r="F74" s="20">
        <f>E74</f>
        <v>240</v>
      </c>
      <c r="G74" s="19">
        <v>245</v>
      </c>
      <c r="H74" s="20">
        <f>G74</f>
        <v>245</v>
      </c>
      <c r="I74" s="19">
        <v>423</v>
      </c>
      <c r="J74" s="20">
        <f>I74</f>
        <v>423</v>
      </c>
      <c r="K74" s="19">
        <v>559</v>
      </c>
      <c r="L74" s="20">
        <f>K74</f>
        <v>559</v>
      </c>
      <c r="M74" s="19">
        <v>565</v>
      </c>
      <c r="N74" s="20">
        <f>M74</f>
        <v>565</v>
      </c>
      <c r="O74" s="19">
        <v>123</v>
      </c>
      <c r="P74" s="20">
        <f>O74</f>
        <v>123</v>
      </c>
      <c r="Q74" s="19">
        <v>125</v>
      </c>
      <c r="R74" s="20">
        <f>Q74</f>
        <v>125</v>
      </c>
      <c r="S74" s="19">
        <v>101</v>
      </c>
      <c r="T74" s="20">
        <f>S74</f>
        <v>101</v>
      </c>
      <c r="U74" s="19">
        <v>85</v>
      </c>
      <c r="V74" s="20">
        <f>U74</f>
        <v>85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-15450</v>
      </c>
      <c r="E75" s="8">
        <v>-15451</v>
      </c>
      <c r="G75" s="8">
        <v>-24725</v>
      </c>
      <c r="I75" s="8">
        <v>-28817</v>
      </c>
      <c r="K75" s="8">
        <v>-29391</v>
      </c>
      <c r="O75" s="8">
        <v>-445</v>
      </c>
      <c r="Q75" s="8">
        <v>-667</v>
      </c>
      <c r="S75" s="8">
        <v>-1359</v>
      </c>
      <c r="U75" s="8">
        <v>-1011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C81" s="8">
        <v>1</v>
      </c>
      <c r="E81" s="8">
        <v>1</v>
      </c>
      <c r="G81" s="8">
        <v>2</v>
      </c>
      <c r="I81" s="8">
        <v>1</v>
      </c>
      <c r="K81" s="8">
        <v>1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10783</v>
      </c>
      <c r="D83" s="24">
        <f>C8+C37+C46+C55+C77+C81+C82</f>
        <v>10783</v>
      </c>
      <c r="E83" s="23">
        <v>10917</v>
      </c>
      <c r="F83" s="24">
        <f>E8+E37+E46+E55+E77+E81+E82</f>
        <v>10916</v>
      </c>
      <c r="G83" s="23">
        <v>10449</v>
      </c>
      <c r="H83" s="24">
        <f>G8+G37+G46+G55+G77+G81+G82</f>
        <v>10449</v>
      </c>
      <c r="I83" s="23">
        <v>10451</v>
      </c>
      <c r="J83" s="24">
        <f>I8+I37+I46+I55+I77+I81+I82</f>
        <v>10451</v>
      </c>
      <c r="K83" s="23">
        <v>9253</v>
      </c>
      <c r="L83" s="24">
        <f>K8+K37+K46+K55+K77+K81+K82</f>
        <v>9253</v>
      </c>
      <c r="M83" s="23">
        <v>9196</v>
      </c>
      <c r="N83" s="24">
        <f>M8+M37+M46+M55+M77+M81+M82</f>
        <v>9196</v>
      </c>
      <c r="O83" s="23">
        <v>9809</v>
      </c>
      <c r="P83" s="24">
        <f>O8+O37+O46+O55+O77+O81+O82</f>
        <v>9808</v>
      </c>
      <c r="Q83" s="23">
        <v>8163</v>
      </c>
      <c r="R83" s="24">
        <f>Q8+Q37+Q46+Q55+Q77+Q81+Q82</f>
        <v>8164</v>
      </c>
      <c r="S83" s="23">
        <v>7507</v>
      </c>
      <c r="T83" s="24">
        <f>S8+S37+S46+S55+S77+S81+S82</f>
        <v>7507</v>
      </c>
      <c r="U83" s="23">
        <v>6563</v>
      </c>
      <c r="V83" s="24">
        <f>V8+U37+U46+U55+U77+U81+U82</f>
        <v>6565</v>
      </c>
      <c r="W83" s="23"/>
      <c r="X83" s="24">
        <f>X8+W37+W46+W55+W77+W81+W82</f>
        <v>-43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7516</v>
      </c>
      <c r="D84" s="15">
        <f>SUM(C85:C111)-C87</f>
        <v>7515</v>
      </c>
      <c r="E84" s="16">
        <v>7814</v>
      </c>
      <c r="F84" s="17">
        <f>SUM(E85:E111)-E87</f>
        <v>7814</v>
      </c>
      <c r="G84" s="16">
        <v>7738</v>
      </c>
      <c r="H84" s="17">
        <f>SUM(G85:G111)-G87</f>
        <v>7739</v>
      </c>
      <c r="I84" s="16">
        <v>7966</v>
      </c>
      <c r="J84" s="17">
        <f>SUM(I85:I111)-I87</f>
        <v>7966</v>
      </c>
      <c r="K84" s="16">
        <v>6851</v>
      </c>
      <c r="L84" s="17">
        <f>SUM(K85:K111)-K87</f>
        <v>6851</v>
      </c>
      <c r="M84" s="16">
        <v>7406</v>
      </c>
      <c r="N84" s="17">
        <f>SUM(M85:M111)-M87</f>
        <v>7406</v>
      </c>
      <c r="O84" s="16">
        <v>7016</v>
      </c>
      <c r="P84" s="17">
        <f>SUM(O85:O111)-O87</f>
        <v>7016</v>
      </c>
      <c r="Q84" s="16">
        <v>7798</v>
      </c>
      <c r="R84" s="17">
        <f>SUM(Q85:Q111)-Q87</f>
        <v>7801</v>
      </c>
      <c r="S84" s="16"/>
      <c r="T84" s="17">
        <f>SUM(S85:S111)-S87</f>
        <v>7522</v>
      </c>
      <c r="U84" s="16">
        <v>7228</v>
      </c>
      <c r="V84" s="17">
        <f>SUM(U85:U111)-U87</f>
        <v>7228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2041</v>
      </c>
      <c r="E85" s="8">
        <v>2454</v>
      </c>
      <c r="G85" s="8">
        <v>2012</v>
      </c>
      <c r="I85" s="8">
        <v>2208</v>
      </c>
      <c r="K85" s="8">
        <v>1983</v>
      </c>
      <c r="M85" s="8">
        <v>2170</v>
      </c>
      <c r="O85" s="8">
        <v>1091</v>
      </c>
      <c r="Q85" s="8">
        <v>997</v>
      </c>
      <c r="S85" s="8">
        <v>792</v>
      </c>
      <c r="U85" s="8">
        <v>674</v>
      </c>
    </row>
    <row r="86" spans="1:36" ht="15" customHeight="1" x14ac:dyDescent="0.4">
      <c r="A86" s="7" t="s">
        <v>106</v>
      </c>
      <c r="B86" s="8" t="s">
        <v>32</v>
      </c>
      <c r="E86" s="8">
        <v>5</v>
      </c>
      <c r="G86" s="8">
        <v>2</v>
      </c>
    </row>
    <row r="87" spans="1:36" ht="15" customHeight="1" x14ac:dyDescent="0.4">
      <c r="A87" s="7" t="s">
        <v>107</v>
      </c>
      <c r="B87" s="8" t="s">
        <v>32</v>
      </c>
      <c r="C87" s="8">
        <v>5220</v>
      </c>
      <c r="E87" s="8">
        <v>5129</v>
      </c>
      <c r="G87" s="8">
        <v>5466</v>
      </c>
      <c r="I87" s="8">
        <v>5521</v>
      </c>
      <c r="K87" s="8">
        <v>4604</v>
      </c>
      <c r="M87" s="8">
        <v>5000</v>
      </c>
      <c r="O87" s="8">
        <v>5825</v>
      </c>
      <c r="Q87" s="8">
        <v>6705</v>
      </c>
      <c r="S87" s="8">
        <v>6656</v>
      </c>
      <c r="U87" s="8">
        <v>6444</v>
      </c>
    </row>
    <row r="88" spans="1:36" ht="15" customHeight="1" outlineLevel="1" x14ac:dyDescent="0.4">
      <c r="A88" s="7" t="s">
        <v>108</v>
      </c>
      <c r="B88" s="8" t="s">
        <v>32</v>
      </c>
      <c r="C88" s="8">
        <v>5220</v>
      </c>
      <c r="E88" s="8">
        <v>5129</v>
      </c>
      <c r="G88" s="8">
        <v>5466</v>
      </c>
      <c r="I88" s="8">
        <v>5521</v>
      </c>
      <c r="K88" s="8">
        <v>4604</v>
      </c>
      <c r="M88" s="8">
        <v>5000</v>
      </c>
      <c r="O88" s="8">
        <v>5825</v>
      </c>
      <c r="Q88" s="8">
        <v>6705</v>
      </c>
      <c r="S88" s="8">
        <v>6656</v>
      </c>
      <c r="U88" s="8">
        <v>6444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42</v>
      </c>
      <c r="E91" s="8">
        <v>21</v>
      </c>
      <c r="G91" s="8">
        <v>43</v>
      </c>
      <c r="I91" s="8">
        <v>50</v>
      </c>
      <c r="K91" s="8">
        <v>61</v>
      </c>
      <c r="M91" s="8">
        <v>52</v>
      </c>
      <c r="O91" s="8">
        <v>20</v>
      </c>
      <c r="Q91" s="8">
        <v>73</v>
      </c>
      <c r="S91" s="8">
        <v>43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40</v>
      </c>
      <c r="E93" s="8">
        <v>30</v>
      </c>
      <c r="G93" s="8">
        <v>71</v>
      </c>
      <c r="I93" s="8">
        <v>7</v>
      </c>
      <c r="K93" s="8">
        <v>6</v>
      </c>
      <c r="M93" s="8">
        <v>6</v>
      </c>
      <c r="O93" s="8">
        <v>4</v>
      </c>
      <c r="Q93" s="8">
        <v>4</v>
      </c>
      <c r="S93" s="8">
        <v>5</v>
      </c>
      <c r="U93" s="8">
        <v>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11</v>
      </c>
      <c r="E104" s="8">
        <v>9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161</v>
      </c>
      <c r="D111" s="14"/>
      <c r="E111" s="13">
        <v>166</v>
      </c>
      <c r="F111" s="14"/>
      <c r="G111" s="13">
        <v>145</v>
      </c>
      <c r="H111" s="14"/>
      <c r="I111" s="13">
        <v>180</v>
      </c>
      <c r="J111" s="14"/>
      <c r="K111" s="13">
        <v>197</v>
      </c>
      <c r="L111" s="14"/>
      <c r="M111" s="13">
        <v>178</v>
      </c>
      <c r="N111" s="14"/>
      <c r="O111" s="13">
        <v>76</v>
      </c>
      <c r="P111" s="14"/>
      <c r="Q111" s="13">
        <v>22</v>
      </c>
      <c r="R111" s="14"/>
      <c r="S111" s="13">
        <v>26</v>
      </c>
      <c r="T111" s="14"/>
      <c r="U111" s="13">
        <v>105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1428</v>
      </c>
      <c r="D112" s="17">
        <f>SUM(C113:C131)-C113-SUM(C121:C124)</f>
        <v>1427</v>
      </c>
      <c r="E112" s="16">
        <v>1534</v>
      </c>
      <c r="F112" s="17">
        <f>SUM(E113:E131)-E113-SUM(E121:E124)</f>
        <v>1534</v>
      </c>
      <c r="G112" s="16">
        <v>1166</v>
      </c>
      <c r="H112" s="17">
        <f>SUM(G113:G131)-G113-SUM(G121:G124)</f>
        <v>1167</v>
      </c>
      <c r="I112" s="16">
        <v>1125</v>
      </c>
      <c r="J112" s="17">
        <f>SUM(I113:I131)-I113-SUM(I121:I124)</f>
        <v>1125</v>
      </c>
      <c r="K112" s="16">
        <v>1153</v>
      </c>
      <c r="L112" s="17">
        <f>SUM(K113:K131)-K113-SUM(K121:K124)</f>
        <v>1153</v>
      </c>
      <c r="M112" s="16">
        <v>912</v>
      </c>
      <c r="N112" s="17">
        <f>SUM(M113:M131)-M113-SUM(M121:M124)</f>
        <v>912</v>
      </c>
      <c r="O112" s="16">
        <v>1586</v>
      </c>
      <c r="P112" s="17">
        <f>SUM(O113:O131)-O113-SUM(O121:O124)</f>
        <v>1587</v>
      </c>
      <c r="Q112" s="16">
        <v>1281</v>
      </c>
      <c r="R112" s="17">
        <f>SUM(Q113:Q131)-Q113-SUM(Q121:Q124)</f>
        <v>1281</v>
      </c>
      <c r="S112" s="16">
        <v>1357</v>
      </c>
      <c r="T112" s="17">
        <f>SUM(S113:S131)-S113-SUM(S121:S124)</f>
        <v>1357</v>
      </c>
      <c r="U112" s="16">
        <v>1187</v>
      </c>
      <c r="V112" s="17">
        <f>SUM(U113:U131)-U113-SUM(U121:U124)</f>
        <v>1188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1152</v>
      </c>
      <c r="E113" s="8">
        <v>1263</v>
      </c>
      <c r="G113" s="8">
        <v>873</v>
      </c>
      <c r="I113" s="8">
        <v>836</v>
      </c>
      <c r="K113" s="8">
        <v>884</v>
      </c>
      <c r="M113" s="8">
        <v>690</v>
      </c>
      <c r="O113" s="8">
        <v>423</v>
      </c>
      <c r="Q113" s="8">
        <v>110</v>
      </c>
      <c r="S113" s="8">
        <v>21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1152</v>
      </c>
      <c r="E115" s="8">
        <v>1263</v>
      </c>
      <c r="G115" s="8">
        <v>873</v>
      </c>
      <c r="I115" s="8">
        <v>836</v>
      </c>
      <c r="K115" s="8">
        <v>884</v>
      </c>
      <c r="M115" s="8">
        <v>690</v>
      </c>
      <c r="O115" s="8">
        <v>423</v>
      </c>
      <c r="Q115" s="8">
        <v>110</v>
      </c>
      <c r="S115" s="8">
        <v>21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275</v>
      </c>
      <c r="E120" s="8">
        <v>271</v>
      </c>
      <c r="G120" s="8">
        <v>294</v>
      </c>
      <c r="I120" s="8">
        <v>289</v>
      </c>
      <c r="K120" s="8">
        <v>269</v>
      </c>
      <c r="M120" s="8">
        <v>222</v>
      </c>
      <c r="O120" s="8">
        <v>136</v>
      </c>
      <c r="Q120" s="8">
        <v>143</v>
      </c>
      <c r="S120" s="8">
        <v>282</v>
      </c>
      <c r="U120" s="8">
        <v>157</v>
      </c>
    </row>
    <row r="121" spans="1:33" ht="15" customHeight="1" x14ac:dyDescent="0.4">
      <c r="A121" s="7" t="s">
        <v>140</v>
      </c>
      <c r="B121" s="8" t="s">
        <v>32</v>
      </c>
      <c r="C121" s="8">
        <v>275</v>
      </c>
      <c r="E121" s="8">
        <v>271</v>
      </c>
      <c r="G121" s="8">
        <v>294</v>
      </c>
      <c r="I121" s="8">
        <v>289</v>
      </c>
      <c r="K121" s="8">
        <v>269</v>
      </c>
      <c r="M121" s="8">
        <v>222</v>
      </c>
      <c r="O121" s="8">
        <v>136</v>
      </c>
      <c r="Q121" s="8">
        <v>143</v>
      </c>
      <c r="S121" s="8">
        <v>282</v>
      </c>
      <c r="U121" s="8">
        <v>157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1054</v>
      </c>
      <c r="U126" s="8">
        <v>1031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>
        <v>1028</v>
      </c>
      <c r="P131" s="14"/>
      <c r="Q131" s="13">
        <v>1028</v>
      </c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8944</v>
      </c>
      <c r="D136" s="24">
        <f>C84+C112+SUM(C132:C135)</f>
        <v>8944</v>
      </c>
      <c r="E136" s="23">
        <v>9348</v>
      </c>
      <c r="F136" s="24">
        <f>E84+E112+SUM(E132:E135)</f>
        <v>9348</v>
      </c>
      <c r="G136" s="23">
        <v>8905</v>
      </c>
      <c r="H136" s="24">
        <f>G84+G112+SUM(G132:G135)</f>
        <v>8904</v>
      </c>
      <c r="I136" s="23">
        <v>9091</v>
      </c>
      <c r="J136" s="24">
        <f>I84+I112+SUM(I132:I135)</f>
        <v>9091</v>
      </c>
      <c r="K136" s="23">
        <v>8003</v>
      </c>
      <c r="L136" s="24">
        <f>K84+K112+SUM(K132:K135)</f>
        <v>8004</v>
      </c>
      <c r="M136" s="23">
        <v>8318</v>
      </c>
      <c r="N136" s="24">
        <f>M84+M112+SUM(M132:M135)</f>
        <v>8318</v>
      </c>
      <c r="O136" s="23">
        <v>8602</v>
      </c>
      <c r="P136" s="24">
        <f>O84+O112+SUM(O132:O135)</f>
        <v>8602</v>
      </c>
      <c r="Q136" s="23">
        <v>9079</v>
      </c>
      <c r="R136" s="24">
        <f>Q84+Q112+SUM(Q132:Q135)</f>
        <v>9079</v>
      </c>
      <c r="S136" s="23">
        <v>8880</v>
      </c>
      <c r="T136" s="24">
        <f>S84+S112+SUM(S132:S135)</f>
        <v>1357</v>
      </c>
      <c r="U136" s="23">
        <v>8415</v>
      </c>
      <c r="V136" s="24">
        <f>U84+U112+SUM(U132:U135)</f>
        <v>8415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2010</v>
      </c>
      <c r="E141" s="8">
        <v>2010</v>
      </c>
      <c r="G141" s="8">
        <v>2010</v>
      </c>
      <c r="I141" s="8">
        <v>2010</v>
      </c>
      <c r="K141" s="8">
        <v>2010</v>
      </c>
      <c r="M141" s="8">
        <v>2010</v>
      </c>
      <c r="O141" s="8">
        <v>2010</v>
      </c>
      <c r="Q141" s="8">
        <v>2010</v>
      </c>
      <c r="S141" s="8">
        <v>2010</v>
      </c>
      <c r="U141" s="8">
        <v>2010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O148" s="8">
        <v>803</v>
      </c>
      <c r="Q148" s="8">
        <v>4294</v>
      </c>
      <c r="S148" s="8">
        <v>4789</v>
      </c>
      <c r="U148" s="8">
        <v>5235</v>
      </c>
    </row>
    <row r="149" spans="1:23" ht="15" customHeight="1" x14ac:dyDescent="0.4">
      <c r="A149" s="7" t="s">
        <v>165</v>
      </c>
      <c r="B149" s="8" t="s">
        <v>32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G153" s="8">
        <v>-1</v>
      </c>
      <c r="I153" s="8">
        <v>-1</v>
      </c>
      <c r="M153" s="8">
        <v>-79</v>
      </c>
      <c r="O153" s="8">
        <v>-828</v>
      </c>
      <c r="Q153" s="8">
        <v>-744</v>
      </c>
      <c r="S153" s="8">
        <v>-4</v>
      </c>
      <c r="U153" s="8">
        <v>-26</v>
      </c>
      <c r="W153" s="8">
        <v>-238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S155" s="8">
        <v>37</v>
      </c>
      <c r="U155" s="8">
        <v>10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Q157" s="8">
        <v>1419</v>
      </c>
      <c r="S157" s="8">
        <v>1419</v>
      </c>
      <c r="U157" s="8">
        <v>1413</v>
      </c>
    </row>
    <row r="158" spans="1:23" ht="15" customHeight="1" x14ac:dyDescent="0.4">
      <c r="A158" s="7" t="s">
        <v>174</v>
      </c>
      <c r="B158" s="8" t="s">
        <v>32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10783</v>
      </c>
      <c r="D162" s="17">
        <f>C136+C163+C161</f>
        <v>10783</v>
      </c>
      <c r="E162" s="16">
        <v>10917</v>
      </c>
      <c r="F162" s="17">
        <f>E136+E163+E161</f>
        <v>10917</v>
      </c>
      <c r="G162" s="16">
        <v>10449</v>
      </c>
      <c r="H162" s="17">
        <f>G136+G163+G161</f>
        <v>10449</v>
      </c>
      <c r="I162" s="16">
        <v>10451</v>
      </c>
      <c r="J162" s="17">
        <f>I136+I163+I161</f>
        <v>10451</v>
      </c>
      <c r="K162" s="16">
        <v>9253</v>
      </c>
      <c r="L162" s="17">
        <f>K136+K163+K161</f>
        <v>9253</v>
      </c>
      <c r="M162" s="16">
        <v>9196</v>
      </c>
      <c r="N162" s="17">
        <f>M136+M163+M161</f>
        <v>9196</v>
      </c>
      <c r="O162" s="16">
        <v>9809</v>
      </c>
      <c r="P162" s="17">
        <f>O136+O163+O161</f>
        <v>9809</v>
      </c>
      <c r="Q162" s="16">
        <v>8163</v>
      </c>
      <c r="R162" s="17">
        <f>Q136+Q163+Q161</f>
        <v>9994</v>
      </c>
      <c r="S162" s="16">
        <v>7507</v>
      </c>
      <c r="T162" s="17">
        <f>S136+S163+S161</f>
        <v>10253</v>
      </c>
      <c r="U162" s="16">
        <v>6563</v>
      </c>
      <c r="V162" s="17">
        <f>U136+U163+U161</f>
        <v>10267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 t="b">
        <f>IF(AND(R162&gt;Q162-5,R162&lt;Q162+5),1)</f>
        <v>0</v>
      </c>
      <c r="AI162" s="15" t="b">
        <f>IF(AND(T162&gt;S162-5,T162&lt;S162+5),1)</f>
        <v>0</v>
      </c>
      <c r="AJ162" s="15" t="b">
        <f>IF(AND(V162&gt;U162-5,V162&lt;U162+5),1)</f>
        <v>0</v>
      </c>
    </row>
    <row r="163" spans="1:36" ht="15" customHeight="1" x14ac:dyDescent="0.4">
      <c r="A163" s="7" t="s">
        <v>179</v>
      </c>
      <c r="B163" s="8" t="s">
        <v>32</v>
      </c>
      <c r="C163" s="8">
        <v>1839</v>
      </c>
      <c r="E163" s="8">
        <v>1569</v>
      </c>
      <c r="G163" s="8">
        <v>1544</v>
      </c>
      <c r="I163" s="8">
        <v>1360</v>
      </c>
      <c r="K163" s="8">
        <v>1250</v>
      </c>
      <c r="M163" s="8">
        <v>878</v>
      </c>
      <c r="O163" s="8">
        <v>1207</v>
      </c>
      <c r="Q163" s="8">
        <v>915</v>
      </c>
      <c r="S163" s="8">
        <v>1373</v>
      </c>
      <c r="U163" s="8">
        <v>1852</v>
      </c>
    </row>
    <row r="164" spans="1:36" ht="15" customHeight="1" x14ac:dyDescent="0.4">
      <c r="A164" s="7" t="s">
        <v>180</v>
      </c>
      <c r="B164" s="8" t="s">
        <v>32</v>
      </c>
      <c r="C164" s="8">
        <v>171</v>
      </c>
      <c r="E164" s="8">
        <v>440</v>
      </c>
      <c r="G164" s="8">
        <v>464</v>
      </c>
      <c r="I164" s="8">
        <v>650</v>
      </c>
      <c r="K164" s="8">
        <v>760</v>
      </c>
      <c r="M164" s="8">
        <v>1132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10517</v>
      </c>
      <c r="E167" s="8">
        <v>9835</v>
      </c>
      <c r="G167" s="8">
        <v>9059</v>
      </c>
      <c r="I167" s="8">
        <v>9422</v>
      </c>
      <c r="K167" s="8">
        <v>8403</v>
      </c>
      <c r="M167" s="8">
        <v>7544</v>
      </c>
      <c r="O167" s="8">
        <v>7533</v>
      </c>
      <c r="Q167" s="8">
        <v>4980</v>
      </c>
      <c r="S167" s="8">
        <v>3962</v>
      </c>
      <c r="U167" s="8">
        <v>3536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8944</v>
      </c>
      <c r="E169" s="8">
        <v>8335</v>
      </c>
      <c r="G169" s="8">
        <v>7718</v>
      </c>
      <c r="I169" s="8">
        <v>7990</v>
      </c>
      <c r="K169" s="8">
        <v>6998</v>
      </c>
      <c r="M169" s="8">
        <v>6362</v>
      </c>
      <c r="O169" s="8">
        <v>6533</v>
      </c>
      <c r="Q169" s="8">
        <v>4092</v>
      </c>
      <c r="S169" s="8">
        <v>3298</v>
      </c>
      <c r="U169" s="8">
        <v>2866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1574</v>
      </c>
      <c r="D171" s="24">
        <f>C167-C169+C170</f>
        <v>1573</v>
      </c>
      <c r="E171" s="23">
        <v>1500</v>
      </c>
      <c r="F171" s="24">
        <f>E167-E169+E170</f>
        <v>1500</v>
      </c>
      <c r="G171" s="23">
        <v>1341</v>
      </c>
      <c r="H171" s="24">
        <f>G167-G169+G170</f>
        <v>1341</v>
      </c>
      <c r="I171" s="23">
        <v>1431</v>
      </c>
      <c r="J171" s="24">
        <f>I167-I169+I170</f>
        <v>1432</v>
      </c>
      <c r="K171" s="23">
        <v>1405</v>
      </c>
      <c r="L171" s="24">
        <f>K167-K169+K170</f>
        <v>1405</v>
      </c>
      <c r="M171" s="23">
        <v>1182</v>
      </c>
      <c r="N171" s="24">
        <f>M167-M169+M170</f>
        <v>1182</v>
      </c>
      <c r="O171" s="23">
        <v>1001</v>
      </c>
      <c r="P171" s="24">
        <f>O167-O169+O170</f>
        <v>1000</v>
      </c>
      <c r="Q171" s="23">
        <v>888</v>
      </c>
      <c r="R171" s="24">
        <f>Q167-Q169+Q170</f>
        <v>888</v>
      </c>
      <c r="S171" s="23">
        <v>664</v>
      </c>
      <c r="T171" s="24">
        <f>S167-S169+S170</f>
        <v>664</v>
      </c>
      <c r="U171" s="23">
        <v>670</v>
      </c>
      <c r="V171" s="24">
        <f>U167-U169+U170</f>
        <v>670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1377</v>
      </c>
      <c r="E172" s="8">
        <v>1460</v>
      </c>
      <c r="G172" s="8">
        <v>1435</v>
      </c>
      <c r="I172" s="8">
        <v>1502</v>
      </c>
      <c r="K172" s="8">
        <v>1418</v>
      </c>
      <c r="M172" s="8">
        <v>1353</v>
      </c>
      <c r="O172" s="8">
        <v>1063</v>
      </c>
      <c r="Q172" s="8">
        <v>797</v>
      </c>
      <c r="S172" s="8">
        <v>772</v>
      </c>
      <c r="U172" s="8">
        <v>697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197</v>
      </c>
      <c r="D174" s="24">
        <f>C171-C172</f>
        <v>197</v>
      </c>
      <c r="E174" s="23">
        <v>39</v>
      </c>
      <c r="F174" s="24">
        <f>E171-E172</f>
        <v>40</v>
      </c>
      <c r="G174" s="23">
        <v>94</v>
      </c>
      <c r="H174" s="24">
        <f>G171-G172</f>
        <v>-94</v>
      </c>
      <c r="I174" s="23">
        <v>71</v>
      </c>
      <c r="J174" s="24">
        <f>I171-I172</f>
        <v>-71</v>
      </c>
      <c r="K174" s="23">
        <v>13</v>
      </c>
      <c r="L174" s="24">
        <f>K171-K172</f>
        <v>-13</v>
      </c>
      <c r="M174" s="23">
        <v>171</v>
      </c>
      <c r="N174" s="24">
        <f>M171-M172</f>
        <v>-171</v>
      </c>
      <c r="O174" s="23">
        <v>63</v>
      </c>
      <c r="P174" s="24">
        <f>O171-O172</f>
        <v>-62</v>
      </c>
      <c r="Q174" s="23">
        <v>92</v>
      </c>
      <c r="R174" s="24">
        <f>Q171-Q172</f>
        <v>91</v>
      </c>
      <c r="S174" s="23">
        <v>108</v>
      </c>
      <c r="T174" s="24">
        <f>S171-S172</f>
        <v>-108</v>
      </c>
      <c r="U174" s="23">
        <v>27</v>
      </c>
      <c r="V174" s="24">
        <f>U171-U172</f>
        <v>-27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 t="b">
        <f>IF(AND(H174&gt;G174-5,H174&lt;G174+5),1)</f>
        <v>0</v>
      </c>
      <c r="AD174" s="22" t="b">
        <f>IF(AND(J174&gt;I174-5,J174&lt;I174+5),1)</f>
        <v>0</v>
      </c>
      <c r="AE174" s="22" t="b">
        <f>IF(AND(L174&gt;K174-5,L174&lt;K174+5),1)</f>
        <v>0</v>
      </c>
      <c r="AF174" s="22" t="b">
        <f>IF(AND(N174&gt;M174-5,N174&lt;M174+5),1)</f>
        <v>0</v>
      </c>
      <c r="AG174" s="22" t="b">
        <f>IF(AND(P174&gt;O174-5,P174&lt;O174+5),1)</f>
        <v>0</v>
      </c>
      <c r="AH174" s="22">
        <f>IF(AND(R174&gt;Q174-5,R174&lt;Q174+5),1)</f>
        <v>1</v>
      </c>
      <c r="AI174" s="22" t="b">
        <f>IF(AND(T174&gt;S174-5,T174&lt;S174+5),1)</f>
        <v>0</v>
      </c>
      <c r="AJ174" s="22" t="b">
        <f>IF(AND(V174&gt;U174-5,V174&lt;U174+5),1)</f>
        <v>0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265</v>
      </c>
      <c r="D177" s="27">
        <f>SUM(C178:C188)</f>
        <v>265</v>
      </c>
      <c r="E177" s="26">
        <v>146</v>
      </c>
      <c r="F177" s="27">
        <f>SUM(E178:E188)</f>
        <v>146</v>
      </c>
      <c r="G177" s="26">
        <v>181</v>
      </c>
      <c r="H177" s="27">
        <f>SUM(G178:G188)</f>
        <v>181</v>
      </c>
      <c r="I177" s="26">
        <v>145</v>
      </c>
      <c r="J177" s="27">
        <f>SUM(I178:I188)</f>
        <v>146</v>
      </c>
      <c r="K177" s="26">
        <v>81</v>
      </c>
      <c r="L177" s="27">
        <f>SUM(K178:K188)</f>
        <v>81</v>
      </c>
      <c r="M177" s="26">
        <v>105</v>
      </c>
      <c r="N177" s="27">
        <f>SUM(M178:M188)</f>
        <v>105</v>
      </c>
      <c r="O177" s="26">
        <v>94</v>
      </c>
      <c r="P177" s="27">
        <f>SUM(O178:O188)</f>
        <v>94</v>
      </c>
      <c r="Q177" s="26">
        <v>91</v>
      </c>
      <c r="R177" s="27">
        <f>SUM(Q178:Q188)</f>
        <v>90</v>
      </c>
      <c r="S177" s="26">
        <v>34</v>
      </c>
      <c r="T177" s="27">
        <f>SUM(S178:S188)</f>
        <v>34</v>
      </c>
      <c r="U177" s="26">
        <v>19</v>
      </c>
      <c r="V177" s="27">
        <f>SUM(U178:U188)</f>
        <v>19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146</v>
      </c>
      <c r="E178" s="8">
        <v>85</v>
      </c>
      <c r="G178" s="8">
        <v>54</v>
      </c>
      <c r="I178" s="8">
        <v>40</v>
      </c>
      <c r="K178" s="8">
        <v>37</v>
      </c>
      <c r="M178" s="8">
        <v>18</v>
      </c>
      <c r="O178" s="8">
        <v>14</v>
      </c>
      <c r="Q178" s="8">
        <v>9</v>
      </c>
      <c r="S178" s="8">
        <v>12</v>
      </c>
      <c r="U178" s="8">
        <v>11</v>
      </c>
    </row>
    <row r="179" spans="1:36" ht="15" customHeight="1" x14ac:dyDescent="0.4">
      <c r="A179" s="7" t="s">
        <v>195</v>
      </c>
      <c r="B179" s="8" t="s">
        <v>32</v>
      </c>
      <c r="M179" s="8">
        <v>31</v>
      </c>
      <c r="Q179" s="8">
        <v>42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20</v>
      </c>
      <c r="G182" s="8">
        <v>71</v>
      </c>
      <c r="I182" s="8">
        <v>60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2</v>
      </c>
      <c r="S185" s="8">
        <v>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99</v>
      </c>
      <c r="E188" s="8">
        <v>61</v>
      </c>
      <c r="G188" s="8">
        <v>56</v>
      </c>
      <c r="I188" s="8">
        <v>46</v>
      </c>
      <c r="K188" s="8">
        <v>44</v>
      </c>
      <c r="M188" s="8">
        <v>56</v>
      </c>
      <c r="O188" s="8">
        <v>80</v>
      </c>
      <c r="Q188" s="8">
        <v>37</v>
      </c>
      <c r="S188" s="8">
        <v>20</v>
      </c>
      <c r="U188" s="8">
        <v>8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360</v>
      </c>
      <c r="D189" s="27">
        <f>SUM(C190:C202)</f>
        <v>360</v>
      </c>
      <c r="E189" s="26">
        <v>313</v>
      </c>
      <c r="F189" s="27">
        <f>SUM(E190:E202)</f>
        <v>312</v>
      </c>
      <c r="G189" s="26">
        <v>270</v>
      </c>
      <c r="H189" s="27">
        <f>SUM(G190:G202)</f>
        <v>270</v>
      </c>
      <c r="I189" s="26">
        <v>204</v>
      </c>
      <c r="J189" s="27">
        <f>SUM(I190:I202)</f>
        <v>204</v>
      </c>
      <c r="K189" s="26">
        <v>173</v>
      </c>
      <c r="L189" s="27">
        <f>SUM(K190:K202)</f>
        <v>173</v>
      </c>
      <c r="M189" s="26">
        <v>175</v>
      </c>
      <c r="N189" s="27">
        <f>SUM(M190:M202)</f>
        <v>175</v>
      </c>
      <c r="O189" s="26">
        <v>260</v>
      </c>
      <c r="P189" s="27">
        <f>SUM(O190:O202)</f>
        <v>260</v>
      </c>
      <c r="Q189" s="26">
        <v>224</v>
      </c>
      <c r="R189" s="27">
        <f>SUM(Q190:Q202)</f>
        <v>224</v>
      </c>
      <c r="S189" s="26">
        <v>163</v>
      </c>
      <c r="T189" s="27">
        <f>SUM(S190:S202)</f>
        <v>162</v>
      </c>
      <c r="U189" s="26">
        <v>153</v>
      </c>
      <c r="V189" s="27">
        <f>SUM(U190:U202)</f>
        <v>151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312</v>
      </c>
      <c r="E190" s="8">
        <v>257</v>
      </c>
      <c r="G190" s="8">
        <v>223</v>
      </c>
      <c r="I190" s="8">
        <v>163</v>
      </c>
      <c r="K190" s="8">
        <v>137</v>
      </c>
      <c r="M190" s="8">
        <v>125</v>
      </c>
      <c r="O190" s="8">
        <v>124</v>
      </c>
      <c r="Q190" s="8">
        <v>149</v>
      </c>
      <c r="S190" s="8">
        <v>144</v>
      </c>
      <c r="U190" s="8">
        <v>140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  <c r="O193" s="8">
        <v>70</v>
      </c>
      <c r="Q193" s="8">
        <v>47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15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O199" s="8">
        <v>18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33</v>
      </c>
      <c r="E202" s="8">
        <v>55</v>
      </c>
      <c r="G202" s="8">
        <v>47</v>
      </c>
      <c r="I202" s="8">
        <v>41</v>
      </c>
      <c r="K202" s="8">
        <v>36</v>
      </c>
      <c r="M202" s="8">
        <v>50</v>
      </c>
      <c r="O202" s="8">
        <v>48</v>
      </c>
      <c r="Q202" s="8">
        <v>28</v>
      </c>
      <c r="S202" s="8">
        <v>18</v>
      </c>
      <c r="U202" s="8">
        <v>11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102</v>
      </c>
      <c r="D203" s="24">
        <f>C174+C177-C189</f>
        <v>102</v>
      </c>
      <c r="E203" s="23">
        <v>128</v>
      </c>
      <c r="F203" s="24">
        <f>E174+E177-E189</f>
        <v>-128</v>
      </c>
      <c r="G203" s="23">
        <v>184</v>
      </c>
      <c r="H203" s="24">
        <f>G174+G177-G189</f>
        <v>5</v>
      </c>
      <c r="I203" s="23">
        <v>130</v>
      </c>
      <c r="J203" s="24">
        <f>I174+I177-I189</f>
        <v>12</v>
      </c>
      <c r="K203" s="23">
        <v>105</v>
      </c>
      <c r="L203" s="24">
        <f>K174+K177-K189</f>
        <v>-79</v>
      </c>
      <c r="M203" s="23">
        <v>241</v>
      </c>
      <c r="N203" s="24">
        <f>M174+M177-M189</f>
        <v>101</v>
      </c>
      <c r="O203" s="23">
        <v>229</v>
      </c>
      <c r="P203" s="24">
        <f>O174+O177-O189</f>
        <v>-103</v>
      </c>
      <c r="Q203" s="23">
        <v>41</v>
      </c>
      <c r="R203" s="24">
        <f>Q174+Q177-Q189</f>
        <v>-41</v>
      </c>
      <c r="S203" s="23">
        <v>237</v>
      </c>
      <c r="T203" s="24">
        <f>S174+S177-S189</f>
        <v>-21</v>
      </c>
      <c r="U203" s="23">
        <v>161</v>
      </c>
      <c r="V203" s="24">
        <f>U174+U177-U189</f>
        <v>-107</v>
      </c>
      <c r="W203" s="23"/>
      <c r="X203" s="24">
        <f>W174+W177-W189</f>
        <v>0</v>
      </c>
      <c r="AA203" s="22">
        <f>IF(AND(D203&gt;C203-5,D203&lt;C203+5),1)</f>
        <v>1</v>
      </c>
      <c r="AB203" s="22" t="b">
        <f>IF(AND(F203&gt;E203-5,F203&lt;E203+5),1)</f>
        <v>0</v>
      </c>
      <c r="AC203" s="22" t="b">
        <f>IF(AND(H203&gt;G203-5,H203&lt;G203+5),1)</f>
        <v>0</v>
      </c>
      <c r="AD203" s="22" t="b">
        <f>IF(AND(J203&gt;I203-5,J203&lt;I203+5),1)</f>
        <v>0</v>
      </c>
      <c r="AE203" s="22" t="b">
        <f>IF(AND(L203&gt;K203-5,L203&lt;K203+5),1)</f>
        <v>0</v>
      </c>
      <c r="AF203" s="22" t="b">
        <f>IF(AND(N203&gt;M203-5,N203&lt;M203+5),1)</f>
        <v>0</v>
      </c>
      <c r="AG203" s="22" t="b">
        <f>IF(AND(P203&gt;O203-5,P203&lt;O203+5),1)</f>
        <v>0</v>
      </c>
      <c r="AH203" s="22" t="b">
        <f>IF(AND(R203&gt;Q203-5,R203&lt;Q203+5),1)</f>
        <v>0</v>
      </c>
      <c r="AI203" s="22" t="b">
        <f>IF(AND(T203&gt;S203-5,T203&lt;S203+5),1)</f>
        <v>0</v>
      </c>
      <c r="AJ203" s="22" t="b">
        <f>IF(AND(V203&gt;U203-5,V203&lt;U203+5),1)</f>
        <v>0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267</v>
      </c>
      <c r="D204" s="20">
        <f>SUM(C205:C215)</f>
        <v>267</v>
      </c>
      <c r="E204" s="19"/>
      <c r="F204" s="20">
        <f>SUM(E205:E215)</f>
        <v>0</v>
      </c>
      <c r="G204" s="19">
        <v>673</v>
      </c>
      <c r="H204" s="20">
        <f>SUM(G205:G215)</f>
        <v>673</v>
      </c>
      <c r="I204" s="19"/>
      <c r="J204" s="20">
        <f>SUM(I205:I215)</f>
        <v>0</v>
      </c>
      <c r="K204" s="19">
        <v>1111</v>
      </c>
      <c r="L204" s="20">
        <f>SUM(K205:K215)</f>
        <v>1111</v>
      </c>
      <c r="M204" s="19"/>
      <c r="N204" s="20">
        <f>SUM(M205:M215)</f>
        <v>0</v>
      </c>
      <c r="O204" s="19">
        <v>82</v>
      </c>
      <c r="P204" s="20">
        <f>SUM(O205:O215)</f>
        <v>82</v>
      </c>
      <c r="Q204" s="19">
        <v>184</v>
      </c>
      <c r="R204" s="20">
        <f>SUM(Q205:Q215)</f>
        <v>184</v>
      </c>
      <c r="S204" s="19">
        <v>75</v>
      </c>
      <c r="T204" s="20">
        <f>SUM(S205:S215)</f>
        <v>75</v>
      </c>
      <c r="U204" s="19">
        <v>262</v>
      </c>
      <c r="V204" s="20">
        <f>SUM(U205:U215)</f>
        <v>262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K206" s="8">
        <v>27</v>
      </c>
      <c r="Q206" s="8">
        <v>4</v>
      </c>
      <c r="S206" s="8">
        <v>25</v>
      </c>
      <c r="U206" s="8">
        <v>18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62</v>
      </c>
      <c r="G208" s="8">
        <v>673</v>
      </c>
      <c r="K208" s="8">
        <v>1084</v>
      </c>
      <c r="O208" s="8">
        <v>82</v>
      </c>
      <c r="Q208" s="8">
        <v>180</v>
      </c>
      <c r="S208" s="8">
        <v>1</v>
      </c>
      <c r="U208" s="8">
        <v>77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  <c r="U210" s="8">
        <v>157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205</v>
      </c>
      <c r="S215" s="8">
        <v>49</v>
      </c>
      <c r="U215" s="8">
        <v>10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220</v>
      </c>
      <c r="D216" s="27">
        <f>SUM(C217:C227)</f>
        <v>220</v>
      </c>
      <c r="E216" s="26">
        <v>4</v>
      </c>
      <c r="F216" s="27">
        <f>SUM(E217:E227)</f>
        <v>4</v>
      </c>
      <c r="G216" s="26">
        <v>686</v>
      </c>
      <c r="H216" s="27">
        <f>SUM(G217:G227)</f>
        <v>686</v>
      </c>
      <c r="I216" s="26">
        <v>32</v>
      </c>
      <c r="J216" s="27">
        <f>SUM(I217:I227)</f>
        <v>32</v>
      </c>
      <c r="K216" s="26">
        <v>1092</v>
      </c>
      <c r="L216" s="27">
        <f>SUM(K217:K227)</f>
        <v>1092</v>
      </c>
      <c r="M216" s="26">
        <v>75</v>
      </c>
      <c r="N216" s="27">
        <f>SUM(M217:M227)</f>
        <v>75</v>
      </c>
      <c r="O216" s="26">
        <v>939</v>
      </c>
      <c r="P216" s="27">
        <f>SUM(O217:O227)</f>
        <v>939</v>
      </c>
      <c r="Q216" s="26">
        <v>934</v>
      </c>
      <c r="R216" s="27">
        <f>SUM(Q217:Q227)</f>
        <v>934</v>
      </c>
      <c r="S216" s="26">
        <v>329</v>
      </c>
      <c r="T216" s="27">
        <f>SUM(S217:S227)</f>
        <v>329</v>
      </c>
      <c r="U216" s="26">
        <v>609</v>
      </c>
      <c r="V216" s="27">
        <f>SUM(U217:U227)</f>
        <v>609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S219" s="8">
        <v>14</v>
      </c>
      <c r="U219" s="8">
        <v>2</v>
      </c>
    </row>
    <row r="220" spans="1:36" ht="15" customHeight="1" x14ac:dyDescent="0.4">
      <c r="A220" s="7" t="s">
        <v>209</v>
      </c>
      <c r="B220" s="8" t="s">
        <v>32</v>
      </c>
      <c r="Q220" s="8">
        <v>67</v>
      </c>
      <c r="S220" s="8">
        <v>2</v>
      </c>
      <c r="U220" s="8">
        <v>71</v>
      </c>
    </row>
    <row r="221" spans="1:36" ht="15" customHeight="1" x14ac:dyDescent="0.4">
      <c r="A221" s="7" t="s">
        <v>211</v>
      </c>
      <c r="B221" s="8" t="s">
        <v>32</v>
      </c>
      <c r="C221" s="8">
        <v>30</v>
      </c>
      <c r="E221" s="8">
        <v>4</v>
      </c>
      <c r="G221" s="8">
        <v>529</v>
      </c>
      <c r="I221" s="8">
        <v>4</v>
      </c>
      <c r="K221" s="8">
        <v>985</v>
      </c>
      <c r="M221" s="8">
        <v>12</v>
      </c>
      <c r="O221" s="8">
        <v>11</v>
      </c>
      <c r="Q221" s="8">
        <v>62</v>
      </c>
      <c r="S221" s="8">
        <v>155</v>
      </c>
      <c r="U221" s="8">
        <v>436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157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190</v>
      </c>
      <c r="G227" s="8">
        <v>157</v>
      </c>
      <c r="I227" s="8">
        <v>28</v>
      </c>
      <c r="K227" s="8">
        <v>107</v>
      </c>
      <c r="M227" s="8">
        <v>63</v>
      </c>
      <c r="O227" s="8">
        <v>928</v>
      </c>
      <c r="Q227" s="8">
        <v>805</v>
      </c>
      <c r="S227" s="8">
        <v>1</v>
      </c>
      <c r="U227" s="8">
        <v>100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149</v>
      </c>
      <c r="D229" s="24">
        <f>C203+C204-C216</f>
        <v>149</v>
      </c>
      <c r="E229" s="23">
        <v>132</v>
      </c>
      <c r="F229" s="24">
        <f>E203+E204-E216</f>
        <v>124</v>
      </c>
      <c r="G229" s="23">
        <v>197</v>
      </c>
      <c r="H229" s="24">
        <f>G203+G204-G216</f>
        <v>171</v>
      </c>
      <c r="I229" s="23">
        <v>161</v>
      </c>
      <c r="J229" s="24">
        <f>I203+I204-I216</f>
        <v>98</v>
      </c>
      <c r="K229" s="23">
        <v>86</v>
      </c>
      <c r="L229" s="24">
        <f>K203+K204-K216</f>
        <v>124</v>
      </c>
      <c r="M229" s="23">
        <v>315</v>
      </c>
      <c r="N229" s="24">
        <f>M203+M204-M216</f>
        <v>166</v>
      </c>
      <c r="O229" s="23">
        <v>1086</v>
      </c>
      <c r="P229" s="24">
        <f>O203+O204-O216</f>
        <v>-628</v>
      </c>
      <c r="Q229" s="23">
        <v>791</v>
      </c>
      <c r="R229" s="24">
        <f>Q203+Q204-Q216</f>
        <v>-709</v>
      </c>
      <c r="S229" s="23">
        <v>490</v>
      </c>
      <c r="T229" s="24">
        <f>S203+S204-S216</f>
        <v>-17</v>
      </c>
      <c r="U229" s="23">
        <v>508</v>
      </c>
      <c r="V229" s="24">
        <f>U203+U204-U216</f>
        <v>-186</v>
      </c>
      <c r="W229" s="23"/>
      <c r="X229" s="24">
        <f>W203+W204-W216</f>
        <v>0</v>
      </c>
      <c r="AA229" s="22">
        <f>IF(AND(D229&gt;C229-5,D229&lt;C229+5),1)</f>
        <v>1</v>
      </c>
      <c r="AB229" s="22" t="b">
        <f>IF(AND(F229&gt;E229-5,F229&lt;E229+5),1)</f>
        <v>0</v>
      </c>
      <c r="AC229" s="22" t="b">
        <f>IF(AND(H229&gt;G229-5,H229&lt;G229+5),1)</f>
        <v>0</v>
      </c>
      <c r="AD229" s="22" t="b">
        <f>IF(AND(J229&gt;I229-5,J229&lt;I229+5),1)</f>
        <v>0</v>
      </c>
      <c r="AE229" s="22" t="b">
        <f>IF(AND(L229&gt;K229-5,L229&lt;K229+5),1)</f>
        <v>0</v>
      </c>
      <c r="AF229" s="22" t="b">
        <f>IF(AND(N229&gt;M229-5,N229&lt;M229+5),1)</f>
        <v>0</v>
      </c>
      <c r="AG229" s="22" t="b">
        <f>IF(AND(P229&gt;O229-5,P229&lt;O229+5),1)</f>
        <v>0</v>
      </c>
      <c r="AH229" s="22" t="b">
        <f>IF(AND(R229&gt;Q229-5,R229&lt;Q229+5),1)</f>
        <v>0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149</v>
      </c>
      <c r="E232" s="8">
        <v>132</v>
      </c>
      <c r="G232" s="8">
        <v>197</v>
      </c>
      <c r="I232" s="8">
        <v>161</v>
      </c>
      <c r="K232" s="8">
        <v>86</v>
      </c>
      <c r="M232" s="8">
        <v>315</v>
      </c>
      <c r="O232" s="8">
        <v>1086</v>
      </c>
      <c r="Q232" s="8">
        <v>791</v>
      </c>
      <c r="S232" s="8">
        <v>490</v>
      </c>
      <c r="U232" s="8">
        <v>508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123</v>
      </c>
      <c r="D233" s="14">
        <f>SUM(C234:C244)</f>
        <v>192</v>
      </c>
      <c r="E233" s="13">
        <v>40</v>
      </c>
      <c r="F233" s="14">
        <f>SUM(E234:E244)</f>
        <v>137</v>
      </c>
      <c r="G233" s="13">
        <v>94</v>
      </c>
      <c r="H233" s="14">
        <f>SUM(G234:G244)</f>
        <v>280</v>
      </c>
      <c r="I233" s="13">
        <v>7</v>
      </c>
      <c r="J233" s="14">
        <f>SUM(I234:I244)</f>
        <v>25</v>
      </c>
      <c r="K233" s="13">
        <v>6</v>
      </c>
      <c r="L233" s="14">
        <f>SUM(K234:K244)</f>
        <v>25</v>
      </c>
      <c r="M233" s="13">
        <v>5</v>
      </c>
      <c r="N233" s="14">
        <f>SUM(M234:M244)</f>
        <v>55</v>
      </c>
      <c r="O233" s="13">
        <v>4</v>
      </c>
      <c r="P233" s="14">
        <f>SUM(O234:O244)</f>
        <v>4</v>
      </c>
      <c r="Q233" s="13">
        <v>4</v>
      </c>
      <c r="R233" s="14">
        <f>SUM(Q234:Q244)</f>
        <v>4</v>
      </c>
      <c r="S233" s="13">
        <v>5</v>
      </c>
      <c r="T233" s="14">
        <f>SUM(S234:S244)</f>
        <v>22</v>
      </c>
      <c r="U233" s="13">
        <v>5</v>
      </c>
      <c r="V233" s="14">
        <f>SUM(U234:U244)</f>
        <v>5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123</v>
      </c>
      <c r="E236" s="8">
        <v>40</v>
      </c>
      <c r="G236" s="8">
        <v>94</v>
      </c>
      <c r="I236" s="8">
        <v>7</v>
      </c>
      <c r="K236" s="8">
        <v>6</v>
      </c>
      <c r="M236" s="8">
        <v>5</v>
      </c>
      <c r="O236" s="8">
        <v>4</v>
      </c>
      <c r="Q236" s="8">
        <v>4</v>
      </c>
      <c r="S236" s="8">
        <v>22</v>
      </c>
      <c r="U236" s="8">
        <v>5</v>
      </c>
    </row>
    <row r="237" spans="1:36" ht="15" customHeight="1" x14ac:dyDescent="0.4">
      <c r="A237" s="7" t="s">
        <v>245</v>
      </c>
      <c r="B237" s="8" t="s">
        <v>32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</row>
    <row r="241" spans="1:36" ht="15" customHeight="1" x14ac:dyDescent="0.4">
      <c r="A241" s="7" t="s">
        <v>249</v>
      </c>
      <c r="B241" s="8" t="s">
        <v>32</v>
      </c>
      <c r="C241" s="8">
        <v>1</v>
      </c>
      <c r="E241" s="8">
        <v>2</v>
      </c>
      <c r="G241" s="8">
        <v>1</v>
      </c>
      <c r="I241" s="8">
        <v>1</v>
      </c>
      <c r="K241" s="8">
        <v>1</v>
      </c>
      <c r="M241" s="8">
        <v>1</v>
      </c>
    </row>
    <row r="242" spans="1:36" ht="15" customHeight="1" x14ac:dyDescent="0.4">
      <c r="A242" s="7" t="s">
        <v>250</v>
      </c>
      <c r="B242" s="8" t="s">
        <v>32</v>
      </c>
      <c r="C242" s="8">
        <v>68</v>
      </c>
      <c r="E242" s="8">
        <v>95</v>
      </c>
      <c r="G242" s="8">
        <v>185</v>
      </c>
      <c r="I242" s="8">
        <v>17</v>
      </c>
      <c r="K242" s="8">
        <v>18</v>
      </c>
      <c r="M242" s="8">
        <v>49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43</v>
      </c>
      <c r="D245" s="24">
        <f>D229-C233+SUM(C242:C244)-C241-C240</f>
        <v>93</v>
      </c>
      <c r="E245" s="23">
        <v>269</v>
      </c>
      <c r="F245" s="24">
        <f>F229-E233+SUM(E242:E244)-E241-E240</f>
        <v>177</v>
      </c>
      <c r="G245" s="23">
        <v>106</v>
      </c>
      <c r="H245" s="24">
        <f>H229-G233+SUM(G242:G244)-G241-G240</f>
        <v>261</v>
      </c>
      <c r="I245" s="23">
        <v>186</v>
      </c>
      <c r="J245" s="24">
        <f>J229-I233+SUM(I242:I244)-I241-I240</f>
        <v>107</v>
      </c>
      <c r="K245" s="23">
        <v>111</v>
      </c>
      <c r="L245" s="24">
        <f>L229-K233+SUM(K242:K244)-K241-K240</f>
        <v>135</v>
      </c>
      <c r="M245" s="23">
        <v>371</v>
      </c>
      <c r="N245" s="24">
        <f>N229-M233+SUM(M242:M244)-M241-M240</f>
        <v>209</v>
      </c>
      <c r="O245" s="23">
        <v>1090</v>
      </c>
      <c r="P245" s="24">
        <f>P229-O233+SUM(O242:O244)-O241-O240</f>
        <v>-632</v>
      </c>
      <c r="Q245" s="23">
        <v>795</v>
      </c>
      <c r="R245" s="24">
        <f>R229-Q233+SUM(Q242:Q244)-Q241-Q240</f>
        <v>-713</v>
      </c>
      <c r="S245" s="23">
        <v>495</v>
      </c>
      <c r="T245" s="24">
        <f>T229-S233+SUM(S242:S244)-S241-S240</f>
        <v>-22</v>
      </c>
      <c r="U245" s="23">
        <v>513</v>
      </c>
      <c r="V245" s="24">
        <f>V229-U233+SUM(U242:U244)-U241-U240</f>
        <v>-191</v>
      </c>
      <c r="W245" s="23"/>
      <c r="X245" s="24">
        <f>X229-W233+SUM(W242:W244)-W241-W240</f>
        <v>0</v>
      </c>
      <c r="AA245" s="22" t="b">
        <f>IF(AND(D245&gt;C245-5,D245&lt;C245+5),1)</f>
        <v>0</v>
      </c>
      <c r="AB245" s="22" t="b">
        <f>IF(AND(F245&gt;E245-5,F245&lt;E245+5),1)</f>
        <v>0</v>
      </c>
      <c r="AC245" s="22" t="b">
        <f>IF(AND(H245&gt;G245-5,H245&lt;G245+5),1)</f>
        <v>0</v>
      </c>
      <c r="AD245" s="22" t="b">
        <f>IF(AND(J245&gt;I245-5,J245&lt;I245+5),1)</f>
        <v>0</v>
      </c>
      <c r="AE245" s="22" t="b">
        <f>IF(AND(L245&gt;K245-5,L245&lt;K245+5),1)</f>
        <v>0</v>
      </c>
      <c r="AF245" s="22" t="b">
        <f>IF(AND(N245&gt;M245-5,N245&lt;M245+5),1)</f>
        <v>0</v>
      </c>
      <c r="AG245" s="22" t="b">
        <f>IF(AND(P245&gt;O245-5,P245&lt;O245+5),1)</f>
        <v>0</v>
      </c>
      <c r="AH245" s="22" t="b">
        <f>IF(AND(R245&gt;Q245-5,R245&lt;Q245+5),1)</f>
        <v>0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-791</v>
      </c>
      <c r="S246" s="8">
        <v>-490</v>
      </c>
      <c r="U246" s="8">
        <v>-508</v>
      </c>
    </row>
    <row r="247" spans="1:36" ht="15" customHeight="1" x14ac:dyDescent="0.4">
      <c r="A247" s="7" t="s">
        <v>255</v>
      </c>
      <c r="B247" s="8" t="s">
        <v>32</v>
      </c>
      <c r="Q247" s="8">
        <v>37</v>
      </c>
      <c r="S247" s="8">
        <v>33</v>
      </c>
      <c r="U247" s="8">
        <v>30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Q251" s="8">
        <v>-46</v>
      </c>
      <c r="S251" s="8">
        <v>-11</v>
      </c>
      <c r="U251" s="8">
        <v>-16</v>
      </c>
    </row>
    <row r="252" spans="1:36" ht="15" customHeight="1" x14ac:dyDescent="0.4">
      <c r="A252" s="7" t="s">
        <v>520</v>
      </c>
      <c r="B252" s="8" t="s">
        <v>32</v>
      </c>
      <c r="Q252" s="8">
        <v>114</v>
      </c>
      <c r="S252" s="8">
        <v>12</v>
      </c>
      <c r="U252" s="8">
        <v>124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Q254" s="8">
        <v>-173</v>
      </c>
      <c r="S254" s="8">
        <v>-1</v>
      </c>
      <c r="U254" s="8">
        <v>-77</v>
      </c>
    </row>
    <row r="255" spans="1:36" ht="15" customHeight="1" x14ac:dyDescent="0.4">
      <c r="A255" s="7" t="s">
        <v>263</v>
      </c>
      <c r="B255" s="8" t="s">
        <v>32</v>
      </c>
      <c r="Q255" s="8">
        <v>29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Q261" s="8">
        <v>501</v>
      </c>
      <c r="S261" s="8">
        <v>-262</v>
      </c>
      <c r="U261" s="8">
        <v>-67</v>
      </c>
    </row>
    <row r="262" spans="1:21" ht="15" customHeight="1" x14ac:dyDescent="0.4">
      <c r="A262" s="7" t="s">
        <v>270</v>
      </c>
      <c r="B262" s="8" t="s">
        <v>32</v>
      </c>
      <c r="Q262" s="8">
        <v>8</v>
      </c>
      <c r="S262" s="8">
        <v>139</v>
      </c>
      <c r="U262" s="8">
        <v>-126</v>
      </c>
    </row>
    <row r="263" spans="1:21" ht="15" customHeight="1" x14ac:dyDescent="0.4">
      <c r="A263" s="7" t="s">
        <v>271</v>
      </c>
      <c r="B263" s="8" t="s">
        <v>32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Q265" s="8">
        <v>-9</v>
      </c>
      <c r="S265" s="8">
        <v>-6</v>
      </c>
      <c r="U265" s="8">
        <v>-4</v>
      </c>
    </row>
    <row r="266" spans="1:21" ht="15" customHeight="1" x14ac:dyDescent="0.4">
      <c r="A266" s="7" t="s">
        <v>274</v>
      </c>
      <c r="B266" s="8" t="s">
        <v>32</v>
      </c>
      <c r="Q266" s="8">
        <v>149</v>
      </c>
      <c r="S266" s="8">
        <v>140</v>
      </c>
      <c r="U266" s="8">
        <v>135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  <c r="Q269" s="8">
        <v>-2</v>
      </c>
      <c r="S269" s="8">
        <v>-2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Q272" s="8">
        <v>369</v>
      </c>
      <c r="S272" s="8">
        <v>546</v>
      </c>
      <c r="U272" s="8">
        <v>208</v>
      </c>
    </row>
    <row r="273" spans="1:36" ht="15" customHeight="1" x14ac:dyDescent="0.4">
      <c r="A273" s="7" t="s">
        <v>281</v>
      </c>
      <c r="B273" s="8" t="s">
        <v>32</v>
      </c>
      <c r="Q273" s="8">
        <v>250</v>
      </c>
      <c r="S273" s="8">
        <v>250</v>
      </c>
      <c r="U273" s="8">
        <v>344</v>
      </c>
    </row>
    <row r="274" spans="1:36" ht="15" customHeight="1" x14ac:dyDescent="0.4">
      <c r="A274" s="7" t="s">
        <v>282</v>
      </c>
      <c r="B274" s="8" t="s">
        <v>32</v>
      </c>
      <c r="Q274" s="8">
        <v>-95</v>
      </c>
      <c r="S274" s="8">
        <v>-204</v>
      </c>
      <c r="U274" s="8">
        <v>-118</v>
      </c>
    </row>
    <row r="275" spans="1:36" ht="15" customHeight="1" x14ac:dyDescent="0.4">
      <c r="A275" s="7" t="s">
        <v>283</v>
      </c>
      <c r="B275" s="8" t="s">
        <v>32</v>
      </c>
      <c r="Q275" s="8">
        <v>1</v>
      </c>
      <c r="S275" s="8">
        <v>-12</v>
      </c>
      <c r="U275" s="8">
        <v>19</v>
      </c>
    </row>
    <row r="276" spans="1:36" ht="15" customHeight="1" x14ac:dyDescent="0.4">
      <c r="A276" s="7" t="s">
        <v>284</v>
      </c>
      <c r="B276" s="8" t="s">
        <v>32</v>
      </c>
      <c r="Q276" s="8">
        <v>-380</v>
      </c>
    </row>
    <row r="277" spans="1:36" ht="15" customHeight="1" x14ac:dyDescent="0.4">
      <c r="A277" s="7" t="s">
        <v>285</v>
      </c>
      <c r="B277" s="8" t="s">
        <v>32</v>
      </c>
      <c r="Q277" s="8">
        <v>55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>
        <v>309</v>
      </c>
      <c r="R280" s="14"/>
      <c r="S280" s="13">
        <v>4</v>
      </c>
      <c r="T280" s="14"/>
      <c r="U280" s="13">
        <v>137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326</v>
      </c>
      <c r="R285" s="27">
        <f>SUM(Q246:Q280)</f>
        <v>326</v>
      </c>
      <c r="S285" s="26">
        <v>136</v>
      </c>
      <c r="T285" s="27">
        <f>SUM(S246:S280)</f>
        <v>136</v>
      </c>
      <c r="U285" s="26">
        <v>82</v>
      </c>
      <c r="V285" s="27">
        <f>SUM(U246:U280)</f>
        <v>81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10</v>
      </c>
      <c r="S286" s="8">
        <v>6</v>
      </c>
      <c r="U286" s="8">
        <v>4</v>
      </c>
    </row>
    <row r="287" spans="1:36" ht="15" customHeight="1" x14ac:dyDescent="0.4">
      <c r="A287" s="7" t="s">
        <v>295</v>
      </c>
      <c r="B287" s="8" t="s">
        <v>32</v>
      </c>
      <c r="Q287" s="8">
        <v>-147</v>
      </c>
      <c r="S287" s="8">
        <v>-150</v>
      </c>
      <c r="U287" s="8">
        <v>-107</v>
      </c>
    </row>
    <row r="288" spans="1:36" ht="15" customHeight="1" x14ac:dyDescent="0.4">
      <c r="A288" s="7" t="s">
        <v>296</v>
      </c>
      <c r="B288" s="8" t="s">
        <v>32</v>
      </c>
      <c r="Q288" s="8">
        <v>-4</v>
      </c>
      <c r="S288" s="8">
        <v>-4</v>
      </c>
      <c r="U288" s="8">
        <v>-4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184</v>
      </c>
      <c r="R291" s="24">
        <f>R285+SUM(Q286:Q290)</f>
        <v>185</v>
      </c>
      <c r="S291" s="23">
        <v>-13</v>
      </c>
      <c r="T291" s="24">
        <f>T285+SUM(S286:S290)</f>
        <v>-12</v>
      </c>
      <c r="U291" s="23">
        <v>-26</v>
      </c>
      <c r="V291" s="24">
        <f>U285+SUM(U286:U290)</f>
        <v>-25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  <c r="Q293" s="8">
        <v>334</v>
      </c>
    </row>
    <row r="294" spans="1:36" ht="15" customHeight="1" x14ac:dyDescent="0.4">
      <c r="A294" s="7" t="s">
        <v>302</v>
      </c>
      <c r="B294" s="8" t="s">
        <v>32</v>
      </c>
      <c r="Q294" s="8">
        <v>-2</v>
      </c>
      <c r="S294" s="8">
        <v>-1</v>
      </c>
    </row>
    <row r="295" spans="1:36" ht="15" customHeight="1" x14ac:dyDescent="0.4">
      <c r="A295" s="7" t="s">
        <v>303</v>
      </c>
      <c r="B295" s="8" t="s">
        <v>32</v>
      </c>
      <c r="Q295" s="8">
        <v>120</v>
      </c>
      <c r="S295" s="8">
        <v>17</v>
      </c>
      <c r="U295" s="8">
        <v>111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  <c r="Q297" s="8">
        <v>56</v>
      </c>
    </row>
    <row r="298" spans="1:36" ht="15" customHeight="1" x14ac:dyDescent="0.4">
      <c r="A298" s="7" t="s">
        <v>306</v>
      </c>
      <c r="B298" s="8" t="s">
        <v>32</v>
      </c>
    </row>
    <row r="299" spans="1:36" ht="15" customHeight="1" x14ac:dyDescent="0.4">
      <c r="A299" s="7" t="s">
        <v>307</v>
      </c>
      <c r="B299" s="8" t="s">
        <v>32</v>
      </c>
      <c r="Q299" s="8">
        <v>5</v>
      </c>
      <c r="S299" s="8">
        <v>99</v>
      </c>
      <c r="U299" s="8">
        <v>80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Q302" s="8">
        <v>4</v>
      </c>
      <c r="S302" s="8">
        <v>-89</v>
      </c>
      <c r="U302" s="8">
        <v>-20</v>
      </c>
    </row>
    <row r="303" spans="1:36" ht="15" customHeight="1" x14ac:dyDescent="0.4">
      <c r="A303" s="7" t="s">
        <v>311</v>
      </c>
      <c r="B303" s="8" t="s">
        <v>32</v>
      </c>
      <c r="Q303" s="8">
        <v>-18</v>
      </c>
      <c r="S303" s="8">
        <v>71</v>
      </c>
      <c r="U303" s="8">
        <v>66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-309</v>
      </c>
      <c r="U305" s="8">
        <v>30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189</v>
      </c>
      <c r="R306" s="24">
        <f>SUM(Q292:Q305)</f>
        <v>190</v>
      </c>
      <c r="S306" s="23">
        <v>95</v>
      </c>
      <c r="T306" s="24">
        <f>SUM(S292:S305)</f>
        <v>97</v>
      </c>
      <c r="U306" s="23">
        <v>275</v>
      </c>
      <c r="V306" s="24">
        <f>SUM(U292:U305)</f>
        <v>267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Q308" s="8">
        <v>-82</v>
      </c>
      <c r="S308" s="8">
        <v>-87</v>
      </c>
      <c r="U308" s="8">
        <v>-148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</row>
    <row r="313" spans="1:36" ht="15" customHeight="1" x14ac:dyDescent="0.4">
      <c r="A313" s="7" t="s">
        <v>320</v>
      </c>
      <c r="B313" s="8" t="s">
        <v>32</v>
      </c>
      <c r="Q313" s="8">
        <v>-188</v>
      </c>
      <c r="S313" s="8">
        <v>-52</v>
      </c>
      <c r="U313" s="8">
        <v>-85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U323" s="8">
        <v>-88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-270</v>
      </c>
      <c r="R324" s="24">
        <f>SUM(Q307:Q323)</f>
        <v>-270</v>
      </c>
      <c r="S324" s="23">
        <v>-138</v>
      </c>
      <c r="T324" s="24">
        <f>SUM(S307:S323)</f>
        <v>-139</v>
      </c>
      <c r="U324" s="23">
        <v>-321</v>
      </c>
      <c r="V324" s="24">
        <f>SUM(U307:U323)</f>
        <v>-321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103</v>
      </c>
      <c r="R326" s="24">
        <f>Q329-Q327-Q328</f>
        <v>103</v>
      </c>
      <c r="S326" s="23">
        <v>-55</v>
      </c>
      <c r="T326" s="24">
        <f>S329-S327-S328</f>
        <v>-55</v>
      </c>
      <c r="U326" s="23">
        <v>-72</v>
      </c>
      <c r="V326" s="24">
        <f>U329-U327-U328</f>
        <v>-71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372</v>
      </c>
      <c r="S327" s="8">
        <v>479</v>
      </c>
      <c r="U327" s="8">
        <v>424</v>
      </c>
    </row>
    <row r="328" spans="1:36" ht="15" customHeight="1" x14ac:dyDescent="0.4">
      <c r="A328" s="7" t="s">
        <v>335</v>
      </c>
      <c r="B328" s="8" t="s">
        <v>32</v>
      </c>
      <c r="Q328" s="8">
        <v>4</v>
      </c>
    </row>
    <row r="329" spans="1:36" ht="15" customHeight="1" x14ac:dyDescent="0.4">
      <c r="A329" s="7" t="s">
        <v>336</v>
      </c>
      <c r="B329" s="8" t="s">
        <v>32</v>
      </c>
      <c r="Q329" s="8">
        <v>479</v>
      </c>
      <c r="S329" s="8">
        <v>424</v>
      </c>
      <c r="U329" s="8">
        <v>353</v>
      </c>
    </row>
    <row r="330" spans="1:36" ht="15" customHeight="1" x14ac:dyDescent="0.4">
      <c r="A330" s="7" t="s">
        <v>337</v>
      </c>
      <c r="B330" s="8" t="s">
        <v>32</v>
      </c>
      <c r="Q330" s="8">
        <v>605</v>
      </c>
      <c r="S330" s="8">
        <v>434</v>
      </c>
      <c r="U330" s="8">
        <v>441</v>
      </c>
    </row>
    <row r="331" spans="1:36" ht="15" customHeight="1" x14ac:dyDescent="0.4">
      <c r="A331" s="7" t="s">
        <v>338</v>
      </c>
      <c r="B331" s="8" t="s">
        <v>32</v>
      </c>
      <c r="Q331" s="8">
        <v>-126</v>
      </c>
      <c r="S331" s="8">
        <v>-10</v>
      </c>
      <c r="U331" s="8">
        <v>-89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3923-2588-4207-9875-1FF7A290ABEF}">
  <dimension ref="A1:AJ494"/>
  <sheetViews>
    <sheetView zoomScaleNormal="100" workbookViewId="0">
      <pane xSplit="2" ySplit="2" topLeftCell="C65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555</v>
      </c>
      <c r="D1" s="10"/>
      <c r="E1" s="9" t="s">
        <v>556</v>
      </c>
      <c r="F1" s="10"/>
      <c r="G1" s="9" t="s">
        <v>557</v>
      </c>
      <c r="H1" s="10"/>
      <c r="I1" s="9" t="s">
        <v>558</v>
      </c>
      <c r="J1" s="10"/>
      <c r="K1" s="9" t="s">
        <v>559</v>
      </c>
      <c r="L1" s="10"/>
      <c r="M1" s="9" t="s">
        <v>560</v>
      </c>
      <c r="N1" s="10"/>
      <c r="O1" s="9" t="s">
        <v>561</v>
      </c>
      <c r="P1" s="10"/>
      <c r="Q1" s="9" t="s">
        <v>562</v>
      </c>
      <c r="R1" s="10"/>
      <c r="S1" s="9" t="s">
        <v>563</v>
      </c>
      <c r="T1" s="10"/>
      <c r="U1" s="9" t="s">
        <v>564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195</v>
      </c>
    </row>
    <row r="4" spans="1:36" ht="15" customHeight="1" x14ac:dyDescent="0.4">
      <c r="A4" s="7" t="s">
        <v>23</v>
      </c>
      <c r="B4" s="8" t="s">
        <v>24</v>
      </c>
      <c r="C4" s="8">
        <v>3</v>
      </c>
      <c r="D4" s="11">
        <v>5</v>
      </c>
      <c r="E4" s="8">
        <v>3</v>
      </c>
      <c r="G4" s="8">
        <v>4</v>
      </c>
      <c r="I4" s="8">
        <v>4</v>
      </c>
      <c r="K4" s="8">
        <v>4</v>
      </c>
      <c r="M4" s="8">
        <v>4</v>
      </c>
      <c r="O4" s="8">
        <v>4</v>
      </c>
      <c r="Q4" s="8">
        <v>5</v>
      </c>
      <c r="S4" s="8">
        <v>5</v>
      </c>
      <c r="U4" s="8">
        <v>5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17100000</v>
      </c>
      <c r="E5" s="8">
        <v>17100000</v>
      </c>
      <c r="G5" s="8">
        <v>17100000</v>
      </c>
      <c r="I5" s="8">
        <v>17100000</v>
      </c>
      <c r="K5" s="8">
        <v>17100000</v>
      </c>
      <c r="M5" s="8">
        <v>17100000</v>
      </c>
      <c r="O5" s="8">
        <v>17100000</v>
      </c>
      <c r="Q5" s="8">
        <v>17100000</v>
      </c>
      <c r="S5" s="8">
        <v>17100000</v>
      </c>
      <c r="U5" s="8">
        <v>17100000</v>
      </c>
    </row>
    <row r="6" spans="1:36" ht="15" customHeight="1" x14ac:dyDescent="0.4">
      <c r="A6" s="7" t="s">
        <v>27</v>
      </c>
      <c r="B6" s="8" t="s">
        <v>26</v>
      </c>
      <c r="C6" s="8">
        <v>3000</v>
      </c>
      <c r="E6" s="8">
        <v>2000</v>
      </c>
      <c r="G6" s="8">
        <v>1000</v>
      </c>
      <c r="I6" s="8">
        <v>1000</v>
      </c>
      <c r="K6" s="8">
        <v>2015</v>
      </c>
      <c r="M6" s="8">
        <v>3957</v>
      </c>
      <c r="O6" s="8">
        <v>549</v>
      </c>
      <c r="Q6" s="8">
        <v>2334</v>
      </c>
      <c r="S6" s="8">
        <v>1894</v>
      </c>
      <c r="U6" s="8">
        <v>5134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565</v>
      </c>
      <c r="D7" s="14"/>
      <c r="E7" s="13" t="s">
        <v>565</v>
      </c>
      <c r="F7" s="14"/>
      <c r="G7" s="13" t="s">
        <v>565</v>
      </c>
      <c r="H7" s="14"/>
      <c r="I7" s="13" t="s">
        <v>565</v>
      </c>
      <c r="J7" s="14"/>
      <c r="K7" s="13" t="s">
        <v>565</v>
      </c>
      <c r="L7" s="14"/>
      <c r="M7" s="13" t="s">
        <v>565</v>
      </c>
      <c r="N7" s="14"/>
      <c r="O7" s="13" t="s">
        <v>565</v>
      </c>
      <c r="P7" s="14"/>
      <c r="Q7" s="13" t="s">
        <v>565</v>
      </c>
      <c r="R7" s="14"/>
      <c r="S7" s="13" t="s">
        <v>565</v>
      </c>
      <c r="T7" s="14"/>
      <c r="U7" s="13" t="s">
        <v>565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2733</v>
      </c>
      <c r="D8" s="17">
        <f>SUM(C9:C35)-SUM(C17:C21)</f>
        <v>2733</v>
      </c>
      <c r="E8" s="16">
        <v>2797</v>
      </c>
      <c r="F8" s="17">
        <f>SUM(E9:E35)-SUM(E17:E21)</f>
        <v>2767</v>
      </c>
      <c r="G8" s="16">
        <v>2083</v>
      </c>
      <c r="H8" s="17">
        <f>SUM(G9:G35)-SUM(G17:G21)</f>
        <v>2048</v>
      </c>
      <c r="I8" s="16">
        <v>2506</v>
      </c>
      <c r="J8" s="17">
        <f>SUM(I9:I35)-SUM(I17:I21)</f>
        <v>2475</v>
      </c>
      <c r="K8" s="16">
        <v>2712</v>
      </c>
      <c r="L8" s="17">
        <f>SUM(K9:K35)-SUM(K17:K21)</f>
        <v>2686</v>
      </c>
      <c r="M8" s="16">
        <v>1190</v>
      </c>
      <c r="N8" s="17">
        <f>SUM(M9:M35)-SUM(M17:M21)</f>
        <v>1159</v>
      </c>
      <c r="O8" s="16">
        <v>1516</v>
      </c>
      <c r="P8" s="17">
        <f>SUM(O9:O35)-SUM(O17:O21)</f>
        <v>1483</v>
      </c>
      <c r="Q8" s="16">
        <v>1685</v>
      </c>
      <c r="R8" s="17">
        <f>SUM(Q9:Q35)-SUM(Q17:Q21)</f>
        <v>1664</v>
      </c>
      <c r="S8" s="16">
        <v>1976</v>
      </c>
      <c r="T8" s="17">
        <f>SUM(S9:S35)-SUM(S17:S21)</f>
        <v>1968</v>
      </c>
      <c r="U8" s="16">
        <v>1687</v>
      </c>
      <c r="V8" s="17">
        <f>SUM(U9:U35)-SUM(U17:U21)</f>
        <v>1682</v>
      </c>
      <c r="W8" s="16"/>
      <c r="X8" s="17">
        <f>SUM(W9:W35)-SUM(W17:W21)</f>
        <v>-43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469</v>
      </c>
      <c r="E10" s="8">
        <v>475</v>
      </c>
      <c r="G10" s="8">
        <v>363</v>
      </c>
      <c r="I10" s="8">
        <v>489</v>
      </c>
      <c r="K10" s="8">
        <v>190</v>
      </c>
      <c r="M10" s="8">
        <v>205</v>
      </c>
      <c r="O10" s="8">
        <v>99</v>
      </c>
      <c r="Q10" s="8">
        <v>274</v>
      </c>
      <c r="S10" s="8">
        <v>371</v>
      </c>
      <c r="U10" s="8">
        <v>100</v>
      </c>
    </row>
    <row r="11" spans="1:36" ht="15" customHeight="1" x14ac:dyDescent="0.4">
      <c r="A11" s="7" t="s">
        <v>35</v>
      </c>
      <c r="B11" s="8" t="s">
        <v>32</v>
      </c>
      <c r="C11" s="8">
        <v>984</v>
      </c>
      <c r="E11" s="8">
        <v>1658</v>
      </c>
      <c r="G11" s="8">
        <v>672</v>
      </c>
      <c r="I11" s="8">
        <v>1044</v>
      </c>
      <c r="K11" s="8">
        <v>981</v>
      </c>
      <c r="M11" s="8">
        <v>331</v>
      </c>
      <c r="O11" s="8">
        <v>405</v>
      </c>
      <c r="Q11" s="8">
        <v>390</v>
      </c>
      <c r="S11" s="8">
        <v>562</v>
      </c>
      <c r="U11" s="8">
        <v>309</v>
      </c>
    </row>
    <row r="12" spans="1:36" ht="15" customHeight="1" x14ac:dyDescent="0.4">
      <c r="A12" s="7" t="s">
        <v>36</v>
      </c>
      <c r="B12" s="8" t="s">
        <v>32</v>
      </c>
      <c r="C12" s="8">
        <v>29</v>
      </c>
      <c r="E12" s="8">
        <v>35</v>
      </c>
      <c r="G12" s="8">
        <v>23</v>
      </c>
      <c r="I12" s="8">
        <v>49</v>
      </c>
      <c r="K12" s="8">
        <v>43</v>
      </c>
      <c r="M12" s="8">
        <v>29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775</v>
      </c>
      <c r="E15" s="8">
        <v>71</v>
      </c>
      <c r="G15" s="8">
        <v>325</v>
      </c>
      <c r="I15" s="8">
        <v>174</v>
      </c>
      <c r="K15" s="8">
        <v>138</v>
      </c>
      <c r="M15" s="8">
        <v>61</v>
      </c>
      <c r="O15" s="8">
        <v>123</v>
      </c>
      <c r="Q15" s="8">
        <v>62</v>
      </c>
      <c r="S15" s="8">
        <v>14</v>
      </c>
      <c r="U15" s="8">
        <v>14</v>
      </c>
    </row>
    <row r="16" spans="1:36" ht="15" customHeight="1" x14ac:dyDescent="0.4">
      <c r="A16" s="7" t="s">
        <v>40</v>
      </c>
      <c r="B16" s="8" t="s">
        <v>32</v>
      </c>
      <c r="C16" s="8">
        <v>394</v>
      </c>
      <c r="E16" s="8">
        <v>452</v>
      </c>
      <c r="G16" s="8">
        <v>478</v>
      </c>
      <c r="I16" s="8">
        <v>590</v>
      </c>
      <c r="K16" s="8">
        <v>1240</v>
      </c>
      <c r="M16" s="8">
        <v>433</v>
      </c>
      <c r="O16" s="8">
        <v>706</v>
      </c>
      <c r="Q16" s="8">
        <v>873</v>
      </c>
      <c r="S16" s="8">
        <v>958</v>
      </c>
      <c r="U16" s="8">
        <v>1217</v>
      </c>
    </row>
    <row r="17" spans="1:21" ht="15" customHeight="1" x14ac:dyDescent="0.4">
      <c r="A17" s="7" t="s">
        <v>41</v>
      </c>
      <c r="B17" s="8" t="s">
        <v>32</v>
      </c>
      <c r="Q17" s="8">
        <v>398</v>
      </c>
      <c r="S17" s="8">
        <v>718</v>
      </c>
      <c r="U17" s="8">
        <v>815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Q19" s="8">
        <v>150</v>
      </c>
      <c r="S19" s="8">
        <v>109</v>
      </c>
      <c r="U19" s="8">
        <v>154</v>
      </c>
    </row>
    <row r="20" spans="1:21" ht="15" customHeight="1" x14ac:dyDescent="0.4">
      <c r="A20" s="7" t="s">
        <v>44</v>
      </c>
      <c r="B20" s="8" t="s">
        <v>32</v>
      </c>
      <c r="Q20" s="8">
        <v>325</v>
      </c>
      <c r="S20" s="8">
        <v>131</v>
      </c>
      <c r="U20" s="8">
        <v>248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  <c r="C23" s="8">
        <v>7</v>
      </c>
      <c r="E23" s="8">
        <v>6</v>
      </c>
      <c r="G23" s="8">
        <v>11</v>
      </c>
      <c r="I23" s="8">
        <v>21</v>
      </c>
      <c r="K23" s="8">
        <v>26</v>
      </c>
      <c r="M23" s="8">
        <v>16</v>
      </c>
      <c r="Q23" s="8">
        <v>10</v>
      </c>
      <c r="S23" s="8">
        <v>18</v>
      </c>
      <c r="U23" s="8">
        <v>13</v>
      </c>
    </row>
    <row r="24" spans="1:21" ht="15" customHeight="1" x14ac:dyDescent="0.4">
      <c r="A24" s="7" t="s">
        <v>48</v>
      </c>
      <c r="B24" s="8" t="s">
        <v>32</v>
      </c>
      <c r="Q24" s="8">
        <v>27</v>
      </c>
      <c r="S24" s="8">
        <v>17</v>
      </c>
      <c r="U24" s="8">
        <v>11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Q28" s="8">
        <v>32</v>
      </c>
      <c r="S28" s="8">
        <v>28</v>
      </c>
      <c r="U28" s="8">
        <v>11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76</v>
      </c>
      <c r="E33" s="8">
        <v>105</v>
      </c>
      <c r="G33" s="8">
        <v>211</v>
      </c>
      <c r="I33" s="8">
        <v>142</v>
      </c>
      <c r="K33" s="8">
        <v>98</v>
      </c>
      <c r="M33" s="8">
        <v>117</v>
      </c>
      <c r="O33" s="8">
        <v>184</v>
      </c>
      <c r="Q33" s="8">
        <v>20</v>
      </c>
      <c r="S33" s="8">
        <v>11</v>
      </c>
      <c r="U33" s="8">
        <v>13</v>
      </c>
    </row>
    <row r="34" spans="1:36" ht="15" customHeight="1" x14ac:dyDescent="0.4">
      <c r="A34" s="7" t="s">
        <v>58</v>
      </c>
      <c r="B34" s="8" t="s">
        <v>32</v>
      </c>
      <c r="C34" s="8">
        <v>-1</v>
      </c>
      <c r="E34" s="8">
        <v>-35</v>
      </c>
      <c r="G34" s="8">
        <v>-35</v>
      </c>
      <c r="I34" s="8">
        <v>-34</v>
      </c>
      <c r="K34" s="8">
        <v>-30</v>
      </c>
      <c r="M34" s="8">
        <v>-33</v>
      </c>
      <c r="O34" s="8">
        <v>-34</v>
      </c>
      <c r="Q34" s="8">
        <v>-24</v>
      </c>
      <c r="S34" s="8">
        <v>-11</v>
      </c>
      <c r="U34" s="8">
        <v>-6</v>
      </c>
      <c r="W34" s="8">
        <v>-43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4731</v>
      </c>
      <c r="D36" s="17">
        <f>C37+C46+C55</f>
        <v>4732</v>
      </c>
      <c r="E36" s="16">
        <v>4655</v>
      </c>
      <c r="F36" s="17">
        <f>E37+E46+E55</f>
        <v>4655</v>
      </c>
      <c r="G36" s="16">
        <v>5467</v>
      </c>
      <c r="H36" s="17">
        <f>G37+G46+G55</f>
        <v>5467</v>
      </c>
      <c r="I36" s="16">
        <v>5769</v>
      </c>
      <c r="J36" s="17">
        <f>I37+I46+I55</f>
        <v>5770</v>
      </c>
      <c r="K36" s="16">
        <v>4773</v>
      </c>
      <c r="L36" s="17">
        <f>K37+K46+K55</f>
        <v>4773</v>
      </c>
      <c r="M36" s="16">
        <v>4149</v>
      </c>
      <c r="N36" s="17">
        <f>M37+M46+M55</f>
        <v>4149</v>
      </c>
      <c r="O36" s="16">
        <v>3775</v>
      </c>
      <c r="P36" s="17">
        <f>O37+O46+O55</f>
        <v>3775</v>
      </c>
      <c r="Q36" s="16">
        <v>4414</v>
      </c>
      <c r="R36" s="17">
        <f>Q37+Q46+Q55</f>
        <v>4414</v>
      </c>
      <c r="S36" s="16">
        <v>5725</v>
      </c>
      <c r="T36" s="17">
        <f>S37+S46+S55</f>
        <v>5725</v>
      </c>
      <c r="U36" s="16">
        <v>4947</v>
      </c>
      <c r="V36" s="17">
        <f>U37+U46+U55</f>
        <v>4947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2605</v>
      </c>
      <c r="D37" s="20">
        <f>SUM(C38:C45)-C43-SUM(C39:C41)</f>
        <v>2604</v>
      </c>
      <c r="E37" s="19">
        <v>2405</v>
      </c>
      <c r="F37" s="20">
        <f>SUM(E38:E45)-E43-SUM(E39:E41)</f>
        <v>2405</v>
      </c>
      <c r="G37" s="19">
        <v>3340</v>
      </c>
      <c r="H37" s="20">
        <f>SUM(G38:G45)-G43-SUM(G39:G41)</f>
        <v>3340</v>
      </c>
      <c r="I37" s="19">
        <v>3617</v>
      </c>
      <c r="J37" s="20">
        <f>SUM(I38:I45)-I43-SUM(I39:I41)</f>
        <v>3617</v>
      </c>
      <c r="K37" s="19">
        <v>2748</v>
      </c>
      <c r="L37" s="20">
        <f>SUM(K38:K45)-K43-SUM(K39:K41)</f>
        <v>2748</v>
      </c>
      <c r="M37" s="19">
        <v>2254</v>
      </c>
      <c r="N37" s="20">
        <f>SUM(M38:M45)-M43-SUM(M39:M41)</f>
        <v>2254</v>
      </c>
      <c r="O37" s="19">
        <v>1650</v>
      </c>
      <c r="P37" s="20">
        <f>SUM(O38:O45)-O43-SUM(O39:O41)</f>
        <v>1650</v>
      </c>
      <c r="Q37" s="19">
        <v>2640</v>
      </c>
      <c r="R37" s="20">
        <f>SUM(Q38:Q45)-Q43-SUM(Q39:Q41)</f>
        <v>2640</v>
      </c>
      <c r="S37" s="19">
        <v>2685</v>
      </c>
      <c r="T37" s="20">
        <f>SUM(S38:S45)-S43-SUM(S39:S41)</f>
        <v>2684</v>
      </c>
      <c r="U37" s="19">
        <v>2508</v>
      </c>
      <c r="V37" s="20">
        <f>SUM(U38:U45)-U43-SUM(U39:U41)</f>
        <v>2508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2457</v>
      </c>
      <c r="E38" s="8">
        <v>2258</v>
      </c>
      <c r="G38" s="8">
        <v>2825</v>
      </c>
      <c r="I38" s="8">
        <v>3471</v>
      </c>
      <c r="K38" s="8">
        <v>2601</v>
      </c>
      <c r="M38" s="8">
        <v>2107</v>
      </c>
      <c r="O38" s="8">
        <v>1528</v>
      </c>
      <c r="Q38" s="8">
        <v>1434</v>
      </c>
      <c r="S38" s="8">
        <v>1616</v>
      </c>
      <c r="U38" s="8">
        <v>1440</v>
      </c>
    </row>
    <row r="39" spans="1:36" ht="15" customHeight="1" x14ac:dyDescent="0.4">
      <c r="A39" s="7" t="s">
        <v>63</v>
      </c>
      <c r="B39" s="8" t="s">
        <v>32</v>
      </c>
      <c r="K39" s="8">
        <v>1347</v>
      </c>
      <c r="M39" s="8">
        <v>1189</v>
      </c>
      <c r="O39" s="8">
        <v>872</v>
      </c>
      <c r="Q39" s="8">
        <v>867</v>
      </c>
      <c r="S39" s="8">
        <v>1060</v>
      </c>
      <c r="U39" s="8">
        <v>1036</v>
      </c>
    </row>
    <row r="40" spans="1:36" ht="15" customHeight="1" x14ac:dyDescent="0.4">
      <c r="A40" s="7" t="s">
        <v>64</v>
      </c>
      <c r="B40" s="8" t="s">
        <v>32</v>
      </c>
      <c r="K40" s="8">
        <v>1194</v>
      </c>
      <c r="M40" s="8">
        <v>868</v>
      </c>
      <c r="O40" s="8">
        <v>633</v>
      </c>
      <c r="Q40" s="8">
        <v>544</v>
      </c>
      <c r="S40" s="8">
        <v>535</v>
      </c>
      <c r="U40" s="8">
        <v>382</v>
      </c>
    </row>
    <row r="41" spans="1:36" ht="15" customHeight="1" x14ac:dyDescent="0.4">
      <c r="A41" s="7" t="s">
        <v>65</v>
      </c>
      <c r="B41" s="8" t="s">
        <v>32</v>
      </c>
      <c r="K41" s="8">
        <v>59</v>
      </c>
      <c r="M41" s="8">
        <v>50</v>
      </c>
      <c r="Q41" s="8">
        <v>23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>
        <v>24</v>
      </c>
      <c r="P43" s="14"/>
      <c r="Q43" s="13"/>
      <c r="R43" s="14"/>
      <c r="S43" s="13">
        <v>21</v>
      </c>
      <c r="T43" s="14"/>
      <c r="U43" s="13">
        <v>22</v>
      </c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G44" s="8">
        <v>368</v>
      </c>
      <c r="O44" s="8">
        <v>30</v>
      </c>
      <c r="Q44" s="8">
        <v>138</v>
      </c>
    </row>
    <row r="45" spans="1:36" ht="15" customHeight="1" x14ac:dyDescent="0.4">
      <c r="A45" s="7" t="s">
        <v>69</v>
      </c>
      <c r="B45" s="8" t="s">
        <v>32</v>
      </c>
      <c r="C45" s="8">
        <v>147</v>
      </c>
      <c r="E45" s="8">
        <v>147</v>
      </c>
      <c r="G45" s="8">
        <v>147</v>
      </c>
      <c r="I45" s="8">
        <v>146</v>
      </c>
      <c r="K45" s="8">
        <v>147</v>
      </c>
      <c r="M45" s="8">
        <v>147</v>
      </c>
      <c r="O45" s="8">
        <v>92</v>
      </c>
      <c r="Q45" s="8">
        <v>1068</v>
      </c>
      <c r="S45" s="8">
        <v>1068</v>
      </c>
      <c r="U45" s="8">
        <v>1068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3</v>
      </c>
      <c r="D46" s="20">
        <f>C46</f>
        <v>3</v>
      </c>
      <c r="E46" s="19">
        <v>3</v>
      </c>
      <c r="F46" s="20">
        <f>E46</f>
        <v>3</v>
      </c>
      <c r="G46" s="19">
        <v>34</v>
      </c>
      <c r="H46" s="20">
        <f>G46</f>
        <v>34</v>
      </c>
      <c r="I46" s="19">
        <v>59</v>
      </c>
      <c r="J46" s="20">
        <f>I46</f>
        <v>59</v>
      </c>
      <c r="K46" s="19">
        <v>21</v>
      </c>
      <c r="L46" s="20">
        <f>K46</f>
        <v>21</v>
      </c>
      <c r="M46" s="19">
        <v>10</v>
      </c>
      <c r="N46" s="20">
        <f>M46</f>
        <v>10</v>
      </c>
      <c r="O46" s="19">
        <v>7</v>
      </c>
      <c r="P46" s="20">
        <f>O46</f>
        <v>7</v>
      </c>
      <c r="Q46" s="19">
        <v>7</v>
      </c>
      <c r="R46" s="20">
        <f>Q46</f>
        <v>7</v>
      </c>
      <c r="S46" s="19">
        <v>33</v>
      </c>
      <c r="T46" s="20">
        <f>S46</f>
        <v>33</v>
      </c>
      <c r="U46" s="19">
        <v>144</v>
      </c>
      <c r="V46" s="20">
        <f>U46</f>
        <v>144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7</v>
      </c>
      <c r="S54" s="8">
        <v>33</v>
      </c>
      <c r="U54" s="8">
        <v>144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2124</v>
      </c>
      <c r="D55" s="20">
        <f>SUM(C56:C76)-C56</f>
        <v>-13326</v>
      </c>
      <c r="E55" s="19">
        <v>2247</v>
      </c>
      <c r="F55" s="20">
        <f>SUM(E56:E76)-E56</f>
        <v>-13203</v>
      </c>
      <c r="G55" s="19">
        <v>2093</v>
      </c>
      <c r="H55" s="20">
        <f>SUM(G56:G76)-G56</f>
        <v>-22632</v>
      </c>
      <c r="I55" s="19">
        <v>2094</v>
      </c>
      <c r="J55" s="20">
        <f>SUM(I56:I76)-I56</f>
        <v>-26723</v>
      </c>
      <c r="K55" s="19">
        <v>2004</v>
      </c>
      <c r="L55" s="20">
        <f>SUM(K56:K76)-K56</f>
        <v>-27387</v>
      </c>
      <c r="M55" s="19">
        <v>1885</v>
      </c>
      <c r="N55" s="20">
        <f>SUM(M56:M76)-M56</f>
        <v>1885</v>
      </c>
      <c r="O55" s="19">
        <v>2118</v>
      </c>
      <c r="P55" s="20">
        <f>SUM(O56:O76)-O56</f>
        <v>1673</v>
      </c>
      <c r="Q55" s="19">
        <v>1767</v>
      </c>
      <c r="R55" s="20">
        <f>SUM(Q56:Q76)-Q56</f>
        <v>1100</v>
      </c>
      <c r="S55" s="19">
        <v>3007</v>
      </c>
      <c r="T55" s="20">
        <f>SUM(S56:S76)-S56</f>
        <v>1648</v>
      </c>
      <c r="U55" s="19">
        <v>2295</v>
      </c>
      <c r="V55" s="20">
        <f>SUM(U56:U76)-U56</f>
        <v>1313</v>
      </c>
      <c r="W55" s="19"/>
      <c r="X55" s="20">
        <f>SUM(W56:W76)-W56</f>
        <v>0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>
        <f>IF(AND(N55&gt;M55-5,N55&lt;M55+5),1)</f>
        <v>1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1664</v>
      </c>
      <c r="D56" s="11">
        <f>SUM(C57:C61)</f>
        <v>1664</v>
      </c>
      <c r="E56" s="8">
        <v>1760</v>
      </c>
      <c r="F56" s="11">
        <f>SUM(E57:E61)</f>
        <v>1760</v>
      </c>
      <c r="G56" s="8">
        <v>1607</v>
      </c>
      <c r="H56" s="11">
        <f>SUM(G57:G61)</f>
        <v>1607</v>
      </c>
      <c r="I56" s="8">
        <v>1588</v>
      </c>
      <c r="J56" s="11">
        <f>SUM(I57:I61)</f>
        <v>1588</v>
      </c>
      <c r="K56" s="8">
        <v>1503</v>
      </c>
      <c r="L56" s="11">
        <f>SUM(K57:K61)</f>
        <v>1503</v>
      </c>
      <c r="M56" s="8">
        <v>1408</v>
      </c>
      <c r="N56" s="11">
        <f>SUM(M57:M61)</f>
        <v>1408</v>
      </c>
      <c r="O56" s="8">
        <v>1480</v>
      </c>
      <c r="P56" s="11">
        <f>SUM(O57:O61)</f>
        <v>1480</v>
      </c>
      <c r="Q56" s="8">
        <v>1208</v>
      </c>
      <c r="R56" s="11">
        <f>SUM(Q57:Q61)</f>
        <v>1208</v>
      </c>
      <c r="S56" s="8">
        <v>2767</v>
      </c>
      <c r="T56" s="11">
        <f>SUM(S57:S61)</f>
        <v>2767</v>
      </c>
      <c r="U56" s="8">
        <v>2026</v>
      </c>
      <c r="V56" s="11">
        <f>SUM(U57:U61)</f>
        <v>2026</v>
      </c>
    </row>
    <row r="57" spans="1:36" ht="15" customHeight="1" x14ac:dyDescent="0.4">
      <c r="A57" s="7" t="s">
        <v>80</v>
      </c>
      <c r="B57" s="8" t="s">
        <v>32</v>
      </c>
      <c r="C57" s="8">
        <v>1196</v>
      </c>
      <c r="E57" s="8">
        <v>1188</v>
      </c>
      <c r="G57" s="8">
        <v>1168</v>
      </c>
      <c r="I57" s="8">
        <v>1162</v>
      </c>
      <c r="K57" s="8">
        <v>1075</v>
      </c>
      <c r="M57" s="8">
        <v>1031</v>
      </c>
      <c r="O57" s="8">
        <v>1386</v>
      </c>
      <c r="Q57" s="8">
        <v>1208</v>
      </c>
      <c r="S57" s="8">
        <v>2767</v>
      </c>
      <c r="U57" s="8">
        <v>2026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468</v>
      </c>
      <c r="E61" s="8">
        <v>572</v>
      </c>
      <c r="G61" s="8">
        <v>439</v>
      </c>
      <c r="I61" s="8">
        <v>426</v>
      </c>
      <c r="K61" s="8">
        <v>428</v>
      </c>
      <c r="M61" s="8">
        <v>377</v>
      </c>
      <c r="O61" s="8">
        <v>94</v>
      </c>
    </row>
    <row r="62" spans="1:36" ht="15" customHeight="1" x14ac:dyDescent="0.4">
      <c r="A62" s="7" t="s">
        <v>85</v>
      </c>
      <c r="B62" s="8" t="s">
        <v>32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Q71" s="8">
        <v>119</v>
      </c>
      <c r="U71" s="8">
        <v>184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460</v>
      </c>
      <c r="D74" s="20">
        <f>C74</f>
        <v>460</v>
      </c>
      <c r="E74" s="19">
        <v>488</v>
      </c>
      <c r="F74" s="20">
        <f>E74</f>
        <v>488</v>
      </c>
      <c r="G74" s="19">
        <v>486</v>
      </c>
      <c r="H74" s="20">
        <f>G74</f>
        <v>486</v>
      </c>
      <c r="I74" s="19">
        <v>506</v>
      </c>
      <c r="J74" s="20">
        <f>I74</f>
        <v>506</v>
      </c>
      <c r="K74" s="19">
        <v>501</v>
      </c>
      <c r="L74" s="20">
        <f>K74</f>
        <v>501</v>
      </c>
      <c r="M74" s="19">
        <v>477</v>
      </c>
      <c r="N74" s="20">
        <f>M74</f>
        <v>477</v>
      </c>
      <c r="O74" s="19">
        <v>638</v>
      </c>
      <c r="P74" s="20">
        <f>O74</f>
        <v>638</v>
      </c>
      <c r="Q74" s="19">
        <v>440</v>
      </c>
      <c r="R74" s="20">
        <f>Q74</f>
        <v>440</v>
      </c>
      <c r="S74" s="19">
        <v>240</v>
      </c>
      <c r="T74" s="20">
        <f>S74</f>
        <v>240</v>
      </c>
      <c r="U74" s="19">
        <v>114</v>
      </c>
      <c r="V74" s="20">
        <f>U74</f>
        <v>114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-15450</v>
      </c>
      <c r="E75" s="8">
        <v>-15451</v>
      </c>
      <c r="G75" s="8">
        <v>-24725</v>
      </c>
      <c r="I75" s="8">
        <v>-28817</v>
      </c>
      <c r="K75" s="8">
        <v>-29391</v>
      </c>
      <c r="O75" s="8">
        <v>-445</v>
      </c>
      <c r="Q75" s="8">
        <v>-667</v>
      </c>
      <c r="S75" s="8">
        <v>-1359</v>
      </c>
      <c r="U75" s="8">
        <v>-1011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C81" s="8">
        <v>23</v>
      </c>
      <c r="E81" s="8">
        <v>17</v>
      </c>
      <c r="G81" s="8">
        <v>11</v>
      </c>
      <c r="I81" s="8">
        <v>6</v>
      </c>
    </row>
    <row r="82" spans="1:36" ht="15" customHeight="1" x14ac:dyDescent="0.4">
      <c r="A82" s="21" t="s">
        <v>102</v>
      </c>
      <c r="B82" s="8" t="s">
        <v>32</v>
      </c>
      <c r="C82" s="8">
        <v>90</v>
      </c>
      <c r="E82" s="8">
        <v>44</v>
      </c>
      <c r="G82" s="8">
        <v>116</v>
      </c>
      <c r="K82" s="8">
        <v>77</v>
      </c>
      <c r="M82" s="8">
        <v>42</v>
      </c>
      <c r="O82" s="8">
        <v>14</v>
      </c>
      <c r="Q82" s="8">
        <v>35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7577</v>
      </c>
      <c r="D83" s="24">
        <f>C8+C37+C46+C55+C77+C81+C82</f>
        <v>7578</v>
      </c>
      <c r="E83" s="23">
        <v>7513</v>
      </c>
      <c r="F83" s="24">
        <f>E8+E37+E46+E55+E77+E81+E82</f>
        <v>7513</v>
      </c>
      <c r="G83" s="23">
        <v>7677</v>
      </c>
      <c r="H83" s="24">
        <f>G8+G37+G46+G55+G77+G81+G82</f>
        <v>7677</v>
      </c>
      <c r="I83" s="23">
        <v>8281</v>
      </c>
      <c r="J83" s="24">
        <f>I8+I37+I46+I55+I77+I81+I82</f>
        <v>8282</v>
      </c>
      <c r="K83" s="23">
        <v>7562</v>
      </c>
      <c r="L83" s="24">
        <f>K8+K37+K46+K55+K77+K81+K82</f>
        <v>7562</v>
      </c>
      <c r="M83" s="23">
        <v>5381</v>
      </c>
      <c r="N83" s="24">
        <f>M8+M37+M46+M55+M77+M81+M82</f>
        <v>5381</v>
      </c>
      <c r="O83" s="23">
        <v>5305</v>
      </c>
      <c r="P83" s="24">
        <f>O8+O37+O46+O55+O77+O81+O82</f>
        <v>5305</v>
      </c>
      <c r="Q83" s="23">
        <v>6134</v>
      </c>
      <c r="R83" s="24">
        <f>Q8+Q37+Q46+Q55+Q77+Q81+Q82</f>
        <v>6134</v>
      </c>
      <c r="S83" s="23">
        <v>7701</v>
      </c>
      <c r="T83" s="24">
        <f>S8+S37+S46+S55+S77+S81+S82</f>
        <v>7701</v>
      </c>
      <c r="U83" s="23">
        <v>6634</v>
      </c>
      <c r="V83" s="24">
        <f>V8+U37+U46+U55+U77+U81+U82</f>
        <v>6629</v>
      </c>
      <c r="W83" s="23"/>
      <c r="X83" s="24">
        <f>X8+W37+W46+W55+W77+W81+W82</f>
        <v>-43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2447</v>
      </c>
      <c r="D84" s="15">
        <f>SUM(C85:C111)-C87</f>
        <v>2447</v>
      </c>
      <c r="E84" s="16">
        <v>2598</v>
      </c>
      <c r="F84" s="17">
        <f>SUM(E85:E111)-E87</f>
        <v>2597</v>
      </c>
      <c r="G84" s="16">
        <v>2222</v>
      </c>
      <c r="H84" s="17">
        <f>SUM(G85:G111)-G87</f>
        <v>2222</v>
      </c>
      <c r="I84" s="16">
        <v>3846</v>
      </c>
      <c r="J84" s="17">
        <f>SUM(I85:I111)-I87</f>
        <v>3847</v>
      </c>
      <c r="K84" s="16">
        <v>3143</v>
      </c>
      <c r="L84" s="17">
        <f>SUM(K85:K111)-K87</f>
        <v>3143</v>
      </c>
      <c r="M84" s="16">
        <v>2376</v>
      </c>
      <c r="N84" s="17">
        <f>SUM(M85:M111)-M87</f>
        <v>2376</v>
      </c>
      <c r="O84" s="16">
        <v>3279</v>
      </c>
      <c r="P84" s="17">
        <f>SUM(O85:O111)-O87</f>
        <v>3280</v>
      </c>
      <c r="Q84" s="16">
        <v>3400</v>
      </c>
      <c r="R84" s="17">
        <f>SUM(Q85:Q111)-Q87</f>
        <v>3400</v>
      </c>
      <c r="S84" s="16"/>
      <c r="T84" s="17">
        <f>SUM(S85:S111)-S87</f>
        <v>4294</v>
      </c>
      <c r="U84" s="16">
        <v>4049</v>
      </c>
      <c r="V84" s="17">
        <f>SUM(U85:U111)-U87</f>
        <v>4050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1192</v>
      </c>
      <c r="E85" s="8">
        <v>1580</v>
      </c>
      <c r="G85" s="8">
        <v>1086</v>
      </c>
      <c r="I85" s="8">
        <v>1164</v>
      </c>
      <c r="K85" s="8">
        <v>976</v>
      </c>
      <c r="M85" s="8">
        <v>349</v>
      </c>
      <c r="O85" s="8">
        <v>551</v>
      </c>
      <c r="Q85" s="8">
        <v>544</v>
      </c>
      <c r="S85" s="8">
        <v>816</v>
      </c>
      <c r="U85" s="8">
        <v>917</v>
      </c>
    </row>
    <row r="86" spans="1:36" ht="15" customHeight="1" x14ac:dyDescent="0.4">
      <c r="A86" s="7" t="s">
        <v>106</v>
      </c>
      <c r="B86" s="8" t="s">
        <v>32</v>
      </c>
      <c r="I86" s="8">
        <v>196</v>
      </c>
    </row>
    <row r="87" spans="1:36" ht="15" customHeight="1" x14ac:dyDescent="0.4">
      <c r="A87" s="7" t="s">
        <v>107</v>
      </c>
      <c r="B87" s="8" t="s">
        <v>32</v>
      </c>
      <c r="C87" s="8">
        <v>880</v>
      </c>
      <c r="E87" s="8">
        <v>699</v>
      </c>
      <c r="G87" s="8">
        <v>983</v>
      </c>
      <c r="I87" s="8">
        <v>2270</v>
      </c>
      <c r="K87" s="8">
        <v>1315</v>
      </c>
      <c r="M87" s="8">
        <v>1777</v>
      </c>
      <c r="O87" s="8">
        <v>2263</v>
      </c>
      <c r="Q87" s="8">
        <v>2439</v>
      </c>
      <c r="S87" s="8">
        <v>3099</v>
      </c>
      <c r="U87" s="8">
        <v>2975</v>
      </c>
    </row>
    <row r="88" spans="1:36" ht="15" customHeight="1" outlineLevel="1" x14ac:dyDescent="0.4">
      <c r="A88" s="7" t="s">
        <v>108</v>
      </c>
      <c r="B88" s="8" t="s">
        <v>32</v>
      </c>
      <c r="C88" s="8">
        <v>880</v>
      </c>
      <c r="E88" s="8">
        <v>699</v>
      </c>
      <c r="G88" s="8">
        <v>983</v>
      </c>
      <c r="I88" s="8">
        <v>2270</v>
      </c>
      <c r="K88" s="8">
        <v>1315</v>
      </c>
      <c r="M88" s="8">
        <v>1777</v>
      </c>
      <c r="O88" s="8">
        <v>2263</v>
      </c>
      <c r="Q88" s="8">
        <v>2439</v>
      </c>
      <c r="S88" s="8">
        <v>3099</v>
      </c>
      <c r="U88" s="8">
        <v>2975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94</v>
      </c>
      <c r="E91" s="8">
        <v>112</v>
      </c>
      <c r="G91" s="8">
        <v>41</v>
      </c>
      <c r="I91" s="8">
        <v>69</v>
      </c>
      <c r="K91" s="8">
        <v>796</v>
      </c>
      <c r="M91" s="8">
        <v>170</v>
      </c>
      <c r="O91" s="8">
        <v>314</v>
      </c>
      <c r="Q91" s="8">
        <v>352</v>
      </c>
      <c r="S91" s="8">
        <v>343</v>
      </c>
      <c r="U91" s="8">
        <v>115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42</v>
      </c>
      <c r="E93" s="8">
        <v>13</v>
      </c>
      <c r="G93" s="8">
        <v>13</v>
      </c>
      <c r="I93" s="8">
        <v>20</v>
      </c>
      <c r="K93" s="8">
        <v>9</v>
      </c>
      <c r="M93" s="8">
        <v>3</v>
      </c>
      <c r="O93" s="8">
        <v>2</v>
      </c>
      <c r="Q93" s="8">
        <v>4</v>
      </c>
      <c r="S93" s="8">
        <v>1</v>
      </c>
      <c r="U93" s="8">
        <v>2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101</v>
      </c>
      <c r="E104" s="8">
        <v>93</v>
      </c>
      <c r="G104" s="8">
        <v>41</v>
      </c>
      <c r="I104" s="8">
        <v>29</v>
      </c>
      <c r="K104" s="8">
        <v>35</v>
      </c>
      <c r="M104" s="8">
        <v>22</v>
      </c>
      <c r="O104" s="8">
        <v>30</v>
      </c>
      <c r="Q104" s="8">
        <v>24</v>
      </c>
      <c r="S104" s="8">
        <v>16</v>
      </c>
      <c r="U104" s="8">
        <v>18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138</v>
      </c>
      <c r="D111" s="14"/>
      <c r="E111" s="13">
        <v>100</v>
      </c>
      <c r="F111" s="14"/>
      <c r="G111" s="13">
        <v>58</v>
      </c>
      <c r="H111" s="14"/>
      <c r="I111" s="13">
        <v>99</v>
      </c>
      <c r="J111" s="14"/>
      <c r="K111" s="13">
        <v>12</v>
      </c>
      <c r="L111" s="14"/>
      <c r="M111" s="13">
        <v>55</v>
      </c>
      <c r="N111" s="14"/>
      <c r="O111" s="13">
        <v>120</v>
      </c>
      <c r="P111" s="14"/>
      <c r="Q111" s="13">
        <v>37</v>
      </c>
      <c r="R111" s="14"/>
      <c r="S111" s="13">
        <v>19</v>
      </c>
      <c r="T111" s="14"/>
      <c r="U111" s="13">
        <v>23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1263</v>
      </c>
      <c r="D112" s="17">
        <f>SUM(C113:C131)-C113-SUM(C121:C124)</f>
        <v>1263</v>
      </c>
      <c r="E112" s="16">
        <v>1190</v>
      </c>
      <c r="F112" s="17">
        <f>SUM(E113:E131)-E113-SUM(E121:E124)</f>
        <v>1191</v>
      </c>
      <c r="G112" s="16">
        <v>2230</v>
      </c>
      <c r="H112" s="17">
        <f>SUM(G113:G131)-G113-SUM(G121:G124)</f>
        <v>2230</v>
      </c>
      <c r="I112" s="16">
        <v>1674</v>
      </c>
      <c r="J112" s="17">
        <f>SUM(I113:I131)-I113-SUM(I121:I124)</f>
        <v>1674</v>
      </c>
      <c r="K112" s="16">
        <v>2341</v>
      </c>
      <c r="L112" s="17">
        <f>SUM(K113:K131)-K113-SUM(K121:K124)</f>
        <v>2341</v>
      </c>
      <c r="M112" s="16">
        <v>1864</v>
      </c>
      <c r="N112" s="17">
        <f>SUM(M113:M131)-M113-SUM(M121:M124)</f>
        <v>1864</v>
      </c>
      <c r="O112" s="16">
        <v>1299</v>
      </c>
      <c r="P112" s="17">
        <f>SUM(O113:O131)-O113-SUM(O121:O124)</f>
        <v>1298</v>
      </c>
      <c r="Q112" s="16">
        <v>1633</v>
      </c>
      <c r="R112" s="17">
        <f>SUM(Q113:Q131)-Q113-SUM(Q121:Q124)</f>
        <v>1633</v>
      </c>
      <c r="S112" s="16">
        <v>1824</v>
      </c>
      <c r="T112" s="17">
        <f>SUM(S113:S131)-S113-SUM(S121:S124)</f>
        <v>1823</v>
      </c>
      <c r="U112" s="16">
        <v>1710</v>
      </c>
      <c r="V112" s="17">
        <f>SUM(U113:U131)-U113-SUM(U121:U124)</f>
        <v>1709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1184</v>
      </c>
      <c r="E113" s="8">
        <v>1111</v>
      </c>
      <c r="G113" s="8">
        <v>2172</v>
      </c>
      <c r="I113" s="8">
        <v>1612</v>
      </c>
      <c r="K113" s="8">
        <v>2279</v>
      </c>
      <c r="M113" s="8">
        <v>1808</v>
      </c>
      <c r="O113" s="8">
        <v>1241</v>
      </c>
      <c r="Q113" s="8">
        <v>1164</v>
      </c>
      <c r="S113" s="8">
        <v>1023</v>
      </c>
      <c r="U113" s="8">
        <v>1116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1184</v>
      </c>
      <c r="E115" s="8">
        <v>1111</v>
      </c>
      <c r="G115" s="8">
        <v>2172</v>
      </c>
      <c r="I115" s="8">
        <v>1612</v>
      </c>
      <c r="K115" s="8">
        <v>2279</v>
      </c>
      <c r="M115" s="8">
        <v>1808</v>
      </c>
      <c r="O115" s="8">
        <v>1241</v>
      </c>
      <c r="Q115" s="8">
        <v>1164</v>
      </c>
      <c r="S115" s="8">
        <v>1023</v>
      </c>
      <c r="U115" s="8">
        <v>1116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79</v>
      </c>
      <c r="E120" s="8">
        <v>80</v>
      </c>
      <c r="G120" s="8">
        <v>58</v>
      </c>
      <c r="I120" s="8">
        <v>62</v>
      </c>
      <c r="K120" s="8">
        <v>62</v>
      </c>
      <c r="M120" s="8">
        <v>56</v>
      </c>
      <c r="O120" s="8">
        <v>57</v>
      </c>
      <c r="Q120" s="8">
        <v>59</v>
      </c>
      <c r="S120" s="8">
        <v>97</v>
      </c>
      <c r="U120" s="8">
        <v>183</v>
      </c>
    </row>
    <row r="121" spans="1:33" ht="15" customHeight="1" x14ac:dyDescent="0.4">
      <c r="A121" s="7" t="s">
        <v>140</v>
      </c>
      <c r="B121" s="8" t="s">
        <v>32</v>
      </c>
      <c r="C121" s="8">
        <v>79</v>
      </c>
      <c r="E121" s="8">
        <v>80</v>
      </c>
      <c r="G121" s="8">
        <v>58</v>
      </c>
      <c r="I121" s="8">
        <v>62</v>
      </c>
      <c r="K121" s="8">
        <v>62</v>
      </c>
      <c r="M121" s="8">
        <v>56</v>
      </c>
      <c r="O121" s="8">
        <v>57</v>
      </c>
      <c r="Q121" s="8">
        <v>59</v>
      </c>
      <c r="S121" s="8">
        <v>97</v>
      </c>
      <c r="U121" s="8">
        <v>183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Q126" s="8">
        <v>410</v>
      </c>
      <c r="S126" s="8">
        <v>703</v>
      </c>
      <c r="U126" s="8">
        <v>410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I134" s="8">
        <v>37</v>
      </c>
    </row>
    <row r="135" spans="1:36" ht="15" customHeight="1" x14ac:dyDescent="0.4">
      <c r="A135" s="7" t="s">
        <v>151</v>
      </c>
      <c r="B135" s="8" t="s">
        <v>32</v>
      </c>
      <c r="C135" s="8">
        <v>269</v>
      </c>
      <c r="E135" s="8">
        <v>289</v>
      </c>
      <c r="G135" s="8">
        <v>320</v>
      </c>
      <c r="I135" s="8">
        <v>247</v>
      </c>
      <c r="K135" s="8">
        <v>197</v>
      </c>
      <c r="M135" s="8">
        <v>148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3979</v>
      </c>
      <c r="D136" s="24">
        <f>C84+C112+SUM(C132:C135)</f>
        <v>3979</v>
      </c>
      <c r="E136" s="23">
        <v>4077</v>
      </c>
      <c r="F136" s="24">
        <f>E84+E112+SUM(E132:E135)</f>
        <v>4077</v>
      </c>
      <c r="G136" s="23">
        <v>4771</v>
      </c>
      <c r="H136" s="24">
        <f>G84+G112+SUM(G132:G135)</f>
        <v>4772</v>
      </c>
      <c r="I136" s="23">
        <v>5803</v>
      </c>
      <c r="J136" s="24">
        <f>I84+I112+SUM(I132:I135)</f>
        <v>5804</v>
      </c>
      <c r="K136" s="23">
        <v>5680</v>
      </c>
      <c r="L136" s="24">
        <f>K84+K112+SUM(K132:K135)</f>
        <v>5681</v>
      </c>
      <c r="M136" s="23">
        <v>4387</v>
      </c>
      <c r="N136" s="24">
        <f>M84+M112+SUM(M132:M135)</f>
        <v>4388</v>
      </c>
      <c r="O136" s="23">
        <v>4578</v>
      </c>
      <c r="P136" s="24">
        <f>O84+O112+SUM(O132:O135)</f>
        <v>4578</v>
      </c>
      <c r="Q136" s="23">
        <v>5032</v>
      </c>
      <c r="R136" s="24">
        <f>Q84+Q112+SUM(Q132:Q135)</f>
        <v>5033</v>
      </c>
      <c r="S136" s="23">
        <v>6118</v>
      </c>
      <c r="T136" s="24">
        <f>S84+S112+SUM(S132:S135)</f>
        <v>1824</v>
      </c>
      <c r="U136" s="23">
        <v>5759</v>
      </c>
      <c r="V136" s="24">
        <f>U84+U112+SUM(U132:U135)</f>
        <v>5759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855</v>
      </c>
      <c r="E141" s="8">
        <v>855</v>
      </c>
      <c r="G141" s="8">
        <v>855</v>
      </c>
      <c r="I141" s="8">
        <v>855</v>
      </c>
      <c r="K141" s="8">
        <v>855</v>
      </c>
      <c r="M141" s="8">
        <v>855</v>
      </c>
      <c r="O141" s="8">
        <v>855</v>
      </c>
      <c r="Q141" s="8">
        <v>855</v>
      </c>
      <c r="S141" s="8">
        <v>855</v>
      </c>
      <c r="U141" s="8">
        <v>855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  <c r="U143" s="8">
        <v>50</v>
      </c>
    </row>
    <row r="144" spans="1:36" ht="15" customHeight="1" x14ac:dyDescent="0.4">
      <c r="A144" s="7" t="s">
        <v>160</v>
      </c>
      <c r="B144" s="8" t="s">
        <v>32</v>
      </c>
      <c r="C144" s="8">
        <v>50</v>
      </c>
      <c r="E144" s="8">
        <v>50</v>
      </c>
      <c r="G144" s="8">
        <v>50</v>
      </c>
      <c r="I144" s="8">
        <v>50</v>
      </c>
      <c r="K144" s="8">
        <v>50</v>
      </c>
      <c r="M144" s="8">
        <v>50</v>
      </c>
      <c r="O144" s="8">
        <v>50</v>
      </c>
      <c r="Q144" s="8">
        <v>50</v>
      </c>
      <c r="S144" s="8">
        <v>50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O148" s="8">
        <v>262</v>
      </c>
      <c r="Q148" s="8">
        <v>388</v>
      </c>
      <c r="S148" s="8">
        <v>855</v>
      </c>
      <c r="U148" s="8">
        <v>1248</v>
      </c>
    </row>
    <row r="149" spans="1:23" ht="15" customHeight="1" x14ac:dyDescent="0.4">
      <c r="A149" s="7" t="s">
        <v>165</v>
      </c>
      <c r="B149" s="8" t="s">
        <v>32</v>
      </c>
      <c r="C149" s="8">
        <v>214</v>
      </c>
      <c r="E149" s="8">
        <v>214</v>
      </c>
      <c r="G149" s="8">
        <v>214</v>
      </c>
      <c r="I149" s="8">
        <v>214</v>
      </c>
      <c r="K149" s="8">
        <v>214</v>
      </c>
      <c r="M149" s="8">
        <v>214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G153" s="8">
        <v>-1</v>
      </c>
      <c r="I153" s="8">
        <v>-1</v>
      </c>
      <c r="K153" s="8">
        <v>1</v>
      </c>
      <c r="M153" s="8">
        <v>-79</v>
      </c>
      <c r="O153" s="8">
        <v>-828</v>
      </c>
      <c r="Q153" s="8">
        <v>-744</v>
      </c>
      <c r="S153" s="8">
        <v>-4</v>
      </c>
      <c r="U153" s="8">
        <v>-26</v>
      </c>
      <c r="W153" s="8">
        <v>-238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S155" s="8">
        <v>976</v>
      </c>
      <c r="U155" s="8">
        <v>550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Q157" s="8">
        <v>566</v>
      </c>
      <c r="S157" s="8">
        <v>566</v>
      </c>
      <c r="U157" s="8">
        <v>676</v>
      </c>
    </row>
    <row r="158" spans="1:23" ht="15" customHeight="1" x14ac:dyDescent="0.4">
      <c r="A158" s="7" t="s">
        <v>174</v>
      </c>
      <c r="B158" s="8" t="s">
        <v>32</v>
      </c>
      <c r="S158" s="8">
        <v>18</v>
      </c>
      <c r="U158" s="8">
        <v>17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>
        <v>83</v>
      </c>
      <c r="P161" s="17"/>
      <c r="Q161" s="16">
        <v>18</v>
      </c>
      <c r="R161" s="17"/>
      <c r="S161" s="16">
        <v>9</v>
      </c>
      <c r="T161" s="17"/>
      <c r="U161" s="16">
        <v>10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7577</v>
      </c>
      <c r="D162" s="17">
        <f>C136+C163+C161</f>
        <v>7577</v>
      </c>
      <c r="E162" s="16">
        <v>7513</v>
      </c>
      <c r="F162" s="17">
        <f>E136+E163+E161</f>
        <v>7513</v>
      </c>
      <c r="G162" s="16">
        <v>7677</v>
      </c>
      <c r="H162" s="17">
        <f>G136+G163+G161</f>
        <v>7677</v>
      </c>
      <c r="I162" s="16">
        <v>8281</v>
      </c>
      <c r="J162" s="17">
        <f>I136+I163+I161</f>
        <v>8280</v>
      </c>
      <c r="K162" s="16">
        <v>7562</v>
      </c>
      <c r="L162" s="17">
        <f>K136+K163+K161</f>
        <v>7562</v>
      </c>
      <c r="M162" s="16">
        <v>5381</v>
      </c>
      <c r="N162" s="17">
        <f>M136+M163+M161</f>
        <v>5381</v>
      </c>
      <c r="O162" s="16">
        <v>5305</v>
      </c>
      <c r="P162" s="17">
        <f>O136+O163+O161</f>
        <v>5304</v>
      </c>
      <c r="Q162" s="16">
        <v>6134</v>
      </c>
      <c r="R162" s="17">
        <f>Q136+Q163+Q161</f>
        <v>6133</v>
      </c>
      <c r="S162" s="16">
        <v>7701</v>
      </c>
      <c r="T162" s="17">
        <f>S136+S163+S161</f>
        <v>7702</v>
      </c>
      <c r="U162" s="16">
        <v>6634</v>
      </c>
      <c r="V162" s="17">
        <f>U136+U163+U161</f>
        <v>6635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3598</v>
      </c>
      <c r="E163" s="8">
        <v>3436</v>
      </c>
      <c r="G163" s="8">
        <v>2906</v>
      </c>
      <c r="I163" s="8">
        <v>2477</v>
      </c>
      <c r="K163" s="8">
        <v>1882</v>
      </c>
      <c r="M163" s="8">
        <v>994</v>
      </c>
      <c r="O163" s="8">
        <v>643</v>
      </c>
      <c r="Q163" s="8">
        <v>1083</v>
      </c>
      <c r="S163" s="8">
        <v>1575</v>
      </c>
      <c r="U163" s="8">
        <v>866</v>
      </c>
    </row>
    <row r="164" spans="1:36" ht="15" customHeight="1" x14ac:dyDescent="0.4">
      <c r="A164" s="7" t="s">
        <v>180</v>
      </c>
      <c r="B164" s="8" t="s">
        <v>32</v>
      </c>
      <c r="C164" s="8">
        <v>2481</v>
      </c>
      <c r="E164" s="8">
        <v>2318</v>
      </c>
      <c r="G164" s="8">
        <v>1787</v>
      </c>
      <c r="I164" s="8">
        <v>1358</v>
      </c>
      <c r="K164" s="8">
        <v>763</v>
      </c>
      <c r="M164" s="8">
        <v>124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9834</v>
      </c>
      <c r="E167" s="8">
        <v>9644</v>
      </c>
      <c r="G167" s="8">
        <v>7801</v>
      </c>
      <c r="I167" s="8">
        <v>7110</v>
      </c>
      <c r="K167" s="8">
        <v>10261</v>
      </c>
      <c r="M167" s="8">
        <v>6345</v>
      </c>
      <c r="O167" s="8">
        <v>3677</v>
      </c>
      <c r="Q167" s="8">
        <v>3707</v>
      </c>
      <c r="S167" s="8">
        <v>4368</v>
      </c>
      <c r="U167" s="8">
        <v>3662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9234</v>
      </c>
      <c r="E169" s="8">
        <v>8709</v>
      </c>
      <c r="G169" s="8">
        <v>7348</v>
      </c>
      <c r="I169" s="8">
        <v>6616</v>
      </c>
      <c r="K169" s="8">
        <v>8996</v>
      </c>
      <c r="M169" s="8">
        <v>6272</v>
      </c>
      <c r="O169" s="8">
        <v>3689</v>
      </c>
      <c r="Q169" s="8">
        <v>3328</v>
      </c>
      <c r="S169" s="8">
        <v>3715</v>
      </c>
      <c r="U169" s="8">
        <v>3360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600</v>
      </c>
      <c r="D171" s="24">
        <f>C167-C169+C170</f>
        <v>600</v>
      </c>
      <c r="E171" s="23">
        <v>936</v>
      </c>
      <c r="F171" s="24">
        <f>E167-E169+E170</f>
        <v>935</v>
      </c>
      <c r="G171" s="23">
        <v>453</v>
      </c>
      <c r="H171" s="24">
        <f>G167-G169+G170</f>
        <v>453</v>
      </c>
      <c r="I171" s="23">
        <v>494</v>
      </c>
      <c r="J171" s="24">
        <f>I167-I169+I170</f>
        <v>494</v>
      </c>
      <c r="K171" s="23">
        <v>1266</v>
      </c>
      <c r="L171" s="24">
        <f>K167-K169+K170</f>
        <v>1265</v>
      </c>
      <c r="M171" s="23">
        <v>73</v>
      </c>
      <c r="N171" s="24">
        <f>M167-M169+M170</f>
        <v>73</v>
      </c>
      <c r="O171" s="23">
        <v>12</v>
      </c>
      <c r="P171" s="24">
        <f>O167-O169+O170</f>
        <v>-12</v>
      </c>
      <c r="Q171" s="23">
        <v>379</v>
      </c>
      <c r="R171" s="24">
        <f>Q167-Q169+Q170</f>
        <v>379</v>
      </c>
      <c r="S171" s="23">
        <v>653</v>
      </c>
      <c r="T171" s="24">
        <f>S167-S169+S170</f>
        <v>653</v>
      </c>
      <c r="U171" s="23">
        <v>302</v>
      </c>
      <c r="V171" s="24">
        <f>U167-U169+U170</f>
        <v>302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 t="b">
        <f>IF(AND(P171&gt;O171-5,P171&lt;O171+5),1)</f>
        <v>0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906</v>
      </c>
      <c r="E172" s="8">
        <v>872</v>
      </c>
      <c r="G172" s="8">
        <v>850</v>
      </c>
      <c r="I172" s="8">
        <v>915</v>
      </c>
      <c r="K172" s="8">
        <v>732</v>
      </c>
      <c r="M172" s="8">
        <v>691</v>
      </c>
      <c r="O172" s="8">
        <v>618</v>
      </c>
      <c r="Q172" s="8">
        <v>701</v>
      </c>
      <c r="S172" s="8">
        <v>632</v>
      </c>
      <c r="U172" s="8">
        <v>563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306</v>
      </c>
      <c r="D174" s="24">
        <f>C171-C172</f>
        <v>-306</v>
      </c>
      <c r="E174" s="23">
        <v>64</v>
      </c>
      <c r="F174" s="24">
        <f>E171-E172</f>
        <v>64</v>
      </c>
      <c r="G174" s="23">
        <v>397</v>
      </c>
      <c r="H174" s="24">
        <f>G171-G172</f>
        <v>-397</v>
      </c>
      <c r="I174" s="23">
        <v>421</v>
      </c>
      <c r="J174" s="24">
        <f>I171-I172</f>
        <v>-421</v>
      </c>
      <c r="K174" s="23">
        <v>534</v>
      </c>
      <c r="L174" s="24">
        <f>K171-K172</f>
        <v>534</v>
      </c>
      <c r="M174" s="23">
        <v>619</v>
      </c>
      <c r="N174" s="24">
        <f>M171-M172</f>
        <v>-618</v>
      </c>
      <c r="O174" s="23">
        <v>630</v>
      </c>
      <c r="P174" s="24">
        <f>O171-O172</f>
        <v>-606</v>
      </c>
      <c r="Q174" s="23">
        <v>322</v>
      </c>
      <c r="R174" s="24">
        <f>Q171-Q172</f>
        <v>-322</v>
      </c>
      <c r="S174" s="23">
        <v>21</v>
      </c>
      <c r="T174" s="24">
        <f>S171-S172</f>
        <v>21</v>
      </c>
      <c r="U174" s="23">
        <v>261</v>
      </c>
      <c r="V174" s="24">
        <f>U171-U172</f>
        <v>-261</v>
      </c>
      <c r="W174" s="23"/>
      <c r="X174" s="24">
        <f>W171-W172</f>
        <v>0</v>
      </c>
      <c r="AA174" s="22" t="b">
        <f>IF(AND(D174&gt;C174-5,D174&lt;C174+5),1)</f>
        <v>0</v>
      </c>
      <c r="AB174" s="22">
        <f>IF(AND(F174&gt;E174-5,F174&lt;E174+5),1)</f>
        <v>1</v>
      </c>
      <c r="AC174" s="22" t="b">
        <f>IF(AND(H174&gt;G174-5,H174&lt;G174+5),1)</f>
        <v>0</v>
      </c>
      <c r="AD174" s="22" t="b">
        <f>IF(AND(J174&gt;I174-5,J174&lt;I174+5),1)</f>
        <v>0</v>
      </c>
      <c r="AE174" s="22">
        <f>IF(AND(L174&gt;K174-5,L174&lt;K174+5),1)</f>
        <v>1</v>
      </c>
      <c r="AF174" s="22" t="b">
        <f>IF(AND(N174&gt;M174-5,N174&lt;M174+5),1)</f>
        <v>0</v>
      </c>
      <c r="AG174" s="22" t="b">
        <f>IF(AND(P174&gt;O174-5,P174&lt;O174+5),1)</f>
        <v>0</v>
      </c>
      <c r="AH174" s="22" t="b">
        <f>IF(AND(R174&gt;Q174-5,R174&lt;Q174+5),1)</f>
        <v>0</v>
      </c>
      <c r="AI174" s="22">
        <f>IF(AND(T174&gt;S174-5,T174&lt;S174+5),1)</f>
        <v>1</v>
      </c>
      <c r="AJ174" s="22" t="b">
        <f>IF(AND(V174&gt;U174-5,V174&lt;U174+5),1)</f>
        <v>0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418</v>
      </c>
      <c r="D177" s="27">
        <f>SUM(C178:C188)</f>
        <v>418</v>
      </c>
      <c r="E177" s="26">
        <v>131</v>
      </c>
      <c r="F177" s="27">
        <f>SUM(E178:E188)</f>
        <v>131</v>
      </c>
      <c r="G177" s="26">
        <v>284</v>
      </c>
      <c r="H177" s="27">
        <f>SUM(G178:G188)</f>
        <v>284</v>
      </c>
      <c r="I177" s="26">
        <v>144</v>
      </c>
      <c r="J177" s="27">
        <f>SUM(I178:I188)</f>
        <v>144</v>
      </c>
      <c r="K177" s="26">
        <v>155</v>
      </c>
      <c r="L177" s="27">
        <f>SUM(K178:K188)</f>
        <v>155</v>
      </c>
      <c r="M177" s="26">
        <v>370</v>
      </c>
      <c r="N177" s="27">
        <f>SUM(M178:M188)</f>
        <v>371</v>
      </c>
      <c r="O177" s="26">
        <v>349</v>
      </c>
      <c r="P177" s="27">
        <f>SUM(O178:O188)</f>
        <v>349</v>
      </c>
      <c r="Q177" s="26">
        <v>290</v>
      </c>
      <c r="R177" s="27">
        <f>SUM(Q178:Q188)</f>
        <v>290</v>
      </c>
      <c r="S177" s="26">
        <v>56</v>
      </c>
      <c r="T177" s="27">
        <f>SUM(S178:S188)</f>
        <v>55</v>
      </c>
      <c r="U177" s="26">
        <v>41</v>
      </c>
      <c r="V177" s="27">
        <f>SUM(U178:U188)</f>
        <v>41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123</v>
      </c>
      <c r="E178" s="8">
        <v>94</v>
      </c>
      <c r="G178" s="8">
        <v>87</v>
      </c>
      <c r="I178" s="8">
        <v>77</v>
      </c>
      <c r="K178" s="8">
        <v>72</v>
      </c>
      <c r="M178" s="8">
        <v>58</v>
      </c>
      <c r="O178" s="8">
        <v>45</v>
      </c>
      <c r="Q178" s="8">
        <v>40</v>
      </c>
      <c r="S178" s="8">
        <v>37</v>
      </c>
      <c r="U178" s="8">
        <v>19</v>
      </c>
    </row>
    <row r="179" spans="1:36" ht="15" customHeight="1" x14ac:dyDescent="0.4">
      <c r="A179" s="7" t="s">
        <v>195</v>
      </c>
      <c r="B179" s="8" t="s">
        <v>32</v>
      </c>
      <c r="M179" s="8">
        <v>201</v>
      </c>
      <c r="O179" s="8">
        <v>237</v>
      </c>
      <c r="Q179" s="8">
        <v>165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258</v>
      </c>
      <c r="G182" s="8">
        <v>107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  <c r="Q184" s="8">
        <v>17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37</v>
      </c>
      <c r="E188" s="8">
        <v>37</v>
      </c>
      <c r="G188" s="8">
        <v>90</v>
      </c>
      <c r="I188" s="8">
        <v>67</v>
      </c>
      <c r="K188" s="8">
        <v>83</v>
      </c>
      <c r="M188" s="8">
        <v>112</v>
      </c>
      <c r="O188" s="8">
        <v>67</v>
      </c>
      <c r="Q188" s="8">
        <v>68</v>
      </c>
      <c r="S188" s="8">
        <v>18</v>
      </c>
      <c r="U188" s="8">
        <v>22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194</v>
      </c>
      <c r="D189" s="27">
        <f>SUM(C190:C202)</f>
        <v>194</v>
      </c>
      <c r="E189" s="26">
        <v>109</v>
      </c>
      <c r="F189" s="27">
        <f>SUM(E190:E202)</f>
        <v>109</v>
      </c>
      <c r="G189" s="26">
        <v>278</v>
      </c>
      <c r="H189" s="27">
        <f>SUM(G190:G202)</f>
        <v>278</v>
      </c>
      <c r="I189" s="26">
        <v>255</v>
      </c>
      <c r="J189" s="27">
        <f>SUM(I190:I202)</f>
        <v>255</v>
      </c>
      <c r="K189" s="26">
        <v>453</v>
      </c>
      <c r="L189" s="27">
        <f>SUM(K190:K202)</f>
        <v>452</v>
      </c>
      <c r="M189" s="26">
        <v>314</v>
      </c>
      <c r="N189" s="27">
        <f>SUM(M190:M202)</f>
        <v>315</v>
      </c>
      <c r="O189" s="26">
        <v>316</v>
      </c>
      <c r="P189" s="27">
        <f>SUM(O190:O202)</f>
        <v>316</v>
      </c>
      <c r="Q189" s="26">
        <v>225</v>
      </c>
      <c r="R189" s="27">
        <f>SUM(Q190:Q202)</f>
        <v>225</v>
      </c>
      <c r="S189" s="26">
        <v>283</v>
      </c>
      <c r="T189" s="27">
        <f>SUM(S190:S202)</f>
        <v>283</v>
      </c>
      <c r="U189" s="26">
        <v>227</v>
      </c>
      <c r="V189" s="27">
        <f>SUM(U190:U202)</f>
        <v>227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140</v>
      </c>
      <c r="E190" s="8">
        <v>106</v>
      </c>
      <c r="G190" s="8">
        <v>133</v>
      </c>
      <c r="I190" s="8">
        <v>197</v>
      </c>
      <c r="K190" s="8">
        <v>219</v>
      </c>
      <c r="M190" s="8">
        <v>219</v>
      </c>
      <c r="O190" s="8">
        <v>172</v>
      </c>
      <c r="Q190" s="8">
        <v>195</v>
      </c>
      <c r="S190" s="8">
        <v>160</v>
      </c>
      <c r="U190" s="8">
        <v>112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K196" s="8">
        <v>86</v>
      </c>
      <c r="M196" s="8">
        <v>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O199" s="8">
        <v>78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54</v>
      </c>
      <c r="E202" s="8">
        <v>3</v>
      </c>
      <c r="G202" s="8">
        <v>145</v>
      </c>
      <c r="I202" s="8">
        <v>58</v>
      </c>
      <c r="K202" s="8">
        <v>147</v>
      </c>
      <c r="M202" s="8">
        <v>94</v>
      </c>
      <c r="O202" s="8">
        <v>66</v>
      </c>
      <c r="Q202" s="8">
        <v>30</v>
      </c>
      <c r="S202" s="8">
        <v>123</v>
      </c>
      <c r="U202" s="8">
        <v>115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82</v>
      </c>
      <c r="D203" s="24">
        <f>C174+C177-C189</f>
        <v>530</v>
      </c>
      <c r="E203" s="23">
        <v>86</v>
      </c>
      <c r="F203" s="24">
        <f>E174+E177-E189</f>
        <v>86</v>
      </c>
      <c r="G203" s="23">
        <v>391</v>
      </c>
      <c r="H203" s="24">
        <f>G174+G177-G189</f>
        <v>403</v>
      </c>
      <c r="I203" s="23">
        <v>532</v>
      </c>
      <c r="J203" s="24">
        <f>I174+I177-I189</f>
        <v>310</v>
      </c>
      <c r="K203" s="23">
        <v>236</v>
      </c>
      <c r="L203" s="24">
        <f>K174+K177-K189</f>
        <v>236</v>
      </c>
      <c r="M203" s="23">
        <v>563</v>
      </c>
      <c r="N203" s="24">
        <f>M174+M177-M189</f>
        <v>675</v>
      </c>
      <c r="O203" s="23">
        <v>597</v>
      </c>
      <c r="P203" s="24">
        <f>O174+O177-O189</f>
        <v>663</v>
      </c>
      <c r="Q203" s="23">
        <v>257</v>
      </c>
      <c r="R203" s="24">
        <f>Q174+Q177-Q189</f>
        <v>387</v>
      </c>
      <c r="S203" s="23">
        <v>206</v>
      </c>
      <c r="T203" s="24">
        <f>S174+S177-S189</f>
        <v>-206</v>
      </c>
      <c r="U203" s="23">
        <v>447</v>
      </c>
      <c r="V203" s="24">
        <f>U174+U177-U189</f>
        <v>75</v>
      </c>
      <c r="W203" s="23"/>
      <c r="X203" s="24">
        <f>W174+W177-W189</f>
        <v>0</v>
      </c>
      <c r="AA203" s="22" t="b">
        <f>IF(AND(D203&gt;C203-5,D203&lt;C203+5),1)</f>
        <v>0</v>
      </c>
      <c r="AB203" s="22">
        <f>IF(AND(F203&gt;E203-5,F203&lt;E203+5),1)</f>
        <v>1</v>
      </c>
      <c r="AC203" s="22" t="b">
        <f>IF(AND(H203&gt;G203-5,H203&lt;G203+5),1)</f>
        <v>0</v>
      </c>
      <c r="AD203" s="22" t="b">
        <f>IF(AND(J203&gt;I203-5,J203&lt;I203+5),1)</f>
        <v>0</v>
      </c>
      <c r="AE203" s="22">
        <f>IF(AND(L203&gt;K203-5,L203&lt;K203+5),1)</f>
        <v>1</v>
      </c>
      <c r="AF203" s="22" t="b">
        <f>IF(AND(N203&gt;M203-5,N203&lt;M203+5),1)</f>
        <v>0</v>
      </c>
      <c r="AG203" s="22" t="b">
        <f>IF(AND(P203&gt;O203-5,P203&lt;O203+5),1)</f>
        <v>0</v>
      </c>
      <c r="AH203" s="22" t="b">
        <f>IF(AND(R203&gt;Q203-5,R203&lt;Q203+5),1)</f>
        <v>0</v>
      </c>
      <c r="AI203" s="22" t="b">
        <f>IF(AND(T203&gt;S203-5,T203&lt;S203+5),1)</f>
        <v>0</v>
      </c>
      <c r="AJ203" s="22" t="b">
        <f>IF(AND(V203&gt;U203-5,V203&lt;U203+5),1)</f>
        <v>0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17</v>
      </c>
      <c r="D204" s="20">
        <f>SUM(C205:C215)</f>
        <v>17</v>
      </c>
      <c r="E204" s="19">
        <v>10</v>
      </c>
      <c r="F204" s="20">
        <f>SUM(E205:E215)</f>
        <v>10</v>
      </c>
      <c r="G204" s="19">
        <v>42</v>
      </c>
      <c r="H204" s="20">
        <f>SUM(G205:G215)</f>
        <v>42</v>
      </c>
      <c r="I204" s="19">
        <v>190</v>
      </c>
      <c r="J204" s="20">
        <f>SUM(I205:I215)</f>
        <v>190</v>
      </c>
      <c r="K204" s="19">
        <v>24</v>
      </c>
      <c r="L204" s="20">
        <f>SUM(K205:K215)</f>
        <v>24</v>
      </c>
      <c r="M204" s="19">
        <v>58</v>
      </c>
      <c r="N204" s="20">
        <f>SUM(M205:M215)</f>
        <v>58</v>
      </c>
      <c r="O204" s="19">
        <v>443</v>
      </c>
      <c r="P204" s="20">
        <f>SUM(O205:O215)</f>
        <v>443</v>
      </c>
      <c r="Q204" s="19">
        <v>341</v>
      </c>
      <c r="R204" s="20">
        <f>SUM(Q205:Q215)</f>
        <v>341</v>
      </c>
      <c r="S204" s="19">
        <v>2</v>
      </c>
      <c r="T204" s="20">
        <f>SUM(S205:S215)</f>
        <v>2</v>
      </c>
      <c r="U204" s="19">
        <v>2</v>
      </c>
      <c r="V204" s="20">
        <f>SUM(U205:U215)</f>
        <v>2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M206" s="8">
        <v>47</v>
      </c>
      <c r="O206" s="8">
        <v>298</v>
      </c>
      <c r="Q206" s="8">
        <v>341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15</v>
      </c>
      <c r="E208" s="8">
        <v>10</v>
      </c>
      <c r="G208" s="8">
        <v>26</v>
      </c>
      <c r="I208" s="8">
        <v>160</v>
      </c>
      <c r="K208" s="8">
        <v>24</v>
      </c>
      <c r="M208" s="8">
        <v>3</v>
      </c>
      <c r="O208" s="8">
        <v>145</v>
      </c>
      <c r="S208" s="8">
        <v>2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2</v>
      </c>
      <c r="G215" s="8">
        <v>16</v>
      </c>
      <c r="I215" s="8">
        <v>30</v>
      </c>
      <c r="M215" s="8">
        <v>8</v>
      </c>
      <c r="U215" s="8">
        <v>2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17</v>
      </c>
      <c r="D216" s="27">
        <f>SUM(C217:C227)</f>
        <v>17</v>
      </c>
      <c r="E216" s="26">
        <v>5</v>
      </c>
      <c r="F216" s="27">
        <f>SUM(E217:E227)</f>
        <v>5</v>
      </c>
      <c r="G216" s="26">
        <v>116</v>
      </c>
      <c r="H216" s="27">
        <f>SUM(G217:G227)</f>
        <v>116</v>
      </c>
      <c r="I216" s="26">
        <v>37</v>
      </c>
      <c r="J216" s="27">
        <f>SUM(I217:I227)</f>
        <v>37</v>
      </c>
      <c r="K216" s="26">
        <v>813</v>
      </c>
      <c r="L216" s="27">
        <f>SUM(K217:K227)</f>
        <v>813</v>
      </c>
      <c r="M216" s="26">
        <v>299</v>
      </c>
      <c r="N216" s="27">
        <f>SUM(M217:M227)</f>
        <v>299</v>
      </c>
      <c r="O216" s="26">
        <v>311</v>
      </c>
      <c r="P216" s="27">
        <f>SUM(O217:O227)</f>
        <v>311</v>
      </c>
      <c r="Q216" s="26">
        <v>123</v>
      </c>
      <c r="R216" s="27">
        <f>SUM(Q217:Q227)</f>
        <v>122</v>
      </c>
      <c r="S216" s="26">
        <v>493</v>
      </c>
      <c r="T216" s="27">
        <f>SUM(S217:S227)</f>
        <v>493</v>
      </c>
      <c r="U216" s="26">
        <v>57</v>
      </c>
      <c r="V216" s="27">
        <f>SUM(U217:U227)</f>
        <v>57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Q219" s="8">
        <v>87</v>
      </c>
    </row>
    <row r="220" spans="1:36" ht="15" customHeight="1" x14ac:dyDescent="0.4">
      <c r="A220" s="7" t="s">
        <v>209</v>
      </c>
      <c r="B220" s="8" t="s">
        <v>32</v>
      </c>
      <c r="S220" s="8">
        <v>169</v>
      </c>
      <c r="U220" s="8">
        <v>25</v>
      </c>
    </row>
    <row r="221" spans="1:36" ht="15" customHeight="1" x14ac:dyDescent="0.4">
      <c r="A221" s="7" t="s">
        <v>211</v>
      </c>
      <c r="B221" s="8" t="s">
        <v>32</v>
      </c>
      <c r="I221" s="8">
        <v>23</v>
      </c>
      <c r="M221" s="8">
        <v>37</v>
      </c>
      <c r="O221" s="8">
        <v>305</v>
      </c>
      <c r="Q221" s="8">
        <v>16</v>
      </c>
      <c r="S221" s="8">
        <v>164</v>
      </c>
      <c r="U221" s="8">
        <v>1</v>
      </c>
    </row>
    <row r="222" spans="1:36" ht="15" customHeight="1" x14ac:dyDescent="0.4">
      <c r="A222" s="7" t="s">
        <v>212</v>
      </c>
      <c r="B222" s="8" t="s">
        <v>32</v>
      </c>
      <c r="K222" s="8">
        <v>764</v>
      </c>
      <c r="M222" s="8">
        <v>243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148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17</v>
      </c>
      <c r="E227" s="8">
        <v>5</v>
      </c>
      <c r="G227" s="8">
        <v>116</v>
      </c>
      <c r="I227" s="8">
        <v>14</v>
      </c>
      <c r="K227" s="8">
        <v>49</v>
      </c>
      <c r="M227" s="8">
        <v>19</v>
      </c>
      <c r="O227" s="8">
        <v>6</v>
      </c>
      <c r="Q227" s="8">
        <v>19</v>
      </c>
      <c r="S227" s="8">
        <v>12</v>
      </c>
      <c r="U227" s="8">
        <v>31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82</v>
      </c>
      <c r="D229" s="24">
        <f>C203+C204-C216</f>
        <v>82</v>
      </c>
      <c r="E229" s="23">
        <v>91</v>
      </c>
      <c r="F229" s="24">
        <f>E203+E204-E216</f>
        <v>91</v>
      </c>
      <c r="G229" s="23">
        <v>464</v>
      </c>
      <c r="H229" s="24">
        <f>G203+G204-G216</f>
        <v>317</v>
      </c>
      <c r="I229" s="23">
        <v>379</v>
      </c>
      <c r="J229" s="24">
        <f>I203+I204-I216</f>
        <v>685</v>
      </c>
      <c r="K229" s="23">
        <v>553</v>
      </c>
      <c r="L229" s="24">
        <f>K203+K204-K216</f>
        <v>-553</v>
      </c>
      <c r="M229" s="23">
        <v>804</v>
      </c>
      <c r="N229" s="24">
        <f>M203+M204-M216</f>
        <v>322</v>
      </c>
      <c r="O229" s="23">
        <v>465</v>
      </c>
      <c r="P229" s="24">
        <f>O203+O204-O216</f>
        <v>729</v>
      </c>
      <c r="Q229" s="23">
        <v>39</v>
      </c>
      <c r="R229" s="24">
        <f>Q203+Q204-Q216</f>
        <v>475</v>
      </c>
      <c r="S229" s="23">
        <v>696</v>
      </c>
      <c r="T229" s="24">
        <f>S203+S204-S216</f>
        <v>-285</v>
      </c>
      <c r="U229" s="23">
        <v>502</v>
      </c>
      <c r="V229" s="24">
        <f>U203+U204-U216</f>
        <v>392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 t="b">
        <f>IF(AND(H229&gt;G229-5,H229&lt;G229+5),1)</f>
        <v>0</v>
      </c>
      <c r="AD229" s="22" t="b">
        <f>IF(AND(J229&gt;I229-5,J229&lt;I229+5),1)</f>
        <v>0</v>
      </c>
      <c r="AE229" s="22" t="b">
        <f>IF(AND(L229&gt;K229-5,L229&lt;K229+5),1)</f>
        <v>0</v>
      </c>
      <c r="AF229" s="22" t="b">
        <f>IF(AND(N229&gt;M229-5,N229&lt;M229+5),1)</f>
        <v>0</v>
      </c>
      <c r="AG229" s="22" t="b">
        <f>IF(AND(P229&gt;O229-5,P229&lt;O229+5),1)</f>
        <v>0</v>
      </c>
      <c r="AH229" s="22" t="b">
        <f>IF(AND(R229&gt;Q229-5,R229&lt;Q229+5),1)</f>
        <v>0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82</v>
      </c>
      <c r="E232" s="8">
        <v>91</v>
      </c>
      <c r="G232" s="8">
        <v>464</v>
      </c>
      <c r="I232" s="8">
        <v>379</v>
      </c>
      <c r="K232" s="8">
        <v>553</v>
      </c>
      <c r="M232" s="8">
        <v>804</v>
      </c>
      <c r="O232" s="8">
        <v>465</v>
      </c>
      <c r="Q232" s="8">
        <v>39</v>
      </c>
      <c r="S232" s="8">
        <v>696</v>
      </c>
      <c r="U232" s="8">
        <v>502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62</v>
      </c>
      <c r="D233" s="14">
        <f>SUM(C234:C244)</f>
        <v>133</v>
      </c>
      <c r="E233" s="13">
        <v>25</v>
      </c>
      <c r="F233" s="14">
        <f>SUM(E234:E244)</f>
        <v>135</v>
      </c>
      <c r="G233" s="13">
        <v>1</v>
      </c>
      <c r="H233" s="14">
        <f>SUM(G234:G244)</f>
        <v>90</v>
      </c>
      <c r="I233" s="13">
        <v>28</v>
      </c>
      <c r="J233" s="14">
        <f>SUM(I234:I244)</f>
        <v>110</v>
      </c>
      <c r="K233" s="13">
        <v>4</v>
      </c>
      <c r="L233" s="14">
        <f>SUM(K234:K244)</f>
        <v>63</v>
      </c>
      <c r="M233" s="13">
        <v>2</v>
      </c>
      <c r="N233" s="14">
        <f>SUM(M234:M244)</f>
        <v>96</v>
      </c>
      <c r="O233" s="13">
        <v>32</v>
      </c>
      <c r="P233" s="14">
        <f>SUM(O234:O244)</f>
        <v>97</v>
      </c>
      <c r="Q233" s="13">
        <v>74</v>
      </c>
      <c r="R233" s="14">
        <f>SUM(Q234:Q244)</f>
        <v>111</v>
      </c>
      <c r="S233" s="13">
        <v>281</v>
      </c>
      <c r="T233" s="14">
        <f>SUM(S234:S244)</f>
        <v>313</v>
      </c>
      <c r="U233" s="13">
        <v>141</v>
      </c>
      <c r="V233" s="14">
        <f>SUM(U234:U244)</f>
        <v>163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62</v>
      </c>
      <c r="E236" s="8">
        <v>25</v>
      </c>
      <c r="G236" s="8">
        <v>1</v>
      </c>
      <c r="I236" s="8">
        <v>28</v>
      </c>
      <c r="K236" s="8">
        <v>4</v>
      </c>
      <c r="M236" s="8">
        <v>2</v>
      </c>
      <c r="O236" s="8">
        <v>17</v>
      </c>
      <c r="Q236" s="8">
        <v>19</v>
      </c>
      <c r="S236" s="8">
        <v>22</v>
      </c>
      <c r="U236" s="8">
        <v>10</v>
      </c>
    </row>
    <row r="237" spans="1:36" ht="15" customHeight="1" x14ac:dyDescent="0.4">
      <c r="A237" s="7" t="s">
        <v>245</v>
      </c>
      <c r="B237" s="8" t="s">
        <v>32</v>
      </c>
      <c r="O237" s="8">
        <v>15</v>
      </c>
      <c r="Q237" s="8">
        <v>55</v>
      </c>
      <c r="S237" s="8">
        <v>291</v>
      </c>
      <c r="U237" s="8">
        <v>151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11</v>
      </c>
      <c r="E240" s="8">
        <v>37</v>
      </c>
      <c r="G240" s="8">
        <v>18</v>
      </c>
      <c r="I240" s="8">
        <v>73</v>
      </c>
      <c r="K240" s="8">
        <v>50</v>
      </c>
      <c r="M240" s="8">
        <v>49</v>
      </c>
      <c r="O240" s="8">
        <v>65</v>
      </c>
      <c r="Q240" s="8">
        <v>37</v>
      </c>
      <c r="U240" s="8">
        <v>2</v>
      </c>
    </row>
    <row r="241" spans="1:36" ht="15" customHeight="1" x14ac:dyDescent="0.4">
      <c r="A241" s="7" t="s">
        <v>249</v>
      </c>
      <c r="B241" s="8" t="s">
        <v>32</v>
      </c>
      <c r="C241" s="8">
        <v>6</v>
      </c>
      <c r="E241" s="8">
        <v>6</v>
      </c>
      <c r="G241" s="8">
        <v>6</v>
      </c>
      <c r="I241" s="8">
        <v>6</v>
      </c>
      <c r="K241" s="8">
        <v>6</v>
      </c>
    </row>
    <row r="242" spans="1:36" ht="15" customHeight="1" x14ac:dyDescent="0.4">
      <c r="A242" s="7" t="s">
        <v>250</v>
      </c>
      <c r="B242" s="8" t="s">
        <v>32</v>
      </c>
      <c r="C242" s="8">
        <v>27</v>
      </c>
      <c r="E242" s="8">
        <v>32</v>
      </c>
      <c r="G242" s="8">
        <v>39</v>
      </c>
      <c r="I242" s="8">
        <v>3</v>
      </c>
      <c r="K242" s="8">
        <v>3</v>
      </c>
      <c r="M242" s="8">
        <v>45</v>
      </c>
    </row>
    <row r="243" spans="1:36" ht="15" customHeight="1" x14ac:dyDescent="0.4">
      <c r="A243" s="7" t="s">
        <v>251</v>
      </c>
      <c r="B243" s="8" t="s">
        <v>32</v>
      </c>
      <c r="C243" s="8">
        <v>27</v>
      </c>
      <c r="E243" s="8">
        <v>35</v>
      </c>
      <c r="G243" s="8">
        <v>26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107</v>
      </c>
      <c r="D245" s="24">
        <f>D229-C233+SUM(C242:C244)-C241-C240</f>
        <v>57</v>
      </c>
      <c r="E245" s="23">
        <v>26</v>
      </c>
      <c r="F245" s="24">
        <f>F229-E233+SUM(E242:E244)-E241-E240</f>
        <v>90</v>
      </c>
      <c r="G245" s="23">
        <v>388</v>
      </c>
      <c r="H245" s="24">
        <f>H229-G233+SUM(G242:G244)-G241-G240</f>
        <v>357</v>
      </c>
      <c r="I245" s="23">
        <v>343</v>
      </c>
      <c r="J245" s="24">
        <f>J229-I233+SUM(I242:I244)-I241-I240</f>
        <v>581</v>
      </c>
      <c r="K245" s="23">
        <v>509</v>
      </c>
      <c r="L245" s="24">
        <f>L229-K233+SUM(K242:K244)-K241-K240</f>
        <v>-610</v>
      </c>
      <c r="M245" s="23">
        <v>802</v>
      </c>
      <c r="N245" s="24">
        <f>N229-M233+SUM(M242:M244)-M241-M240</f>
        <v>316</v>
      </c>
      <c r="O245" s="23">
        <v>432</v>
      </c>
      <c r="P245" s="24">
        <f>P229-O233+SUM(O242:O244)-O241-O240</f>
        <v>632</v>
      </c>
      <c r="Q245" s="23">
        <v>75</v>
      </c>
      <c r="R245" s="24">
        <f>R229-Q233+SUM(Q242:Q244)-Q241-Q240</f>
        <v>364</v>
      </c>
      <c r="S245" s="23">
        <v>415</v>
      </c>
      <c r="T245" s="24">
        <f>T229-S233+SUM(S242:S244)-S241-S240</f>
        <v>-566</v>
      </c>
      <c r="U245" s="23">
        <v>359</v>
      </c>
      <c r="V245" s="24">
        <f>V229-U233+SUM(U242:U244)-U241-U240</f>
        <v>249</v>
      </c>
      <c r="W245" s="23"/>
      <c r="X245" s="24">
        <f>X229-W233+SUM(W242:W244)-W241-W240</f>
        <v>0</v>
      </c>
      <c r="AA245" s="22" t="b">
        <f>IF(AND(D245&gt;C245-5,D245&lt;C245+5),1)</f>
        <v>0</v>
      </c>
      <c r="AB245" s="22" t="b">
        <f>IF(AND(F245&gt;E245-5,F245&lt;E245+5),1)</f>
        <v>0</v>
      </c>
      <c r="AC245" s="22" t="b">
        <f>IF(AND(H245&gt;G245-5,H245&lt;G245+5),1)</f>
        <v>0</v>
      </c>
      <c r="AD245" s="22" t="b">
        <f>IF(AND(J245&gt;I245-5,J245&lt;I245+5),1)</f>
        <v>0</v>
      </c>
      <c r="AE245" s="22" t="b">
        <f>IF(AND(L245&gt;K245-5,L245&lt;K245+5),1)</f>
        <v>0</v>
      </c>
      <c r="AF245" s="22" t="b">
        <f>IF(AND(N245&gt;M245-5,N245&lt;M245+5),1)</f>
        <v>0</v>
      </c>
      <c r="AG245" s="22" t="b">
        <f>IF(AND(P245&gt;O245-5,P245&lt;O245+5),1)</f>
        <v>0</v>
      </c>
      <c r="AH245" s="22" t="b">
        <f>IF(AND(R245&gt;Q245-5,R245&lt;Q245+5),1)</f>
        <v>0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-39</v>
      </c>
      <c r="S246" s="8">
        <v>-696</v>
      </c>
      <c r="U246" s="8">
        <v>-502</v>
      </c>
    </row>
    <row r="247" spans="1:36" ht="15" customHeight="1" x14ac:dyDescent="0.4">
      <c r="A247" s="7" t="s">
        <v>255</v>
      </c>
      <c r="B247" s="8" t="s">
        <v>32</v>
      </c>
      <c r="Q247" s="8">
        <v>185</v>
      </c>
      <c r="S247" s="8">
        <v>203</v>
      </c>
      <c r="U247" s="8">
        <v>213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Q251" s="8">
        <v>-419</v>
      </c>
      <c r="S251" s="8">
        <v>2</v>
      </c>
    </row>
    <row r="252" spans="1:36" ht="15" customHeight="1" x14ac:dyDescent="0.4">
      <c r="A252" s="7" t="s">
        <v>520</v>
      </c>
      <c r="B252" s="8" t="s">
        <v>32</v>
      </c>
      <c r="S252" s="8">
        <v>169</v>
      </c>
      <c r="U252" s="8">
        <v>25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-3</v>
      </c>
    </row>
    <row r="255" spans="1:36" ht="15" customHeight="1" x14ac:dyDescent="0.4">
      <c r="A255" s="7" t="s">
        <v>263</v>
      </c>
      <c r="B255" s="8" t="s">
        <v>32</v>
      </c>
      <c r="Q255" s="8">
        <v>16</v>
      </c>
      <c r="S255" s="8">
        <v>9</v>
      </c>
    </row>
    <row r="256" spans="1:36" ht="15" customHeight="1" x14ac:dyDescent="0.4">
      <c r="A256" s="7" t="s">
        <v>264</v>
      </c>
      <c r="B256" s="8" t="s">
        <v>32</v>
      </c>
      <c r="S256" s="8">
        <v>129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  <c r="Q259" s="8">
        <v>-17</v>
      </c>
      <c r="S259" s="8">
        <v>1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Q261" s="8">
        <v>1</v>
      </c>
      <c r="U261" s="8">
        <v>27</v>
      </c>
    </row>
    <row r="262" spans="1:21" ht="15" customHeight="1" x14ac:dyDescent="0.4">
      <c r="A262" s="7" t="s">
        <v>270</v>
      </c>
      <c r="B262" s="8" t="s">
        <v>32</v>
      </c>
      <c r="Q262" s="8">
        <v>1</v>
      </c>
      <c r="S262" s="8">
        <v>37</v>
      </c>
      <c r="U262" s="8">
        <v>86</v>
      </c>
    </row>
    <row r="263" spans="1:21" ht="15" customHeight="1" x14ac:dyDescent="0.4">
      <c r="A263" s="7" t="s">
        <v>271</v>
      </c>
      <c r="B263" s="8" t="s">
        <v>32</v>
      </c>
      <c r="Q263" s="8">
        <v>-7</v>
      </c>
      <c r="S263" s="8">
        <v>-9</v>
      </c>
      <c r="U263" s="8">
        <v>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Q265" s="8">
        <v>-40</v>
      </c>
      <c r="S265" s="8">
        <v>-38</v>
      </c>
      <c r="U265" s="8">
        <v>-19</v>
      </c>
    </row>
    <row r="266" spans="1:21" ht="15" customHeight="1" x14ac:dyDescent="0.4">
      <c r="A266" s="7" t="s">
        <v>274</v>
      </c>
      <c r="B266" s="8" t="s">
        <v>32</v>
      </c>
      <c r="Q266" s="8">
        <v>195</v>
      </c>
      <c r="S266" s="8">
        <v>160</v>
      </c>
      <c r="U266" s="8">
        <v>112</v>
      </c>
    </row>
    <row r="267" spans="1:21" ht="15" customHeight="1" x14ac:dyDescent="0.4">
      <c r="A267" s="7" t="s">
        <v>275</v>
      </c>
      <c r="B267" s="8" t="s">
        <v>32</v>
      </c>
      <c r="Q267" s="8">
        <v>-20</v>
      </c>
      <c r="S267" s="8">
        <v>-29</v>
      </c>
      <c r="U267" s="8">
        <v>5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Q272" s="8">
        <v>17</v>
      </c>
      <c r="S272" s="8">
        <v>-171</v>
      </c>
      <c r="U272" s="8">
        <v>253</v>
      </c>
    </row>
    <row r="273" spans="1:36" ht="15" customHeight="1" x14ac:dyDescent="0.4">
      <c r="A273" s="7" t="s">
        <v>281</v>
      </c>
      <c r="B273" s="8" t="s">
        <v>32</v>
      </c>
      <c r="Q273" s="8">
        <v>-145</v>
      </c>
      <c r="S273" s="8">
        <v>-43</v>
      </c>
      <c r="U273" s="8">
        <v>-265</v>
      </c>
    </row>
    <row r="274" spans="1:36" ht="15" customHeight="1" x14ac:dyDescent="0.4">
      <c r="A274" s="7" t="s">
        <v>282</v>
      </c>
      <c r="B274" s="8" t="s">
        <v>32</v>
      </c>
      <c r="Q274" s="8">
        <v>-9</v>
      </c>
      <c r="S274" s="8">
        <v>271</v>
      </c>
      <c r="U274" s="8">
        <v>101</v>
      </c>
    </row>
    <row r="275" spans="1:36" ht="15" customHeight="1" x14ac:dyDescent="0.4">
      <c r="A275" s="7" t="s">
        <v>283</v>
      </c>
      <c r="B275" s="8" t="s">
        <v>32</v>
      </c>
      <c r="S275" s="8">
        <v>5</v>
      </c>
      <c r="U275" s="8">
        <v>-6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Q277" s="8">
        <v>88</v>
      </c>
      <c r="S277" s="8">
        <v>14</v>
      </c>
      <c r="U277" s="8">
        <v>12</v>
      </c>
    </row>
    <row r="278" spans="1:36" ht="15" customHeight="1" x14ac:dyDescent="0.4">
      <c r="A278" s="7" t="s">
        <v>286</v>
      </c>
      <c r="B278" s="8" t="s">
        <v>32</v>
      </c>
      <c r="Q278" s="8">
        <v>-50</v>
      </c>
      <c r="S278" s="8">
        <v>-22</v>
      </c>
      <c r="U278" s="8">
        <v>-217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/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-242</v>
      </c>
      <c r="R285" s="27">
        <f>SUM(Q246:Q280)</f>
        <v>-243</v>
      </c>
      <c r="S285" s="26">
        <v>-13</v>
      </c>
      <c r="T285" s="27">
        <f>SUM(S246:S280)</f>
        <v>-11</v>
      </c>
      <c r="U285" s="26">
        <v>-173</v>
      </c>
      <c r="V285" s="27">
        <f>SUM(U246:U280)</f>
        <v>-173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40</v>
      </c>
      <c r="S286" s="8">
        <v>38</v>
      </c>
      <c r="U286" s="8">
        <v>19</v>
      </c>
    </row>
    <row r="287" spans="1:36" ht="15" customHeight="1" x14ac:dyDescent="0.4">
      <c r="A287" s="7" t="s">
        <v>295</v>
      </c>
      <c r="B287" s="8" t="s">
        <v>32</v>
      </c>
      <c r="Q287" s="8">
        <v>-195</v>
      </c>
      <c r="S287" s="8">
        <v>-171</v>
      </c>
      <c r="U287" s="8">
        <v>-113</v>
      </c>
    </row>
    <row r="288" spans="1:36" ht="15" customHeight="1" x14ac:dyDescent="0.4">
      <c r="A288" s="7" t="s">
        <v>296</v>
      </c>
      <c r="B288" s="8" t="s">
        <v>32</v>
      </c>
      <c r="Q288" s="8">
        <v>-20</v>
      </c>
      <c r="S288" s="8">
        <v>-13</v>
      </c>
      <c r="U288" s="8">
        <v>-9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-417</v>
      </c>
      <c r="R291" s="24">
        <f>R285+SUM(Q286:Q290)</f>
        <v>-418</v>
      </c>
      <c r="S291" s="23">
        <v>-159</v>
      </c>
      <c r="T291" s="24">
        <f>T285+SUM(S286:S290)</f>
        <v>-157</v>
      </c>
      <c r="U291" s="23">
        <v>-276</v>
      </c>
      <c r="V291" s="24">
        <f>U285+SUM(U286:U290)</f>
        <v>-276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Q294" s="8">
        <v>-162</v>
      </c>
      <c r="S294" s="8">
        <v>-126</v>
      </c>
      <c r="U294" s="8">
        <v>-19</v>
      </c>
    </row>
    <row r="295" spans="1:36" ht="15" customHeight="1" x14ac:dyDescent="0.4">
      <c r="A295" s="7" t="s">
        <v>303</v>
      </c>
      <c r="B295" s="8" t="s">
        <v>32</v>
      </c>
      <c r="S295" s="8">
        <v>4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  <c r="Q297" s="8">
        <v>240</v>
      </c>
    </row>
    <row r="298" spans="1:36" ht="15" customHeight="1" x14ac:dyDescent="0.4">
      <c r="A298" s="7" t="s">
        <v>306</v>
      </c>
      <c r="B298" s="8" t="s">
        <v>32</v>
      </c>
      <c r="Q298" s="8">
        <v>-35</v>
      </c>
      <c r="U298" s="8">
        <v>-20</v>
      </c>
    </row>
    <row r="299" spans="1:36" ht="15" customHeight="1" x14ac:dyDescent="0.4">
      <c r="A299" s="7" t="s">
        <v>307</v>
      </c>
      <c r="B299" s="8" t="s">
        <v>32</v>
      </c>
      <c r="Q299" s="8">
        <v>555</v>
      </c>
      <c r="S299" s="8">
        <v>1</v>
      </c>
    </row>
    <row r="300" spans="1:36" ht="15" customHeight="1" x14ac:dyDescent="0.4">
      <c r="A300" s="7" t="s">
        <v>308</v>
      </c>
      <c r="B300" s="8" t="s">
        <v>32</v>
      </c>
      <c r="Q300" s="8">
        <v>-17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32</v>
      </c>
      <c r="S305" s="8">
        <v>71</v>
      </c>
      <c r="U305" s="8">
        <v>124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613</v>
      </c>
      <c r="R306" s="24">
        <f>SUM(Q292:Q305)</f>
        <v>613</v>
      </c>
      <c r="S306" s="23">
        <v>-51</v>
      </c>
      <c r="T306" s="24">
        <f>SUM(S292:S305)</f>
        <v>-50</v>
      </c>
      <c r="U306" s="23">
        <v>85</v>
      </c>
      <c r="V306" s="24">
        <f>SUM(U292:U305)</f>
        <v>85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Q307" s="8">
        <v>861</v>
      </c>
      <c r="S307" s="8">
        <v>623</v>
      </c>
    </row>
    <row r="308" spans="1:36" ht="15" customHeight="1" x14ac:dyDescent="0.4">
      <c r="A308" s="7" t="s">
        <v>315</v>
      </c>
      <c r="B308" s="8" t="s">
        <v>32</v>
      </c>
      <c r="U308" s="8">
        <v>-38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Q312" s="8">
        <v>50</v>
      </c>
      <c r="U312" s="8">
        <v>118</v>
      </c>
    </row>
    <row r="313" spans="1:36" ht="15" customHeight="1" x14ac:dyDescent="0.4">
      <c r="A313" s="7" t="s">
        <v>320</v>
      </c>
      <c r="B313" s="8" t="s">
        <v>32</v>
      </c>
      <c r="Q313" s="8">
        <v>-873</v>
      </c>
      <c r="S313" s="8">
        <v>-267</v>
      </c>
      <c r="U313" s="8">
        <v>-123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Q320" s="8">
        <v>-52</v>
      </c>
      <c r="S320" s="8">
        <v>-51</v>
      </c>
      <c r="U320" s="8">
        <v>-34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-13</v>
      </c>
      <c r="R324" s="24">
        <f>SUM(Q307:Q323)</f>
        <v>-14</v>
      </c>
      <c r="S324" s="23">
        <v>305</v>
      </c>
      <c r="T324" s="24">
        <f>SUM(S307:S323)</f>
        <v>305</v>
      </c>
      <c r="U324" s="23">
        <v>-77</v>
      </c>
      <c r="V324" s="24">
        <f>SUM(U307:U323)</f>
        <v>-77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Q325" s="8">
        <v>-13</v>
      </c>
      <c r="S325" s="8">
        <v>2</v>
      </c>
      <c r="U325" s="8">
        <v>-2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170</v>
      </c>
      <c r="R326" s="24">
        <f>Q329-Q327-Q328</f>
        <v>170</v>
      </c>
      <c r="S326" s="23">
        <v>97</v>
      </c>
      <c r="T326" s="24">
        <f>S329-S327-S328</f>
        <v>97</v>
      </c>
      <c r="U326" s="23">
        <v>-271</v>
      </c>
      <c r="V326" s="24">
        <f>U329-U327-U328</f>
        <v>-270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99</v>
      </c>
      <c r="S327" s="8">
        <v>288</v>
      </c>
      <c r="U327" s="8">
        <v>385</v>
      </c>
    </row>
    <row r="328" spans="1:36" ht="15" customHeight="1" x14ac:dyDescent="0.4">
      <c r="A328" s="7" t="s">
        <v>335</v>
      </c>
      <c r="B328" s="8" t="s">
        <v>32</v>
      </c>
      <c r="Q328" s="8">
        <v>19</v>
      </c>
    </row>
    <row r="329" spans="1:36" ht="15" customHeight="1" x14ac:dyDescent="0.4">
      <c r="A329" s="7" t="s">
        <v>336</v>
      </c>
      <c r="B329" s="8" t="s">
        <v>32</v>
      </c>
      <c r="Q329" s="8">
        <v>288</v>
      </c>
      <c r="S329" s="8">
        <v>385</v>
      </c>
      <c r="U329" s="8">
        <v>115</v>
      </c>
    </row>
    <row r="330" spans="1:36" ht="15" customHeight="1" x14ac:dyDescent="0.4">
      <c r="A330" s="7" t="s">
        <v>337</v>
      </c>
      <c r="B330" s="8" t="s">
        <v>32</v>
      </c>
      <c r="Q330" s="8">
        <v>274</v>
      </c>
      <c r="S330" s="8">
        <v>371</v>
      </c>
      <c r="U330" s="8">
        <v>100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>
        <v>14</v>
      </c>
      <c r="R336" s="14"/>
      <c r="S336" s="13">
        <v>14</v>
      </c>
      <c r="T336" s="14"/>
      <c r="U336" s="13">
        <v>14</v>
      </c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25F3-3E38-49FC-ADC6-BBF0A395F4C6}">
  <sheetPr>
    <tabColor rgb="FFFF0000"/>
  </sheetPr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5239-7D59-417B-9172-829FFA263143}">
  <dimension ref="A1:AJ494"/>
  <sheetViews>
    <sheetView zoomScaleNormal="100" workbookViewId="0">
      <pane xSplit="2" ySplit="2" topLeftCell="C12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</v>
      </c>
      <c r="D1" s="10"/>
      <c r="E1" s="9" t="s">
        <v>7</v>
      </c>
      <c r="F1" s="10"/>
      <c r="G1" s="9" t="s">
        <v>9</v>
      </c>
      <c r="H1" s="10"/>
      <c r="I1" s="9" t="s">
        <v>11</v>
      </c>
      <c r="J1" s="10"/>
      <c r="K1" s="9" t="s">
        <v>13</v>
      </c>
      <c r="L1" s="10"/>
      <c r="M1" s="9" t="s">
        <v>15</v>
      </c>
      <c r="N1" s="10"/>
      <c r="O1" s="9" t="s">
        <v>17</v>
      </c>
      <c r="P1" s="10"/>
      <c r="Q1" s="9" t="s">
        <v>19</v>
      </c>
      <c r="R1" s="10"/>
      <c r="S1" s="9" t="s">
        <v>512</v>
      </c>
      <c r="T1" s="10"/>
      <c r="U1" s="9" t="s">
        <v>550</v>
      </c>
      <c r="V1" s="10"/>
      <c r="W1" s="9" t="s">
        <v>566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201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Q4" s="8">
        <v>1</v>
      </c>
      <c r="S4" s="8">
        <v>1</v>
      </c>
      <c r="U4" s="8">
        <v>1</v>
      </c>
      <c r="W4" s="8">
        <v>1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10000000</v>
      </c>
      <c r="E5" s="8">
        <v>10000000</v>
      </c>
      <c r="G5" s="8">
        <v>10000000</v>
      </c>
      <c r="I5" s="8">
        <v>10000000</v>
      </c>
      <c r="K5" s="8">
        <v>10000000</v>
      </c>
      <c r="M5" s="8">
        <v>10000000</v>
      </c>
      <c r="O5" s="8">
        <v>10000000</v>
      </c>
      <c r="Q5" s="8">
        <v>10000000</v>
      </c>
      <c r="S5" s="8">
        <v>10000000</v>
      </c>
      <c r="U5" s="8">
        <v>10000000</v>
      </c>
      <c r="W5" s="8">
        <v>10000000</v>
      </c>
    </row>
    <row r="6" spans="1:36" ht="15" customHeight="1" x14ac:dyDescent="0.4">
      <c r="A6" s="7" t="s">
        <v>27</v>
      </c>
      <c r="B6" s="8" t="s">
        <v>26</v>
      </c>
      <c r="M6" s="8">
        <v>599</v>
      </c>
      <c r="O6" s="8">
        <v>432</v>
      </c>
      <c r="Q6" s="8">
        <v>220933</v>
      </c>
      <c r="S6" s="8">
        <v>221412</v>
      </c>
      <c r="U6" s="8">
        <v>221245</v>
      </c>
      <c r="W6" s="8">
        <v>223834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567</v>
      </c>
      <c r="D7" s="14"/>
      <c r="E7" s="13" t="s">
        <v>567</v>
      </c>
      <c r="F7" s="14"/>
      <c r="G7" s="13" t="s">
        <v>567</v>
      </c>
      <c r="H7" s="14"/>
      <c r="I7" s="13" t="s">
        <v>567</v>
      </c>
      <c r="J7" s="14"/>
      <c r="K7" s="13" t="s">
        <v>567</v>
      </c>
      <c r="L7" s="14"/>
      <c r="M7" s="13" t="s">
        <v>567</v>
      </c>
      <c r="N7" s="14"/>
      <c r="O7" s="13" t="s">
        <v>567</v>
      </c>
      <c r="P7" s="14"/>
      <c r="Q7" s="13" t="s">
        <v>567</v>
      </c>
      <c r="R7" s="14"/>
      <c r="S7" s="13" t="s">
        <v>567</v>
      </c>
      <c r="T7" s="14"/>
      <c r="U7" s="13" t="s">
        <v>567</v>
      </c>
      <c r="V7" s="14"/>
      <c r="W7" s="13" t="s">
        <v>567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3296</v>
      </c>
      <c r="D8" s="17">
        <f>SUM(C9:C35)-SUM(C17:C21)</f>
        <v>3296</v>
      </c>
      <c r="E8" s="16">
        <v>3331</v>
      </c>
      <c r="F8" s="17">
        <f>SUM(E9:E35)-SUM(E17:E21)</f>
        <v>2902</v>
      </c>
      <c r="G8" s="16">
        <v>3359</v>
      </c>
      <c r="H8" s="17">
        <f>SUM(G9:G35)-SUM(G17:G21)</f>
        <v>2996</v>
      </c>
      <c r="I8" s="16">
        <v>3323</v>
      </c>
      <c r="J8" s="17">
        <f>SUM(I9:I35)-SUM(I17:I21)</f>
        <v>2983</v>
      </c>
      <c r="K8" s="16">
        <v>2983</v>
      </c>
      <c r="L8" s="17">
        <f>SUM(K9:K35)-SUM(K17:K21)</f>
        <v>2664</v>
      </c>
      <c r="M8" s="16">
        <v>3178</v>
      </c>
      <c r="N8" s="17">
        <f>SUM(M9:M35)-SUM(M17:M21)</f>
        <v>2922</v>
      </c>
      <c r="O8" s="16">
        <v>3427</v>
      </c>
      <c r="P8" s="17">
        <f>SUM(O9:O35)-SUM(O17:O21)</f>
        <v>3220</v>
      </c>
      <c r="Q8" s="16">
        <v>4425</v>
      </c>
      <c r="R8" s="17">
        <f>SUM(Q9:Q35)-SUM(Q17:Q21)</f>
        <v>4344</v>
      </c>
      <c r="S8" s="16">
        <v>3770</v>
      </c>
      <c r="T8" s="17">
        <f>SUM(S9:S35)-SUM(S17:S21)</f>
        <v>3681</v>
      </c>
      <c r="U8" s="16">
        <v>2245</v>
      </c>
      <c r="V8" s="17">
        <f>SUM(U9:U35)-SUM(U17:U21)</f>
        <v>2131</v>
      </c>
      <c r="W8" s="16">
        <v>868</v>
      </c>
      <c r="X8" s="17">
        <f>SUM(W9:W35)-SUM(W17:W21)</f>
        <v>870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1434</v>
      </c>
      <c r="E10" s="8">
        <v>1359</v>
      </c>
      <c r="G10" s="8">
        <v>1627</v>
      </c>
      <c r="I10" s="8">
        <v>1277</v>
      </c>
      <c r="K10" s="8">
        <v>1640</v>
      </c>
      <c r="M10" s="8">
        <v>1301</v>
      </c>
      <c r="O10" s="8">
        <v>1539</v>
      </c>
      <c r="Q10" s="8">
        <v>1465</v>
      </c>
      <c r="S10" s="8">
        <v>745</v>
      </c>
      <c r="U10" s="8">
        <v>468</v>
      </c>
      <c r="W10" s="8">
        <v>158</v>
      </c>
    </row>
    <row r="11" spans="1:36" ht="15" customHeight="1" x14ac:dyDescent="0.4">
      <c r="A11" s="7" t="s">
        <v>35</v>
      </c>
      <c r="B11" s="8" t="s">
        <v>32</v>
      </c>
      <c r="C11" s="8">
        <v>1770</v>
      </c>
      <c r="E11" s="8">
        <v>1850</v>
      </c>
      <c r="G11" s="8">
        <v>1609</v>
      </c>
      <c r="I11" s="8">
        <v>1769</v>
      </c>
      <c r="K11" s="8">
        <v>1033</v>
      </c>
      <c r="M11" s="8">
        <v>1484</v>
      </c>
      <c r="O11" s="8">
        <v>1670</v>
      </c>
      <c r="Q11" s="8">
        <v>2417</v>
      </c>
      <c r="S11" s="8">
        <v>2393</v>
      </c>
      <c r="U11" s="8">
        <v>1406</v>
      </c>
      <c r="W11" s="8">
        <v>532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</row>
    <row r="16" spans="1:36" ht="15" customHeight="1" x14ac:dyDescent="0.4">
      <c r="A16" s="7" t="s">
        <v>40</v>
      </c>
      <c r="B16" s="8" t="s">
        <v>32</v>
      </c>
      <c r="C16" s="8">
        <v>99</v>
      </c>
      <c r="E16" s="8">
        <v>106</v>
      </c>
      <c r="G16" s="8">
        <v>140</v>
      </c>
      <c r="I16" s="8">
        <v>279</v>
      </c>
      <c r="K16" s="8">
        <v>304</v>
      </c>
      <c r="M16" s="8">
        <v>388</v>
      </c>
      <c r="O16" s="8">
        <v>214</v>
      </c>
      <c r="Q16" s="8">
        <v>522</v>
      </c>
      <c r="S16" s="8">
        <v>606</v>
      </c>
      <c r="U16" s="8">
        <v>330</v>
      </c>
      <c r="W16" s="8">
        <v>167</v>
      </c>
    </row>
    <row r="17" spans="1:23" ht="15" customHeight="1" x14ac:dyDescent="0.4">
      <c r="A17" s="7" t="s">
        <v>41</v>
      </c>
      <c r="B17" s="8" t="s">
        <v>32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  <c r="C19" s="8">
        <v>90</v>
      </c>
      <c r="E19" s="8">
        <v>97</v>
      </c>
      <c r="G19" s="8">
        <v>134</v>
      </c>
      <c r="I19" s="8">
        <v>273</v>
      </c>
      <c r="K19" s="8">
        <v>299</v>
      </c>
      <c r="M19" s="8">
        <v>383</v>
      </c>
      <c r="O19" s="8">
        <v>194</v>
      </c>
      <c r="Q19" s="8">
        <v>512</v>
      </c>
      <c r="S19" s="8">
        <v>604</v>
      </c>
      <c r="U19" s="8">
        <v>329</v>
      </c>
      <c r="W19" s="8">
        <v>165</v>
      </c>
    </row>
    <row r="20" spans="1:23" ht="15" customHeight="1" x14ac:dyDescent="0.4">
      <c r="A20" s="7" t="s">
        <v>44</v>
      </c>
      <c r="B20" s="8" t="s">
        <v>32</v>
      </c>
      <c r="C20" s="8">
        <v>9</v>
      </c>
      <c r="E20" s="8">
        <v>9</v>
      </c>
      <c r="G20" s="8">
        <v>6</v>
      </c>
      <c r="I20" s="8">
        <v>6</v>
      </c>
      <c r="K20" s="8">
        <v>5</v>
      </c>
      <c r="M20" s="8">
        <v>5</v>
      </c>
      <c r="O20" s="8">
        <v>20</v>
      </c>
      <c r="Q20" s="8">
        <v>10</v>
      </c>
      <c r="S20" s="8">
        <v>2</v>
      </c>
      <c r="U20" s="8">
        <v>2</v>
      </c>
      <c r="W20" s="8">
        <v>2</v>
      </c>
    </row>
    <row r="21" spans="1:23" ht="15" customHeight="1" x14ac:dyDescent="0.4">
      <c r="A21" s="7" t="s">
        <v>45</v>
      </c>
      <c r="B21" s="8" t="s">
        <v>32</v>
      </c>
    </row>
    <row r="22" spans="1:23" ht="15" customHeight="1" x14ac:dyDescent="0.4">
      <c r="A22" s="7" t="s">
        <v>46</v>
      </c>
      <c r="B22" s="8" t="s">
        <v>32</v>
      </c>
    </row>
    <row r="23" spans="1:23" ht="15" customHeight="1" x14ac:dyDescent="0.4">
      <c r="A23" s="7" t="s">
        <v>47</v>
      </c>
      <c r="B23" s="8" t="s">
        <v>32</v>
      </c>
      <c r="C23" s="8">
        <v>7</v>
      </c>
      <c r="E23" s="8">
        <v>16</v>
      </c>
      <c r="G23" s="8">
        <v>7</v>
      </c>
      <c r="I23" s="8">
        <v>5</v>
      </c>
      <c r="K23" s="8">
        <v>4</v>
      </c>
      <c r="M23" s="8">
        <v>10</v>
      </c>
      <c r="O23" s="8">
        <v>5</v>
      </c>
      <c r="Q23" s="8">
        <v>9</v>
      </c>
      <c r="S23" s="8">
        <v>9</v>
      </c>
      <c r="U23" s="8">
        <v>12</v>
      </c>
      <c r="W23" s="8">
        <v>9</v>
      </c>
    </row>
    <row r="24" spans="1:23" ht="15" customHeight="1" x14ac:dyDescent="0.4">
      <c r="A24" s="7" t="s">
        <v>48</v>
      </c>
      <c r="B24" s="8" t="s">
        <v>32</v>
      </c>
      <c r="E24" s="8">
        <v>15</v>
      </c>
      <c r="I24" s="8">
        <v>6</v>
      </c>
      <c r="K24" s="8">
        <v>5</v>
      </c>
      <c r="M24" s="8">
        <v>3</v>
      </c>
      <c r="O24" s="8">
        <v>2</v>
      </c>
      <c r="Q24" s="8">
        <v>3</v>
      </c>
      <c r="S24" s="8">
        <v>4</v>
      </c>
      <c r="U24" s="8">
        <v>20</v>
      </c>
      <c r="W24" s="8">
        <v>1</v>
      </c>
    </row>
    <row r="25" spans="1:23" ht="15" customHeight="1" x14ac:dyDescent="0.4">
      <c r="A25" s="7" t="s">
        <v>49</v>
      </c>
      <c r="B25" s="8" t="s">
        <v>32</v>
      </c>
      <c r="C25" s="8">
        <v>4</v>
      </c>
      <c r="E25" s="8">
        <v>2</v>
      </c>
      <c r="G25" s="8">
        <v>5</v>
      </c>
      <c r="I25" s="8">
        <v>1</v>
      </c>
      <c r="K25" s="8">
        <v>1</v>
      </c>
      <c r="M25" s="8">
        <v>1</v>
      </c>
    </row>
    <row r="26" spans="1:23" ht="15" customHeight="1" x14ac:dyDescent="0.4">
      <c r="A26" s="7" t="s">
        <v>50</v>
      </c>
      <c r="B26" s="8" t="s">
        <v>32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  <c r="Q28" s="8">
        <v>20</v>
      </c>
      <c r="S28" s="8">
        <v>13</v>
      </c>
      <c r="U28" s="8">
        <v>9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G33" s="8">
        <v>1</v>
      </c>
      <c r="I33" s="8">
        <v>1</v>
      </c>
      <c r="K33" s="8">
        <v>7</v>
      </c>
      <c r="M33" s="8">
        <v>8</v>
      </c>
      <c r="O33" s="8">
        <v>11</v>
      </c>
      <c r="Q33" s="8">
        <v>2</v>
      </c>
      <c r="S33" s="8">
        <v>10</v>
      </c>
      <c r="U33" s="8">
        <v>4</v>
      </c>
      <c r="W33" s="8">
        <v>2</v>
      </c>
    </row>
    <row r="34" spans="1:36" ht="15" customHeight="1" x14ac:dyDescent="0.4">
      <c r="A34" s="7" t="s">
        <v>58</v>
      </c>
      <c r="B34" s="8" t="s">
        <v>32</v>
      </c>
      <c r="C34" s="8">
        <v>-18</v>
      </c>
      <c r="E34" s="8">
        <v>-446</v>
      </c>
      <c r="G34" s="8">
        <v>-393</v>
      </c>
      <c r="I34" s="8">
        <v>-355</v>
      </c>
      <c r="K34" s="8">
        <v>-330</v>
      </c>
      <c r="M34" s="8">
        <v>-273</v>
      </c>
      <c r="O34" s="8">
        <v>-221</v>
      </c>
      <c r="Q34" s="8">
        <v>-94</v>
      </c>
      <c r="S34" s="8">
        <v>-99</v>
      </c>
      <c r="U34" s="8">
        <v>-118</v>
      </c>
      <c r="W34" s="8">
        <v>1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1765</v>
      </c>
      <c r="D36" s="17">
        <f>C37+C46+C55</f>
        <v>1765</v>
      </c>
      <c r="E36" s="16">
        <v>2265</v>
      </c>
      <c r="F36" s="17">
        <f>E37+E46+E55</f>
        <v>2265</v>
      </c>
      <c r="G36" s="16">
        <v>2260</v>
      </c>
      <c r="H36" s="17">
        <f>G37+G46+G55</f>
        <v>2261</v>
      </c>
      <c r="I36" s="16">
        <v>2102</v>
      </c>
      <c r="J36" s="17">
        <f>I37+I46+I55</f>
        <v>2102</v>
      </c>
      <c r="K36" s="16">
        <v>1987</v>
      </c>
      <c r="L36" s="17">
        <f>K37+K46+K55</f>
        <v>1987</v>
      </c>
      <c r="M36" s="16">
        <v>2135</v>
      </c>
      <c r="N36" s="17">
        <f>M37+M46+M55</f>
        <v>2136</v>
      </c>
      <c r="O36" s="16">
        <v>1718</v>
      </c>
      <c r="P36" s="17">
        <f>O37+O46+O55</f>
        <v>1718</v>
      </c>
      <c r="Q36" s="16">
        <v>1800</v>
      </c>
      <c r="R36" s="17">
        <f>Q37+Q46+Q55</f>
        <v>1800</v>
      </c>
      <c r="S36" s="16">
        <v>2069</v>
      </c>
      <c r="T36" s="17">
        <f>S37+S46+S55</f>
        <v>2069</v>
      </c>
      <c r="U36" s="16">
        <v>5351</v>
      </c>
      <c r="V36" s="17">
        <f>U37+U46+U55</f>
        <v>5351</v>
      </c>
      <c r="W36" s="16">
        <v>3360</v>
      </c>
      <c r="X36" s="17">
        <f>W37+W46+W55</f>
        <v>3360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795</v>
      </c>
      <c r="D37" s="20">
        <f>SUM(C38:C45)-C43-SUM(C39:C41)</f>
        <v>795</v>
      </c>
      <c r="E37" s="19">
        <v>1275</v>
      </c>
      <c r="F37" s="20">
        <f>SUM(E38:E45)-E43-SUM(E39:E41)</f>
        <v>1276</v>
      </c>
      <c r="G37" s="19">
        <v>1352</v>
      </c>
      <c r="H37" s="20">
        <f>SUM(G38:G45)-G43-SUM(G39:G41)</f>
        <v>1352</v>
      </c>
      <c r="I37" s="19">
        <v>1279</v>
      </c>
      <c r="J37" s="20">
        <f>SUM(I38:I45)-I43-SUM(I39:I41)</f>
        <v>1280</v>
      </c>
      <c r="K37" s="19">
        <v>1213</v>
      </c>
      <c r="L37" s="20">
        <f>SUM(K38:K45)-K43-SUM(K39:K41)</f>
        <v>1213</v>
      </c>
      <c r="M37" s="19">
        <v>1103</v>
      </c>
      <c r="N37" s="20">
        <f>SUM(M38:M45)-M43-SUM(M39:M41)</f>
        <v>1103</v>
      </c>
      <c r="O37" s="19">
        <v>1025</v>
      </c>
      <c r="P37" s="20">
        <f>SUM(O38:O45)-O43-SUM(O39:O41)</f>
        <v>1026</v>
      </c>
      <c r="Q37" s="19">
        <v>1078</v>
      </c>
      <c r="R37" s="20">
        <f>SUM(Q38:Q45)-Q43-SUM(Q39:Q41)</f>
        <v>1078</v>
      </c>
      <c r="S37" s="19">
        <v>1149</v>
      </c>
      <c r="T37" s="20">
        <f>SUM(S38:S45)-S43-SUM(S39:S41)</f>
        <v>1150</v>
      </c>
      <c r="U37" s="19">
        <v>4418</v>
      </c>
      <c r="V37" s="20">
        <f>SUM(U38:U45)-U43-SUM(U39:U41)</f>
        <v>4419</v>
      </c>
      <c r="W37" s="19">
        <v>3076</v>
      </c>
      <c r="X37" s="20">
        <f>SUM(W38:W45)-W43-SUM(W39:W41)</f>
        <v>3076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390</v>
      </c>
      <c r="E38" s="8">
        <v>955</v>
      </c>
      <c r="G38" s="8">
        <v>1031</v>
      </c>
      <c r="I38" s="8">
        <v>959</v>
      </c>
      <c r="K38" s="8">
        <v>892</v>
      </c>
      <c r="M38" s="8">
        <v>814</v>
      </c>
      <c r="O38" s="8">
        <v>759</v>
      </c>
      <c r="Q38" s="8">
        <v>722</v>
      </c>
      <c r="S38" s="8">
        <v>866</v>
      </c>
      <c r="U38" s="8">
        <v>815</v>
      </c>
      <c r="W38" s="8">
        <v>471</v>
      </c>
    </row>
    <row r="39" spans="1:36" ht="15" customHeight="1" x14ac:dyDescent="0.4">
      <c r="A39" s="7" t="s">
        <v>63</v>
      </c>
      <c r="B39" s="8" t="s">
        <v>32</v>
      </c>
      <c r="C39" s="8">
        <v>245</v>
      </c>
      <c r="E39" s="8">
        <v>761</v>
      </c>
      <c r="G39" s="8">
        <v>840</v>
      </c>
      <c r="I39" s="8">
        <v>770</v>
      </c>
      <c r="K39" s="8">
        <v>707</v>
      </c>
      <c r="M39" s="8">
        <v>645</v>
      </c>
      <c r="O39" s="8">
        <v>592</v>
      </c>
      <c r="Q39" s="8">
        <v>545</v>
      </c>
      <c r="S39" s="8">
        <v>691</v>
      </c>
      <c r="U39" s="8">
        <v>656</v>
      </c>
      <c r="W39" s="8">
        <v>342</v>
      </c>
    </row>
    <row r="40" spans="1:36" ht="15" customHeight="1" x14ac:dyDescent="0.4">
      <c r="A40" s="7" t="s">
        <v>64</v>
      </c>
      <c r="B40" s="8" t="s">
        <v>32</v>
      </c>
      <c r="C40" s="8">
        <v>131</v>
      </c>
      <c r="E40" s="8">
        <v>182</v>
      </c>
      <c r="G40" s="8">
        <v>177</v>
      </c>
      <c r="I40" s="8">
        <v>178</v>
      </c>
      <c r="K40" s="8">
        <v>171</v>
      </c>
      <c r="M40" s="8">
        <v>159</v>
      </c>
      <c r="O40" s="8">
        <v>151</v>
      </c>
      <c r="Q40" s="8">
        <v>161</v>
      </c>
      <c r="S40" s="8">
        <v>162</v>
      </c>
      <c r="U40" s="8">
        <v>150</v>
      </c>
      <c r="W40" s="8">
        <v>119</v>
      </c>
    </row>
    <row r="41" spans="1:36" ht="15" customHeight="1" x14ac:dyDescent="0.4">
      <c r="A41" s="7" t="s">
        <v>65</v>
      </c>
      <c r="B41" s="8" t="s">
        <v>32</v>
      </c>
      <c r="M41" s="8">
        <v>10</v>
      </c>
      <c r="O41" s="8">
        <v>16</v>
      </c>
      <c r="Q41" s="8">
        <v>16</v>
      </c>
      <c r="S41" s="8">
        <v>13</v>
      </c>
      <c r="U41" s="8">
        <v>9</v>
      </c>
      <c r="W41" s="8">
        <v>10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14</v>
      </c>
      <c r="D43" s="14"/>
      <c r="E43" s="13">
        <v>12</v>
      </c>
      <c r="F43" s="14"/>
      <c r="G43" s="13">
        <v>14</v>
      </c>
      <c r="H43" s="14"/>
      <c r="I43" s="13">
        <v>11</v>
      </c>
      <c r="J43" s="14"/>
      <c r="K43" s="13">
        <v>14</v>
      </c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84</v>
      </c>
      <c r="M44" s="8">
        <v>1</v>
      </c>
      <c r="O44" s="8">
        <v>1</v>
      </c>
      <c r="Q44" s="8">
        <v>90</v>
      </c>
      <c r="S44" s="8">
        <v>18</v>
      </c>
      <c r="U44" s="8">
        <v>7</v>
      </c>
    </row>
    <row r="45" spans="1:36" ht="15" customHeight="1" x14ac:dyDescent="0.4">
      <c r="A45" s="7" t="s">
        <v>69</v>
      </c>
      <c r="B45" s="8" t="s">
        <v>32</v>
      </c>
      <c r="C45" s="8">
        <v>321</v>
      </c>
      <c r="E45" s="8">
        <v>321</v>
      </c>
      <c r="G45" s="8">
        <v>321</v>
      </c>
      <c r="I45" s="8">
        <v>321</v>
      </c>
      <c r="K45" s="8">
        <v>321</v>
      </c>
      <c r="M45" s="8">
        <v>288</v>
      </c>
      <c r="O45" s="8">
        <v>266</v>
      </c>
      <c r="Q45" s="8">
        <v>266</v>
      </c>
      <c r="S45" s="8">
        <v>266</v>
      </c>
      <c r="U45" s="8">
        <v>3597</v>
      </c>
      <c r="W45" s="8">
        <v>2605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</v>
      </c>
      <c r="D46" s="20">
        <f>C46</f>
        <v>2</v>
      </c>
      <c r="E46" s="19">
        <v>2</v>
      </c>
      <c r="F46" s="20">
        <f>E46</f>
        <v>2</v>
      </c>
      <c r="G46" s="19">
        <v>2</v>
      </c>
      <c r="H46" s="20">
        <f>G46</f>
        <v>2</v>
      </c>
      <c r="I46" s="19">
        <v>2</v>
      </c>
      <c r="J46" s="20">
        <f>I46</f>
        <v>2</v>
      </c>
      <c r="K46" s="19">
        <v>2</v>
      </c>
      <c r="L46" s="20">
        <f>K46</f>
        <v>2</v>
      </c>
      <c r="M46" s="19">
        <v>2</v>
      </c>
      <c r="N46" s="20">
        <f>M46</f>
        <v>2</v>
      </c>
      <c r="O46" s="19">
        <v>2</v>
      </c>
      <c r="P46" s="20">
        <f>O46</f>
        <v>2</v>
      </c>
      <c r="Q46" s="19">
        <v>1</v>
      </c>
      <c r="R46" s="20">
        <f>Q46</f>
        <v>1</v>
      </c>
      <c r="S46" s="19">
        <v>2</v>
      </c>
      <c r="T46" s="20">
        <f>S46</f>
        <v>2</v>
      </c>
      <c r="U46" s="19">
        <v>2</v>
      </c>
      <c r="V46" s="20">
        <f>U46</f>
        <v>2</v>
      </c>
      <c r="W46" s="19">
        <v>2</v>
      </c>
      <c r="X46" s="20">
        <f>W46</f>
        <v>2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1</v>
      </c>
      <c r="S54" s="8">
        <v>1</v>
      </c>
      <c r="U54" s="8">
        <v>1</v>
      </c>
      <c r="W54" s="8">
        <v>1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968</v>
      </c>
      <c r="D55" s="20">
        <f>SUM(C56:C76)-C56</f>
        <v>811</v>
      </c>
      <c r="E55" s="19">
        <v>988</v>
      </c>
      <c r="F55" s="20">
        <f>SUM(E56:E76)-E56</f>
        <v>923</v>
      </c>
      <c r="G55" s="19">
        <v>907</v>
      </c>
      <c r="H55" s="20">
        <f>SUM(G56:G76)-G56</f>
        <v>846</v>
      </c>
      <c r="I55" s="19">
        <v>821</v>
      </c>
      <c r="J55" s="20">
        <f>SUM(I56:I76)-I56</f>
        <v>752</v>
      </c>
      <c r="K55" s="19">
        <v>772</v>
      </c>
      <c r="L55" s="20">
        <f>SUM(K56:K76)-K56</f>
        <v>703</v>
      </c>
      <c r="M55" s="19">
        <v>1031</v>
      </c>
      <c r="N55" s="20">
        <f>SUM(M56:M76)-M56</f>
        <v>926</v>
      </c>
      <c r="O55" s="19">
        <v>691</v>
      </c>
      <c r="P55" s="20">
        <f>SUM(O56:O76)-O56</f>
        <v>569</v>
      </c>
      <c r="Q55" s="19">
        <v>721</v>
      </c>
      <c r="R55" s="20">
        <f>SUM(Q56:Q76)-Q56</f>
        <v>648</v>
      </c>
      <c r="S55" s="19">
        <v>918</v>
      </c>
      <c r="T55" s="20">
        <f>SUM(S56:S76)-S56</f>
        <v>843</v>
      </c>
      <c r="U55" s="19">
        <v>931</v>
      </c>
      <c r="V55" s="20">
        <f>SUM(U56:U76)-U56</f>
        <v>483</v>
      </c>
      <c r="W55" s="19">
        <v>282</v>
      </c>
      <c r="X55" s="20">
        <f>SUM(W56:W76)-W56</f>
        <v>282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369</v>
      </c>
      <c r="D56" s="11">
        <f>SUM(C57:C61)</f>
        <v>369</v>
      </c>
      <c r="E56" s="8">
        <v>382</v>
      </c>
      <c r="F56" s="11">
        <f>SUM(E57:E61)</f>
        <v>382</v>
      </c>
      <c r="G56" s="8">
        <v>382</v>
      </c>
      <c r="H56" s="11">
        <f>SUM(G57:G61)</f>
        <v>382</v>
      </c>
      <c r="I56" s="8">
        <v>413</v>
      </c>
      <c r="J56" s="11">
        <f>SUM(I57:I61)</f>
        <v>413</v>
      </c>
      <c r="K56" s="8">
        <v>397</v>
      </c>
      <c r="L56" s="11">
        <f>SUM(K57:K61)</f>
        <v>397</v>
      </c>
      <c r="M56" s="8">
        <v>480</v>
      </c>
      <c r="N56" s="11">
        <f>SUM(M57:M61)</f>
        <v>490</v>
      </c>
      <c r="O56" s="8">
        <v>442</v>
      </c>
      <c r="P56" s="11">
        <f>SUM(O57:O61)</f>
        <v>451</v>
      </c>
      <c r="Q56" s="8">
        <v>482</v>
      </c>
      <c r="R56" s="11">
        <f>SUM(Q57:Q61)</f>
        <v>482</v>
      </c>
      <c r="S56" s="8">
        <v>485</v>
      </c>
      <c r="T56" s="11">
        <f>SUM(S57:S61)</f>
        <v>485</v>
      </c>
      <c r="U56" s="8">
        <v>422</v>
      </c>
      <c r="V56" s="11">
        <f>SUM(U57:U61)</f>
        <v>422</v>
      </c>
      <c r="W56" s="8">
        <v>247</v>
      </c>
    </row>
    <row r="57" spans="1:36" ht="15" customHeight="1" x14ac:dyDescent="0.4">
      <c r="A57" s="7" t="s">
        <v>80</v>
      </c>
      <c r="B57" s="8" t="s">
        <v>32</v>
      </c>
      <c r="C57" s="8">
        <v>369</v>
      </c>
      <c r="E57" s="8">
        <v>382</v>
      </c>
      <c r="G57" s="8">
        <v>382</v>
      </c>
      <c r="I57" s="8">
        <v>413</v>
      </c>
      <c r="K57" s="8">
        <v>397</v>
      </c>
      <c r="M57" s="8">
        <v>480</v>
      </c>
      <c r="O57" s="8">
        <v>442</v>
      </c>
      <c r="Q57" s="8">
        <v>482</v>
      </c>
      <c r="S57" s="8">
        <v>485</v>
      </c>
      <c r="U57" s="8">
        <v>422</v>
      </c>
      <c r="W57" s="8">
        <v>247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  <c r="M59" s="8">
        <v>10</v>
      </c>
      <c r="O59" s="8">
        <v>9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</row>
    <row r="62" spans="1:36" ht="15" customHeight="1" x14ac:dyDescent="0.4">
      <c r="A62" s="7" t="s">
        <v>85</v>
      </c>
      <c r="B62" s="8" t="s">
        <v>32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9</v>
      </c>
      <c r="E67" s="8">
        <v>18</v>
      </c>
      <c r="G67" s="8">
        <v>14</v>
      </c>
      <c r="I67" s="8">
        <v>16</v>
      </c>
      <c r="K67" s="8">
        <v>10</v>
      </c>
      <c r="M67" s="8">
        <v>3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M70" s="8">
        <v>3</v>
      </c>
      <c r="O70" s="8">
        <v>3</v>
      </c>
      <c r="Q70" s="8">
        <v>3</v>
      </c>
      <c r="S70" s="8">
        <v>2</v>
      </c>
      <c r="U70" s="8">
        <v>3</v>
      </c>
      <c r="W70" s="8">
        <v>2</v>
      </c>
    </row>
    <row r="71" spans="1:36" ht="15" customHeight="1" x14ac:dyDescent="0.4">
      <c r="A71" s="7" t="s">
        <v>52</v>
      </c>
      <c r="B71" s="8" t="s">
        <v>32</v>
      </c>
      <c r="S71" s="8">
        <v>188</v>
      </c>
      <c r="U71" s="8">
        <v>428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590</v>
      </c>
      <c r="D74" s="20">
        <f>C74</f>
        <v>590</v>
      </c>
      <c r="E74" s="19">
        <v>588</v>
      </c>
      <c r="F74" s="20">
        <f>E74</f>
        <v>588</v>
      </c>
      <c r="G74" s="19">
        <v>510</v>
      </c>
      <c r="H74" s="20">
        <f>G74</f>
        <v>510</v>
      </c>
      <c r="I74" s="19">
        <v>392</v>
      </c>
      <c r="J74" s="20">
        <f>I74</f>
        <v>392</v>
      </c>
      <c r="K74" s="19">
        <v>365</v>
      </c>
      <c r="L74" s="20">
        <f>K74</f>
        <v>365</v>
      </c>
      <c r="M74" s="19">
        <v>534</v>
      </c>
      <c r="N74" s="20">
        <f>M74</f>
        <v>534</v>
      </c>
      <c r="O74" s="19">
        <v>237</v>
      </c>
      <c r="P74" s="20">
        <f>O74</f>
        <v>237</v>
      </c>
      <c r="Q74" s="19">
        <v>236</v>
      </c>
      <c r="R74" s="20">
        <f>Q74</f>
        <v>236</v>
      </c>
      <c r="S74" s="19">
        <v>243</v>
      </c>
      <c r="T74" s="20">
        <f>S74</f>
        <v>243</v>
      </c>
      <c r="U74" s="19">
        <v>78</v>
      </c>
      <c r="V74" s="20">
        <f>U74</f>
        <v>78</v>
      </c>
      <c r="W74" s="19">
        <v>33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-157</v>
      </c>
      <c r="E75" s="8">
        <v>-65</v>
      </c>
      <c r="G75" s="8">
        <v>-60</v>
      </c>
      <c r="I75" s="8">
        <v>-69</v>
      </c>
      <c r="K75" s="8">
        <v>-69</v>
      </c>
      <c r="M75" s="8">
        <v>-104</v>
      </c>
      <c r="O75" s="8">
        <v>-122</v>
      </c>
      <c r="Q75" s="8">
        <v>-73</v>
      </c>
      <c r="S75" s="8">
        <v>-75</v>
      </c>
      <c r="U75" s="8">
        <v>-448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5061</v>
      </c>
      <c r="D83" s="24">
        <f>C8+C37+C46+C55+C77+C81+C82</f>
        <v>5061</v>
      </c>
      <c r="E83" s="23">
        <v>5596</v>
      </c>
      <c r="F83" s="24">
        <f>E8+E37+E46+E55+E77+E81+E82</f>
        <v>5596</v>
      </c>
      <c r="G83" s="23">
        <v>5619</v>
      </c>
      <c r="H83" s="24">
        <f>G8+G37+G46+G55+G77+G81+G82</f>
        <v>5620</v>
      </c>
      <c r="I83" s="23">
        <v>5425</v>
      </c>
      <c r="J83" s="24">
        <f>I8+I37+I46+I55+I77+I81+I82</f>
        <v>5425</v>
      </c>
      <c r="K83" s="23">
        <v>4970</v>
      </c>
      <c r="L83" s="24">
        <f>K8+K37+K46+K55+K77+K81+K82</f>
        <v>4970</v>
      </c>
      <c r="M83" s="23">
        <v>5313</v>
      </c>
      <c r="N83" s="24">
        <f>M8+M37+M46+M55+M77+M81+M82</f>
        <v>5314</v>
      </c>
      <c r="O83" s="23">
        <v>5145</v>
      </c>
      <c r="P83" s="24">
        <f>O8+O37+O46+O55+O77+O81+O82</f>
        <v>5145</v>
      </c>
      <c r="Q83" s="23">
        <v>6225</v>
      </c>
      <c r="R83" s="24">
        <f>Q8+Q37+Q46+Q55+Q77+Q81+Q82</f>
        <v>6225</v>
      </c>
      <c r="S83" s="23">
        <v>5839</v>
      </c>
      <c r="T83" s="24">
        <f>S8+S37+S46+S55+S77+S81+S82</f>
        <v>5839</v>
      </c>
      <c r="U83" s="23">
        <v>7596</v>
      </c>
      <c r="V83" s="24">
        <f>V8+U37+U46+U55+U77+U81+U82</f>
        <v>7482</v>
      </c>
      <c r="W83" s="23">
        <v>4228</v>
      </c>
      <c r="X83" s="24">
        <f>X8+W37+W46+W55+W77+W81+W82</f>
        <v>4230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2421</v>
      </c>
      <c r="D84" s="15">
        <f>SUM(C85:C111)-C87</f>
        <v>2421</v>
      </c>
      <c r="E84" s="16">
        <v>2681</v>
      </c>
      <c r="F84" s="17">
        <f>SUM(E85:E111)-E87</f>
        <v>2681</v>
      </c>
      <c r="G84" s="16">
        <v>2596</v>
      </c>
      <c r="H84" s="17">
        <f>SUM(G85:G111)-G87</f>
        <v>2596</v>
      </c>
      <c r="I84" s="16">
        <v>2523</v>
      </c>
      <c r="J84" s="17">
        <f>SUM(I85:I111)-I87</f>
        <v>2523</v>
      </c>
      <c r="K84" s="16">
        <v>2579</v>
      </c>
      <c r="L84" s="17">
        <f>SUM(K85:K111)-K87</f>
        <v>2579</v>
      </c>
      <c r="M84" s="16">
        <v>3314</v>
      </c>
      <c r="N84" s="17">
        <f>SUM(M85:M111)-M87</f>
        <v>3314</v>
      </c>
      <c r="O84" s="16">
        <v>2313</v>
      </c>
      <c r="P84" s="17">
        <f>SUM(O85:O111)-O87</f>
        <v>2311</v>
      </c>
      <c r="Q84" s="16">
        <v>3572</v>
      </c>
      <c r="R84" s="17">
        <f>SUM(Q85:Q111)-Q87</f>
        <v>3572</v>
      </c>
      <c r="S84" s="16"/>
      <c r="T84" s="17">
        <f>SUM(S85:S111)-S87</f>
        <v>3094</v>
      </c>
      <c r="U84" s="16">
        <v>3021</v>
      </c>
      <c r="V84" s="17">
        <f>SUM(U85:U111)-U87</f>
        <v>3021</v>
      </c>
      <c r="W84" s="16">
        <v>1119</v>
      </c>
      <c r="X84" s="17">
        <f>SUM(W85:W111)-W87</f>
        <v>1120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1280</v>
      </c>
      <c r="E85" s="8">
        <v>1296</v>
      </c>
      <c r="G85" s="8">
        <v>1336</v>
      </c>
      <c r="I85" s="8">
        <v>1514</v>
      </c>
      <c r="K85" s="8">
        <v>1307</v>
      </c>
      <c r="M85" s="8">
        <v>1869</v>
      </c>
      <c r="O85" s="8">
        <v>1416</v>
      </c>
      <c r="Q85" s="8">
        <v>1542</v>
      </c>
      <c r="S85" s="8">
        <v>1327</v>
      </c>
      <c r="U85" s="8">
        <v>949</v>
      </c>
      <c r="W85" s="8">
        <v>479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608</v>
      </c>
      <c r="E87" s="8">
        <v>748</v>
      </c>
      <c r="G87" s="8">
        <v>754</v>
      </c>
      <c r="I87" s="8">
        <v>807</v>
      </c>
      <c r="K87" s="8">
        <v>1043</v>
      </c>
      <c r="M87" s="8">
        <v>1278</v>
      </c>
      <c r="O87" s="8">
        <v>686</v>
      </c>
      <c r="Q87" s="8">
        <v>1639</v>
      </c>
      <c r="S87" s="8">
        <v>1539</v>
      </c>
      <c r="U87" s="8">
        <v>1716</v>
      </c>
      <c r="W87" s="8">
        <v>453</v>
      </c>
    </row>
    <row r="88" spans="1:36" ht="15" customHeight="1" outlineLevel="1" x14ac:dyDescent="0.4">
      <c r="A88" s="7" t="s">
        <v>108</v>
      </c>
      <c r="B88" s="8" t="s">
        <v>32</v>
      </c>
      <c r="C88" s="8">
        <v>608</v>
      </c>
      <c r="E88" s="8">
        <v>748</v>
      </c>
      <c r="G88" s="8">
        <v>754</v>
      </c>
      <c r="I88" s="8">
        <v>807</v>
      </c>
      <c r="K88" s="8">
        <v>1043</v>
      </c>
      <c r="M88" s="8">
        <v>1278</v>
      </c>
      <c r="O88" s="8">
        <v>686</v>
      </c>
      <c r="Q88" s="8">
        <v>1639</v>
      </c>
      <c r="S88" s="8">
        <v>1539</v>
      </c>
      <c r="U88" s="8">
        <v>1716</v>
      </c>
      <c r="W88" s="8">
        <v>453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120</v>
      </c>
      <c r="E91" s="8">
        <v>105</v>
      </c>
      <c r="G91" s="8">
        <v>152</v>
      </c>
      <c r="I91" s="8">
        <v>71</v>
      </c>
      <c r="K91" s="8">
        <v>92</v>
      </c>
      <c r="M91" s="8">
        <v>69</v>
      </c>
      <c r="O91" s="8">
        <v>117</v>
      </c>
      <c r="Q91" s="8">
        <v>114</v>
      </c>
      <c r="S91" s="8">
        <v>87</v>
      </c>
      <c r="U91" s="8">
        <v>211</v>
      </c>
      <c r="W91" s="8">
        <v>86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60</v>
      </c>
      <c r="E93" s="8">
        <v>43</v>
      </c>
      <c r="G93" s="8">
        <v>65</v>
      </c>
      <c r="I93" s="8">
        <v>4</v>
      </c>
      <c r="K93" s="8">
        <v>2</v>
      </c>
      <c r="M93" s="8">
        <v>2</v>
      </c>
      <c r="O93" s="8">
        <v>2</v>
      </c>
      <c r="Q93" s="8">
        <v>76</v>
      </c>
      <c r="S93" s="8">
        <v>1</v>
      </c>
      <c r="U93" s="8">
        <v>1</v>
      </c>
      <c r="W93" s="8">
        <v>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C98" s="8">
        <v>71</v>
      </c>
      <c r="E98" s="8">
        <v>7</v>
      </c>
      <c r="G98" s="8">
        <v>18</v>
      </c>
      <c r="I98" s="8">
        <v>1</v>
      </c>
      <c r="K98" s="8">
        <v>31</v>
      </c>
      <c r="M98" s="8">
        <v>1</v>
      </c>
      <c r="O98" s="8">
        <v>2</v>
      </c>
      <c r="Q98" s="8">
        <v>1</v>
      </c>
      <c r="U98" s="8">
        <v>30</v>
      </c>
      <c r="W98" s="8">
        <v>30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M100" s="8">
        <v>6</v>
      </c>
      <c r="O100" s="8">
        <v>10</v>
      </c>
      <c r="Q100" s="8">
        <v>6</v>
      </c>
      <c r="S100" s="8">
        <v>6</v>
      </c>
      <c r="U100" s="8">
        <v>7</v>
      </c>
      <c r="W100" s="8">
        <v>5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99</v>
      </c>
      <c r="E104" s="8">
        <v>94</v>
      </c>
      <c r="G104" s="8">
        <v>94</v>
      </c>
      <c r="I104" s="8">
        <v>89</v>
      </c>
      <c r="K104" s="8">
        <v>70</v>
      </c>
      <c r="M104" s="8">
        <v>73</v>
      </c>
      <c r="O104" s="8">
        <v>60</v>
      </c>
      <c r="Q104" s="8">
        <v>64</v>
      </c>
      <c r="S104" s="8">
        <v>60</v>
      </c>
      <c r="U104" s="8">
        <v>28</v>
      </c>
      <c r="W104" s="8">
        <v>10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  <c r="C108" s="8">
        <v>67</v>
      </c>
      <c r="E108" s="8">
        <v>373</v>
      </c>
      <c r="G108" s="8">
        <v>154</v>
      </c>
      <c r="I108" s="8">
        <v>28</v>
      </c>
      <c r="K108" s="8">
        <v>7</v>
      </c>
      <c r="M108" s="8">
        <v>11</v>
      </c>
      <c r="O108" s="8">
        <v>17</v>
      </c>
    </row>
    <row r="109" spans="1:36" ht="15" customHeight="1" x14ac:dyDescent="0.4">
      <c r="A109" s="7" t="s">
        <v>129</v>
      </c>
      <c r="B109" s="8" t="s">
        <v>32</v>
      </c>
      <c r="C109" s="8">
        <v>5</v>
      </c>
      <c r="G109" s="8">
        <v>13</v>
      </c>
      <c r="I109" s="8">
        <v>1</v>
      </c>
      <c r="K109" s="8">
        <v>19</v>
      </c>
      <c r="M109" s="8">
        <v>5</v>
      </c>
      <c r="O109" s="8">
        <v>1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111</v>
      </c>
      <c r="D111" s="14"/>
      <c r="E111" s="13">
        <v>15</v>
      </c>
      <c r="F111" s="14"/>
      <c r="G111" s="13">
        <v>10</v>
      </c>
      <c r="H111" s="14"/>
      <c r="I111" s="13">
        <v>8</v>
      </c>
      <c r="J111" s="14"/>
      <c r="K111" s="13">
        <v>8</v>
      </c>
      <c r="L111" s="14"/>
      <c r="M111" s="13"/>
      <c r="N111" s="14"/>
      <c r="O111" s="13"/>
      <c r="P111" s="14"/>
      <c r="Q111" s="13">
        <v>130</v>
      </c>
      <c r="R111" s="14"/>
      <c r="S111" s="13">
        <v>74</v>
      </c>
      <c r="T111" s="14"/>
      <c r="U111" s="13">
        <v>79</v>
      </c>
      <c r="V111" s="14"/>
      <c r="W111" s="13">
        <v>52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1272</v>
      </c>
      <c r="D112" s="17">
        <f>SUM(C113:C131)-C113-SUM(C121:C124)</f>
        <v>1272</v>
      </c>
      <c r="E112" s="16">
        <v>1545</v>
      </c>
      <c r="F112" s="17">
        <f>SUM(E113:E131)-E113-SUM(E121:E124)</f>
        <v>1546</v>
      </c>
      <c r="G112" s="16">
        <v>1639</v>
      </c>
      <c r="H112" s="17">
        <f>SUM(G113:G131)-G113-SUM(G121:G124)</f>
        <v>1639</v>
      </c>
      <c r="I112" s="16">
        <v>1564</v>
      </c>
      <c r="J112" s="17">
        <f>SUM(I113:I131)-I113-SUM(I121:I124)</f>
        <v>1564</v>
      </c>
      <c r="K112" s="16">
        <v>1440</v>
      </c>
      <c r="L112" s="17">
        <f>SUM(K113:K131)-K113-SUM(K121:K124)</f>
        <v>1440</v>
      </c>
      <c r="M112" s="16">
        <v>1487</v>
      </c>
      <c r="N112" s="17">
        <f>SUM(M113:M131)-M113-SUM(M121:M124)</f>
        <v>1487</v>
      </c>
      <c r="O112" s="16">
        <v>1618</v>
      </c>
      <c r="P112" s="17">
        <f>SUM(O113:O131)-O113-SUM(O121:O124)</f>
        <v>1618</v>
      </c>
      <c r="Q112" s="16">
        <v>1506</v>
      </c>
      <c r="R112" s="17">
        <f>SUM(Q113:Q131)-Q113-SUM(Q121:Q124)</f>
        <v>1506</v>
      </c>
      <c r="S112" s="16">
        <v>1892</v>
      </c>
      <c r="T112" s="17">
        <f>SUM(S113:S131)-S113-SUM(S121:S124)</f>
        <v>1892</v>
      </c>
      <c r="U112" s="16">
        <v>2875</v>
      </c>
      <c r="V112" s="17">
        <f>SUM(U113:U131)-U113-SUM(U121:U124)</f>
        <v>2876</v>
      </c>
      <c r="W112" s="16">
        <v>2224</v>
      </c>
      <c r="X112" s="17">
        <f>SUM(W113:W131)-W113-SUM(W121:W124)</f>
        <v>2224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650</v>
      </c>
      <c r="E113" s="8">
        <v>790</v>
      </c>
      <c r="G113" s="8">
        <v>1057</v>
      </c>
      <c r="I113" s="8">
        <v>1060</v>
      </c>
      <c r="K113" s="8">
        <v>1018</v>
      </c>
      <c r="M113" s="8">
        <v>1080</v>
      </c>
      <c r="O113" s="8">
        <v>1335</v>
      </c>
      <c r="Q113" s="8">
        <v>1141</v>
      </c>
      <c r="S113" s="8">
        <v>1403</v>
      </c>
      <c r="U113" s="8">
        <v>1198</v>
      </c>
      <c r="W113" s="8">
        <v>1016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650</v>
      </c>
      <c r="E115" s="8">
        <v>790</v>
      </c>
      <c r="G115" s="8">
        <v>1057</v>
      </c>
      <c r="I115" s="8">
        <v>1060</v>
      </c>
      <c r="K115" s="8">
        <v>1018</v>
      </c>
      <c r="M115" s="8">
        <v>1080</v>
      </c>
      <c r="O115" s="8">
        <v>1335</v>
      </c>
      <c r="Q115" s="8">
        <v>1141</v>
      </c>
      <c r="S115" s="8">
        <v>1403</v>
      </c>
      <c r="U115" s="8">
        <v>1198</v>
      </c>
      <c r="W115" s="8">
        <v>1016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595</v>
      </c>
      <c r="E120" s="8">
        <v>579</v>
      </c>
      <c r="G120" s="8">
        <v>431</v>
      </c>
      <c r="I120" s="8">
        <v>353</v>
      </c>
      <c r="K120" s="8">
        <v>271</v>
      </c>
      <c r="M120" s="8">
        <v>256</v>
      </c>
      <c r="O120" s="8">
        <v>133</v>
      </c>
      <c r="Q120" s="8">
        <v>212</v>
      </c>
      <c r="S120" s="8">
        <v>339</v>
      </c>
      <c r="U120" s="8">
        <v>279</v>
      </c>
      <c r="W120" s="8">
        <v>261</v>
      </c>
    </row>
    <row r="121" spans="1:33" ht="15" customHeight="1" x14ac:dyDescent="0.4">
      <c r="A121" s="7" t="s">
        <v>140</v>
      </c>
      <c r="B121" s="8" t="s">
        <v>32</v>
      </c>
      <c r="C121" s="8">
        <v>595</v>
      </c>
      <c r="E121" s="8">
        <v>579</v>
      </c>
      <c r="G121" s="8">
        <v>431</v>
      </c>
      <c r="I121" s="8">
        <v>353</v>
      </c>
      <c r="K121" s="8">
        <v>271</v>
      </c>
      <c r="M121" s="8">
        <v>256</v>
      </c>
      <c r="O121" s="8">
        <v>133</v>
      </c>
      <c r="Q121" s="8">
        <v>212</v>
      </c>
      <c r="S121" s="8">
        <v>339</v>
      </c>
      <c r="U121" s="8">
        <v>279</v>
      </c>
      <c r="W121" s="8">
        <v>261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Q126" s="8">
        <v>3</v>
      </c>
      <c r="U126" s="8">
        <v>1399</v>
      </c>
      <c r="W126" s="8">
        <v>947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27</v>
      </c>
      <c r="D131" s="14"/>
      <c r="E131" s="13">
        <v>177</v>
      </c>
      <c r="F131" s="14"/>
      <c r="G131" s="13">
        <v>151</v>
      </c>
      <c r="H131" s="14"/>
      <c r="I131" s="13">
        <v>151</v>
      </c>
      <c r="J131" s="14"/>
      <c r="K131" s="13">
        <v>151</v>
      </c>
      <c r="L131" s="14"/>
      <c r="M131" s="13">
        <v>151</v>
      </c>
      <c r="N131" s="14"/>
      <c r="O131" s="13">
        <v>150</v>
      </c>
      <c r="P131" s="14"/>
      <c r="Q131" s="13">
        <v>150</v>
      </c>
      <c r="R131" s="14"/>
      <c r="S131" s="13">
        <v>150</v>
      </c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3693</v>
      </c>
      <c r="D136" s="24">
        <f>C84+C112+SUM(C132:C135)</f>
        <v>3693</v>
      </c>
      <c r="E136" s="23">
        <v>4226</v>
      </c>
      <c r="F136" s="24">
        <f>E84+E112+SUM(E132:E135)</f>
        <v>4226</v>
      </c>
      <c r="G136" s="23">
        <v>4235</v>
      </c>
      <c r="H136" s="24">
        <f>G84+G112+SUM(G132:G135)</f>
        <v>4235</v>
      </c>
      <c r="I136" s="23">
        <v>4087</v>
      </c>
      <c r="J136" s="24">
        <f>I84+I112+SUM(I132:I135)</f>
        <v>4087</v>
      </c>
      <c r="K136" s="23">
        <v>4019</v>
      </c>
      <c r="L136" s="24">
        <f>K84+K112+SUM(K132:K135)</f>
        <v>4019</v>
      </c>
      <c r="M136" s="23">
        <v>4801</v>
      </c>
      <c r="N136" s="24">
        <f>M84+M112+SUM(M132:M135)</f>
        <v>4801</v>
      </c>
      <c r="O136" s="23">
        <v>3931</v>
      </c>
      <c r="P136" s="24">
        <f>O84+O112+SUM(O132:O135)</f>
        <v>3931</v>
      </c>
      <c r="Q136" s="23">
        <v>5079</v>
      </c>
      <c r="R136" s="24">
        <f>Q84+Q112+SUM(Q132:Q135)</f>
        <v>5078</v>
      </c>
      <c r="S136" s="23">
        <v>4986</v>
      </c>
      <c r="T136" s="24">
        <f>S84+S112+SUM(S132:S135)</f>
        <v>1892</v>
      </c>
      <c r="U136" s="23">
        <v>5896</v>
      </c>
      <c r="V136" s="24">
        <f>U84+U112+SUM(U132:U135)</f>
        <v>5896</v>
      </c>
      <c r="W136" s="23">
        <v>3343</v>
      </c>
      <c r="X136" s="24">
        <f>W84+W112+SUM(W132:W135)</f>
        <v>3343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500</v>
      </c>
      <c r="E141" s="8">
        <v>500</v>
      </c>
      <c r="G141" s="8">
        <v>500</v>
      </c>
      <c r="I141" s="8">
        <v>500</v>
      </c>
      <c r="K141" s="8">
        <v>500</v>
      </c>
      <c r="M141" s="8">
        <v>500</v>
      </c>
      <c r="O141" s="8">
        <v>500</v>
      </c>
      <c r="Q141" s="8">
        <v>500</v>
      </c>
      <c r="S141" s="8">
        <v>500</v>
      </c>
      <c r="U141" s="8">
        <v>500</v>
      </c>
      <c r="W141" s="8">
        <v>500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  <c r="W143" s="8">
        <v>58</v>
      </c>
    </row>
    <row r="144" spans="1:36" ht="15" customHeight="1" x14ac:dyDescent="0.4">
      <c r="A144" s="7" t="s">
        <v>160</v>
      </c>
      <c r="B144" s="8" t="s">
        <v>32</v>
      </c>
      <c r="C144" s="8">
        <v>58</v>
      </c>
      <c r="E144" s="8">
        <v>58</v>
      </c>
      <c r="G144" s="8">
        <v>58</v>
      </c>
      <c r="I144" s="8">
        <v>58</v>
      </c>
      <c r="K144" s="8">
        <v>58</v>
      </c>
      <c r="M144" s="8">
        <v>58</v>
      </c>
      <c r="O144" s="8">
        <v>58</v>
      </c>
      <c r="Q144" s="8">
        <v>58</v>
      </c>
      <c r="S144" s="8">
        <v>58</v>
      </c>
      <c r="U144" s="8">
        <v>58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652</v>
      </c>
      <c r="S148" s="8">
        <v>359</v>
      </c>
      <c r="U148" s="8">
        <v>767</v>
      </c>
      <c r="W148" s="8">
        <v>1073</v>
      </c>
    </row>
    <row r="149" spans="1:23" ht="15" customHeight="1" x14ac:dyDescent="0.4">
      <c r="A149" s="7" t="s">
        <v>165</v>
      </c>
      <c r="B149" s="8" t="s">
        <v>32</v>
      </c>
      <c r="C149" s="8">
        <v>89</v>
      </c>
      <c r="E149" s="8">
        <v>94</v>
      </c>
      <c r="G149" s="8">
        <v>99</v>
      </c>
      <c r="I149" s="8">
        <v>104</v>
      </c>
      <c r="K149" s="8">
        <v>109</v>
      </c>
      <c r="M149" s="8">
        <v>109</v>
      </c>
      <c r="O149" s="8">
        <v>109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  <c r="C151" s="8">
        <v>566</v>
      </c>
      <c r="E151" s="8">
        <v>566</v>
      </c>
      <c r="G151" s="8">
        <v>566</v>
      </c>
      <c r="I151" s="8">
        <v>566</v>
      </c>
      <c r="K151" s="8">
        <v>566</v>
      </c>
      <c r="M151" s="8">
        <v>566</v>
      </c>
      <c r="O151" s="8">
        <v>560</v>
      </c>
    </row>
    <row r="152" spans="1:23" ht="15" customHeight="1" x14ac:dyDescent="0.4">
      <c r="A152" s="7" t="s">
        <v>168</v>
      </c>
      <c r="B152" s="8" t="s">
        <v>32</v>
      </c>
      <c r="C152" s="8">
        <v>155</v>
      </c>
      <c r="E152" s="8">
        <v>152</v>
      </c>
      <c r="G152" s="8">
        <v>162</v>
      </c>
      <c r="I152" s="8">
        <v>110</v>
      </c>
      <c r="K152" s="8">
        <v>282</v>
      </c>
      <c r="M152" s="8">
        <v>721</v>
      </c>
      <c r="O152" s="8">
        <v>14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Q153" s="8">
        <v>81</v>
      </c>
      <c r="S153" s="8">
        <v>81</v>
      </c>
      <c r="U153" s="8">
        <v>10</v>
      </c>
      <c r="W153" s="8">
        <v>9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U155" s="8">
        <v>28</v>
      </c>
      <c r="W155" s="8">
        <v>50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U157" s="8">
        <v>1932</v>
      </c>
      <c r="W157" s="8">
        <v>1421</v>
      </c>
    </row>
    <row r="158" spans="1:23" ht="15" customHeight="1" x14ac:dyDescent="0.4">
      <c r="A158" s="7" t="s">
        <v>174</v>
      </c>
      <c r="B158" s="8" t="s">
        <v>32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18</v>
      </c>
      <c r="R161" s="17"/>
      <c r="S161" s="16">
        <v>18</v>
      </c>
      <c r="T161" s="17"/>
      <c r="U161" s="16">
        <v>15</v>
      </c>
      <c r="V161" s="17"/>
      <c r="W161" s="16">
        <v>61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5061</v>
      </c>
      <c r="D162" s="17">
        <f>C136+C163+C161</f>
        <v>5061</v>
      </c>
      <c r="E162" s="16">
        <v>5596</v>
      </c>
      <c r="F162" s="17">
        <f>E136+E163+E161</f>
        <v>5595</v>
      </c>
      <c r="G162" s="16">
        <v>5619</v>
      </c>
      <c r="H162" s="17">
        <f>G136+G163+G161</f>
        <v>5620</v>
      </c>
      <c r="I162" s="16">
        <v>5425</v>
      </c>
      <c r="J162" s="17">
        <f>I136+I163+I161</f>
        <v>5425</v>
      </c>
      <c r="K162" s="16">
        <v>4970</v>
      </c>
      <c r="L162" s="17">
        <f>K136+K163+K161</f>
        <v>4970</v>
      </c>
      <c r="M162" s="16">
        <v>5313</v>
      </c>
      <c r="N162" s="17">
        <f>M136+M163+M161</f>
        <v>5313</v>
      </c>
      <c r="O162" s="16">
        <v>5145</v>
      </c>
      <c r="P162" s="17">
        <f>O136+O163+O161</f>
        <v>5144</v>
      </c>
      <c r="Q162" s="16">
        <v>6225</v>
      </c>
      <c r="R162" s="17">
        <f>Q136+Q163+Q161</f>
        <v>6226</v>
      </c>
      <c r="S162" s="16">
        <v>5839</v>
      </c>
      <c r="T162" s="17">
        <f>S136+S163+S161</f>
        <v>5839</v>
      </c>
      <c r="U162" s="16">
        <v>7596</v>
      </c>
      <c r="V162" s="17">
        <f>U136+U163+U161</f>
        <v>7596</v>
      </c>
      <c r="W162" s="16">
        <v>4228</v>
      </c>
      <c r="X162" s="17">
        <f>W136+W163+W161</f>
        <v>4350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1368</v>
      </c>
      <c r="E163" s="8">
        <v>1369</v>
      </c>
      <c r="G163" s="8">
        <v>1385</v>
      </c>
      <c r="I163" s="8">
        <v>1338</v>
      </c>
      <c r="K163" s="8">
        <v>951</v>
      </c>
      <c r="M163" s="8">
        <v>512</v>
      </c>
      <c r="O163" s="8">
        <v>1213</v>
      </c>
      <c r="Q163" s="8">
        <v>1129</v>
      </c>
      <c r="S163" s="8">
        <v>835</v>
      </c>
      <c r="U163" s="8">
        <v>1685</v>
      </c>
      <c r="W163" s="8">
        <v>946</v>
      </c>
    </row>
    <row r="164" spans="1:36" ht="15" customHeight="1" x14ac:dyDescent="0.4">
      <c r="A164" s="7" t="s">
        <v>180</v>
      </c>
      <c r="B164" s="8" t="s">
        <v>32</v>
      </c>
      <c r="C164" s="8">
        <v>721</v>
      </c>
      <c r="E164" s="8">
        <v>718</v>
      </c>
      <c r="G164" s="8">
        <v>728</v>
      </c>
      <c r="I164" s="8">
        <v>676</v>
      </c>
      <c r="K164" s="8">
        <v>284</v>
      </c>
      <c r="M164" s="8">
        <v>155</v>
      </c>
      <c r="O164" s="8">
        <v>546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4821</v>
      </c>
      <c r="E167" s="8">
        <v>4007</v>
      </c>
      <c r="G167" s="8">
        <v>4075</v>
      </c>
      <c r="I167" s="8">
        <v>4234</v>
      </c>
      <c r="K167" s="8">
        <v>3435</v>
      </c>
      <c r="M167" s="8">
        <v>3476</v>
      </c>
      <c r="O167" s="8">
        <v>3578</v>
      </c>
      <c r="Q167" s="8">
        <v>3679</v>
      </c>
      <c r="S167" s="8">
        <v>3428</v>
      </c>
      <c r="U167" s="8">
        <v>2242</v>
      </c>
      <c r="W167" s="8">
        <v>1588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4169</v>
      </c>
      <c r="E169" s="8">
        <v>3470</v>
      </c>
      <c r="G169" s="8">
        <v>3467</v>
      </c>
      <c r="I169" s="8">
        <v>3738</v>
      </c>
      <c r="K169" s="8">
        <v>3477</v>
      </c>
      <c r="M169" s="8">
        <v>3674</v>
      </c>
      <c r="O169" s="8">
        <v>3609</v>
      </c>
      <c r="Q169" s="8">
        <v>3195</v>
      </c>
      <c r="S169" s="8">
        <v>3426</v>
      </c>
      <c r="U169" s="8">
        <v>3001</v>
      </c>
      <c r="W169" s="8">
        <v>1956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652</v>
      </c>
      <c r="D171" s="24">
        <f>C167-C169+C170</f>
        <v>652</v>
      </c>
      <c r="E171" s="23">
        <v>536</v>
      </c>
      <c r="F171" s="24">
        <f>E167-E169+E170</f>
        <v>537</v>
      </c>
      <c r="G171" s="23">
        <v>608</v>
      </c>
      <c r="H171" s="24">
        <f>G167-G169+G170</f>
        <v>608</v>
      </c>
      <c r="I171" s="23">
        <v>496</v>
      </c>
      <c r="J171" s="24">
        <f>I167-I169+I170</f>
        <v>496</v>
      </c>
      <c r="K171" s="23">
        <v>42</v>
      </c>
      <c r="L171" s="24">
        <f>K167-K169+K170</f>
        <v>-42</v>
      </c>
      <c r="M171" s="23">
        <v>197</v>
      </c>
      <c r="N171" s="24">
        <f>M167-M169+M170</f>
        <v>-198</v>
      </c>
      <c r="O171" s="23">
        <v>31</v>
      </c>
      <c r="P171" s="24">
        <f>O167-O169+O170</f>
        <v>-31</v>
      </c>
      <c r="Q171" s="23">
        <v>484</v>
      </c>
      <c r="R171" s="24">
        <f>Q167-Q169+Q170</f>
        <v>484</v>
      </c>
      <c r="S171" s="23">
        <v>2</v>
      </c>
      <c r="T171" s="24">
        <f>S167-S169+S170</f>
        <v>2</v>
      </c>
      <c r="U171" s="23">
        <v>759</v>
      </c>
      <c r="V171" s="24">
        <f>U167-U169+U170</f>
        <v>-759</v>
      </c>
      <c r="W171" s="23">
        <v>368</v>
      </c>
      <c r="X171" s="24">
        <f>W167-W169</f>
        <v>-368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 t="b">
        <f>IF(AND(L171&gt;K171-5,L171&lt;K171+5),1)</f>
        <v>0</v>
      </c>
      <c r="AF171" s="22" t="b">
        <f>IF(AND(N171&gt;M171-5,N171&lt;M171+5),1)</f>
        <v>0</v>
      </c>
      <c r="AG171" s="22" t="b">
        <f>IF(AND(P171&gt;O171-5,P171&lt;O171+5),1)</f>
        <v>0</v>
      </c>
      <c r="AH171" s="22">
        <f>IF(AND(R171&gt;Q171-5,R171&lt;Q171+5),1)</f>
        <v>1</v>
      </c>
      <c r="AI171" s="22">
        <f>IF(AND(T171&gt;S171-5,T171&lt;S171+5),1)</f>
        <v>1</v>
      </c>
      <c r="AJ171" s="22" t="b">
        <f>IF(AND(V171&gt;U171-5,V171&lt;U171+5),1)</f>
        <v>0</v>
      </c>
    </row>
    <row r="172" spans="1:36" ht="15" customHeight="1" x14ac:dyDescent="0.4">
      <c r="A172" s="7" t="s">
        <v>188</v>
      </c>
      <c r="B172" s="8" t="s">
        <v>32</v>
      </c>
      <c r="C172" s="8">
        <v>489</v>
      </c>
      <c r="E172" s="8">
        <v>490</v>
      </c>
      <c r="G172" s="8">
        <v>516</v>
      </c>
      <c r="I172" s="8">
        <v>509</v>
      </c>
      <c r="K172" s="8">
        <v>475</v>
      </c>
      <c r="M172" s="8">
        <v>482</v>
      </c>
      <c r="O172" s="8">
        <v>461</v>
      </c>
      <c r="Q172" s="8">
        <v>475</v>
      </c>
      <c r="S172" s="8">
        <v>471</v>
      </c>
      <c r="U172" s="8">
        <v>415</v>
      </c>
      <c r="W172" s="8">
        <v>307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163</v>
      </c>
      <c r="D174" s="24">
        <f>C171-C172</f>
        <v>163</v>
      </c>
      <c r="E174" s="23">
        <v>47</v>
      </c>
      <c r="F174" s="24">
        <f>E171-E172</f>
        <v>46</v>
      </c>
      <c r="G174" s="23">
        <v>93</v>
      </c>
      <c r="H174" s="24">
        <f>G171-G172</f>
        <v>92</v>
      </c>
      <c r="I174" s="23">
        <v>13</v>
      </c>
      <c r="J174" s="24">
        <f>I171-I172</f>
        <v>-13</v>
      </c>
      <c r="K174" s="23">
        <v>517</v>
      </c>
      <c r="L174" s="24">
        <f>K171-K172</f>
        <v>-433</v>
      </c>
      <c r="M174" s="23">
        <v>680</v>
      </c>
      <c r="N174" s="24">
        <f>M171-M172</f>
        <v>-285</v>
      </c>
      <c r="O174" s="23">
        <v>492</v>
      </c>
      <c r="P174" s="24">
        <f>O171-O172</f>
        <v>-430</v>
      </c>
      <c r="Q174" s="23">
        <v>8</v>
      </c>
      <c r="R174" s="24">
        <f>Q171-Q172</f>
        <v>9</v>
      </c>
      <c r="S174" s="23">
        <v>469</v>
      </c>
      <c r="T174" s="24">
        <f>S171-S172</f>
        <v>-469</v>
      </c>
      <c r="U174" s="23">
        <v>1174</v>
      </c>
      <c r="V174" s="24">
        <f>U171-U172</f>
        <v>344</v>
      </c>
      <c r="W174" s="23">
        <v>675</v>
      </c>
      <c r="X174" s="24">
        <f>W171-W172</f>
        <v>61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 t="b">
        <f>IF(AND(J174&gt;I174-5,J174&lt;I174+5),1)</f>
        <v>0</v>
      </c>
      <c r="AE174" s="22" t="b">
        <f>IF(AND(L174&gt;K174-5,L174&lt;K174+5),1)</f>
        <v>0</v>
      </c>
      <c r="AF174" s="22" t="b">
        <f>IF(AND(N174&gt;M174-5,N174&lt;M174+5),1)</f>
        <v>0</v>
      </c>
      <c r="AG174" s="22" t="b">
        <f>IF(AND(P174&gt;O174-5,P174&lt;O174+5),1)</f>
        <v>0</v>
      </c>
      <c r="AH174" s="22">
        <f>IF(AND(R174&gt;Q174-5,R174&lt;Q174+5),1)</f>
        <v>1</v>
      </c>
      <c r="AI174" s="22" t="b">
        <f>IF(AND(T174&gt;S174-5,T174&lt;S174+5),1)</f>
        <v>0</v>
      </c>
      <c r="AJ174" s="22" t="b">
        <f>IF(AND(V174&gt;U174-5,V174&lt;U174+5),1)</f>
        <v>0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145</v>
      </c>
      <c r="D177" s="27">
        <f>SUM(C178:C188)</f>
        <v>145</v>
      </c>
      <c r="E177" s="26">
        <v>184</v>
      </c>
      <c r="F177" s="27">
        <f>SUM(E178:E188)</f>
        <v>184</v>
      </c>
      <c r="G177" s="26">
        <v>213</v>
      </c>
      <c r="H177" s="27">
        <f>SUM(G178:G188)</f>
        <v>213</v>
      </c>
      <c r="I177" s="26">
        <v>166</v>
      </c>
      <c r="J177" s="27">
        <f>SUM(I178:I188)</f>
        <v>166</v>
      </c>
      <c r="K177" s="26">
        <v>181</v>
      </c>
      <c r="L177" s="27">
        <f>SUM(K178:K188)</f>
        <v>181</v>
      </c>
      <c r="M177" s="26">
        <v>152</v>
      </c>
      <c r="N177" s="27">
        <f>SUM(M178:M188)</f>
        <v>152</v>
      </c>
      <c r="O177" s="26">
        <v>155</v>
      </c>
      <c r="P177" s="27">
        <f>SUM(O178:O188)</f>
        <v>155</v>
      </c>
      <c r="Q177" s="26">
        <v>140</v>
      </c>
      <c r="R177" s="27">
        <f>SUM(Q178:Q188)</f>
        <v>140</v>
      </c>
      <c r="S177" s="26">
        <v>131</v>
      </c>
      <c r="T177" s="27">
        <f>SUM(S178:S188)</f>
        <v>131</v>
      </c>
      <c r="U177" s="26">
        <v>187</v>
      </c>
      <c r="V177" s="27">
        <f>SUM(U178:U188)</f>
        <v>187</v>
      </c>
      <c r="W177" s="26">
        <v>59</v>
      </c>
      <c r="X177" s="27">
        <f>SUM(W178:W188)</f>
        <v>60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82</v>
      </c>
      <c r="E178" s="8">
        <v>73</v>
      </c>
      <c r="G178" s="8">
        <v>48</v>
      </c>
      <c r="I178" s="8">
        <v>28</v>
      </c>
      <c r="K178" s="8">
        <v>20</v>
      </c>
      <c r="M178" s="8">
        <v>19</v>
      </c>
      <c r="O178" s="8">
        <v>17</v>
      </c>
      <c r="Q178" s="8">
        <v>11</v>
      </c>
      <c r="S178" s="8">
        <v>8</v>
      </c>
      <c r="U178" s="8">
        <v>5</v>
      </c>
      <c r="W178" s="8">
        <v>5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63</v>
      </c>
      <c r="E188" s="8">
        <v>111</v>
      </c>
      <c r="G188" s="8">
        <v>165</v>
      </c>
      <c r="I188" s="8">
        <v>138</v>
      </c>
      <c r="K188" s="8">
        <v>161</v>
      </c>
      <c r="M188" s="8">
        <v>133</v>
      </c>
      <c r="O188" s="8">
        <v>138</v>
      </c>
      <c r="Q188" s="8">
        <v>129</v>
      </c>
      <c r="S188" s="8">
        <v>123</v>
      </c>
      <c r="U188" s="8">
        <v>182</v>
      </c>
      <c r="W188" s="8">
        <v>55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128</v>
      </c>
      <c r="D189" s="27">
        <f>SUM(C190:C202)</f>
        <v>127</v>
      </c>
      <c r="E189" s="26">
        <v>120</v>
      </c>
      <c r="F189" s="27">
        <f>SUM(E190:E202)</f>
        <v>120</v>
      </c>
      <c r="G189" s="26">
        <v>155</v>
      </c>
      <c r="H189" s="27">
        <f>SUM(G190:G202)</f>
        <v>155</v>
      </c>
      <c r="I189" s="26">
        <v>116</v>
      </c>
      <c r="J189" s="27">
        <f>SUM(I190:I202)</f>
        <v>116</v>
      </c>
      <c r="K189" s="26">
        <v>97</v>
      </c>
      <c r="L189" s="27">
        <f>SUM(K190:K202)</f>
        <v>97</v>
      </c>
      <c r="M189" s="26">
        <v>92</v>
      </c>
      <c r="N189" s="27">
        <f>SUM(M190:M202)</f>
        <v>92</v>
      </c>
      <c r="O189" s="26">
        <v>101</v>
      </c>
      <c r="P189" s="27">
        <f>SUM(O190:O202)</f>
        <v>101</v>
      </c>
      <c r="Q189" s="26">
        <v>95</v>
      </c>
      <c r="R189" s="27">
        <f>SUM(Q190:Q202)</f>
        <v>95</v>
      </c>
      <c r="S189" s="26">
        <v>105</v>
      </c>
      <c r="T189" s="27">
        <f>SUM(S190:S202)</f>
        <v>104</v>
      </c>
      <c r="U189" s="26">
        <v>125</v>
      </c>
      <c r="V189" s="27">
        <f>SUM(U190:U202)</f>
        <v>125</v>
      </c>
      <c r="W189" s="26">
        <v>110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127</v>
      </c>
      <c r="E190" s="8">
        <v>84</v>
      </c>
      <c r="G190" s="8">
        <v>95</v>
      </c>
      <c r="I190" s="8">
        <v>64</v>
      </c>
      <c r="K190" s="8">
        <v>51</v>
      </c>
      <c r="M190" s="8">
        <v>51</v>
      </c>
      <c r="O190" s="8">
        <v>64</v>
      </c>
      <c r="Q190" s="8">
        <v>59</v>
      </c>
      <c r="S190" s="8">
        <v>72</v>
      </c>
      <c r="U190" s="8">
        <v>99</v>
      </c>
      <c r="W190" s="8">
        <v>100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E202" s="8">
        <v>36</v>
      </c>
      <c r="G202" s="8">
        <v>60</v>
      </c>
      <c r="I202" s="8">
        <v>52</v>
      </c>
      <c r="K202" s="8">
        <v>46</v>
      </c>
      <c r="M202" s="8">
        <v>41</v>
      </c>
      <c r="O202" s="8">
        <v>37</v>
      </c>
      <c r="Q202" s="8">
        <v>36</v>
      </c>
      <c r="S202" s="8">
        <v>32</v>
      </c>
      <c r="U202" s="8">
        <v>26</v>
      </c>
      <c r="W202" s="8">
        <v>10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181</v>
      </c>
      <c r="D203" s="24">
        <f>C174+C177-C189</f>
        <v>180</v>
      </c>
      <c r="E203" s="23">
        <v>111</v>
      </c>
      <c r="F203" s="24">
        <f>E174+E177-E189</f>
        <v>111</v>
      </c>
      <c r="G203" s="23">
        <v>150</v>
      </c>
      <c r="H203" s="24">
        <f>G174+G177-G189</f>
        <v>151</v>
      </c>
      <c r="I203" s="23">
        <v>37</v>
      </c>
      <c r="J203" s="24">
        <f>I174+I177-I189</f>
        <v>63</v>
      </c>
      <c r="K203" s="23">
        <v>433</v>
      </c>
      <c r="L203" s="24">
        <f>K174+K177-K189</f>
        <v>601</v>
      </c>
      <c r="M203" s="23">
        <v>619</v>
      </c>
      <c r="N203" s="24">
        <f>M174+M177-M189</f>
        <v>740</v>
      </c>
      <c r="O203" s="23">
        <v>438</v>
      </c>
      <c r="P203" s="24">
        <f>O174+O177-O189</f>
        <v>546</v>
      </c>
      <c r="Q203" s="23">
        <v>53</v>
      </c>
      <c r="R203" s="24">
        <f>Q174+Q177-Q189</f>
        <v>53</v>
      </c>
      <c r="S203" s="23">
        <v>442</v>
      </c>
      <c r="T203" s="24">
        <f>S174+S177-S189</f>
        <v>495</v>
      </c>
      <c r="U203" s="23">
        <v>1111</v>
      </c>
      <c r="V203" s="24">
        <f>U174+U177-U189</f>
        <v>1236</v>
      </c>
      <c r="W203" s="23">
        <v>725</v>
      </c>
      <c r="X203" s="24">
        <f>W174+W177-W189</f>
        <v>624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 t="b">
        <f>IF(AND(J203&gt;I203-5,J203&lt;I203+5),1)</f>
        <v>0</v>
      </c>
      <c r="AE203" s="22" t="b">
        <f>IF(AND(L203&gt;K203-5,L203&lt;K203+5),1)</f>
        <v>0</v>
      </c>
      <c r="AF203" s="22" t="b">
        <f>IF(AND(N203&gt;M203-5,N203&lt;M203+5),1)</f>
        <v>0</v>
      </c>
      <c r="AG203" s="22" t="b">
        <f>IF(AND(P203&gt;O203-5,P203&lt;O203+5),1)</f>
        <v>0</v>
      </c>
      <c r="AH203" s="22">
        <f>IF(AND(R203&gt;Q203-5,R203&lt;Q203+5),1)</f>
        <v>1</v>
      </c>
      <c r="AI203" s="22" t="b">
        <f>IF(AND(T203&gt;S203-5,T203&lt;S203+5),1)</f>
        <v>0</v>
      </c>
      <c r="AJ203" s="22" t="b">
        <f>IF(AND(V203&gt;U203-5,V203&lt;U203+5),1)</f>
        <v>0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7</v>
      </c>
      <c r="D204" s="20">
        <f>SUM(C205:C215)</f>
        <v>7</v>
      </c>
      <c r="E204" s="19"/>
      <c r="F204" s="20">
        <f>SUM(E205:E215)</f>
        <v>0</v>
      </c>
      <c r="G204" s="19"/>
      <c r="H204" s="20">
        <f>SUM(G205:G215)</f>
        <v>0</v>
      </c>
      <c r="I204" s="19"/>
      <c r="J204" s="20">
        <f>SUM(I205:I215)</f>
        <v>0</v>
      </c>
      <c r="K204" s="19">
        <v>98</v>
      </c>
      <c r="L204" s="20">
        <f>SUM(K205:K215)</f>
        <v>98</v>
      </c>
      <c r="M204" s="19">
        <v>182</v>
      </c>
      <c r="N204" s="20">
        <f>SUM(M205:M215)</f>
        <v>182</v>
      </c>
      <c r="O204" s="19">
        <v>1224</v>
      </c>
      <c r="P204" s="20">
        <f>SUM(O205:O215)</f>
        <v>1224</v>
      </c>
      <c r="Q204" s="19">
        <v>35</v>
      </c>
      <c r="R204" s="20">
        <f>SUM(Q205:Q215)</f>
        <v>35</v>
      </c>
      <c r="S204" s="19">
        <v>3</v>
      </c>
      <c r="T204" s="20">
        <f>SUM(S205:S215)</f>
        <v>3</v>
      </c>
      <c r="U204" s="19">
        <v>15</v>
      </c>
      <c r="V204" s="20">
        <f>SUM(U205:U215)</f>
        <v>15</v>
      </c>
      <c r="W204" s="19">
        <v>153</v>
      </c>
      <c r="X204" s="20">
        <f>SUM(W205:W215)</f>
        <v>154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Q206" s="8">
        <v>9</v>
      </c>
      <c r="W206" s="8">
        <v>5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K208" s="8">
        <v>94</v>
      </c>
      <c r="M208" s="8">
        <v>182</v>
      </c>
      <c r="O208" s="8">
        <v>1221</v>
      </c>
      <c r="Q208" s="8">
        <v>24</v>
      </c>
      <c r="U208" s="8">
        <v>10</v>
      </c>
      <c r="W208" s="8">
        <v>145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7</v>
      </c>
      <c r="K215" s="8">
        <v>4</v>
      </c>
      <c r="O215" s="8">
        <v>3</v>
      </c>
      <c r="Q215" s="8">
        <v>2</v>
      </c>
      <c r="S215" s="8">
        <v>3</v>
      </c>
      <c r="U215" s="8">
        <v>5</v>
      </c>
      <c r="W215" s="8">
        <v>4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74</v>
      </c>
      <c r="D216" s="27">
        <f>SUM(C217:C227)</f>
        <v>74</v>
      </c>
      <c r="E216" s="26">
        <v>6</v>
      </c>
      <c r="F216" s="27">
        <f>SUM(E217:E227)</f>
        <v>6</v>
      </c>
      <c r="G216" s="26">
        <v>5</v>
      </c>
      <c r="H216" s="27">
        <f>SUM(G217:G227)</f>
        <v>5</v>
      </c>
      <c r="I216" s="26">
        <v>26</v>
      </c>
      <c r="J216" s="27">
        <f>SUM(I217:I227)</f>
        <v>26</v>
      </c>
      <c r="K216" s="26">
        <v>1</v>
      </c>
      <c r="L216" s="27">
        <f>SUM(K217:K227)</f>
        <v>1</v>
      </c>
      <c r="M216" s="26">
        <v>1</v>
      </c>
      <c r="N216" s="27">
        <f>SUM(M217:M227)</f>
        <v>1</v>
      </c>
      <c r="O216" s="26">
        <v>83</v>
      </c>
      <c r="P216" s="27">
        <f>SUM(O217:O227)</f>
        <v>84</v>
      </c>
      <c r="Q216" s="26">
        <v>25</v>
      </c>
      <c r="R216" s="27">
        <f>SUM(Q217:Q227)</f>
        <v>25</v>
      </c>
      <c r="S216" s="26">
        <v>7</v>
      </c>
      <c r="T216" s="27">
        <f>SUM(S217:S227)</f>
        <v>7</v>
      </c>
      <c r="U216" s="26">
        <v>261</v>
      </c>
      <c r="V216" s="27">
        <f>SUM(U217:U227)</f>
        <v>261</v>
      </c>
      <c r="W216" s="26">
        <v>336</v>
      </c>
      <c r="X216" s="27">
        <f>SUM(W217:W227)</f>
        <v>336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  <c r="O220" s="8">
        <v>30</v>
      </c>
      <c r="U220" s="8">
        <v>100</v>
      </c>
      <c r="W220" s="8">
        <v>206</v>
      </c>
    </row>
    <row r="221" spans="1:36" ht="15" customHeight="1" x14ac:dyDescent="0.4">
      <c r="A221" s="7" t="s">
        <v>211</v>
      </c>
      <c r="B221" s="8" t="s">
        <v>32</v>
      </c>
      <c r="C221" s="8">
        <v>1</v>
      </c>
      <c r="E221" s="8">
        <v>6</v>
      </c>
      <c r="G221" s="8">
        <v>5</v>
      </c>
      <c r="I221" s="8">
        <v>7</v>
      </c>
      <c r="K221" s="8">
        <v>1</v>
      </c>
      <c r="M221" s="8">
        <v>1</v>
      </c>
      <c r="O221" s="8">
        <v>2</v>
      </c>
      <c r="Q221" s="8">
        <v>3</v>
      </c>
      <c r="S221" s="8">
        <v>6</v>
      </c>
      <c r="W221" s="8">
        <v>90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</v>
      </c>
      <c r="U224" s="8">
        <v>147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73</v>
      </c>
      <c r="I227" s="8">
        <v>19</v>
      </c>
      <c r="O227" s="8">
        <v>52</v>
      </c>
      <c r="Q227" s="8">
        <v>22</v>
      </c>
      <c r="U227" s="8">
        <v>14</v>
      </c>
      <c r="W227" s="8">
        <v>40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113</v>
      </c>
      <c r="D229" s="24">
        <f>C203+C204-C216</f>
        <v>114</v>
      </c>
      <c r="E229" s="23">
        <v>105</v>
      </c>
      <c r="F229" s="24">
        <f>E203+E204-E216</f>
        <v>105</v>
      </c>
      <c r="G229" s="23">
        <v>146</v>
      </c>
      <c r="H229" s="24">
        <f>G203+G204-G216</f>
        <v>145</v>
      </c>
      <c r="I229" s="23">
        <v>11</v>
      </c>
      <c r="J229" s="24">
        <f>I203+I204-I216</f>
        <v>11</v>
      </c>
      <c r="K229" s="23">
        <v>336</v>
      </c>
      <c r="L229" s="24">
        <f>K203+K204-K216</f>
        <v>530</v>
      </c>
      <c r="M229" s="23">
        <v>437</v>
      </c>
      <c r="N229" s="24">
        <f>M203+M204-M216</f>
        <v>800</v>
      </c>
      <c r="O229" s="23">
        <v>702</v>
      </c>
      <c r="P229" s="24">
        <f>O203+O204-O216</f>
        <v>1579</v>
      </c>
      <c r="Q229" s="23">
        <v>63</v>
      </c>
      <c r="R229" s="24">
        <f>Q203+Q204-Q216</f>
        <v>63</v>
      </c>
      <c r="S229" s="23">
        <v>446</v>
      </c>
      <c r="T229" s="24">
        <f>S203+S204-S216</f>
        <v>438</v>
      </c>
      <c r="U229" s="23">
        <v>1357</v>
      </c>
      <c r="V229" s="24">
        <f>U203+U204-U216</f>
        <v>865</v>
      </c>
      <c r="W229" s="23">
        <v>908</v>
      </c>
      <c r="X229" s="24">
        <f>W203+W204-W216</f>
        <v>542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 t="b">
        <f>IF(AND(L229&gt;K229-5,L229&lt;K229+5),1)</f>
        <v>0</v>
      </c>
      <c r="AF229" s="22" t="b">
        <f>IF(AND(N229&gt;M229-5,N229&lt;M229+5),1)</f>
        <v>0</v>
      </c>
      <c r="AG229" s="22" t="b">
        <f>IF(AND(P229&gt;O229-5,P229&lt;O229+5),1)</f>
        <v>0</v>
      </c>
      <c r="AH229" s="22">
        <f>IF(AND(R229&gt;Q229-5,R229&lt;Q229+5),1)</f>
        <v>1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113</v>
      </c>
      <c r="E232" s="8">
        <v>105</v>
      </c>
      <c r="G232" s="8">
        <v>146</v>
      </c>
      <c r="I232" s="8">
        <v>11</v>
      </c>
      <c r="K232" s="8">
        <v>336</v>
      </c>
      <c r="M232" s="8">
        <v>437</v>
      </c>
      <c r="O232" s="8">
        <v>702</v>
      </c>
      <c r="Q232" s="8">
        <v>63</v>
      </c>
      <c r="S232" s="8">
        <v>446</v>
      </c>
      <c r="U232" s="8">
        <v>1357</v>
      </c>
      <c r="W232" s="8">
        <v>908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60</v>
      </c>
      <c r="D233" s="14">
        <f>SUM(C234:C244)</f>
        <v>60</v>
      </c>
      <c r="E233" s="13">
        <v>53</v>
      </c>
      <c r="F233" s="14">
        <f>SUM(E234:E244)</f>
        <v>53</v>
      </c>
      <c r="G233" s="13">
        <v>81</v>
      </c>
      <c r="H233" s="14">
        <f>SUM(G234:G244)</f>
        <v>81</v>
      </c>
      <c r="I233" s="13">
        <v>7</v>
      </c>
      <c r="J233" s="14">
        <f>SUM(I234:I244)</f>
        <v>7</v>
      </c>
      <c r="K233" s="13">
        <v>1</v>
      </c>
      <c r="L233" s="14">
        <f>SUM(K234:K244)</f>
        <v>1</v>
      </c>
      <c r="M233" s="13">
        <v>1</v>
      </c>
      <c r="N233" s="14">
        <f>SUM(M234:M244)</f>
        <v>1</v>
      </c>
      <c r="O233" s="13">
        <v>1</v>
      </c>
      <c r="P233" s="14">
        <f>SUM(O234:O244)</f>
        <v>1</v>
      </c>
      <c r="Q233" s="13">
        <v>32</v>
      </c>
      <c r="R233" s="14">
        <f>SUM(Q234:Q244)</f>
        <v>140</v>
      </c>
      <c r="S233" s="13">
        <v>183</v>
      </c>
      <c r="T233" s="14">
        <f>SUM(S234:S244)</f>
        <v>206</v>
      </c>
      <c r="U233" s="13">
        <v>230</v>
      </c>
      <c r="V233" s="14">
        <f>SUM(U234:U244)</f>
        <v>234</v>
      </c>
      <c r="W233" s="13">
        <v>33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60</v>
      </c>
      <c r="E236" s="8">
        <v>53</v>
      </c>
      <c r="G236" s="8">
        <v>81</v>
      </c>
      <c r="I236" s="8">
        <v>7</v>
      </c>
      <c r="K236" s="8">
        <v>1</v>
      </c>
      <c r="M236" s="8">
        <v>1</v>
      </c>
      <c r="O236" s="8">
        <v>1</v>
      </c>
      <c r="Q236" s="8">
        <v>85</v>
      </c>
      <c r="S236" s="8">
        <v>22</v>
      </c>
      <c r="U236" s="8">
        <v>1</v>
      </c>
      <c r="W236" s="8">
        <v>5</v>
      </c>
    </row>
    <row r="237" spans="1:36" ht="15" customHeight="1" x14ac:dyDescent="0.4">
      <c r="A237" s="7" t="s">
        <v>245</v>
      </c>
      <c r="B237" s="8" t="s">
        <v>32</v>
      </c>
      <c r="Q237" s="8">
        <v>53</v>
      </c>
      <c r="S237" s="8">
        <v>184</v>
      </c>
      <c r="U237" s="8">
        <v>231</v>
      </c>
      <c r="W237" s="8">
        <v>28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Q240" s="8">
        <v>2</v>
      </c>
      <c r="U240" s="8">
        <v>2</v>
      </c>
      <c r="W240" s="8">
        <v>76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54</v>
      </c>
      <c r="D245" s="24">
        <f>D229-C233+SUM(C242:C244)-C241-C240</f>
        <v>54</v>
      </c>
      <c r="E245" s="23">
        <v>52</v>
      </c>
      <c r="F245" s="24">
        <f>F229-E233+SUM(E242:E244)-E241-E240</f>
        <v>52</v>
      </c>
      <c r="G245" s="23">
        <v>65</v>
      </c>
      <c r="H245" s="24">
        <f>H229-G233+SUM(G242:G244)-G241-G240</f>
        <v>64</v>
      </c>
      <c r="I245" s="23">
        <v>4</v>
      </c>
      <c r="J245" s="24">
        <f>J229-I233+SUM(I242:I244)-I241-I240</f>
        <v>4</v>
      </c>
      <c r="K245" s="23">
        <v>337</v>
      </c>
      <c r="L245" s="24">
        <f>L229-K233+SUM(K242:K244)-K241-K240</f>
        <v>529</v>
      </c>
      <c r="M245" s="23">
        <v>439</v>
      </c>
      <c r="N245" s="24">
        <f>N229-M233+SUM(M242:M244)-M241-M240</f>
        <v>799</v>
      </c>
      <c r="O245" s="23">
        <v>701</v>
      </c>
      <c r="P245" s="24">
        <f>P229-O233+SUM(O242:O244)-O241-O240</f>
        <v>1578</v>
      </c>
      <c r="Q245" s="23">
        <v>33</v>
      </c>
      <c r="R245" s="24">
        <f>R229-Q233+SUM(Q242:Q244)-Q241-Q240</f>
        <v>29</v>
      </c>
      <c r="S245" s="23">
        <v>263</v>
      </c>
      <c r="T245" s="24">
        <f>T229-S233+SUM(S242:S244)-S241-S240</f>
        <v>255</v>
      </c>
      <c r="U245" s="23">
        <v>1126</v>
      </c>
      <c r="V245" s="24">
        <f>V229-U233+SUM(U242:U244)-U241-U240</f>
        <v>633</v>
      </c>
      <c r="W245" s="23">
        <v>865</v>
      </c>
      <c r="X245" s="24">
        <f>X229-W233+SUM(W242:W244)-W241-W240</f>
        <v>433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 t="b">
        <f>IF(AND(L245&gt;K245-5,L245&lt;K245+5),1)</f>
        <v>0</v>
      </c>
      <c r="AF245" s="22" t="b">
        <f>IF(AND(N245&gt;M245-5,N245&lt;M245+5),1)</f>
        <v>0</v>
      </c>
      <c r="AG245" s="22" t="b">
        <f>IF(AND(P245&gt;O245-5,P245&lt;O245+5),1)</f>
        <v>0</v>
      </c>
      <c r="AH245" s="22">
        <f>IF(AND(R245&gt;Q245-5,R245&lt;Q245+5),1)</f>
        <v>1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63</v>
      </c>
      <c r="S246" s="8">
        <v>-446</v>
      </c>
      <c r="U246" s="8">
        <v>-1357</v>
      </c>
      <c r="W246" s="8">
        <v>-908</v>
      </c>
    </row>
    <row r="247" spans="1:36" ht="15" customHeight="1" x14ac:dyDescent="0.4">
      <c r="A247" s="7" t="s">
        <v>255</v>
      </c>
      <c r="B247" s="8" t="s">
        <v>32</v>
      </c>
      <c r="Q247" s="8">
        <v>78</v>
      </c>
      <c r="S247" s="8">
        <v>83</v>
      </c>
      <c r="U247" s="8">
        <v>65</v>
      </c>
      <c r="W247" s="8">
        <v>45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Q251" s="8">
        <v>-33</v>
      </c>
      <c r="U251" s="8">
        <v>-10</v>
      </c>
      <c r="W251" s="8">
        <v>-5</v>
      </c>
    </row>
    <row r="252" spans="1:36" ht="15" customHeight="1" x14ac:dyDescent="0.4">
      <c r="A252" s="7" t="s">
        <v>520</v>
      </c>
      <c r="B252" s="8" t="s">
        <v>32</v>
      </c>
      <c r="U252" s="8">
        <v>100</v>
      </c>
      <c r="W252" s="8">
        <v>206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W254" s="8">
        <v>-110</v>
      </c>
    </row>
    <row r="255" spans="1:36" ht="15" customHeight="1" x14ac:dyDescent="0.4">
      <c r="A255" s="7" t="s">
        <v>263</v>
      </c>
      <c r="B255" s="8" t="s">
        <v>32</v>
      </c>
      <c r="Q255" s="8">
        <v>3</v>
      </c>
      <c r="S255" s="8">
        <v>6</v>
      </c>
      <c r="W255" s="8">
        <v>55</v>
      </c>
    </row>
    <row r="256" spans="1:36" ht="15" customHeight="1" x14ac:dyDescent="0.4">
      <c r="A256" s="7" t="s">
        <v>264</v>
      </c>
      <c r="B256" s="8" t="s">
        <v>32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Q261" s="8">
        <v>-2</v>
      </c>
      <c r="S261" s="8">
        <v>-3</v>
      </c>
      <c r="U261" s="8">
        <v>-5</v>
      </c>
      <c r="W261" s="8">
        <v>-4</v>
      </c>
    </row>
    <row r="262" spans="1:23" ht="15" customHeight="1" x14ac:dyDescent="0.4">
      <c r="A262" s="7" t="s">
        <v>270</v>
      </c>
      <c r="B262" s="8" t="s">
        <v>32</v>
      </c>
      <c r="Q262" s="8">
        <v>79</v>
      </c>
      <c r="S262" s="8">
        <v>127</v>
      </c>
      <c r="U262" s="8">
        <v>-60</v>
      </c>
      <c r="W262" s="8">
        <v>-18</v>
      </c>
    </row>
    <row r="263" spans="1:23" ht="15" customHeight="1" x14ac:dyDescent="0.4">
      <c r="A263" s="7" t="s">
        <v>271</v>
      </c>
      <c r="B263" s="8" t="s">
        <v>32</v>
      </c>
      <c r="Q263" s="8">
        <v>4</v>
      </c>
      <c r="S263" s="8">
        <v>-4</v>
      </c>
      <c r="U263" s="8">
        <v>-32</v>
      </c>
      <c r="W263" s="8">
        <v>-18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Q265" s="8">
        <v>-10</v>
      </c>
      <c r="S265" s="8">
        <v>-8</v>
      </c>
      <c r="U265" s="8">
        <v>-5</v>
      </c>
      <c r="W265" s="8">
        <v>-4</v>
      </c>
    </row>
    <row r="266" spans="1:23" ht="15" customHeight="1" x14ac:dyDescent="0.4">
      <c r="A266" s="7" t="s">
        <v>274</v>
      </c>
      <c r="B266" s="8" t="s">
        <v>32</v>
      </c>
      <c r="Q266" s="8">
        <v>59</v>
      </c>
      <c r="S266" s="8">
        <v>72</v>
      </c>
      <c r="U266" s="8">
        <v>92</v>
      </c>
      <c r="W266" s="8">
        <v>100</v>
      </c>
    </row>
    <row r="267" spans="1:23" ht="15" customHeight="1" x14ac:dyDescent="0.4">
      <c r="A267" s="7" t="s">
        <v>275</v>
      </c>
      <c r="B267" s="8" t="s">
        <v>32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Q272" s="8">
        <v>-677</v>
      </c>
      <c r="S272" s="8">
        <v>-84</v>
      </c>
      <c r="U272" s="8">
        <v>822</v>
      </c>
      <c r="W272" s="8">
        <v>918</v>
      </c>
    </row>
    <row r="273" spans="1:36" ht="15" customHeight="1" x14ac:dyDescent="0.4">
      <c r="A273" s="7" t="s">
        <v>281</v>
      </c>
      <c r="B273" s="8" t="s">
        <v>32</v>
      </c>
      <c r="Q273" s="8">
        <v>-253</v>
      </c>
      <c r="S273" s="8">
        <v>-84</v>
      </c>
      <c r="U273" s="8">
        <v>277</v>
      </c>
      <c r="W273" s="8">
        <v>162</v>
      </c>
    </row>
    <row r="274" spans="1:36" ht="15" customHeight="1" x14ac:dyDescent="0.4">
      <c r="A274" s="7" t="s">
        <v>282</v>
      </c>
      <c r="B274" s="8" t="s">
        <v>32</v>
      </c>
      <c r="Q274" s="8">
        <v>-114</v>
      </c>
      <c r="S274" s="8">
        <v>-183</v>
      </c>
      <c r="U274" s="8">
        <v>-308</v>
      </c>
      <c r="W274" s="8">
        <v>-438</v>
      </c>
    </row>
    <row r="275" spans="1:36" ht="15" customHeight="1" x14ac:dyDescent="0.4">
      <c r="A275" s="7" t="s">
        <v>283</v>
      </c>
      <c r="B275" s="8" t="s">
        <v>32</v>
      </c>
      <c r="U275" s="8">
        <v>-13</v>
      </c>
      <c r="W275" s="8">
        <v>15</v>
      </c>
    </row>
    <row r="276" spans="1:36" ht="15" customHeight="1" x14ac:dyDescent="0.4">
      <c r="A276" s="7" t="s">
        <v>284</v>
      </c>
      <c r="B276" s="8" t="s">
        <v>32</v>
      </c>
      <c r="U276" s="8">
        <v>95</v>
      </c>
      <c r="W276" s="8">
        <v>-76</v>
      </c>
    </row>
    <row r="277" spans="1:36" ht="15" customHeight="1" x14ac:dyDescent="0.4">
      <c r="A277" s="7" t="s">
        <v>285</v>
      </c>
      <c r="B277" s="8" t="s">
        <v>32</v>
      </c>
      <c r="Q277" s="8">
        <v>-7</v>
      </c>
      <c r="S277" s="8">
        <v>45</v>
      </c>
      <c r="U277" s="8">
        <v>75</v>
      </c>
      <c r="W277" s="8">
        <v>-145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/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-809</v>
      </c>
      <c r="R285" s="27">
        <f>SUM(Q246:Q280)</f>
        <v>-810</v>
      </c>
      <c r="S285" s="26">
        <v>-479</v>
      </c>
      <c r="T285" s="27">
        <f>SUM(S246:S280)</f>
        <v>-479</v>
      </c>
      <c r="U285" s="26">
        <v>-264</v>
      </c>
      <c r="V285" s="27">
        <f>SUM(U246:U280)</f>
        <v>-264</v>
      </c>
      <c r="W285" s="26">
        <v>-224</v>
      </c>
      <c r="X285" s="27">
        <f>SUM(W246:W280)</f>
        <v>-225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11</v>
      </c>
      <c r="S286" s="8">
        <v>8</v>
      </c>
      <c r="U286" s="8">
        <v>5</v>
      </c>
      <c r="W286" s="8">
        <v>4</v>
      </c>
    </row>
    <row r="287" spans="1:36" ht="15" customHeight="1" x14ac:dyDescent="0.4">
      <c r="A287" s="7" t="s">
        <v>295</v>
      </c>
      <c r="B287" s="8" t="s">
        <v>32</v>
      </c>
      <c r="Q287" s="8">
        <v>-64</v>
      </c>
      <c r="S287" s="8">
        <v>-71</v>
      </c>
      <c r="U287" s="8">
        <v>-112</v>
      </c>
      <c r="W287" s="8">
        <v>-92</v>
      </c>
    </row>
    <row r="288" spans="1:36" ht="15" customHeight="1" x14ac:dyDescent="0.4">
      <c r="A288" s="7" t="s">
        <v>296</v>
      </c>
      <c r="B288" s="8" t="s">
        <v>32</v>
      </c>
      <c r="Q288" s="8">
        <v>1</v>
      </c>
      <c r="S288" s="8">
        <v>-78</v>
      </c>
      <c r="U288" s="8">
        <v>-1</v>
      </c>
      <c r="W288" s="8">
        <v>-2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-862</v>
      </c>
      <c r="R291" s="24">
        <f>R285+SUM(Q286:Q290)</f>
        <v>-862</v>
      </c>
      <c r="S291" s="23">
        <v>-619</v>
      </c>
      <c r="T291" s="24">
        <f>T285+SUM(S286:S290)</f>
        <v>-620</v>
      </c>
      <c r="U291" s="23">
        <v>-371</v>
      </c>
      <c r="V291" s="24">
        <f>U285+SUM(U286:U290)</f>
        <v>-372</v>
      </c>
      <c r="W291" s="23">
        <v>-313</v>
      </c>
      <c r="X291" s="24">
        <f>W285+SUM(W286:W290)</f>
        <v>-314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Q292" s="8">
        <v>-70</v>
      </c>
      <c r="S292" s="8">
        <v>-72</v>
      </c>
      <c r="U292" s="8">
        <v>-75</v>
      </c>
    </row>
    <row r="293" spans="1:36" ht="15" customHeight="1" x14ac:dyDescent="0.4">
      <c r="A293" s="7" t="s">
        <v>301</v>
      </c>
      <c r="B293" s="8" t="s">
        <v>32</v>
      </c>
      <c r="Q293" s="8">
        <v>96</v>
      </c>
      <c r="S293" s="8">
        <v>66</v>
      </c>
      <c r="W293" s="8">
        <v>9</v>
      </c>
    </row>
    <row r="294" spans="1:36" ht="15" customHeight="1" x14ac:dyDescent="0.4">
      <c r="A294" s="7" t="s">
        <v>302</v>
      </c>
      <c r="B294" s="8" t="s">
        <v>32</v>
      </c>
      <c r="Q294" s="8">
        <v>-23</v>
      </c>
      <c r="S294" s="8">
        <v>-224</v>
      </c>
      <c r="U294" s="8">
        <v>-67</v>
      </c>
      <c r="W294" s="8">
        <v>-10</v>
      </c>
    </row>
    <row r="295" spans="1:36" ht="15" customHeight="1" x14ac:dyDescent="0.4">
      <c r="A295" s="7" t="s">
        <v>303</v>
      </c>
      <c r="B295" s="8" t="s">
        <v>32</v>
      </c>
      <c r="U295" s="8">
        <v>12</v>
      </c>
      <c r="W295" s="8">
        <v>1352</v>
      </c>
    </row>
    <row r="296" spans="1:36" ht="15" customHeight="1" x14ac:dyDescent="0.4">
      <c r="A296" s="7" t="s">
        <v>304</v>
      </c>
      <c r="B296" s="8" t="s">
        <v>32</v>
      </c>
      <c r="W296" s="8">
        <v>-1</v>
      </c>
    </row>
    <row r="297" spans="1:36" ht="15" customHeight="1" x14ac:dyDescent="0.4">
      <c r="A297" s="7" t="s">
        <v>305</v>
      </c>
      <c r="B297" s="8" t="s">
        <v>32</v>
      </c>
      <c r="W297" s="8">
        <v>59</v>
      </c>
    </row>
    <row r="298" spans="1:36" ht="15" customHeight="1" x14ac:dyDescent="0.4">
      <c r="A298" s="7" t="s">
        <v>306</v>
      </c>
      <c r="B298" s="8" t="s">
        <v>32</v>
      </c>
      <c r="Q298" s="8">
        <v>-74</v>
      </c>
      <c r="S298" s="8">
        <v>-25</v>
      </c>
    </row>
    <row r="299" spans="1:36" ht="15" customHeight="1" x14ac:dyDescent="0.4">
      <c r="A299" s="7" t="s">
        <v>307</v>
      </c>
      <c r="B299" s="8" t="s">
        <v>32</v>
      </c>
      <c r="Q299" s="8">
        <v>66</v>
      </c>
      <c r="S299" s="8">
        <v>22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1</v>
      </c>
      <c r="S305" s="8">
        <v>1</v>
      </c>
      <c r="U305" s="8">
        <v>10</v>
      </c>
      <c r="W305" s="8">
        <v>39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-4</v>
      </c>
      <c r="R306" s="24">
        <f>SUM(Q292:Q305)</f>
        <v>-4</v>
      </c>
      <c r="S306" s="23">
        <v>-233</v>
      </c>
      <c r="T306" s="24">
        <f>SUM(S292:S305)</f>
        <v>-232</v>
      </c>
      <c r="U306" s="23">
        <v>122</v>
      </c>
      <c r="V306" s="24">
        <f>SUM(U292:U305)</f>
        <v>-120</v>
      </c>
      <c r="W306" s="23">
        <v>1448</v>
      </c>
      <c r="X306" s="24">
        <f>SUM(W292:W305)</f>
        <v>1448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Q308" s="8">
        <v>845</v>
      </c>
      <c r="S308" s="8">
        <v>155</v>
      </c>
      <c r="U308" s="8">
        <v>240</v>
      </c>
      <c r="W308" s="8">
        <v>-977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Q312" s="8">
        <v>610</v>
      </c>
      <c r="S312" s="8">
        <v>701</v>
      </c>
      <c r="U312" s="8">
        <v>200</v>
      </c>
    </row>
    <row r="313" spans="1:36" ht="15" customHeight="1" x14ac:dyDescent="0.4">
      <c r="A313" s="7" t="s">
        <v>320</v>
      </c>
      <c r="B313" s="8" t="s">
        <v>32</v>
      </c>
      <c r="Q313" s="8">
        <v>-746</v>
      </c>
      <c r="S313" s="8">
        <v>-694</v>
      </c>
      <c r="U313" s="8">
        <v>-467</v>
      </c>
      <c r="W313" s="8">
        <v>-469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S320" s="8">
        <v>-30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709</v>
      </c>
      <c r="R324" s="24">
        <f>SUM(Q307:Q323)</f>
        <v>709</v>
      </c>
      <c r="S324" s="23">
        <v>132</v>
      </c>
      <c r="T324" s="24">
        <f>SUM(S307:S323)</f>
        <v>132</v>
      </c>
      <c r="U324" s="23">
        <v>-27</v>
      </c>
      <c r="V324" s="24">
        <f>SUM(U307:U323)</f>
        <v>-27</v>
      </c>
      <c r="W324" s="23">
        <v>-1446</v>
      </c>
      <c r="X324" s="24">
        <f>SUM(W307:W323)</f>
        <v>-1446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-157</v>
      </c>
      <c r="R326" s="24">
        <f>Q329-Q327-Q328</f>
        <v>-157</v>
      </c>
      <c r="S326" s="23">
        <v>-721</v>
      </c>
      <c r="T326" s="24">
        <f>S329-S327-S328</f>
        <v>-720</v>
      </c>
      <c r="U326" s="23">
        <v>-276</v>
      </c>
      <c r="V326" s="24">
        <f>U329-U327-U328</f>
        <v>-277</v>
      </c>
      <c r="W326" s="23">
        <v>-311</v>
      </c>
      <c r="X326" s="24">
        <f>W329-W327-W328</f>
        <v>-310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1622</v>
      </c>
      <c r="S327" s="8">
        <v>1465</v>
      </c>
      <c r="U327" s="8">
        <v>745</v>
      </c>
      <c r="W327" s="8">
        <v>468</v>
      </c>
    </row>
    <row r="328" spans="1:36" ht="15" customHeight="1" x14ac:dyDescent="0.4">
      <c r="A328" s="7" t="s">
        <v>335</v>
      </c>
      <c r="B328" s="8" t="s">
        <v>32</v>
      </c>
    </row>
    <row r="329" spans="1:36" ht="15" customHeight="1" x14ac:dyDescent="0.4">
      <c r="A329" s="7" t="s">
        <v>336</v>
      </c>
      <c r="B329" s="8" t="s">
        <v>32</v>
      </c>
      <c r="Q329" s="8">
        <v>1465</v>
      </c>
      <c r="S329" s="8">
        <v>745</v>
      </c>
      <c r="U329" s="8">
        <v>468</v>
      </c>
      <c r="W329" s="8">
        <v>158</v>
      </c>
    </row>
    <row r="330" spans="1:36" ht="15" customHeight="1" x14ac:dyDescent="0.4">
      <c r="A330" s="7" t="s">
        <v>337</v>
      </c>
      <c r="B330" s="8" t="s">
        <v>32</v>
      </c>
      <c r="Q330" s="8">
        <v>1465</v>
      </c>
      <c r="S330" s="8">
        <v>745</v>
      </c>
      <c r="U330" s="8">
        <v>468</v>
      </c>
      <c r="W330" s="8">
        <v>158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C37C-E7C7-467D-8B85-F3749474E12C}">
  <dimension ref="A1:AJ494"/>
  <sheetViews>
    <sheetView zoomScaleNormal="100" workbookViewId="0">
      <pane xSplit="2" ySplit="2" topLeftCell="C49" activePane="bottomRight" state="frozen"/>
      <selection activeCell="K80" sqref="K80"/>
      <selection pane="topRight" activeCell="K80" sqref="K80"/>
      <selection pane="bottomLeft" activeCell="K80" sqref="K80"/>
      <selection pane="bottomRight" activeCell="K80" sqref="K80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</v>
      </c>
      <c r="D1" s="10"/>
      <c r="E1" s="9" t="s">
        <v>7</v>
      </c>
      <c r="F1" s="10"/>
      <c r="G1" s="9" t="s">
        <v>9</v>
      </c>
      <c r="H1" s="10"/>
      <c r="I1" s="9" t="s">
        <v>11</v>
      </c>
      <c r="J1" s="10"/>
      <c r="K1" s="9" t="s">
        <v>13</v>
      </c>
      <c r="L1" s="10"/>
      <c r="M1" s="9" t="s">
        <v>15</v>
      </c>
      <c r="N1" s="10"/>
      <c r="O1" s="9" t="s">
        <v>17</v>
      </c>
      <c r="P1" s="10"/>
      <c r="Q1" s="9" t="s">
        <v>19</v>
      </c>
      <c r="R1" s="10"/>
      <c r="S1" s="9" t="s">
        <v>512</v>
      </c>
      <c r="T1" s="10"/>
      <c r="U1" s="9" t="s">
        <v>550</v>
      </c>
      <c r="V1" s="10"/>
      <c r="W1" s="9" t="s">
        <v>566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209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Q4" s="8">
        <v>3</v>
      </c>
      <c r="S4" s="8">
        <v>4</v>
      </c>
      <c r="U4" s="8">
        <v>4</v>
      </c>
      <c r="W4" s="8">
        <v>8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67610000</v>
      </c>
      <c r="E5" s="8">
        <v>67610000</v>
      </c>
      <c r="G5" s="8">
        <v>67610000</v>
      </c>
      <c r="I5" s="8">
        <v>67610000</v>
      </c>
      <c r="K5" s="8">
        <v>67610000</v>
      </c>
      <c r="M5" s="8">
        <v>67610000</v>
      </c>
      <c r="O5" s="8">
        <v>67610000</v>
      </c>
      <c r="Q5" s="8">
        <v>67610000</v>
      </c>
      <c r="S5" s="8">
        <v>67610000</v>
      </c>
      <c r="U5" s="8">
        <v>79460000</v>
      </c>
      <c r="W5" s="8">
        <v>79460000</v>
      </c>
    </row>
    <row r="6" spans="1:36" ht="15" customHeight="1" x14ac:dyDescent="0.4">
      <c r="A6" s="7" t="s">
        <v>27</v>
      </c>
      <c r="B6" s="8" t="s">
        <v>26</v>
      </c>
      <c r="M6" s="8">
        <v>1902</v>
      </c>
      <c r="O6" s="8">
        <v>756</v>
      </c>
      <c r="Q6" s="8">
        <v>997</v>
      </c>
      <c r="S6" s="8">
        <v>605</v>
      </c>
      <c r="U6" s="8">
        <v>7271</v>
      </c>
      <c r="W6" s="8">
        <v>236985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568</v>
      </c>
      <c r="D7" s="14"/>
      <c r="E7" s="13" t="s">
        <v>568</v>
      </c>
      <c r="F7" s="14"/>
      <c r="G7" s="13" t="s">
        <v>568</v>
      </c>
      <c r="H7" s="14"/>
      <c r="I7" s="13" t="s">
        <v>568</v>
      </c>
      <c r="J7" s="14"/>
      <c r="K7" s="13" t="s">
        <v>568</v>
      </c>
      <c r="L7" s="14"/>
      <c r="M7" s="13" t="s">
        <v>568</v>
      </c>
      <c r="N7" s="14"/>
      <c r="O7" s="13" t="s">
        <v>568</v>
      </c>
      <c r="P7" s="14"/>
      <c r="Q7" s="13" t="s">
        <v>568</v>
      </c>
      <c r="R7" s="14"/>
      <c r="S7" s="13" t="s">
        <v>568</v>
      </c>
      <c r="T7" s="14"/>
      <c r="U7" s="13" t="s">
        <v>568</v>
      </c>
      <c r="V7" s="14"/>
      <c r="W7" s="13" t="s">
        <v>568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52293</v>
      </c>
      <c r="D8" s="17">
        <f>SUM(C9:C35)-SUM(C17:C21)</f>
        <v>52293</v>
      </c>
      <c r="E8" s="16">
        <v>47838</v>
      </c>
      <c r="F8" s="17">
        <f>SUM(E9:E35)-SUM(E17:E21)</f>
        <v>47541</v>
      </c>
      <c r="G8" s="16">
        <v>47005</v>
      </c>
      <c r="H8" s="17">
        <f>SUM(G9:G35)-SUM(G17:G21)</f>
        <v>46759</v>
      </c>
      <c r="I8" s="16">
        <v>47727</v>
      </c>
      <c r="J8" s="17">
        <f>SUM(I9:I35)-SUM(I17:I21)</f>
        <v>47526</v>
      </c>
      <c r="K8" s="16">
        <v>47533</v>
      </c>
      <c r="L8" s="17">
        <f>SUM(K9:K35)-SUM(K17:K21)</f>
        <v>47357</v>
      </c>
      <c r="M8" s="16">
        <v>46849</v>
      </c>
      <c r="N8" s="17">
        <f>SUM(M9:M35)-SUM(M17:M21)</f>
        <v>46728</v>
      </c>
      <c r="O8" s="16">
        <v>41845</v>
      </c>
      <c r="P8" s="17">
        <f>SUM(O9:O35)-SUM(O17:O21)</f>
        <v>41735</v>
      </c>
      <c r="Q8" s="16">
        <v>44796</v>
      </c>
      <c r="R8" s="17">
        <f>SUM(Q9:Q35)-SUM(Q17:Q21)</f>
        <v>44788</v>
      </c>
      <c r="S8" s="16">
        <v>25305</v>
      </c>
      <c r="T8" s="17">
        <f>SUM(S9:S35)-SUM(S17:S21)</f>
        <v>25245</v>
      </c>
      <c r="U8" s="16">
        <v>22460</v>
      </c>
      <c r="V8" s="17">
        <f>SUM(U9:U35)-SUM(U17:U21)</f>
        <v>22447</v>
      </c>
      <c r="W8" s="16">
        <v>20359</v>
      </c>
      <c r="X8" s="17">
        <f>SUM(W9:W35)-SUM(W17:W21)</f>
        <v>20635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4226</v>
      </c>
      <c r="E10" s="8">
        <v>4531</v>
      </c>
      <c r="G10" s="8">
        <v>3742</v>
      </c>
      <c r="I10" s="8">
        <v>3893</v>
      </c>
      <c r="K10" s="8">
        <v>3670</v>
      </c>
      <c r="M10" s="8">
        <v>4599</v>
      </c>
      <c r="O10" s="8">
        <v>3863</v>
      </c>
      <c r="Q10" s="8">
        <v>4669</v>
      </c>
      <c r="S10" s="8">
        <v>4123</v>
      </c>
      <c r="U10" s="8">
        <v>3455</v>
      </c>
      <c r="W10" s="8">
        <v>1494</v>
      </c>
    </row>
    <row r="11" spans="1:36" ht="15" customHeight="1" x14ac:dyDescent="0.4">
      <c r="A11" s="7" t="s">
        <v>35</v>
      </c>
      <c r="B11" s="8" t="s">
        <v>32</v>
      </c>
      <c r="C11" s="8">
        <v>20884</v>
      </c>
      <c r="E11" s="8">
        <v>20956</v>
      </c>
      <c r="G11" s="8">
        <v>20556</v>
      </c>
      <c r="I11" s="8">
        <v>21556</v>
      </c>
      <c r="K11" s="8">
        <v>21658</v>
      </c>
      <c r="M11" s="8">
        <v>21523</v>
      </c>
      <c r="O11" s="8">
        <v>19199</v>
      </c>
      <c r="Q11" s="8">
        <v>18844</v>
      </c>
      <c r="S11" s="8">
        <v>13273</v>
      </c>
      <c r="U11" s="8">
        <v>12090</v>
      </c>
      <c r="W11" s="8">
        <v>12602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12996</v>
      </c>
      <c r="E15" s="8">
        <v>13559</v>
      </c>
      <c r="G15" s="8">
        <v>13792</v>
      </c>
      <c r="I15" s="8">
        <v>13615</v>
      </c>
      <c r="K15" s="8">
        <v>13494</v>
      </c>
      <c r="M15" s="8">
        <v>11341</v>
      </c>
      <c r="O15" s="8">
        <v>11182</v>
      </c>
      <c r="Q15" s="8">
        <v>12897</v>
      </c>
      <c r="S15" s="8">
        <v>12</v>
      </c>
    </row>
    <row r="16" spans="1:36" ht="15" customHeight="1" x14ac:dyDescent="0.4">
      <c r="A16" s="7" t="s">
        <v>40</v>
      </c>
      <c r="B16" s="8" t="s">
        <v>32</v>
      </c>
      <c r="C16" s="8">
        <v>8426</v>
      </c>
      <c r="E16" s="8">
        <v>7719</v>
      </c>
      <c r="G16" s="8">
        <v>7578</v>
      </c>
      <c r="I16" s="8">
        <v>7350</v>
      </c>
      <c r="K16" s="8">
        <v>7546</v>
      </c>
      <c r="M16" s="8">
        <v>7924</v>
      </c>
      <c r="O16" s="8">
        <v>6627</v>
      </c>
      <c r="Q16" s="8">
        <v>7513</v>
      </c>
      <c r="S16" s="8">
        <v>6967</v>
      </c>
      <c r="U16" s="8">
        <v>6253</v>
      </c>
      <c r="W16" s="8">
        <v>5752</v>
      </c>
    </row>
    <row r="17" spans="1:23" ht="15" customHeight="1" x14ac:dyDescent="0.4">
      <c r="A17" s="7" t="s">
        <v>41</v>
      </c>
      <c r="B17" s="8" t="s">
        <v>32</v>
      </c>
      <c r="C17" s="8">
        <v>8360</v>
      </c>
      <c r="E17" s="8">
        <v>7644</v>
      </c>
      <c r="G17" s="8">
        <v>7509</v>
      </c>
      <c r="I17" s="8">
        <v>7290</v>
      </c>
      <c r="K17" s="8">
        <v>7489</v>
      </c>
      <c r="M17" s="8">
        <v>7870</v>
      </c>
      <c r="O17" s="8">
        <v>6587</v>
      </c>
      <c r="Q17" s="8">
        <v>7245</v>
      </c>
      <c r="S17" s="8">
        <v>6710</v>
      </c>
      <c r="U17" s="8">
        <v>5991</v>
      </c>
      <c r="W17" s="8">
        <v>5199</v>
      </c>
    </row>
    <row r="18" spans="1:23" ht="15" customHeight="1" x14ac:dyDescent="0.4">
      <c r="A18" s="7" t="s">
        <v>42</v>
      </c>
      <c r="B18" s="8" t="s">
        <v>32</v>
      </c>
      <c r="W18" s="8">
        <v>120</v>
      </c>
    </row>
    <row r="19" spans="1:23" ht="15" customHeight="1" x14ac:dyDescent="0.4">
      <c r="A19" s="7" t="s">
        <v>43</v>
      </c>
      <c r="B19" s="8" t="s">
        <v>32</v>
      </c>
      <c r="Q19" s="8">
        <v>125</v>
      </c>
      <c r="S19" s="8">
        <v>127</v>
      </c>
      <c r="U19" s="8">
        <v>140</v>
      </c>
      <c r="W19" s="8">
        <v>253</v>
      </c>
    </row>
    <row r="20" spans="1:23" ht="15" customHeight="1" x14ac:dyDescent="0.4">
      <c r="A20" s="7" t="s">
        <v>44</v>
      </c>
      <c r="B20" s="8" t="s">
        <v>32</v>
      </c>
      <c r="C20" s="8">
        <v>66</v>
      </c>
      <c r="E20" s="8">
        <v>75</v>
      </c>
      <c r="G20" s="8">
        <v>69</v>
      </c>
      <c r="I20" s="8">
        <v>60</v>
      </c>
      <c r="K20" s="8">
        <v>57</v>
      </c>
      <c r="M20" s="8">
        <v>54</v>
      </c>
      <c r="O20" s="8">
        <v>40</v>
      </c>
      <c r="Q20" s="8">
        <v>142</v>
      </c>
      <c r="S20" s="8">
        <v>130</v>
      </c>
      <c r="U20" s="8">
        <v>122</v>
      </c>
      <c r="W20" s="8">
        <v>180</v>
      </c>
    </row>
    <row r="21" spans="1:23" ht="15" customHeight="1" x14ac:dyDescent="0.4">
      <c r="A21" s="7" t="s">
        <v>45</v>
      </c>
      <c r="B21" s="8" t="s">
        <v>32</v>
      </c>
    </row>
    <row r="22" spans="1:23" ht="15" customHeight="1" x14ac:dyDescent="0.4">
      <c r="A22" s="7" t="s">
        <v>46</v>
      </c>
      <c r="B22" s="8" t="s">
        <v>32</v>
      </c>
      <c r="C22" s="8">
        <v>62</v>
      </c>
      <c r="E22" s="8">
        <v>100</v>
      </c>
      <c r="G22" s="8">
        <v>121</v>
      </c>
      <c r="I22" s="8">
        <v>90</v>
      </c>
      <c r="K22" s="8">
        <v>54</v>
      </c>
      <c r="M22" s="8">
        <v>61</v>
      </c>
      <c r="O22" s="8">
        <v>24</v>
      </c>
      <c r="Q22" s="8">
        <v>8</v>
      </c>
      <c r="S22" s="8">
        <v>2</v>
      </c>
      <c r="U22" s="8">
        <v>6</v>
      </c>
      <c r="W22" s="8">
        <v>10</v>
      </c>
    </row>
    <row r="23" spans="1:23" ht="15" customHeight="1" x14ac:dyDescent="0.4">
      <c r="A23" s="7" t="s">
        <v>47</v>
      </c>
      <c r="B23" s="8" t="s">
        <v>32</v>
      </c>
      <c r="C23" s="8">
        <v>576</v>
      </c>
      <c r="E23" s="8">
        <v>518</v>
      </c>
      <c r="G23" s="8">
        <v>612</v>
      </c>
      <c r="I23" s="8">
        <v>528</v>
      </c>
      <c r="K23" s="8">
        <v>473</v>
      </c>
      <c r="M23" s="8">
        <v>486</v>
      </c>
      <c r="O23" s="8">
        <v>514</v>
      </c>
      <c r="Q23" s="8">
        <v>601</v>
      </c>
      <c r="S23" s="8">
        <v>517</v>
      </c>
      <c r="U23" s="8">
        <v>509</v>
      </c>
      <c r="W23" s="8">
        <v>436</v>
      </c>
    </row>
    <row r="24" spans="1:23" ht="15" customHeight="1" x14ac:dyDescent="0.4">
      <c r="A24" s="7" t="s">
        <v>48</v>
      </c>
      <c r="B24" s="8" t="s">
        <v>32</v>
      </c>
      <c r="C24" s="8">
        <v>4600</v>
      </c>
      <c r="E24" s="8">
        <v>30</v>
      </c>
      <c r="G24" s="8">
        <v>26</v>
      </c>
      <c r="I24" s="8">
        <v>31</v>
      </c>
      <c r="K24" s="8">
        <v>24</v>
      </c>
      <c r="M24" s="8">
        <v>435</v>
      </c>
      <c r="O24" s="8">
        <v>36</v>
      </c>
      <c r="Q24" s="8">
        <v>67</v>
      </c>
      <c r="S24" s="8">
        <v>79</v>
      </c>
      <c r="U24" s="8">
        <v>43</v>
      </c>
      <c r="W24" s="8">
        <v>23</v>
      </c>
    </row>
    <row r="25" spans="1:23" ht="15" customHeight="1" x14ac:dyDescent="0.4">
      <c r="A25" s="7" t="s">
        <v>49</v>
      </c>
      <c r="B25" s="8" t="s">
        <v>32</v>
      </c>
      <c r="C25" s="8">
        <v>61</v>
      </c>
      <c r="E25" s="8">
        <v>72</v>
      </c>
      <c r="G25" s="8">
        <v>95</v>
      </c>
      <c r="I25" s="8">
        <v>136</v>
      </c>
      <c r="K25" s="8">
        <v>109</v>
      </c>
      <c r="M25" s="8">
        <v>71</v>
      </c>
      <c r="O25" s="8">
        <v>34</v>
      </c>
      <c r="Q25" s="8">
        <v>27</v>
      </c>
      <c r="S25" s="8">
        <v>16</v>
      </c>
      <c r="U25" s="8">
        <v>19</v>
      </c>
      <c r="W25" s="8">
        <v>3</v>
      </c>
    </row>
    <row r="26" spans="1:23" ht="15" customHeight="1" x14ac:dyDescent="0.4">
      <c r="A26" s="7" t="s">
        <v>50</v>
      </c>
      <c r="B26" s="8" t="s">
        <v>32</v>
      </c>
      <c r="S26" s="8">
        <v>120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  <c r="C32" s="8">
        <v>1</v>
      </c>
      <c r="E32" s="8">
        <v>1</v>
      </c>
    </row>
    <row r="33" spans="1:36" ht="15" customHeight="1" x14ac:dyDescent="0.4">
      <c r="A33" s="7" t="s">
        <v>57</v>
      </c>
      <c r="B33" s="8" t="s">
        <v>32</v>
      </c>
      <c r="C33" s="8">
        <v>642</v>
      </c>
      <c r="E33" s="8">
        <v>501</v>
      </c>
      <c r="G33" s="8">
        <v>630</v>
      </c>
      <c r="I33" s="8">
        <v>682</v>
      </c>
      <c r="K33" s="8">
        <v>659</v>
      </c>
      <c r="M33" s="8">
        <v>561</v>
      </c>
      <c r="O33" s="8">
        <v>477</v>
      </c>
      <c r="Q33" s="8">
        <v>256</v>
      </c>
      <c r="S33" s="8">
        <v>235</v>
      </c>
      <c r="U33" s="8">
        <v>190</v>
      </c>
      <c r="W33" s="8">
        <v>177</v>
      </c>
    </row>
    <row r="34" spans="1:36" ht="15" customHeight="1" x14ac:dyDescent="0.4">
      <c r="A34" s="7" t="s">
        <v>58</v>
      </c>
      <c r="B34" s="8" t="s">
        <v>32</v>
      </c>
      <c r="C34" s="8">
        <v>-181</v>
      </c>
      <c r="E34" s="8">
        <v>-446</v>
      </c>
      <c r="G34" s="8">
        <v>-393</v>
      </c>
      <c r="I34" s="8">
        <v>-355</v>
      </c>
      <c r="K34" s="8">
        <v>-330</v>
      </c>
      <c r="M34" s="8">
        <v>-273</v>
      </c>
      <c r="O34" s="8">
        <v>-221</v>
      </c>
      <c r="Q34" s="8">
        <v>-94</v>
      </c>
      <c r="S34" s="8">
        <v>-99</v>
      </c>
      <c r="U34" s="8">
        <v>-118</v>
      </c>
      <c r="W34" s="8">
        <v>138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22581</v>
      </c>
      <c r="D36" s="17">
        <f>C37+C46+C55</f>
        <v>22581</v>
      </c>
      <c r="E36" s="16">
        <v>23829</v>
      </c>
      <c r="F36" s="17">
        <f>E37+E46+E55</f>
        <v>23829</v>
      </c>
      <c r="G36" s="16">
        <v>23001</v>
      </c>
      <c r="H36" s="17">
        <f>G37+G46+G55</f>
        <v>23000</v>
      </c>
      <c r="I36" s="16">
        <v>23109</v>
      </c>
      <c r="J36" s="17">
        <f>I37+I46+I55</f>
        <v>23109</v>
      </c>
      <c r="K36" s="16">
        <v>22260</v>
      </c>
      <c r="L36" s="17">
        <f>K37+K46+K55</f>
        <v>22259</v>
      </c>
      <c r="M36" s="16">
        <v>22342</v>
      </c>
      <c r="N36" s="17">
        <f>M37+M46+M55</f>
        <v>22341</v>
      </c>
      <c r="O36" s="16">
        <v>21289</v>
      </c>
      <c r="P36" s="17">
        <f>O37+O46+O55</f>
        <v>21289</v>
      </c>
      <c r="Q36" s="16">
        <v>16873</v>
      </c>
      <c r="R36" s="17">
        <f>Q37+Q46+Q55</f>
        <v>16873</v>
      </c>
      <c r="S36" s="16">
        <v>31057</v>
      </c>
      <c r="T36" s="17">
        <f>S37+S46+S55</f>
        <v>31057</v>
      </c>
      <c r="U36" s="16">
        <v>24784</v>
      </c>
      <c r="V36" s="17">
        <f>U37+U46+U55</f>
        <v>24785</v>
      </c>
      <c r="W36" s="16">
        <v>22206</v>
      </c>
      <c r="X36" s="17">
        <f>W37+W46+W55</f>
        <v>22206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17740</v>
      </c>
      <c r="D37" s="20">
        <f>SUM(C38:C45)-C43-SUM(C39:C41)</f>
        <v>17740</v>
      </c>
      <c r="E37" s="19">
        <v>18876</v>
      </c>
      <c r="F37" s="20">
        <f>SUM(E38:E45)-E43-SUM(E39:E41)</f>
        <v>18876</v>
      </c>
      <c r="G37" s="19">
        <v>17997</v>
      </c>
      <c r="H37" s="20">
        <f>SUM(G38:G45)-G43-SUM(G39:G41)</f>
        <v>17997</v>
      </c>
      <c r="I37" s="19">
        <v>18164</v>
      </c>
      <c r="J37" s="20">
        <f>SUM(I38:I45)-I43-SUM(I39:I41)</f>
        <v>18164</v>
      </c>
      <c r="K37" s="19">
        <v>17328</v>
      </c>
      <c r="L37" s="20">
        <f>SUM(K38:K45)-K43-SUM(K39:K41)</f>
        <v>17327</v>
      </c>
      <c r="M37" s="19">
        <v>17966</v>
      </c>
      <c r="N37" s="20">
        <f>SUM(M38:M45)-M43-SUM(M39:M41)</f>
        <v>17966</v>
      </c>
      <c r="O37" s="19">
        <v>16981</v>
      </c>
      <c r="P37" s="20">
        <f>SUM(O38:O45)-O43-SUM(O39:O41)</f>
        <v>16980</v>
      </c>
      <c r="Q37" s="19">
        <v>14111</v>
      </c>
      <c r="R37" s="20">
        <f>SUM(Q38:Q45)-Q43-SUM(Q39:Q41)</f>
        <v>14113</v>
      </c>
      <c r="S37" s="19">
        <v>19965</v>
      </c>
      <c r="T37" s="20">
        <f>SUM(S38:S45)-S43-SUM(S39:S41)</f>
        <v>19965</v>
      </c>
      <c r="U37" s="19">
        <v>18794</v>
      </c>
      <c r="V37" s="20">
        <f>SUM(U38:U45)-U43-SUM(U39:U41)</f>
        <v>18793</v>
      </c>
      <c r="W37" s="19">
        <v>18093</v>
      </c>
      <c r="X37" s="20">
        <f>SUM(W38:W45)-W43-SUM(W39:W41)</f>
        <v>18093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11015</v>
      </c>
      <c r="E38" s="8">
        <v>14836</v>
      </c>
      <c r="G38" s="8">
        <v>14007</v>
      </c>
      <c r="I38" s="8">
        <v>13339</v>
      </c>
      <c r="K38" s="8">
        <v>12520</v>
      </c>
      <c r="M38" s="8">
        <v>13264</v>
      </c>
      <c r="O38" s="8">
        <v>12279</v>
      </c>
      <c r="Q38" s="8">
        <v>10580</v>
      </c>
      <c r="S38" s="8">
        <v>9770</v>
      </c>
      <c r="U38" s="8">
        <v>9061</v>
      </c>
      <c r="W38" s="8">
        <v>8679</v>
      </c>
    </row>
    <row r="39" spans="1:36" ht="15" customHeight="1" x14ac:dyDescent="0.4">
      <c r="A39" s="7" t="s">
        <v>63</v>
      </c>
      <c r="B39" s="8" t="s">
        <v>32</v>
      </c>
      <c r="C39" s="8">
        <v>10257</v>
      </c>
      <c r="E39" s="8">
        <v>13470</v>
      </c>
      <c r="G39" s="8">
        <v>12764</v>
      </c>
      <c r="I39" s="8">
        <v>12226</v>
      </c>
      <c r="K39" s="8">
        <v>11497</v>
      </c>
      <c r="M39" s="8">
        <v>11986</v>
      </c>
      <c r="O39" s="8">
        <v>11086</v>
      </c>
      <c r="Q39" s="8">
        <v>9396</v>
      </c>
      <c r="S39" s="8">
        <v>8726</v>
      </c>
      <c r="U39" s="8">
        <v>8122</v>
      </c>
      <c r="W39" s="8">
        <v>7635</v>
      </c>
    </row>
    <row r="40" spans="1:36" ht="15" customHeight="1" x14ac:dyDescent="0.4">
      <c r="A40" s="7" t="s">
        <v>64</v>
      </c>
      <c r="B40" s="8" t="s">
        <v>32</v>
      </c>
      <c r="C40" s="8">
        <v>255</v>
      </c>
      <c r="E40" s="8">
        <v>860</v>
      </c>
      <c r="G40" s="8">
        <v>744</v>
      </c>
      <c r="I40" s="8">
        <v>631</v>
      </c>
      <c r="K40" s="8">
        <v>534</v>
      </c>
      <c r="M40" s="8">
        <v>784</v>
      </c>
      <c r="O40" s="8">
        <v>669</v>
      </c>
      <c r="Q40" s="8">
        <v>655</v>
      </c>
      <c r="S40" s="8">
        <v>545</v>
      </c>
      <c r="U40" s="8">
        <v>478</v>
      </c>
      <c r="W40" s="8">
        <v>560</v>
      </c>
    </row>
    <row r="41" spans="1:36" ht="15" customHeight="1" x14ac:dyDescent="0.4">
      <c r="A41" s="7" t="s">
        <v>65</v>
      </c>
      <c r="B41" s="8" t="s">
        <v>32</v>
      </c>
      <c r="M41" s="8">
        <v>494</v>
      </c>
      <c r="O41" s="8">
        <v>524</v>
      </c>
      <c r="Q41" s="8">
        <v>529</v>
      </c>
      <c r="S41" s="8">
        <v>499</v>
      </c>
      <c r="U41" s="8">
        <v>461</v>
      </c>
      <c r="W41" s="8">
        <v>484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503</v>
      </c>
      <c r="D43" s="14"/>
      <c r="E43" s="13">
        <v>506</v>
      </c>
      <c r="F43" s="14"/>
      <c r="G43" s="13">
        <v>499</v>
      </c>
      <c r="H43" s="14"/>
      <c r="I43" s="13">
        <v>482</v>
      </c>
      <c r="J43" s="14"/>
      <c r="K43" s="13">
        <v>489</v>
      </c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2768</v>
      </c>
      <c r="E44" s="8">
        <v>83</v>
      </c>
      <c r="G44" s="8">
        <v>34</v>
      </c>
      <c r="K44" s="8">
        <v>1</v>
      </c>
      <c r="Q44" s="8">
        <v>74</v>
      </c>
      <c r="W44" s="8">
        <v>1</v>
      </c>
    </row>
    <row r="45" spans="1:36" ht="15" customHeight="1" x14ac:dyDescent="0.4">
      <c r="A45" s="7" t="s">
        <v>69</v>
      </c>
      <c r="B45" s="8" t="s">
        <v>32</v>
      </c>
      <c r="C45" s="8">
        <v>3957</v>
      </c>
      <c r="E45" s="8">
        <v>3957</v>
      </c>
      <c r="G45" s="8">
        <v>3956</v>
      </c>
      <c r="I45" s="8">
        <v>4825</v>
      </c>
      <c r="K45" s="8">
        <v>4806</v>
      </c>
      <c r="M45" s="8">
        <v>4702</v>
      </c>
      <c r="O45" s="8">
        <v>4701</v>
      </c>
      <c r="Q45" s="8">
        <v>3459</v>
      </c>
      <c r="S45" s="8">
        <v>10195</v>
      </c>
      <c r="U45" s="8">
        <v>9732</v>
      </c>
      <c r="W45" s="8">
        <v>9413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150</v>
      </c>
      <c r="D46" s="20">
        <f>C46</f>
        <v>150</v>
      </c>
      <c r="E46" s="19">
        <v>153</v>
      </c>
      <c r="F46" s="20">
        <f>E46</f>
        <v>153</v>
      </c>
      <c r="G46" s="19">
        <v>151</v>
      </c>
      <c r="H46" s="20">
        <f>G46</f>
        <v>151</v>
      </c>
      <c r="I46" s="19">
        <v>150</v>
      </c>
      <c r="J46" s="20">
        <f>I46</f>
        <v>150</v>
      </c>
      <c r="K46" s="19">
        <v>149</v>
      </c>
      <c r="L46" s="20">
        <f>K46</f>
        <v>149</v>
      </c>
      <c r="M46" s="19">
        <v>148</v>
      </c>
      <c r="N46" s="20">
        <f>M46</f>
        <v>148</v>
      </c>
      <c r="O46" s="19">
        <v>148</v>
      </c>
      <c r="P46" s="20">
        <f>O46</f>
        <v>148</v>
      </c>
      <c r="Q46" s="19">
        <v>249</v>
      </c>
      <c r="R46" s="20">
        <f>Q46</f>
        <v>249</v>
      </c>
      <c r="S46" s="19">
        <v>222</v>
      </c>
      <c r="T46" s="20">
        <f>S46</f>
        <v>222</v>
      </c>
      <c r="U46" s="19">
        <v>205</v>
      </c>
      <c r="V46" s="20">
        <f>U46</f>
        <v>205</v>
      </c>
      <c r="W46" s="19">
        <v>177</v>
      </c>
      <c r="X46" s="20">
        <f>W46</f>
        <v>177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Q49" s="8">
        <v>96</v>
      </c>
      <c r="S49" s="8">
        <v>70</v>
      </c>
      <c r="U49" s="8">
        <v>54</v>
      </c>
      <c r="W49" s="8">
        <v>27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153</v>
      </c>
      <c r="S54" s="8">
        <v>152</v>
      </c>
      <c r="U54" s="8">
        <v>151</v>
      </c>
      <c r="W54" s="8">
        <v>150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4691</v>
      </c>
      <c r="D55" s="20">
        <f>SUM(C56:C76)-C56</f>
        <v>4554</v>
      </c>
      <c r="E55" s="19">
        <v>4800</v>
      </c>
      <c r="F55" s="20">
        <f>SUM(E56:E76)-E56</f>
        <v>4778</v>
      </c>
      <c r="G55" s="19">
        <v>4852</v>
      </c>
      <c r="H55" s="20">
        <f>SUM(G56:G76)-G56</f>
        <v>4871</v>
      </c>
      <c r="I55" s="19">
        <v>4795</v>
      </c>
      <c r="J55" s="20">
        <f>SUM(I56:I76)-I56</f>
        <v>4790</v>
      </c>
      <c r="K55" s="19">
        <v>4782</v>
      </c>
      <c r="L55" s="20">
        <f>SUM(K56:K76)-K56</f>
        <v>4800</v>
      </c>
      <c r="M55" s="19">
        <v>4227</v>
      </c>
      <c r="N55" s="20">
        <f>SUM(M56:M76)-M56</f>
        <v>4480</v>
      </c>
      <c r="O55" s="19">
        <v>4160</v>
      </c>
      <c r="P55" s="20">
        <f>SUM(O56:O76)-O56</f>
        <v>4310</v>
      </c>
      <c r="Q55" s="19">
        <v>2513</v>
      </c>
      <c r="R55" s="20">
        <f>SUM(Q56:Q76)-Q56</f>
        <v>3018</v>
      </c>
      <c r="S55" s="19">
        <v>10870</v>
      </c>
      <c r="T55" s="20">
        <f>SUM(S56:S76)-S56</f>
        <v>11731</v>
      </c>
      <c r="U55" s="19">
        <v>5786</v>
      </c>
      <c r="V55" s="20">
        <f>SUM(U56:U76)-U56</f>
        <v>6637</v>
      </c>
      <c r="W55" s="19">
        <v>3936</v>
      </c>
      <c r="X55" s="20">
        <f>SUM(W56:W76)-W56</f>
        <v>5050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1105</v>
      </c>
      <c r="D56" s="11">
        <f>SUM(C57:C61)</f>
        <v>1244</v>
      </c>
      <c r="E56" s="8">
        <v>1105</v>
      </c>
      <c r="F56" s="11">
        <f>SUM(E57:E61)</f>
        <v>1214</v>
      </c>
      <c r="G56" s="8">
        <v>1123</v>
      </c>
      <c r="H56" s="11">
        <f>SUM(G57:G61)</f>
        <v>1232</v>
      </c>
      <c r="I56" s="8">
        <v>1127</v>
      </c>
      <c r="J56" s="11">
        <f>SUM(I57:I61)</f>
        <v>1245</v>
      </c>
      <c r="K56" s="8">
        <v>1109</v>
      </c>
      <c r="L56" s="11">
        <f>SUM(K57:K61)</f>
        <v>1227</v>
      </c>
      <c r="M56" s="8">
        <v>564</v>
      </c>
      <c r="N56" s="11">
        <f>SUM(M57:M61)</f>
        <v>900</v>
      </c>
      <c r="O56" s="8">
        <v>554</v>
      </c>
      <c r="P56" s="11">
        <f>SUM(O57:O61)</f>
        <v>862</v>
      </c>
      <c r="Q56" s="8">
        <v>958</v>
      </c>
      <c r="R56" s="11">
        <f>SUM(Q57:Q61)</f>
        <v>958</v>
      </c>
      <c r="S56" s="8">
        <v>9327</v>
      </c>
      <c r="T56" s="11">
        <f>SUM(S57:S61)</f>
        <v>9327</v>
      </c>
      <c r="U56" s="8">
        <v>4330</v>
      </c>
      <c r="V56" s="11">
        <f>SUM(U57:U61)</f>
        <v>4330</v>
      </c>
      <c r="W56" s="8">
        <v>2700</v>
      </c>
    </row>
    <row r="57" spans="1:36" ht="15" customHeight="1" x14ac:dyDescent="0.4">
      <c r="A57" s="7" t="s">
        <v>80</v>
      </c>
      <c r="B57" s="8" t="s">
        <v>32</v>
      </c>
      <c r="C57" s="8">
        <v>1105</v>
      </c>
      <c r="E57" s="8">
        <v>1105</v>
      </c>
      <c r="G57" s="8">
        <v>1123</v>
      </c>
      <c r="I57" s="8">
        <v>1127</v>
      </c>
      <c r="K57" s="8">
        <v>1109</v>
      </c>
      <c r="M57" s="8">
        <v>564</v>
      </c>
      <c r="O57" s="8">
        <v>554</v>
      </c>
      <c r="Q57" s="8">
        <v>664</v>
      </c>
      <c r="S57" s="8">
        <v>9063</v>
      </c>
      <c r="U57" s="8">
        <v>4143</v>
      </c>
      <c r="W57" s="8">
        <v>2700</v>
      </c>
    </row>
    <row r="58" spans="1:36" ht="15" customHeight="1" x14ac:dyDescent="0.4">
      <c r="A58" s="7" t="s">
        <v>81</v>
      </c>
      <c r="B58" s="8" t="s">
        <v>32</v>
      </c>
      <c r="C58" s="8">
        <v>139</v>
      </c>
      <c r="E58" s="8">
        <v>109</v>
      </c>
      <c r="G58" s="8">
        <v>109</v>
      </c>
      <c r="I58" s="8">
        <v>118</v>
      </c>
      <c r="K58" s="8">
        <v>118</v>
      </c>
      <c r="M58" s="8">
        <v>118</v>
      </c>
      <c r="O58" s="8">
        <v>96</v>
      </c>
    </row>
    <row r="59" spans="1:36" ht="15" customHeight="1" x14ac:dyDescent="0.4">
      <c r="A59" s="7" t="s">
        <v>82</v>
      </c>
      <c r="B59" s="8" t="s">
        <v>32</v>
      </c>
      <c r="M59" s="8">
        <v>218</v>
      </c>
      <c r="O59" s="8">
        <v>212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Q61" s="8">
        <v>294</v>
      </c>
      <c r="S61" s="8">
        <v>264</v>
      </c>
      <c r="U61" s="8">
        <v>187</v>
      </c>
    </row>
    <row r="62" spans="1:36" ht="15" customHeight="1" x14ac:dyDescent="0.4">
      <c r="A62" s="7" t="s">
        <v>85</v>
      </c>
      <c r="B62" s="8" t="s">
        <v>32</v>
      </c>
      <c r="C62" s="8">
        <v>248</v>
      </c>
      <c r="E62" s="8">
        <v>473</v>
      </c>
      <c r="G62" s="8">
        <v>458</v>
      </c>
      <c r="I62" s="8">
        <v>425</v>
      </c>
      <c r="K62" s="8">
        <v>413</v>
      </c>
      <c r="M62" s="8">
        <v>403</v>
      </c>
      <c r="O62" s="8">
        <v>390</v>
      </c>
      <c r="Q62" s="8">
        <v>36</v>
      </c>
      <c r="S62" s="8">
        <v>32</v>
      </c>
      <c r="U62" s="8">
        <v>145</v>
      </c>
      <c r="W62" s="8">
        <v>54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C64" s="8">
        <v>36</v>
      </c>
      <c r="E64" s="8">
        <v>86</v>
      </c>
      <c r="G64" s="8">
        <v>148</v>
      </c>
      <c r="I64" s="8">
        <v>132</v>
      </c>
      <c r="K64" s="8">
        <v>175</v>
      </c>
      <c r="M64" s="8">
        <v>281</v>
      </c>
      <c r="O64" s="8">
        <v>310</v>
      </c>
      <c r="Q64" s="8">
        <v>672</v>
      </c>
      <c r="S64" s="8">
        <v>987</v>
      </c>
      <c r="U64" s="8">
        <v>1091</v>
      </c>
      <c r="W64" s="8">
        <v>536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306</v>
      </c>
      <c r="E67" s="8">
        <v>264</v>
      </c>
      <c r="G67" s="8">
        <v>210</v>
      </c>
      <c r="I67" s="8">
        <v>205</v>
      </c>
      <c r="K67" s="8">
        <v>263</v>
      </c>
      <c r="M67" s="8">
        <v>311</v>
      </c>
      <c r="O67" s="8">
        <v>284</v>
      </c>
      <c r="Q67" s="8">
        <v>138</v>
      </c>
      <c r="S67" s="8">
        <v>72</v>
      </c>
      <c r="U67" s="8">
        <v>49</v>
      </c>
      <c r="W67" s="8">
        <v>40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M70" s="8">
        <v>1340</v>
      </c>
      <c r="O70" s="8">
        <v>1323</v>
      </c>
      <c r="Q70" s="8">
        <v>952</v>
      </c>
      <c r="S70" s="8">
        <v>887</v>
      </c>
      <c r="U70" s="8">
        <v>873</v>
      </c>
      <c r="W70" s="8">
        <v>877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2877</v>
      </c>
      <c r="D74" s="20">
        <f>C74</f>
        <v>2877</v>
      </c>
      <c r="E74" s="19">
        <v>2806</v>
      </c>
      <c r="F74" s="20">
        <f>E74</f>
        <v>2806</v>
      </c>
      <c r="G74" s="19">
        <v>2883</v>
      </c>
      <c r="H74" s="20">
        <f>G74</f>
        <v>2883</v>
      </c>
      <c r="I74" s="19">
        <v>2852</v>
      </c>
      <c r="J74" s="20">
        <f>I74</f>
        <v>2852</v>
      </c>
      <c r="K74" s="19">
        <v>2791</v>
      </c>
      <c r="L74" s="20">
        <f>K74</f>
        <v>2791</v>
      </c>
      <c r="M74" s="19">
        <v>1349</v>
      </c>
      <c r="N74" s="20">
        <f>M74</f>
        <v>1349</v>
      </c>
      <c r="O74" s="19">
        <v>1263</v>
      </c>
      <c r="P74" s="20">
        <f>O74</f>
        <v>1263</v>
      </c>
      <c r="Q74" s="19">
        <v>335</v>
      </c>
      <c r="R74" s="20">
        <f>Q74</f>
        <v>335</v>
      </c>
      <c r="S74" s="19">
        <v>501</v>
      </c>
      <c r="T74" s="20">
        <f>S74</f>
        <v>501</v>
      </c>
      <c r="U74" s="19">
        <v>597</v>
      </c>
      <c r="V74" s="20">
        <f>U74</f>
        <v>597</v>
      </c>
      <c r="W74" s="19">
        <v>286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-157</v>
      </c>
      <c r="E75" s="8">
        <v>-65</v>
      </c>
      <c r="G75" s="8">
        <v>-60</v>
      </c>
      <c r="I75" s="8">
        <v>-69</v>
      </c>
      <c r="K75" s="8">
        <v>-69</v>
      </c>
      <c r="M75" s="8">
        <v>-104</v>
      </c>
      <c r="O75" s="8">
        <v>-122</v>
      </c>
      <c r="Q75" s="8">
        <v>-73</v>
      </c>
      <c r="S75" s="8">
        <v>-75</v>
      </c>
      <c r="U75" s="8">
        <v>-448</v>
      </c>
      <c r="W75" s="8">
        <v>557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>
        <v>93</v>
      </c>
      <c r="P77" s="14"/>
      <c r="Q77" s="13">
        <v>70</v>
      </c>
      <c r="R77" s="14"/>
      <c r="S77" s="13">
        <v>46</v>
      </c>
      <c r="T77" s="14"/>
      <c r="U77" s="13">
        <v>51</v>
      </c>
      <c r="V77" s="14"/>
      <c r="W77" s="13">
        <v>14</v>
      </c>
      <c r="X77" s="14"/>
    </row>
    <row r="78" spans="1:36" ht="15" customHeight="1" x14ac:dyDescent="0.4">
      <c r="A78" s="7" t="s">
        <v>98</v>
      </c>
      <c r="B78" s="8" t="s">
        <v>32</v>
      </c>
      <c r="O78" s="8">
        <v>93</v>
      </c>
      <c r="Q78" s="8">
        <v>70</v>
      </c>
      <c r="S78" s="8">
        <v>46</v>
      </c>
      <c r="U78" s="8">
        <v>23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  <c r="U80" s="8">
        <v>28</v>
      </c>
      <c r="W80" s="8">
        <v>14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74874</v>
      </c>
      <c r="D83" s="24">
        <f>C8+C37+C46+C55+C77+C81+C82</f>
        <v>74874</v>
      </c>
      <c r="E83" s="23">
        <v>71667</v>
      </c>
      <c r="F83" s="24">
        <f>E8+E37+E46+E55+E77+E81+E82</f>
        <v>71667</v>
      </c>
      <c r="G83" s="23">
        <v>70007</v>
      </c>
      <c r="H83" s="24">
        <f>G8+G37+G46+G55+G77+G81+G82</f>
        <v>70005</v>
      </c>
      <c r="I83" s="23">
        <v>70837</v>
      </c>
      <c r="J83" s="24">
        <f>I8+I37+I46+I55+I77+I81+I82</f>
        <v>70836</v>
      </c>
      <c r="K83" s="23">
        <v>69793</v>
      </c>
      <c r="L83" s="24">
        <f>K8+K37+K46+K55+K77+K81+K82</f>
        <v>69792</v>
      </c>
      <c r="M83" s="23">
        <v>69192</v>
      </c>
      <c r="N83" s="24">
        <f>M8+M37+M46+M55+M77+M81+M82</f>
        <v>69190</v>
      </c>
      <c r="O83" s="23">
        <v>63228</v>
      </c>
      <c r="P83" s="24">
        <f>O8+O37+O46+O55+O77+O81+O82</f>
        <v>63227</v>
      </c>
      <c r="Q83" s="23">
        <v>61739</v>
      </c>
      <c r="R83" s="24">
        <f>Q8+Q37+Q46+Q55+Q77+Q81+Q82</f>
        <v>61739</v>
      </c>
      <c r="S83" s="23">
        <v>56409</v>
      </c>
      <c r="T83" s="24">
        <f>S8+S37+S46+S55+S77+S81+S82</f>
        <v>56408</v>
      </c>
      <c r="U83" s="23">
        <v>47295</v>
      </c>
      <c r="V83" s="24">
        <f>V8+U37+U46+U55+U77+U81+U82</f>
        <v>47283</v>
      </c>
      <c r="W83" s="23">
        <v>42579</v>
      </c>
      <c r="X83" s="24">
        <f>X8+W37+W46+W55+W77+W81+W82</f>
        <v>42855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50815</v>
      </c>
      <c r="D84" s="15">
        <f>SUM(C85:C111)-C87</f>
        <v>50815</v>
      </c>
      <c r="E84" s="16">
        <v>46672</v>
      </c>
      <c r="F84" s="17">
        <f>SUM(E85:E111)-E87</f>
        <v>46672</v>
      </c>
      <c r="G84" s="16">
        <v>46528</v>
      </c>
      <c r="H84" s="17">
        <f>SUM(G85:G111)-G87</f>
        <v>46528</v>
      </c>
      <c r="I84" s="16">
        <v>45622</v>
      </c>
      <c r="J84" s="17">
        <f>SUM(I85:I111)-I87</f>
        <v>45622</v>
      </c>
      <c r="K84" s="16">
        <v>45997</v>
      </c>
      <c r="L84" s="17">
        <f>SUM(K85:K111)-K87</f>
        <v>45997</v>
      </c>
      <c r="M84" s="16">
        <v>49333</v>
      </c>
      <c r="N84" s="17">
        <f>SUM(M85:M111)-M87</f>
        <v>49333</v>
      </c>
      <c r="O84" s="16">
        <v>43781</v>
      </c>
      <c r="P84" s="17">
        <f>SUM(O85:O111)-O87</f>
        <v>43780</v>
      </c>
      <c r="Q84" s="16">
        <v>45814</v>
      </c>
      <c r="R84" s="17">
        <f>SUM(Q85:Q111)-Q87</f>
        <v>45813</v>
      </c>
      <c r="S84" s="16"/>
      <c r="T84" s="17">
        <f>SUM(S85:S111)-S87</f>
        <v>41313</v>
      </c>
      <c r="U84" s="16">
        <v>38742</v>
      </c>
      <c r="V84" s="17">
        <f>SUM(U85:U111)-U87</f>
        <v>38741</v>
      </c>
      <c r="W84" s="16">
        <v>39955</v>
      </c>
      <c r="X84" s="17">
        <f>SUM(W85:W111)-W87</f>
        <v>39955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14868</v>
      </c>
      <c r="E85" s="8">
        <v>13829</v>
      </c>
      <c r="G85" s="8">
        <v>13567</v>
      </c>
      <c r="I85" s="8">
        <v>13025</v>
      </c>
      <c r="K85" s="8">
        <v>14212</v>
      </c>
      <c r="M85" s="8">
        <v>13707</v>
      </c>
      <c r="O85" s="8">
        <v>12508</v>
      </c>
      <c r="Q85" s="8">
        <v>12315</v>
      </c>
      <c r="S85" s="8">
        <v>9859</v>
      </c>
      <c r="U85" s="8">
        <v>7958</v>
      </c>
      <c r="W85" s="8">
        <v>8367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29216</v>
      </c>
      <c r="E87" s="8">
        <v>27454</v>
      </c>
      <c r="G87" s="8">
        <v>28392</v>
      </c>
      <c r="I87" s="8">
        <v>27827</v>
      </c>
      <c r="K87" s="8">
        <v>27164</v>
      </c>
      <c r="M87" s="8">
        <v>31206</v>
      </c>
      <c r="O87" s="8">
        <v>27909</v>
      </c>
      <c r="Q87" s="8">
        <v>31006</v>
      </c>
      <c r="S87" s="8">
        <v>29457</v>
      </c>
      <c r="U87" s="8">
        <v>28637</v>
      </c>
      <c r="W87" s="8">
        <v>26595</v>
      </c>
    </row>
    <row r="88" spans="1:36" ht="15" customHeight="1" outlineLevel="1" x14ac:dyDescent="0.4">
      <c r="A88" s="7" t="s">
        <v>108</v>
      </c>
      <c r="B88" s="8" t="s">
        <v>32</v>
      </c>
      <c r="C88" s="8">
        <v>29216</v>
      </c>
      <c r="E88" s="8">
        <v>27454</v>
      </c>
      <c r="G88" s="8">
        <v>28392</v>
      </c>
      <c r="I88" s="8">
        <v>27827</v>
      </c>
      <c r="K88" s="8">
        <v>27164</v>
      </c>
      <c r="M88" s="8">
        <v>31206</v>
      </c>
      <c r="O88" s="8">
        <v>27909</v>
      </c>
      <c r="Q88" s="8">
        <v>31006</v>
      </c>
      <c r="S88" s="8">
        <v>29457</v>
      </c>
      <c r="U88" s="8">
        <v>27637</v>
      </c>
      <c r="W88" s="8">
        <v>26595</v>
      </c>
    </row>
    <row r="89" spans="1:36" ht="15" customHeight="1" outlineLevel="1" x14ac:dyDescent="0.4">
      <c r="A89" s="7" t="s">
        <v>109</v>
      </c>
      <c r="B89" s="8" t="s">
        <v>32</v>
      </c>
      <c r="U89" s="8">
        <v>1000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1199</v>
      </c>
      <c r="E91" s="8">
        <v>1225</v>
      </c>
      <c r="G91" s="8">
        <v>1470</v>
      </c>
      <c r="I91" s="8">
        <v>1399</v>
      </c>
      <c r="K91" s="8">
        <v>1522</v>
      </c>
      <c r="M91" s="8">
        <v>1525</v>
      </c>
      <c r="O91" s="8">
        <v>1459</v>
      </c>
      <c r="Q91" s="8">
        <v>1157</v>
      </c>
      <c r="S91" s="8">
        <v>909</v>
      </c>
      <c r="U91" s="8">
        <v>1502</v>
      </c>
      <c r="W91" s="8">
        <v>1099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640</v>
      </c>
      <c r="E93" s="8">
        <v>786</v>
      </c>
      <c r="G93" s="8">
        <v>378</v>
      </c>
      <c r="I93" s="8">
        <v>581</v>
      </c>
      <c r="K93" s="8">
        <v>519</v>
      </c>
      <c r="M93" s="8">
        <v>69</v>
      </c>
      <c r="O93" s="8">
        <v>105</v>
      </c>
      <c r="Q93" s="8">
        <v>40</v>
      </c>
      <c r="S93" s="8">
        <v>27</v>
      </c>
      <c r="U93" s="8">
        <v>24</v>
      </c>
      <c r="W93" s="8">
        <v>25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C98" s="8">
        <v>211</v>
      </c>
      <c r="E98" s="8">
        <v>268</v>
      </c>
      <c r="G98" s="8">
        <v>91</v>
      </c>
      <c r="I98" s="8">
        <v>72</v>
      </c>
      <c r="K98" s="8">
        <v>68</v>
      </c>
      <c r="M98" s="8">
        <v>77</v>
      </c>
      <c r="O98" s="8">
        <v>38</v>
      </c>
      <c r="Q98" s="8">
        <v>32</v>
      </c>
      <c r="S98" s="8">
        <v>50</v>
      </c>
      <c r="U98" s="8">
        <v>20</v>
      </c>
      <c r="W98" s="8">
        <v>9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M100" s="8">
        <v>57</v>
      </c>
      <c r="O100" s="8">
        <v>67</v>
      </c>
      <c r="Q100" s="8">
        <v>760</v>
      </c>
      <c r="S100" s="8">
        <v>116</v>
      </c>
      <c r="U100" s="8">
        <v>110</v>
      </c>
      <c r="W100" s="8">
        <v>45</v>
      </c>
    </row>
    <row r="101" spans="1:36" ht="15" customHeight="1" x14ac:dyDescent="0.4">
      <c r="A101" s="7" t="s">
        <v>121</v>
      </c>
      <c r="B101" s="8" t="s">
        <v>32</v>
      </c>
      <c r="C101" s="8">
        <v>1269</v>
      </c>
      <c r="E101" s="8">
        <v>1299</v>
      </c>
      <c r="G101" s="8">
        <v>1403</v>
      </c>
      <c r="I101" s="8">
        <v>1442</v>
      </c>
      <c r="K101" s="8">
        <v>1359</v>
      </c>
      <c r="M101" s="8">
        <v>1246</v>
      </c>
      <c r="O101" s="8">
        <v>1113</v>
      </c>
    </row>
    <row r="102" spans="1:36" ht="15" customHeight="1" x14ac:dyDescent="0.4">
      <c r="A102" s="7" t="s">
        <v>122</v>
      </c>
      <c r="B102" s="8" t="s">
        <v>32</v>
      </c>
      <c r="C102" s="8">
        <v>32</v>
      </c>
      <c r="E102" s="8">
        <v>3</v>
      </c>
      <c r="G102" s="8">
        <v>4</v>
      </c>
      <c r="I102" s="8">
        <v>1</v>
      </c>
      <c r="K102" s="8">
        <v>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1018</v>
      </c>
      <c r="E104" s="8">
        <v>966</v>
      </c>
      <c r="G104" s="8">
        <v>950</v>
      </c>
      <c r="I104" s="8">
        <v>909</v>
      </c>
      <c r="K104" s="8">
        <v>899</v>
      </c>
      <c r="M104" s="8">
        <v>837</v>
      </c>
      <c r="O104" s="8">
        <v>451</v>
      </c>
      <c r="Q104" s="8">
        <v>388</v>
      </c>
      <c r="S104" s="8">
        <v>307</v>
      </c>
      <c r="U104" s="8">
        <v>172</v>
      </c>
      <c r="W104" s="8">
        <v>34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W107" s="8">
        <v>3529</v>
      </c>
    </row>
    <row r="108" spans="1:36" ht="15" customHeight="1" x14ac:dyDescent="0.4">
      <c r="A108" s="7" t="s">
        <v>128</v>
      </c>
      <c r="B108" s="8" t="s">
        <v>32</v>
      </c>
      <c r="C108" s="8">
        <v>1506</v>
      </c>
      <c r="E108" s="8">
        <v>25</v>
      </c>
      <c r="G108" s="8">
        <v>14</v>
      </c>
      <c r="I108" s="8">
        <v>3</v>
      </c>
      <c r="K108" s="8">
        <v>8</v>
      </c>
      <c r="M108" s="8">
        <v>510</v>
      </c>
      <c r="O108" s="8">
        <v>33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856</v>
      </c>
      <c r="D111" s="14"/>
      <c r="E111" s="13">
        <v>817</v>
      </c>
      <c r="F111" s="14"/>
      <c r="G111" s="13">
        <v>259</v>
      </c>
      <c r="H111" s="14"/>
      <c r="I111" s="13">
        <v>363</v>
      </c>
      <c r="J111" s="14"/>
      <c r="K111" s="13">
        <v>244</v>
      </c>
      <c r="L111" s="14"/>
      <c r="M111" s="13">
        <v>99</v>
      </c>
      <c r="N111" s="14"/>
      <c r="O111" s="13">
        <v>97</v>
      </c>
      <c r="P111" s="14"/>
      <c r="Q111" s="13">
        <v>115</v>
      </c>
      <c r="R111" s="14"/>
      <c r="S111" s="13">
        <v>588</v>
      </c>
      <c r="T111" s="14"/>
      <c r="U111" s="13">
        <v>318</v>
      </c>
      <c r="V111" s="14"/>
      <c r="W111" s="13">
        <v>252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5966</v>
      </c>
      <c r="D112" s="17">
        <f>SUM(C113:C131)-C113-SUM(C121:C124)</f>
        <v>5966</v>
      </c>
      <c r="E112" s="16">
        <v>7115</v>
      </c>
      <c r="F112" s="17">
        <f>SUM(E113:E131)-E113-SUM(E121:E124)</f>
        <v>7115</v>
      </c>
      <c r="G112" s="16">
        <v>5868</v>
      </c>
      <c r="H112" s="17">
        <f>SUM(G113:G131)-G113-SUM(G121:G124)</f>
        <v>5868</v>
      </c>
      <c r="I112" s="16">
        <v>7840</v>
      </c>
      <c r="J112" s="17">
        <f>SUM(I113:I131)-I113-SUM(I121:I124)</f>
        <v>7840</v>
      </c>
      <c r="K112" s="16">
        <v>6487</v>
      </c>
      <c r="L112" s="17">
        <f>SUM(K113:K131)-K113-SUM(K121:K124)</f>
        <v>6486</v>
      </c>
      <c r="M112" s="16">
        <v>6446</v>
      </c>
      <c r="N112" s="17">
        <f>SUM(M113:M131)-M113-SUM(M121:M124)</f>
        <v>6446</v>
      </c>
      <c r="O112" s="16">
        <v>9688</v>
      </c>
      <c r="P112" s="17">
        <f>SUM(O113:O131)-O113-SUM(O121:O124)</f>
        <v>9689</v>
      </c>
      <c r="Q112" s="16">
        <v>7336</v>
      </c>
      <c r="R112" s="17">
        <f>SUM(Q113:Q131)-Q113-SUM(Q121:Q124)</f>
        <v>7336</v>
      </c>
      <c r="S112" s="16">
        <v>11136</v>
      </c>
      <c r="T112" s="17">
        <f>SUM(S113:S131)-S113-SUM(S121:S124)</f>
        <v>11136</v>
      </c>
      <c r="U112" s="16">
        <v>7204</v>
      </c>
      <c r="V112" s="17">
        <f>SUM(U113:U131)-U113-SUM(U121:U124)</f>
        <v>7204</v>
      </c>
      <c r="W112" s="16">
        <v>5794</v>
      </c>
      <c r="X112" s="17">
        <f>SUM(W113:W131)-W113-SUM(W121:W124)</f>
        <v>5794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5732</v>
      </c>
      <c r="E113" s="8">
        <v>6878</v>
      </c>
      <c r="G113" s="8">
        <v>5047</v>
      </c>
      <c r="I113" s="8">
        <v>6995</v>
      </c>
      <c r="K113" s="8">
        <v>5621</v>
      </c>
      <c r="M113" s="8">
        <v>5711</v>
      </c>
      <c r="O113" s="8">
        <v>8942</v>
      </c>
      <c r="Q113" s="8">
        <v>5599</v>
      </c>
      <c r="S113" s="8">
        <v>7380</v>
      </c>
      <c r="U113" s="8">
        <v>2600</v>
      </c>
      <c r="W113" s="8">
        <v>1607</v>
      </c>
    </row>
    <row r="114" spans="1:33" ht="15" customHeight="1" outlineLevel="1" x14ac:dyDescent="0.4">
      <c r="A114" s="7" t="s">
        <v>134</v>
      </c>
      <c r="B114" s="8" t="s">
        <v>32</v>
      </c>
      <c r="E114" s="8">
        <v>1130</v>
      </c>
      <c r="G114" s="8">
        <v>1130</v>
      </c>
      <c r="I114" s="8">
        <v>1130</v>
      </c>
      <c r="K114" s="8">
        <v>1130</v>
      </c>
      <c r="M114" s="8">
        <v>1130</v>
      </c>
      <c r="O114" s="8">
        <v>2130</v>
      </c>
      <c r="Q114" s="8">
        <v>1000</v>
      </c>
      <c r="S114" s="8">
        <v>1000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5732</v>
      </c>
      <c r="E115" s="8">
        <v>5748</v>
      </c>
      <c r="G115" s="8">
        <v>3917</v>
      </c>
      <c r="I115" s="8">
        <v>5865</v>
      </c>
      <c r="K115" s="8">
        <v>4491</v>
      </c>
      <c r="M115" s="8">
        <v>4581</v>
      </c>
      <c r="O115" s="8">
        <v>6812</v>
      </c>
      <c r="Q115" s="8">
        <v>4599</v>
      </c>
      <c r="S115" s="8">
        <v>6380</v>
      </c>
      <c r="U115" s="8">
        <v>2600</v>
      </c>
      <c r="W115" s="8">
        <v>1607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234</v>
      </c>
      <c r="E120" s="8">
        <v>237</v>
      </c>
      <c r="G120" s="8">
        <v>245</v>
      </c>
      <c r="I120" s="8">
        <v>247</v>
      </c>
      <c r="K120" s="8">
        <v>249</v>
      </c>
      <c r="M120" s="8">
        <v>253</v>
      </c>
      <c r="O120" s="8">
        <v>341</v>
      </c>
      <c r="Q120" s="8">
        <v>297</v>
      </c>
      <c r="S120" s="8">
        <v>583</v>
      </c>
      <c r="U120" s="8">
        <v>1553</v>
      </c>
      <c r="W120" s="8">
        <v>1281</v>
      </c>
    </row>
    <row r="121" spans="1:33" ht="15" customHeight="1" x14ac:dyDescent="0.4">
      <c r="A121" s="7" t="s">
        <v>140</v>
      </c>
      <c r="B121" s="8" t="s">
        <v>32</v>
      </c>
      <c r="C121" s="8">
        <v>234</v>
      </c>
      <c r="E121" s="8">
        <v>237</v>
      </c>
      <c r="G121" s="8">
        <v>245</v>
      </c>
      <c r="I121" s="8">
        <v>247</v>
      </c>
      <c r="K121" s="8">
        <v>249</v>
      </c>
      <c r="M121" s="8">
        <v>253</v>
      </c>
      <c r="O121" s="8">
        <v>341</v>
      </c>
      <c r="Q121" s="8">
        <v>297</v>
      </c>
      <c r="S121" s="8">
        <v>583</v>
      </c>
      <c r="U121" s="8">
        <v>1553</v>
      </c>
      <c r="W121" s="8">
        <v>1281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Q126" s="8">
        <v>1113</v>
      </c>
      <c r="S126" s="8">
        <v>2837</v>
      </c>
      <c r="U126" s="8">
        <v>2715</v>
      </c>
      <c r="W126" s="8">
        <v>2583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>
        <v>576</v>
      </c>
      <c r="H131" s="14"/>
      <c r="I131" s="13">
        <v>598</v>
      </c>
      <c r="J131" s="14"/>
      <c r="K131" s="13">
        <v>616</v>
      </c>
      <c r="L131" s="14"/>
      <c r="M131" s="13">
        <v>482</v>
      </c>
      <c r="N131" s="14"/>
      <c r="O131" s="13">
        <v>406</v>
      </c>
      <c r="P131" s="14"/>
      <c r="Q131" s="13">
        <v>327</v>
      </c>
      <c r="R131" s="14"/>
      <c r="S131" s="13">
        <v>336</v>
      </c>
      <c r="T131" s="14"/>
      <c r="U131" s="13">
        <v>336</v>
      </c>
      <c r="V131" s="14"/>
      <c r="W131" s="13">
        <v>323</v>
      </c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56781</v>
      </c>
      <c r="D136" s="24">
        <f>C84+C112+SUM(C132:C135)</f>
        <v>56781</v>
      </c>
      <c r="E136" s="23">
        <v>53787</v>
      </c>
      <c r="F136" s="24">
        <f>E84+E112+SUM(E132:E135)</f>
        <v>53787</v>
      </c>
      <c r="G136" s="23">
        <v>52396</v>
      </c>
      <c r="H136" s="24">
        <f>G84+G112+SUM(G132:G135)</f>
        <v>52396</v>
      </c>
      <c r="I136" s="23">
        <v>53462</v>
      </c>
      <c r="J136" s="24">
        <f>I84+I112+SUM(I132:I135)</f>
        <v>53462</v>
      </c>
      <c r="K136" s="23">
        <v>52484</v>
      </c>
      <c r="L136" s="24">
        <f>K84+K112+SUM(K132:K135)</f>
        <v>52484</v>
      </c>
      <c r="M136" s="23">
        <v>55779</v>
      </c>
      <c r="N136" s="24">
        <f>M84+M112+SUM(M132:M135)</f>
        <v>55779</v>
      </c>
      <c r="O136" s="23">
        <v>53470</v>
      </c>
      <c r="P136" s="24">
        <f>O84+O112+SUM(O132:O135)</f>
        <v>53469</v>
      </c>
      <c r="Q136" s="23">
        <v>53150</v>
      </c>
      <c r="R136" s="24">
        <f>Q84+Q112+SUM(Q132:Q135)</f>
        <v>53150</v>
      </c>
      <c r="S136" s="23">
        <v>52450</v>
      </c>
      <c r="T136" s="24">
        <f>S84+S112+SUM(S132:S135)</f>
        <v>11136</v>
      </c>
      <c r="U136" s="23">
        <v>45947</v>
      </c>
      <c r="V136" s="24">
        <f>U84+U112+SUM(U132:U135)</f>
        <v>45946</v>
      </c>
      <c r="W136" s="23">
        <v>45749</v>
      </c>
      <c r="X136" s="24">
        <f>W84+W112+SUM(W132:W135)</f>
        <v>45749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3381</v>
      </c>
      <c r="E141" s="8">
        <v>3381</v>
      </c>
      <c r="G141" s="8">
        <v>3381</v>
      </c>
      <c r="I141" s="8">
        <v>3381</v>
      </c>
      <c r="K141" s="8">
        <v>3381</v>
      </c>
      <c r="M141" s="8">
        <v>3381</v>
      </c>
      <c r="O141" s="8">
        <v>3381</v>
      </c>
      <c r="Q141" s="8">
        <v>3381</v>
      </c>
      <c r="S141" s="8">
        <v>3381</v>
      </c>
      <c r="U141" s="8">
        <v>3937</v>
      </c>
      <c r="W141" s="8">
        <v>3937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  <c r="W143" s="8">
        <v>606</v>
      </c>
    </row>
    <row r="144" spans="1:36" ht="15" customHeight="1" x14ac:dyDescent="0.4">
      <c r="A144" s="7" t="s">
        <v>160</v>
      </c>
      <c r="B144" s="8" t="s">
        <v>32</v>
      </c>
      <c r="C144" s="8">
        <v>61</v>
      </c>
      <c r="E144" s="8">
        <v>61</v>
      </c>
      <c r="G144" s="8">
        <v>61</v>
      </c>
      <c r="I144" s="8">
        <v>61</v>
      </c>
      <c r="K144" s="8">
        <v>61</v>
      </c>
      <c r="M144" s="8">
        <v>61</v>
      </c>
      <c r="O144" s="8">
        <v>61</v>
      </c>
      <c r="Q144" s="8">
        <v>61</v>
      </c>
      <c r="S144" s="8">
        <v>61</v>
      </c>
      <c r="U144" s="8">
        <v>606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5148</v>
      </c>
      <c r="S148" s="8">
        <v>3401</v>
      </c>
      <c r="U148" s="8">
        <v>6411</v>
      </c>
      <c r="W148" s="8">
        <v>11415</v>
      </c>
    </row>
    <row r="149" spans="1:23" ht="15" customHeight="1" x14ac:dyDescent="0.4">
      <c r="A149" s="7" t="s">
        <v>165</v>
      </c>
      <c r="B149" s="8" t="s">
        <v>32</v>
      </c>
      <c r="C149" s="8">
        <v>828</v>
      </c>
      <c r="E149" s="8">
        <v>845</v>
      </c>
      <c r="G149" s="8">
        <v>845</v>
      </c>
      <c r="I149" s="8">
        <v>845</v>
      </c>
      <c r="K149" s="8">
        <v>845</v>
      </c>
      <c r="M149" s="8">
        <v>845</v>
      </c>
      <c r="O149" s="8">
        <v>845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  <c r="C151" s="8">
        <v>5579</v>
      </c>
      <c r="E151" s="8">
        <v>11116</v>
      </c>
      <c r="G151" s="8">
        <v>10499</v>
      </c>
      <c r="I151" s="8">
        <v>9843</v>
      </c>
      <c r="K151" s="8">
        <v>9272</v>
      </c>
      <c r="M151" s="8">
        <v>9000</v>
      </c>
      <c r="O151" s="8">
        <v>8534</v>
      </c>
    </row>
    <row r="152" spans="1:23" ht="15" customHeight="1" x14ac:dyDescent="0.4">
      <c r="A152" s="7" t="s">
        <v>168</v>
      </c>
      <c r="B152" s="8" t="s">
        <v>32</v>
      </c>
      <c r="C152" s="8">
        <v>8244</v>
      </c>
      <c r="E152" s="8">
        <v>2477</v>
      </c>
      <c r="G152" s="8">
        <v>2825</v>
      </c>
      <c r="I152" s="8">
        <v>3245</v>
      </c>
      <c r="K152" s="8">
        <v>3749</v>
      </c>
      <c r="M152" s="8">
        <v>125</v>
      </c>
      <c r="O152" s="8">
        <v>3063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U153" s="8">
        <v>1</v>
      </c>
      <c r="W153" s="8">
        <v>16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U155" s="8">
        <v>532</v>
      </c>
      <c r="W155" s="8">
        <v>32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S157" s="8">
        <v>3918</v>
      </c>
      <c r="U157" s="8">
        <v>3749</v>
      </c>
      <c r="W157" s="8">
        <v>3684</v>
      </c>
    </row>
    <row r="158" spans="1:23" ht="15" customHeight="1" x14ac:dyDescent="0.4">
      <c r="A158" s="7" t="s">
        <v>174</v>
      </c>
      <c r="B158" s="8" t="s">
        <v>32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>
        <v>1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74874</v>
      </c>
      <c r="D162" s="17">
        <f>C136+C163+C161</f>
        <v>74874</v>
      </c>
      <c r="E162" s="16">
        <v>71667</v>
      </c>
      <c r="F162" s="17">
        <f>E136+E163+E161</f>
        <v>71667</v>
      </c>
      <c r="G162" s="16">
        <v>70007</v>
      </c>
      <c r="H162" s="17">
        <f>G136+G163+G161</f>
        <v>70007</v>
      </c>
      <c r="I162" s="16">
        <v>70837</v>
      </c>
      <c r="J162" s="17">
        <f>I136+I163+I161</f>
        <v>70837</v>
      </c>
      <c r="K162" s="16">
        <v>69793</v>
      </c>
      <c r="L162" s="17">
        <f>K136+K163+K161</f>
        <v>69792</v>
      </c>
      <c r="M162" s="16">
        <v>69192</v>
      </c>
      <c r="N162" s="17">
        <f>M136+M163+M161</f>
        <v>69191</v>
      </c>
      <c r="O162" s="16">
        <v>63228</v>
      </c>
      <c r="P162" s="17">
        <f>O136+O163+O161</f>
        <v>63228</v>
      </c>
      <c r="Q162" s="16">
        <v>61739</v>
      </c>
      <c r="R162" s="17">
        <f>Q136+Q163+Q161</f>
        <v>61739</v>
      </c>
      <c r="S162" s="16">
        <v>56409</v>
      </c>
      <c r="T162" s="17">
        <f>S136+S163+S161</f>
        <v>56408</v>
      </c>
      <c r="U162" s="16">
        <v>47295</v>
      </c>
      <c r="V162" s="17">
        <f>U136+U163+U161</f>
        <v>47296</v>
      </c>
      <c r="W162" s="16">
        <v>42579</v>
      </c>
      <c r="X162" s="17">
        <f>W136+W163+W161</f>
        <v>48922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18093</v>
      </c>
      <c r="E163" s="8">
        <v>17880</v>
      </c>
      <c r="G163" s="8">
        <v>17611</v>
      </c>
      <c r="I163" s="8">
        <v>17375</v>
      </c>
      <c r="K163" s="8">
        <v>17308</v>
      </c>
      <c r="M163" s="8">
        <v>13412</v>
      </c>
      <c r="O163" s="8">
        <v>9758</v>
      </c>
      <c r="Q163" s="8">
        <v>8589</v>
      </c>
      <c r="S163" s="8">
        <v>3958</v>
      </c>
      <c r="U163" s="8">
        <v>1349</v>
      </c>
      <c r="W163" s="8">
        <v>3172</v>
      </c>
    </row>
    <row r="164" spans="1:36" ht="15" customHeight="1" x14ac:dyDescent="0.4">
      <c r="A164" s="7" t="s">
        <v>180</v>
      </c>
      <c r="B164" s="8" t="s">
        <v>32</v>
      </c>
      <c r="C164" s="8">
        <v>13823</v>
      </c>
      <c r="E164" s="8">
        <v>13593</v>
      </c>
      <c r="G164" s="8">
        <v>13324</v>
      </c>
      <c r="I164" s="8">
        <v>13088</v>
      </c>
      <c r="K164" s="8">
        <v>13021</v>
      </c>
      <c r="M164" s="8">
        <v>9126</v>
      </c>
      <c r="O164" s="8">
        <v>5471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89077</v>
      </c>
      <c r="E167" s="8">
        <v>85624</v>
      </c>
      <c r="G167" s="8">
        <v>80524</v>
      </c>
      <c r="I167" s="8">
        <v>79207</v>
      </c>
      <c r="K167" s="8">
        <v>79907</v>
      </c>
      <c r="M167" s="8">
        <v>75166</v>
      </c>
      <c r="O167" s="8">
        <v>68130</v>
      </c>
      <c r="Q167" s="8">
        <v>65010</v>
      </c>
      <c r="S167" s="8">
        <v>55062</v>
      </c>
      <c r="U167" s="8">
        <v>52776</v>
      </c>
      <c r="W167" s="8">
        <v>48094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58997</v>
      </c>
      <c r="E169" s="8">
        <v>56027</v>
      </c>
      <c r="G169" s="8">
        <v>51993</v>
      </c>
      <c r="I169" s="8">
        <v>51322</v>
      </c>
      <c r="K169" s="8">
        <v>51637</v>
      </c>
      <c r="M169" s="8">
        <v>49053</v>
      </c>
      <c r="O169" s="8">
        <v>45098</v>
      </c>
      <c r="Q169" s="8">
        <v>45481</v>
      </c>
      <c r="S169" s="8">
        <v>40178</v>
      </c>
      <c r="U169" s="8">
        <v>37299</v>
      </c>
      <c r="W169" s="8">
        <v>33672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30080</v>
      </c>
      <c r="D171" s="24">
        <f>C167-C169+C170</f>
        <v>30080</v>
      </c>
      <c r="E171" s="23">
        <v>29597</v>
      </c>
      <c r="F171" s="24">
        <f>E167-E169+E170</f>
        <v>29597</v>
      </c>
      <c r="G171" s="23">
        <v>28531</v>
      </c>
      <c r="H171" s="24">
        <f>G167-G169+G170</f>
        <v>28531</v>
      </c>
      <c r="I171" s="23">
        <v>27885</v>
      </c>
      <c r="J171" s="24">
        <f>I167-I169+I170</f>
        <v>27885</v>
      </c>
      <c r="K171" s="23">
        <v>28270</v>
      </c>
      <c r="L171" s="24">
        <f>K167-K169+K170</f>
        <v>28270</v>
      </c>
      <c r="M171" s="23">
        <v>26113</v>
      </c>
      <c r="N171" s="24">
        <f>M167-M169+M170</f>
        <v>26113</v>
      </c>
      <c r="O171" s="23">
        <v>23032</v>
      </c>
      <c r="P171" s="24">
        <f>O167-O169+O170</f>
        <v>23032</v>
      </c>
      <c r="Q171" s="23">
        <v>19528</v>
      </c>
      <c r="R171" s="24">
        <f>Q167-Q169+Q170</f>
        <v>19529</v>
      </c>
      <c r="S171" s="23">
        <v>14883</v>
      </c>
      <c r="T171" s="24">
        <f>S167-S169+S170</f>
        <v>14884</v>
      </c>
      <c r="U171" s="23">
        <v>15476</v>
      </c>
      <c r="V171" s="24">
        <f>U167-U169+U170</f>
        <v>15477</v>
      </c>
      <c r="W171" s="23">
        <v>14422</v>
      </c>
      <c r="X171" s="24">
        <f>W167-W169</f>
        <v>14422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27406</v>
      </c>
      <c r="E172" s="8">
        <v>27402</v>
      </c>
      <c r="G172" s="8">
        <v>26774</v>
      </c>
      <c r="I172" s="8">
        <v>26523</v>
      </c>
      <c r="K172" s="8">
        <v>26957</v>
      </c>
      <c r="M172" s="8">
        <v>26805</v>
      </c>
      <c r="O172" s="8">
        <v>25669</v>
      </c>
      <c r="Q172" s="8">
        <v>20086</v>
      </c>
      <c r="S172" s="8">
        <v>17447</v>
      </c>
      <c r="U172" s="8">
        <v>14609</v>
      </c>
      <c r="W172" s="8">
        <v>13495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2673</v>
      </c>
      <c r="D174" s="24">
        <f>C171-C172</f>
        <v>2674</v>
      </c>
      <c r="E174" s="23">
        <v>2195</v>
      </c>
      <c r="F174" s="24">
        <f>E171-E172</f>
        <v>2195</v>
      </c>
      <c r="G174" s="23">
        <v>1757</v>
      </c>
      <c r="H174" s="24">
        <f>G171-G172</f>
        <v>1757</v>
      </c>
      <c r="I174" s="23">
        <v>1362</v>
      </c>
      <c r="J174" s="24">
        <f>I171-I172</f>
        <v>1362</v>
      </c>
      <c r="K174" s="23">
        <v>1312</v>
      </c>
      <c r="L174" s="24">
        <f>K171-K172</f>
        <v>1313</v>
      </c>
      <c r="M174" s="23">
        <v>692</v>
      </c>
      <c r="N174" s="24">
        <f>M171-M172</f>
        <v>-692</v>
      </c>
      <c r="O174" s="23">
        <v>2637</v>
      </c>
      <c r="P174" s="24">
        <f>O171-O172</f>
        <v>-2637</v>
      </c>
      <c r="Q174" s="23">
        <v>557</v>
      </c>
      <c r="R174" s="24">
        <f>Q171-Q172</f>
        <v>-558</v>
      </c>
      <c r="S174" s="23">
        <v>2564</v>
      </c>
      <c r="T174" s="24">
        <f>S171-S172</f>
        <v>-2564</v>
      </c>
      <c r="U174" s="23">
        <v>867</v>
      </c>
      <c r="V174" s="24">
        <f>U171-U172</f>
        <v>867</v>
      </c>
      <c r="W174" s="23">
        <v>927</v>
      </c>
      <c r="X174" s="24">
        <f>W171-W172</f>
        <v>927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 t="b">
        <f>IF(AND(N174&gt;M174-5,N174&lt;M174+5),1)</f>
        <v>0</v>
      </c>
      <c r="AG174" s="22" t="b">
        <f>IF(AND(P174&gt;O174-5,P174&lt;O174+5),1)</f>
        <v>0</v>
      </c>
      <c r="AH174" s="22" t="b">
        <f>IF(AND(R174&gt;Q174-5,R174&lt;Q174+5),1)</f>
        <v>0</v>
      </c>
      <c r="AI174" s="22" t="b">
        <f>IF(AND(T174&gt;S174-5,T174&lt;S174+5),1)</f>
        <v>0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1528</v>
      </c>
      <c r="D177" s="27">
        <f>SUM(C178:C188)</f>
        <v>1528</v>
      </c>
      <c r="E177" s="26">
        <v>761</v>
      </c>
      <c r="F177" s="27">
        <f>SUM(E178:E188)</f>
        <v>761</v>
      </c>
      <c r="G177" s="26">
        <v>507</v>
      </c>
      <c r="H177" s="27">
        <f>SUM(G178:G188)</f>
        <v>507</v>
      </c>
      <c r="I177" s="26">
        <v>558</v>
      </c>
      <c r="J177" s="27">
        <f>SUM(I178:I188)</f>
        <v>558</v>
      </c>
      <c r="K177" s="26">
        <v>567</v>
      </c>
      <c r="L177" s="27">
        <f>SUM(K178:K188)</f>
        <v>566</v>
      </c>
      <c r="M177" s="26">
        <v>471</v>
      </c>
      <c r="N177" s="27">
        <f>SUM(M178:M188)</f>
        <v>470</v>
      </c>
      <c r="O177" s="26">
        <v>285</v>
      </c>
      <c r="P177" s="27">
        <f>SUM(O178:O188)</f>
        <v>285</v>
      </c>
      <c r="Q177" s="26">
        <v>1783</v>
      </c>
      <c r="R177" s="27">
        <f>SUM(Q178:Q188)</f>
        <v>1784</v>
      </c>
      <c r="S177" s="26">
        <v>267</v>
      </c>
      <c r="T177" s="27">
        <f>SUM(S178:S188)</f>
        <v>267</v>
      </c>
      <c r="U177" s="26">
        <v>276</v>
      </c>
      <c r="V177" s="27">
        <f>SUM(U178:U188)</f>
        <v>276</v>
      </c>
      <c r="W177" s="26">
        <v>246</v>
      </c>
      <c r="X177" s="27">
        <f>SUM(W178:W188)</f>
        <v>246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302</v>
      </c>
      <c r="E178" s="8">
        <v>212</v>
      </c>
      <c r="G178" s="8">
        <v>188</v>
      </c>
      <c r="I178" s="8">
        <v>142</v>
      </c>
      <c r="K178" s="8">
        <v>119</v>
      </c>
      <c r="M178" s="8">
        <v>123</v>
      </c>
      <c r="O178" s="8">
        <v>111</v>
      </c>
      <c r="Q178" s="8">
        <v>91</v>
      </c>
      <c r="S178" s="8">
        <v>101</v>
      </c>
      <c r="U178" s="8">
        <v>71</v>
      </c>
      <c r="W178" s="8">
        <v>40</v>
      </c>
    </row>
    <row r="179" spans="1:36" ht="15" customHeight="1" x14ac:dyDescent="0.4">
      <c r="A179" s="7" t="s">
        <v>195</v>
      </c>
      <c r="B179" s="8" t="s">
        <v>32</v>
      </c>
      <c r="Q179" s="8">
        <v>1549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1226</v>
      </c>
      <c r="E188" s="8">
        <v>549</v>
      </c>
      <c r="G188" s="8">
        <v>319</v>
      </c>
      <c r="I188" s="8">
        <v>416</v>
      </c>
      <c r="K188" s="8">
        <v>447</v>
      </c>
      <c r="M188" s="8">
        <v>347</v>
      </c>
      <c r="O188" s="8">
        <v>174</v>
      </c>
      <c r="Q188" s="8">
        <v>144</v>
      </c>
      <c r="S188" s="8">
        <v>166</v>
      </c>
      <c r="U188" s="8">
        <v>205</v>
      </c>
      <c r="W188" s="8">
        <v>206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2649</v>
      </c>
      <c r="D189" s="27">
        <f>SUM(C190:C202)</f>
        <v>2649</v>
      </c>
      <c r="E189" s="26">
        <v>1688</v>
      </c>
      <c r="F189" s="27">
        <f>SUM(E190:E202)</f>
        <v>1688</v>
      </c>
      <c r="G189" s="26">
        <v>1413</v>
      </c>
      <c r="H189" s="27">
        <f>SUM(G190:G202)</f>
        <v>1413</v>
      </c>
      <c r="I189" s="26">
        <v>1020</v>
      </c>
      <c r="J189" s="27">
        <f>SUM(I190:I202)</f>
        <v>1020</v>
      </c>
      <c r="K189" s="26">
        <v>807</v>
      </c>
      <c r="L189" s="27">
        <f>SUM(K190:K202)</f>
        <v>807</v>
      </c>
      <c r="M189" s="26">
        <v>764</v>
      </c>
      <c r="N189" s="27">
        <f>SUM(M190:M202)</f>
        <v>763</v>
      </c>
      <c r="O189" s="26">
        <v>876</v>
      </c>
      <c r="P189" s="27">
        <f>SUM(O190:O202)</f>
        <v>876</v>
      </c>
      <c r="Q189" s="26">
        <v>874</v>
      </c>
      <c r="R189" s="27">
        <f>SUM(Q190:Q202)</f>
        <v>874</v>
      </c>
      <c r="S189" s="26">
        <v>878</v>
      </c>
      <c r="T189" s="27">
        <f>SUM(S190:S202)</f>
        <v>878</v>
      </c>
      <c r="U189" s="26">
        <v>934</v>
      </c>
      <c r="V189" s="27">
        <f>SUM(U190:U202)</f>
        <v>934</v>
      </c>
      <c r="W189" s="26">
        <v>1008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2021</v>
      </c>
      <c r="E190" s="8">
        <v>1426</v>
      </c>
      <c r="G190" s="8">
        <v>1221</v>
      </c>
      <c r="I190" s="8">
        <v>871</v>
      </c>
      <c r="K190" s="8">
        <v>686</v>
      </c>
      <c r="M190" s="8">
        <v>620</v>
      </c>
      <c r="O190" s="8">
        <v>690</v>
      </c>
      <c r="Q190" s="8">
        <v>706</v>
      </c>
      <c r="S190" s="8">
        <v>672</v>
      </c>
      <c r="U190" s="8">
        <v>762</v>
      </c>
      <c r="W190" s="8">
        <v>819</v>
      </c>
    </row>
    <row r="191" spans="1:36" ht="15" customHeight="1" x14ac:dyDescent="0.4">
      <c r="A191" s="7" t="s">
        <v>207</v>
      </c>
      <c r="B191" s="8" t="s">
        <v>32</v>
      </c>
      <c r="Q191" s="8">
        <v>23</v>
      </c>
      <c r="S191" s="8">
        <v>23</v>
      </c>
      <c r="U191" s="8">
        <v>23</v>
      </c>
      <c r="W191" s="8">
        <v>23</v>
      </c>
    </row>
    <row r="192" spans="1:36" ht="15" customHeight="1" x14ac:dyDescent="0.4">
      <c r="A192" s="7" t="s">
        <v>208</v>
      </c>
      <c r="B192" s="8" t="s">
        <v>32</v>
      </c>
      <c r="Q192" s="8">
        <v>14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Q195" s="8">
        <v>99</v>
      </c>
      <c r="S195" s="8">
        <v>104</v>
      </c>
      <c r="U195" s="8">
        <v>82</v>
      </c>
      <c r="W195" s="8">
        <v>111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628</v>
      </c>
      <c r="E202" s="8">
        <v>262</v>
      </c>
      <c r="G202" s="8">
        <v>192</v>
      </c>
      <c r="I202" s="8">
        <v>149</v>
      </c>
      <c r="K202" s="8">
        <v>121</v>
      </c>
      <c r="M202" s="8">
        <v>143</v>
      </c>
      <c r="O202" s="8">
        <v>186</v>
      </c>
      <c r="Q202" s="8">
        <v>32</v>
      </c>
      <c r="S202" s="8">
        <v>79</v>
      </c>
      <c r="U202" s="8">
        <v>67</v>
      </c>
      <c r="W202" s="8">
        <v>54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1552</v>
      </c>
      <c r="D203" s="24">
        <f>C174+C177-C189</f>
        <v>1552</v>
      </c>
      <c r="E203" s="23">
        <v>1268</v>
      </c>
      <c r="F203" s="24">
        <f>E174+E177-E189</f>
        <v>1268</v>
      </c>
      <c r="G203" s="23">
        <v>852</v>
      </c>
      <c r="H203" s="24">
        <f>G174+G177-G189</f>
        <v>851</v>
      </c>
      <c r="I203" s="23">
        <v>900</v>
      </c>
      <c r="J203" s="24">
        <f>I174+I177-I189</f>
        <v>900</v>
      </c>
      <c r="K203" s="23">
        <v>1072</v>
      </c>
      <c r="L203" s="24">
        <f>K174+K177-K189</f>
        <v>1072</v>
      </c>
      <c r="M203" s="23">
        <v>985</v>
      </c>
      <c r="N203" s="24">
        <f>M174+M177-M189</f>
        <v>399</v>
      </c>
      <c r="O203" s="23">
        <v>3227</v>
      </c>
      <c r="P203" s="24">
        <f>O174+O177-O189</f>
        <v>2046</v>
      </c>
      <c r="Q203" s="23">
        <v>352</v>
      </c>
      <c r="R203" s="24">
        <f>Q174+Q177-Q189</f>
        <v>1466</v>
      </c>
      <c r="S203" s="23">
        <v>3175</v>
      </c>
      <c r="T203" s="24">
        <f>S174+S177-S189</f>
        <v>1953</v>
      </c>
      <c r="U203" s="23">
        <v>209</v>
      </c>
      <c r="V203" s="24">
        <f>U174+U177-U189</f>
        <v>209</v>
      </c>
      <c r="W203" s="23">
        <v>165</v>
      </c>
      <c r="X203" s="24">
        <f>W174+W177-W189</f>
        <v>165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 t="b">
        <f>IF(AND(N203&gt;M203-5,N203&lt;M203+5),1)</f>
        <v>0</v>
      </c>
      <c r="AG203" s="22" t="b">
        <f>IF(AND(P203&gt;O203-5,P203&lt;O203+5),1)</f>
        <v>0</v>
      </c>
      <c r="AH203" s="22" t="b">
        <f>IF(AND(R203&gt;Q203-5,R203&lt;Q203+5),1)</f>
        <v>0</v>
      </c>
      <c r="AI203" s="22" t="b">
        <f>IF(AND(T203&gt;S203-5,T203&lt;S203+5),1)</f>
        <v>0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7292</v>
      </c>
      <c r="D204" s="20">
        <f>SUM(C205:C215)</f>
        <v>7292</v>
      </c>
      <c r="E204" s="19">
        <v>11</v>
      </c>
      <c r="F204" s="20">
        <f>SUM(E205:E215)</f>
        <v>11</v>
      </c>
      <c r="G204" s="19">
        <v>14</v>
      </c>
      <c r="H204" s="20">
        <f>SUM(G205:G215)</f>
        <v>14</v>
      </c>
      <c r="I204" s="19"/>
      <c r="J204" s="20">
        <f>SUM(I205:I215)</f>
        <v>0</v>
      </c>
      <c r="K204" s="19">
        <v>316</v>
      </c>
      <c r="L204" s="20">
        <f>SUM(K205:K215)</f>
        <v>316</v>
      </c>
      <c r="M204" s="19">
        <v>16</v>
      </c>
      <c r="N204" s="20">
        <f>SUM(M205:M215)</f>
        <v>16</v>
      </c>
      <c r="O204" s="19">
        <v>372</v>
      </c>
      <c r="P204" s="20">
        <f>SUM(O205:O215)</f>
        <v>372</v>
      </c>
      <c r="Q204" s="19">
        <v>3109</v>
      </c>
      <c r="R204" s="20">
        <f>SUM(Q205:Q215)</f>
        <v>3109</v>
      </c>
      <c r="S204" s="19">
        <v>1374</v>
      </c>
      <c r="T204" s="20">
        <f>SUM(S205:S215)</f>
        <v>1374</v>
      </c>
      <c r="U204" s="19">
        <v>244</v>
      </c>
      <c r="V204" s="20">
        <f>SUM(U205:U215)</f>
        <v>244</v>
      </c>
      <c r="W204" s="19">
        <v>418</v>
      </c>
      <c r="X204" s="20">
        <f>SUM(W205:W215)</f>
        <v>418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43</v>
      </c>
      <c r="U206" s="8">
        <v>85</v>
      </c>
      <c r="W206" s="8">
        <v>381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7292</v>
      </c>
      <c r="G208" s="8">
        <v>14</v>
      </c>
      <c r="K208" s="8">
        <v>316</v>
      </c>
      <c r="M208" s="8">
        <v>16</v>
      </c>
      <c r="O208" s="8">
        <v>356</v>
      </c>
      <c r="Q208" s="8">
        <v>3109</v>
      </c>
      <c r="S208" s="8">
        <v>1329</v>
      </c>
      <c r="U208" s="8">
        <v>158</v>
      </c>
      <c r="W208" s="8">
        <v>30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E215" s="8">
        <v>11</v>
      </c>
      <c r="O215" s="8">
        <v>16</v>
      </c>
      <c r="S215" s="8">
        <v>2</v>
      </c>
      <c r="U215" s="8">
        <v>1</v>
      </c>
      <c r="W215" s="8">
        <v>7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1719</v>
      </c>
      <c r="D216" s="27">
        <f>SUM(C217:C227)</f>
        <v>1718</v>
      </c>
      <c r="E216" s="26">
        <v>119</v>
      </c>
      <c r="F216" s="27">
        <f>SUM(E217:E227)</f>
        <v>119</v>
      </c>
      <c r="G216" s="26">
        <v>44</v>
      </c>
      <c r="H216" s="27">
        <f>SUM(G217:G227)</f>
        <v>44</v>
      </c>
      <c r="I216" s="26">
        <v>22</v>
      </c>
      <c r="J216" s="27">
        <f>SUM(I217:I227)</f>
        <v>22</v>
      </c>
      <c r="K216" s="26">
        <v>360</v>
      </c>
      <c r="L216" s="27">
        <f>SUM(K217:K227)</f>
        <v>360</v>
      </c>
      <c r="M216" s="26">
        <v>2557</v>
      </c>
      <c r="N216" s="27">
        <f>SUM(M217:M227)</f>
        <v>2557</v>
      </c>
      <c r="O216" s="26">
        <v>764</v>
      </c>
      <c r="P216" s="27">
        <f>SUM(O217:O227)</f>
        <v>764</v>
      </c>
      <c r="Q216" s="26">
        <v>3360</v>
      </c>
      <c r="R216" s="27">
        <f>SUM(Q217:Q227)</f>
        <v>3360</v>
      </c>
      <c r="S216" s="26">
        <v>7831</v>
      </c>
      <c r="T216" s="27">
        <f>SUM(S217:S227)</f>
        <v>7831</v>
      </c>
      <c r="U216" s="26">
        <v>3729</v>
      </c>
      <c r="V216" s="27">
        <f>SUM(U217:U227)</f>
        <v>3729</v>
      </c>
      <c r="W216" s="26">
        <v>5726</v>
      </c>
      <c r="X216" s="27">
        <f>SUM(W217:W227)</f>
        <v>5726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M219" s="8">
        <v>107</v>
      </c>
      <c r="Q219" s="8">
        <v>57</v>
      </c>
      <c r="S219" s="8">
        <v>9</v>
      </c>
      <c r="U219" s="8">
        <v>808</v>
      </c>
      <c r="W219" s="8">
        <v>46</v>
      </c>
    </row>
    <row r="220" spans="1:36" ht="15" customHeight="1" x14ac:dyDescent="0.4">
      <c r="A220" s="7" t="s">
        <v>209</v>
      </c>
      <c r="B220" s="8" t="s">
        <v>32</v>
      </c>
      <c r="M220" s="8">
        <v>2444</v>
      </c>
      <c r="O220" s="8">
        <v>194</v>
      </c>
      <c r="S220" s="8">
        <v>4296</v>
      </c>
      <c r="U220" s="8">
        <v>822</v>
      </c>
      <c r="W220" s="8">
        <v>1688</v>
      </c>
    </row>
    <row r="221" spans="1:36" ht="15" customHeight="1" x14ac:dyDescent="0.4">
      <c r="A221" s="7" t="s">
        <v>211</v>
      </c>
      <c r="B221" s="8" t="s">
        <v>32</v>
      </c>
      <c r="C221" s="8">
        <v>1718</v>
      </c>
      <c r="E221" s="8">
        <v>119</v>
      </c>
      <c r="G221" s="8">
        <v>44</v>
      </c>
      <c r="I221" s="8">
        <v>22</v>
      </c>
      <c r="K221" s="8">
        <v>360</v>
      </c>
      <c r="M221" s="8">
        <v>6</v>
      </c>
      <c r="O221" s="8">
        <v>5</v>
      </c>
      <c r="Q221" s="8">
        <v>21</v>
      </c>
      <c r="S221" s="8">
        <v>1290</v>
      </c>
      <c r="U221" s="8">
        <v>416</v>
      </c>
      <c r="W221" s="8">
        <v>302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1409</v>
      </c>
      <c r="U224" s="8">
        <v>945</v>
      </c>
      <c r="W224" s="8">
        <v>96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O227" s="8">
        <v>565</v>
      </c>
      <c r="Q227" s="8">
        <v>3282</v>
      </c>
      <c r="S227" s="8">
        <v>827</v>
      </c>
      <c r="U227" s="8">
        <v>738</v>
      </c>
      <c r="W227" s="8">
        <v>3594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7126</v>
      </c>
      <c r="D229" s="24">
        <f>C203+C204-C216</f>
        <v>7125</v>
      </c>
      <c r="E229" s="23">
        <v>1160</v>
      </c>
      <c r="F229" s="24">
        <f>E203+E204-E216</f>
        <v>1160</v>
      </c>
      <c r="G229" s="23">
        <v>821</v>
      </c>
      <c r="H229" s="24">
        <f>G203+G204-G216</f>
        <v>822</v>
      </c>
      <c r="I229" s="23">
        <v>878</v>
      </c>
      <c r="J229" s="24">
        <f>I203+I204-I216</f>
        <v>878</v>
      </c>
      <c r="K229" s="23">
        <v>1027</v>
      </c>
      <c r="L229" s="24">
        <f>K203+K204-K216</f>
        <v>1028</v>
      </c>
      <c r="M229" s="23">
        <v>3526</v>
      </c>
      <c r="N229" s="24">
        <f>M203+M204-M216</f>
        <v>-1556</v>
      </c>
      <c r="O229" s="23">
        <v>3619</v>
      </c>
      <c r="P229" s="24">
        <f>O203+O204-O216</f>
        <v>2835</v>
      </c>
      <c r="Q229" s="23">
        <v>100</v>
      </c>
      <c r="R229" s="24">
        <f>Q203+Q204-Q216</f>
        <v>101</v>
      </c>
      <c r="S229" s="23">
        <v>9633</v>
      </c>
      <c r="T229" s="24">
        <f>S203+S204-S216</f>
        <v>-3282</v>
      </c>
      <c r="U229" s="23">
        <v>3275</v>
      </c>
      <c r="V229" s="24">
        <f>U203+U204-U216</f>
        <v>-3276</v>
      </c>
      <c r="W229" s="23">
        <v>5143</v>
      </c>
      <c r="X229" s="24">
        <f>W203+W204-W216</f>
        <v>-5143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 t="b">
        <f>IF(AND(N229&gt;M229-5,N229&lt;M229+5),1)</f>
        <v>0</v>
      </c>
      <c r="AG229" s="22" t="b">
        <f>IF(AND(P229&gt;O229-5,P229&lt;O229+5),1)</f>
        <v>0</v>
      </c>
      <c r="AH229" s="22">
        <f>IF(AND(R229&gt;Q229-5,R229&lt;Q229+5),1)</f>
        <v>1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7126</v>
      </c>
      <c r="E232" s="8">
        <v>1160</v>
      </c>
      <c r="G232" s="8">
        <v>821</v>
      </c>
      <c r="I232" s="8">
        <v>878</v>
      </c>
      <c r="K232" s="8">
        <v>1027</v>
      </c>
      <c r="M232" s="8">
        <v>3526</v>
      </c>
      <c r="O232" s="8">
        <v>3619</v>
      </c>
      <c r="Q232" s="8">
        <v>100</v>
      </c>
      <c r="S232" s="8">
        <v>9633</v>
      </c>
      <c r="U232" s="8">
        <v>3275</v>
      </c>
      <c r="W232" s="8">
        <v>5143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998</v>
      </c>
      <c r="D233" s="14">
        <f>SUM(C234:C244)</f>
        <v>998</v>
      </c>
      <c r="E233" s="13">
        <v>1005</v>
      </c>
      <c r="F233" s="14">
        <f>SUM(E234:E244)</f>
        <v>1005</v>
      </c>
      <c r="G233" s="13">
        <v>730</v>
      </c>
      <c r="H233" s="14">
        <f>SUM(G234:G244)</f>
        <v>730</v>
      </c>
      <c r="I233" s="13">
        <v>777</v>
      </c>
      <c r="J233" s="14">
        <f>SUM(I234:I244)</f>
        <v>777</v>
      </c>
      <c r="K233" s="13">
        <v>756</v>
      </c>
      <c r="L233" s="14">
        <f>SUM(K234:K244)</f>
        <v>756</v>
      </c>
      <c r="M233" s="13">
        <v>31</v>
      </c>
      <c r="N233" s="14">
        <f>SUM(M234:M244)</f>
        <v>31</v>
      </c>
      <c r="O233" s="13">
        <v>36</v>
      </c>
      <c r="P233" s="14">
        <f>SUM(O234:O244)</f>
        <v>36</v>
      </c>
      <c r="Q233" s="13">
        <v>41</v>
      </c>
      <c r="R233" s="14">
        <f>SUM(Q234:Q244)</f>
        <v>41</v>
      </c>
      <c r="S233" s="13">
        <v>1084</v>
      </c>
      <c r="T233" s="14">
        <f>SUM(S234:S244)</f>
        <v>1135</v>
      </c>
      <c r="U233" s="13">
        <v>97</v>
      </c>
      <c r="V233" s="14">
        <f>SUM(U234:U244)</f>
        <v>147</v>
      </c>
      <c r="W233" s="13">
        <v>59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998</v>
      </c>
      <c r="E236" s="8">
        <v>1005</v>
      </c>
      <c r="G236" s="8">
        <v>730</v>
      </c>
      <c r="I236" s="8">
        <v>777</v>
      </c>
      <c r="K236" s="8">
        <v>756</v>
      </c>
      <c r="M236" s="8">
        <v>31</v>
      </c>
      <c r="O236" s="8">
        <v>36</v>
      </c>
      <c r="Q236" s="8">
        <v>41</v>
      </c>
      <c r="S236" s="8">
        <v>22</v>
      </c>
      <c r="U236" s="8">
        <v>25</v>
      </c>
      <c r="W236" s="8">
        <v>33</v>
      </c>
    </row>
    <row r="237" spans="1:36" ht="15" customHeight="1" x14ac:dyDescent="0.4">
      <c r="A237" s="7" t="s">
        <v>245</v>
      </c>
      <c r="B237" s="8" t="s">
        <v>32</v>
      </c>
      <c r="S237" s="8">
        <v>1113</v>
      </c>
      <c r="U237" s="8">
        <v>122</v>
      </c>
      <c r="W237" s="8">
        <v>92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W240" s="8">
        <v>3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6128</v>
      </c>
      <c r="D245" s="24">
        <f>D229-C233+SUM(C242:C244)-C241-C240</f>
        <v>6127</v>
      </c>
      <c r="E245" s="23">
        <v>155</v>
      </c>
      <c r="F245" s="24">
        <f>F229-E233+SUM(E242:E244)-E241-E240</f>
        <v>155</v>
      </c>
      <c r="G245" s="23">
        <v>91</v>
      </c>
      <c r="H245" s="24">
        <f>H229-G233+SUM(G242:G244)-G241-G240</f>
        <v>92</v>
      </c>
      <c r="I245" s="23">
        <v>101</v>
      </c>
      <c r="J245" s="24">
        <f>J229-I233+SUM(I242:I244)-I241-I240</f>
        <v>101</v>
      </c>
      <c r="K245" s="23">
        <v>271</v>
      </c>
      <c r="L245" s="24">
        <f>L229-K233+SUM(K242:K244)-K241-K240</f>
        <v>272</v>
      </c>
      <c r="M245" s="23">
        <v>3557</v>
      </c>
      <c r="N245" s="24">
        <f>N229-M233+SUM(M242:M244)-M241-M240</f>
        <v>-1587</v>
      </c>
      <c r="O245" s="23">
        <v>3655</v>
      </c>
      <c r="P245" s="24">
        <f>P229-O233+SUM(O242:O244)-O241-O240</f>
        <v>2799</v>
      </c>
      <c r="Q245" s="23">
        <v>60</v>
      </c>
      <c r="R245" s="24">
        <f>R229-Q233+SUM(Q242:Q244)-Q241-Q240</f>
        <v>60</v>
      </c>
      <c r="S245" s="23">
        <v>8549</v>
      </c>
      <c r="T245" s="24">
        <f>T229-S233+SUM(S242:S244)-S241-S240</f>
        <v>-4366</v>
      </c>
      <c r="U245" s="23">
        <v>3179</v>
      </c>
      <c r="V245" s="24">
        <f>V229-U233+SUM(U242:U244)-U241-U240</f>
        <v>-3373</v>
      </c>
      <c r="W245" s="23">
        <v>5080</v>
      </c>
      <c r="X245" s="24">
        <f>X229-W233+SUM(W242:W244)-W241-W240</f>
        <v>-5205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 t="b">
        <f>IF(AND(N245&gt;M245-5,N245&lt;M245+5),1)</f>
        <v>0</v>
      </c>
      <c r="AG245" s="22" t="b">
        <f>IF(AND(P245&gt;O245-5,P245&lt;O245+5),1)</f>
        <v>0</v>
      </c>
      <c r="AH245" s="22">
        <f>IF(AND(R245&gt;Q245-5,R245&lt;Q245+5),1)</f>
        <v>1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100</v>
      </c>
      <c r="S246" s="8">
        <v>-9633</v>
      </c>
      <c r="U246" s="8">
        <v>-3275</v>
      </c>
      <c r="W246" s="8">
        <v>-5143</v>
      </c>
    </row>
    <row r="247" spans="1:36" ht="15" customHeight="1" x14ac:dyDescent="0.4">
      <c r="A247" s="7" t="s">
        <v>255</v>
      </c>
      <c r="B247" s="8" t="s">
        <v>32</v>
      </c>
      <c r="Q247" s="8">
        <v>1018</v>
      </c>
      <c r="S247" s="8">
        <v>880</v>
      </c>
      <c r="U247" s="8">
        <v>798</v>
      </c>
      <c r="W247" s="8">
        <v>760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  <c r="U250" s="8">
        <v>121</v>
      </c>
    </row>
    <row r="251" spans="1:36" ht="15" customHeight="1" x14ac:dyDescent="0.4">
      <c r="A251" s="7" t="s">
        <v>519</v>
      </c>
      <c r="B251" s="8" t="s">
        <v>32</v>
      </c>
      <c r="Q251" s="8">
        <v>-1478</v>
      </c>
      <c r="S251" s="8">
        <v>-35</v>
      </c>
      <c r="U251" s="8">
        <v>829</v>
      </c>
      <c r="W251" s="8">
        <v>-336</v>
      </c>
    </row>
    <row r="252" spans="1:36" ht="15" customHeight="1" x14ac:dyDescent="0.4">
      <c r="A252" s="7" t="s">
        <v>520</v>
      </c>
      <c r="B252" s="8" t="s">
        <v>32</v>
      </c>
      <c r="S252" s="8">
        <v>4295</v>
      </c>
      <c r="U252" s="8">
        <v>822</v>
      </c>
      <c r="W252" s="8">
        <v>1687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Q254" s="8">
        <v>-3108</v>
      </c>
      <c r="S254" s="8">
        <v>-1328</v>
      </c>
      <c r="U254" s="8">
        <v>-18</v>
      </c>
      <c r="W254" s="8">
        <v>100</v>
      </c>
    </row>
    <row r="255" spans="1:36" ht="15" customHeight="1" x14ac:dyDescent="0.4">
      <c r="A255" s="7" t="s">
        <v>263</v>
      </c>
      <c r="B255" s="8" t="s">
        <v>32</v>
      </c>
      <c r="Q255" s="8">
        <v>21</v>
      </c>
      <c r="S255" s="8">
        <v>299</v>
      </c>
      <c r="U255" s="8">
        <v>46</v>
      </c>
      <c r="W255" s="8">
        <v>32</v>
      </c>
    </row>
    <row r="256" spans="1:36" ht="15" customHeight="1" x14ac:dyDescent="0.4">
      <c r="A256" s="7" t="s">
        <v>264</v>
      </c>
      <c r="B256" s="8" t="s">
        <v>32</v>
      </c>
      <c r="S256" s="8">
        <v>33</v>
      </c>
      <c r="U256" s="8">
        <v>32</v>
      </c>
      <c r="W256" s="8">
        <v>1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  <c r="Q258" s="8">
        <v>23</v>
      </c>
      <c r="S258" s="8">
        <v>23</v>
      </c>
      <c r="U258" s="8">
        <v>23</v>
      </c>
      <c r="W258" s="8">
        <v>23</v>
      </c>
    </row>
    <row r="259" spans="1:23" ht="15" customHeight="1" x14ac:dyDescent="0.4">
      <c r="A259" s="7" t="s">
        <v>267</v>
      </c>
      <c r="B259" s="8" t="s">
        <v>32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Q261" s="8">
        <v>358</v>
      </c>
      <c r="S261" s="8">
        <v>310</v>
      </c>
      <c r="U261" s="8">
        <v>429</v>
      </c>
      <c r="W261" s="8">
        <v>-558</v>
      </c>
    </row>
    <row r="262" spans="1:23" ht="15" customHeight="1" x14ac:dyDescent="0.4">
      <c r="A262" s="7" t="s">
        <v>270</v>
      </c>
      <c r="B262" s="8" t="s">
        <v>32</v>
      </c>
      <c r="Q262" s="8">
        <v>2811</v>
      </c>
      <c r="S262" s="8">
        <v>285</v>
      </c>
      <c r="U262" s="8">
        <v>970</v>
      </c>
      <c r="W262" s="8">
        <v>-349</v>
      </c>
    </row>
    <row r="263" spans="1:23" ht="15" customHeight="1" x14ac:dyDescent="0.4">
      <c r="A263" s="7" t="s">
        <v>271</v>
      </c>
      <c r="B263" s="8" t="s">
        <v>32</v>
      </c>
      <c r="Q263" s="8">
        <v>-131</v>
      </c>
      <c r="S263" s="8">
        <v>-80</v>
      </c>
      <c r="U263" s="8">
        <v>-135</v>
      </c>
      <c r="W263" s="8">
        <v>-146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Q265" s="8">
        <v>-90</v>
      </c>
      <c r="S265" s="8">
        <v>-100</v>
      </c>
      <c r="U265" s="8">
        <v>-71</v>
      </c>
      <c r="W265" s="8">
        <v>-40</v>
      </c>
    </row>
    <row r="266" spans="1:23" ht="15" customHeight="1" x14ac:dyDescent="0.4">
      <c r="A266" s="7" t="s">
        <v>274</v>
      </c>
      <c r="B266" s="8" t="s">
        <v>32</v>
      </c>
      <c r="Q266" s="8">
        <v>705</v>
      </c>
      <c r="S266" s="8">
        <v>671</v>
      </c>
      <c r="U266" s="8">
        <v>761</v>
      </c>
      <c r="W266" s="8">
        <v>818</v>
      </c>
    </row>
    <row r="267" spans="1:23" ht="15" customHeight="1" x14ac:dyDescent="0.4">
      <c r="A267" s="7" t="s">
        <v>275</v>
      </c>
      <c r="B267" s="8" t="s">
        <v>32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Q272" s="8">
        <v>1095</v>
      </c>
      <c r="S272" s="8">
        <v>5251</v>
      </c>
      <c r="U272" s="8">
        <v>1082</v>
      </c>
      <c r="W272" s="8">
        <v>120</v>
      </c>
    </row>
    <row r="273" spans="1:36" ht="15" customHeight="1" x14ac:dyDescent="0.4">
      <c r="A273" s="7" t="s">
        <v>281</v>
      </c>
      <c r="B273" s="8" t="s">
        <v>32</v>
      </c>
      <c r="Q273" s="8">
        <v>151</v>
      </c>
      <c r="S273" s="8">
        <v>545</v>
      </c>
      <c r="U273" s="8">
        <v>714</v>
      </c>
      <c r="W273" s="8">
        <v>1176</v>
      </c>
    </row>
    <row r="274" spans="1:36" ht="15" customHeight="1" x14ac:dyDescent="0.4">
      <c r="A274" s="7" t="s">
        <v>282</v>
      </c>
      <c r="B274" s="8" t="s">
        <v>32</v>
      </c>
      <c r="Q274" s="8">
        <v>-765</v>
      </c>
      <c r="S274" s="8">
        <v>-2456</v>
      </c>
      <c r="U274" s="8">
        <v>-1900</v>
      </c>
      <c r="W274" s="8">
        <v>299</v>
      </c>
    </row>
    <row r="275" spans="1:36" ht="15" customHeight="1" x14ac:dyDescent="0.4">
      <c r="A275" s="7" t="s">
        <v>283</v>
      </c>
      <c r="B275" s="8" t="s">
        <v>32</v>
      </c>
      <c r="Q275" s="8">
        <v>-9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Q277" s="8">
        <v>-26</v>
      </c>
      <c r="S277" s="8">
        <v>105</v>
      </c>
      <c r="U277" s="8">
        <v>-79</v>
      </c>
      <c r="W277" s="8">
        <v>280</v>
      </c>
    </row>
    <row r="278" spans="1:36" ht="15" customHeight="1" x14ac:dyDescent="0.4">
      <c r="A278" s="7" t="s">
        <v>286</v>
      </c>
      <c r="B278" s="8" t="s">
        <v>32</v>
      </c>
      <c r="Q278" s="8">
        <v>-594</v>
      </c>
      <c r="S278" s="8">
        <v>-39</v>
      </c>
      <c r="U278" s="8">
        <v>427</v>
      </c>
      <c r="W278" s="8">
        <v>-546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>
        <v>-29</v>
      </c>
      <c r="R280" s="14"/>
      <c r="S280" s="13">
        <v>-286</v>
      </c>
      <c r="T280" s="14"/>
      <c r="U280" s="13">
        <v>-226</v>
      </c>
      <c r="V280" s="14"/>
      <c r="W280" s="13">
        <v>3484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52</v>
      </c>
      <c r="R285" s="27">
        <f>SUM(Q246:Q280)</f>
        <v>52</v>
      </c>
      <c r="S285" s="26">
        <v>-1252</v>
      </c>
      <c r="T285" s="27">
        <f>SUM(S246:S280)</f>
        <v>-1260</v>
      </c>
      <c r="U285" s="26">
        <v>1350</v>
      </c>
      <c r="V285" s="27">
        <f>SUM(U246:U280)</f>
        <v>1350</v>
      </c>
      <c r="W285" s="26">
        <v>1662</v>
      </c>
      <c r="X285" s="27">
        <f>SUM(W246:W280)</f>
        <v>1662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 t="b">
        <f>IF(AND(T285&gt;S285-5,T285&lt;S285+5),1)</f>
        <v>0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90</v>
      </c>
      <c r="S286" s="8">
        <v>99</v>
      </c>
      <c r="U286" s="8">
        <v>72</v>
      </c>
      <c r="W286" s="8">
        <v>40</v>
      </c>
    </row>
    <row r="287" spans="1:36" ht="15" customHeight="1" x14ac:dyDescent="0.4">
      <c r="A287" s="7" t="s">
        <v>295</v>
      </c>
      <c r="B287" s="8" t="s">
        <v>32</v>
      </c>
      <c r="Q287" s="8">
        <v>-720</v>
      </c>
      <c r="S287" s="8">
        <v>-664</v>
      </c>
      <c r="U287" s="8">
        <v>-771</v>
      </c>
      <c r="W287" s="8">
        <v>-809</v>
      </c>
    </row>
    <row r="288" spans="1:36" ht="15" customHeight="1" x14ac:dyDescent="0.4">
      <c r="A288" s="7" t="s">
        <v>296</v>
      </c>
      <c r="B288" s="8" t="s">
        <v>32</v>
      </c>
      <c r="Q288" s="8">
        <v>-40</v>
      </c>
      <c r="S288" s="8">
        <v>-41</v>
      </c>
      <c r="U288" s="8">
        <v>-28</v>
      </c>
      <c r="W288" s="8">
        <v>-33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>
        <v>-2880</v>
      </c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-3500</v>
      </c>
      <c r="R291" s="24">
        <f>R285+SUM(Q286:Q290)</f>
        <v>-3498</v>
      </c>
      <c r="S291" s="23">
        <v>-1858</v>
      </c>
      <c r="T291" s="24">
        <f>T285+SUM(S286:S290)</f>
        <v>-1866</v>
      </c>
      <c r="U291" s="23">
        <v>622</v>
      </c>
      <c r="V291" s="24">
        <f>U285+SUM(U286:U290)</f>
        <v>623</v>
      </c>
      <c r="W291" s="23">
        <v>860</v>
      </c>
      <c r="X291" s="24">
        <f>W285+SUM(W286:W290)</f>
        <v>860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 t="b">
        <f>IF(AND(T291&gt;S291-5,T291&lt;S291+5),1)</f>
        <v>0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Q292" s="8">
        <v>-1620</v>
      </c>
      <c r="S292" s="8">
        <v>-1300</v>
      </c>
      <c r="U292" s="8">
        <v>-268</v>
      </c>
      <c r="W292" s="8">
        <v>-181</v>
      </c>
    </row>
    <row r="293" spans="1:36" ht="15" customHeight="1" x14ac:dyDescent="0.4">
      <c r="A293" s="7" t="s">
        <v>301</v>
      </c>
      <c r="B293" s="8" t="s">
        <v>32</v>
      </c>
      <c r="Q293" s="8">
        <v>1820</v>
      </c>
      <c r="S293" s="8">
        <v>1620</v>
      </c>
      <c r="W293" s="8">
        <v>401</v>
      </c>
    </row>
    <row r="294" spans="1:36" ht="15" customHeight="1" x14ac:dyDescent="0.4">
      <c r="A294" s="7" t="s">
        <v>302</v>
      </c>
      <c r="B294" s="8" t="s">
        <v>32</v>
      </c>
      <c r="Q294" s="8">
        <v>-368</v>
      </c>
      <c r="S294" s="8">
        <v>-192</v>
      </c>
      <c r="U294" s="8">
        <v>-109</v>
      </c>
      <c r="W294" s="8">
        <v>-124</v>
      </c>
    </row>
    <row r="295" spans="1:36" ht="15" customHeight="1" x14ac:dyDescent="0.4">
      <c r="A295" s="7" t="s">
        <v>303</v>
      </c>
      <c r="B295" s="8" t="s">
        <v>32</v>
      </c>
      <c r="Q295" s="8">
        <v>6471</v>
      </c>
      <c r="S295" s="8">
        <v>1353</v>
      </c>
      <c r="U295" s="8">
        <v>503</v>
      </c>
      <c r="W295" s="8">
        <v>582</v>
      </c>
    </row>
    <row r="296" spans="1:36" ht="15" customHeight="1" x14ac:dyDescent="0.4">
      <c r="A296" s="7" t="s">
        <v>304</v>
      </c>
      <c r="B296" s="8" t="s">
        <v>32</v>
      </c>
      <c r="Q296" s="8">
        <v>-3497</v>
      </c>
    </row>
    <row r="297" spans="1:36" ht="15" customHeight="1" x14ac:dyDescent="0.4">
      <c r="A297" s="7" t="s">
        <v>305</v>
      </c>
      <c r="B297" s="8" t="s">
        <v>32</v>
      </c>
      <c r="Q297" s="8">
        <v>3187</v>
      </c>
    </row>
    <row r="298" spans="1:36" ht="15" customHeight="1" x14ac:dyDescent="0.4">
      <c r="A298" s="7" t="s">
        <v>306</v>
      </c>
      <c r="B298" s="8" t="s">
        <v>32</v>
      </c>
      <c r="S298" s="8">
        <v>-46</v>
      </c>
      <c r="U298" s="8">
        <v>-41</v>
      </c>
      <c r="W298" s="8">
        <v>-25</v>
      </c>
    </row>
    <row r="299" spans="1:36" ht="15" customHeight="1" x14ac:dyDescent="0.4">
      <c r="A299" s="7" t="s">
        <v>307</v>
      </c>
      <c r="B299" s="8" t="s">
        <v>32</v>
      </c>
      <c r="S299" s="8">
        <v>93</v>
      </c>
      <c r="U299" s="8">
        <v>2880</v>
      </c>
      <c r="W299" s="8">
        <v>847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-120</v>
      </c>
      <c r="U302" s="8">
        <v>-40</v>
      </c>
    </row>
    <row r="303" spans="1:36" ht="15" customHeight="1" x14ac:dyDescent="0.4">
      <c r="A303" s="7" t="s">
        <v>311</v>
      </c>
      <c r="B303" s="8" t="s">
        <v>32</v>
      </c>
      <c r="Q303" s="8">
        <v>10</v>
      </c>
      <c r="S303" s="8">
        <v>4</v>
      </c>
      <c r="U303" s="8">
        <v>47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-74</v>
      </c>
      <c r="S305" s="8">
        <v>-8</v>
      </c>
      <c r="U305" s="8">
        <v>10</v>
      </c>
      <c r="W305" s="8">
        <v>93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5929</v>
      </c>
      <c r="R306" s="24">
        <f>SUM(Q292:Q305)</f>
        <v>5929</v>
      </c>
      <c r="S306" s="23">
        <v>1403</v>
      </c>
      <c r="T306" s="24">
        <f>SUM(S292:S305)</f>
        <v>1404</v>
      </c>
      <c r="U306" s="23">
        <v>4281</v>
      </c>
      <c r="V306" s="24">
        <f>SUM(U292:U305)</f>
        <v>2982</v>
      </c>
      <c r="W306" s="23">
        <v>1595</v>
      </c>
      <c r="X306" s="24">
        <f>SUM(W292:W305)</f>
        <v>1593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Q308" s="8">
        <v>-70</v>
      </c>
      <c r="S308" s="8">
        <v>-1298</v>
      </c>
      <c r="U308" s="8">
        <v>-147</v>
      </c>
      <c r="W308" s="8">
        <v>-1602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Q312" s="8">
        <v>2450</v>
      </c>
      <c r="S312" s="8">
        <v>6150</v>
      </c>
      <c r="W312" s="8">
        <v>910</v>
      </c>
    </row>
    <row r="313" spans="1:36" ht="15" customHeight="1" x14ac:dyDescent="0.4">
      <c r="A313" s="7" t="s">
        <v>320</v>
      </c>
      <c r="B313" s="8" t="s">
        <v>32</v>
      </c>
      <c r="Q313" s="8">
        <v>-2897</v>
      </c>
      <c r="S313" s="8">
        <v>-4619</v>
      </c>
      <c r="U313" s="8">
        <v>-5452</v>
      </c>
      <c r="W313" s="8">
        <v>-2951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  <c r="Q315" s="8">
        <v>-1160</v>
      </c>
      <c r="W315" s="8">
        <v>-1000</v>
      </c>
    </row>
    <row r="316" spans="1:36" ht="15" customHeight="1" x14ac:dyDescent="0.4">
      <c r="A316" s="7" t="s">
        <v>323</v>
      </c>
      <c r="B316" s="8" t="s">
        <v>32</v>
      </c>
      <c r="U316" s="8">
        <v>1060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Q320" s="8">
        <v>-2</v>
      </c>
      <c r="S320" s="8">
        <v>-2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-1679</v>
      </c>
      <c r="R324" s="24">
        <f>SUM(Q307:Q323)</f>
        <v>-1679</v>
      </c>
      <c r="S324" s="23">
        <v>229</v>
      </c>
      <c r="T324" s="24">
        <f>SUM(S307:S323)</f>
        <v>231</v>
      </c>
      <c r="U324" s="23">
        <v>-4540</v>
      </c>
      <c r="V324" s="24">
        <f>SUM(U307:U323)</f>
        <v>-4539</v>
      </c>
      <c r="W324" s="23">
        <v>-4643</v>
      </c>
      <c r="X324" s="24">
        <f>SUM(W307:W323)</f>
        <v>-4643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750</v>
      </c>
      <c r="R326" s="24">
        <f>Q329-Q327-Q328</f>
        <v>750</v>
      </c>
      <c r="S326" s="23">
        <v>-226</v>
      </c>
      <c r="T326" s="24">
        <f>S329-S327-S328</f>
        <v>-226</v>
      </c>
      <c r="U326" s="23">
        <v>364</v>
      </c>
      <c r="V326" s="24">
        <f>U329-U327-U328</f>
        <v>365</v>
      </c>
      <c r="W326" s="23">
        <v>-2187</v>
      </c>
      <c r="X326" s="24">
        <f>W329-W327-W328</f>
        <v>-2188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2298</v>
      </c>
      <c r="S327" s="8">
        <v>3048</v>
      </c>
      <c r="U327" s="8">
        <v>2822</v>
      </c>
      <c r="W327" s="8">
        <v>3187</v>
      </c>
    </row>
    <row r="328" spans="1:36" ht="15" customHeight="1" x14ac:dyDescent="0.4">
      <c r="A328" s="7" t="s">
        <v>335</v>
      </c>
      <c r="B328" s="8" t="s">
        <v>32</v>
      </c>
      <c r="W328" s="8">
        <v>313</v>
      </c>
    </row>
    <row r="329" spans="1:36" ht="15" customHeight="1" x14ac:dyDescent="0.4">
      <c r="A329" s="7" t="s">
        <v>336</v>
      </c>
      <c r="B329" s="8" t="s">
        <v>32</v>
      </c>
      <c r="Q329" s="8">
        <v>3048</v>
      </c>
      <c r="S329" s="8">
        <v>2822</v>
      </c>
      <c r="U329" s="8">
        <v>3187</v>
      </c>
      <c r="W329" s="8">
        <v>1312</v>
      </c>
    </row>
    <row r="330" spans="1:36" ht="15" customHeight="1" x14ac:dyDescent="0.4">
      <c r="A330" s="7" t="s">
        <v>337</v>
      </c>
      <c r="B330" s="8" t="s">
        <v>32</v>
      </c>
      <c r="Q330" s="8">
        <v>4668</v>
      </c>
      <c r="S330" s="8">
        <v>4122</v>
      </c>
      <c r="U330" s="8">
        <v>3455</v>
      </c>
      <c r="W330" s="8">
        <v>1493</v>
      </c>
    </row>
    <row r="331" spans="1:36" ht="15" customHeight="1" x14ac:dyDescent="0.4">
      <c r="A331" s="7" t="s">
        <v>338</v>
      </c>
      <c r="B331" s="8" t="s">
        <v>32</v>
      </c>
      <c r="Q331" s="8">
        <v>-1620</v>
      </c>
      <c r="S331" s="8">
        <v>-1300</v>
      </c>
      <c r="U331" s="8">
        <v>-268</v>
      </c>
      <c r="W331" s="8">
        <v>-181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7470-1810-4D59-9B7D-FA74327F3FE1}">
  <dimension ref="A1:AJ494"/>
  <sheetViews>
    <sheetView zoomScaleNormal="100" workbookViewId="0">
      <pane xSplit="2" ySplit="2" topLeftCell="C60" activePane="bottomRight" state="frozen"/>
      <selection activeCell="K80" sqref="K80"/>
      <selection pane="topRight" activeCell="K80" sqref="K80"/>
      <selection pane="bottomLeft" activeCell="K80" sqref="K80"/>
      <selection pane="bottomRight" activeCell="K80" sqref="K80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</v>
      </c>
      <c r="D1" s="10"/>
      <c r="E1" s="9" t="s">
        <v>7</v>
      </c>
      <c r="F1" s="10"/>
      <c r="G1" s="9" t="s">
        <v>9</v>
      </c>
      <c r="H1" s="10"/>
      <c r="I1" s="9" t="s">
        <v>11</v>
      </c>
      <c r="J1" s="10"/>
      <c r="K1" s="9" t="s">
        <v>13</v>
      </c>
      <c r="L1" s="10"/>
      <c r="M1" s="9" t="s">
        <v>15</v>
      </c>
      <c r="N1" s="10"/>
      <c r="O1" s="9" t="s">
        <v>17</v>
      </c>
      <c r="P1" s="10"/>
      <c r="Q1" s="9" t="s">
        <v>19</v>
      </c>
      <c r="R1" s="10"/>
      <c r="S1" s="9" t="s">
        <v>512</v>
      </c>
      <c r="T1" s="10"/>
      <c r="U1" s="9" t="s">
        <v>550</v>
      </c>
      <c r="V1" s="10"/>
      <c r="W1" s="9" t="s">
        <v>566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198</v>
      </c>
    </row>
    <row r="4" spans="1:36" ht="15" customHeight="1" x14ac:dyDescent="0.4">
      <c r="A4" s="7" t="s">
        <v>23</v>
      </c>
      <c r="B4" s="8" t="s">
        <v>24</v>
      </c>
      <c r="C4" s="8">
        <v>5</v>
      </c>
      <c r="D4" s="11">
        <v>5</v>
      </c>
      <c r="E4" s="8">
        <v>5</v>
      </c>
      <c r="G4" s="8">
        <v>6</v>
      </c>
      <c r="I4" s="8">
        <v>8</v>
      </c>
      <c r="K4" s="8">
        <v>8</v>
      </c>
      <c r="M4" s="8">
        <v>8</v>
      </c>
      <c r="O4" s="8">
        <v>5</v>
      </c>
      <c r="Q4" s="8">
        <v>5</v>
      </c>
      <c r="S4" s="8">
        <v>3</v>
      </c>
      <c r="U4" s="8">
        <v>3</v>
      </c>
      <c r="W4" s="8">
        <v>3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19780000</v>
      </c>
      <c r="E5" s="8">
        <v>19780000</v>
      </c>
      <c r="G5" s="8">
        <v>19780000</v>
      </c>
      <c r="I5" s="8">
        <v>19780000</v>
      </c>
      <c r="K5" s="8">
        <v>19780000</v>
      </c>
      <c r="M5" s="8">
        <v>22780000</v>
      </c>
      <c r="O5" s="8">
        <v>22780000</v>
      </c>
      <c r="Q5" s="8">
        <v>22780000</v>
      </c>
      <c r="S5" s="8">
        <v>31780000</v>
      </c>
      <c r="U5" s="8">
        <v>31780000</v>
      </c>
      <c r="W5" s="8">
        <v>31780000</v>
      </c>
    </row>
    <row r="6" spans="1:36" ht="15" customHeight="1" x14ac:dyDescent="0.4">
      <c r="A6" s="7" t="s">
        <v>27</v>
      </c>
      <c r="B6" s="8" t="s">
        <v>26</v>
      </c>
      <c r="C6" s="8">
        <v>1000</v>
      </c>
      <c r="E6" s="8">
        <v>1000</v>
      </c>
      <c r="G6" s="8">
        <v>1000</v>
      </c>
      <c r="O6" s="8">
        <v>843</v>
      </c>
      <c r="Q6" s="8">
        <v>539</v>
      </c>
      <c r="S6" s="8">
        <v>73</v>
      </c>
      <c r="U6" s="8">
        <v>3576</v>
      </c>
      <c r="W6" s="8">
        <v>14069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569</v>
      </c>
      <c r="D7" s="14"/>
      <c r="E7" s="13" t="s">
        <v>569</v>
      </c>
      <c r="F7" s="14"/>
      <c r="G7" s="13" t="s">
        <v>569</v>
      </c>
      <c r="H7" s="14"/>
      <c r="I7" s="13" t="s">
        <v>569</v>
      </c>
      <c r="J7" s="14"/>
      <c r="K7" s="13" t="s">
        <v>569</v>
      </c>
      <c r="L7" s="14"/>
      <c r="M7" s="13" t="s">
        <v>569</v>
      </c>
      <c r="N7" s="14"/>
      <c r="O7" s="13" t="s">
        <v>569</v>
      </c>
      <c r="P7" s="14"/>
      <c r="Q7" s="13" t="s">
        <v>569</v>
      </c>
      <c r="R7" s="14"/>
      <c r="S7" s="13" t="s">
        <v>569</v>
      </c>
      <c r="T7" s="14"/>
      <c r="U7" s="13" t="s">
        <v>569</v>
      </c>
      <c r="V7" s="14"/>
      <c r="W7" s="13" t="s">
        <v>569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33420</v>
      </c>
      <c r="D8" s="17">
        <f>SUM(C9:C35)-SUM(C17:C21)</f>
        <v>33420</v>
      </c>
      <c r="E8" s="16">
        <v>28283</v>
      </c>
      <c r="F8" s="17">
        <f>SUM(E9:E35)-SUM(E17:E21)</f>
        <v>27987</v>
      </c>
      <c r="G8" s="16">
        <v>25934</v>
      </c>
      <c r="H8" s="17">
        <f>SUM(G9:G35)-SUM(G17:G21)</f>
        <v>25669</v>
      </c>
      <c r="I8" s="16">
        <v>25080</v>
      </c>
      <c r="J8" s="17">
        <f>SUM(I9:I35)-SUM(I17:I21)</f>
        <v>24959</v>
      </c>
      <c r="K8" s="16">
        <v>23054</v>
      </c>
      <c r="L8" s="17">
        <f>SUM(K9:K35)-SUM(K17:K21)</f>
        <v>22802</v>
      </c>
      <c r="M8" s="16">
        <v>18441</v>
      </c>
      <c r="N8" s="17">
        <f>SUM(M9:M35)-SUM(M17:M21)</f>
        <v>18245</v>
      </c>
      <c r="O8" s="16">
        <v>14554</v>
      </c>
      <c r="P8" s="17">
        <f>SUM(O9:O35)-SUM(O17:O21)</f>
        <v>14372</v>
      </c>
      <c r="Q8" s="16">
        <v>13324</v>
      </c>
      <c r="R8" s="17">
        <f>SUM(Q9:Q35)-SUM(Q17:Q21)</f>
        <v>13263</v>
      </c>
      <c r="S8" s="16">
        <v>14874</v>
      </c>
      <c r="T8" s="17">
        <f>SUM(S9:S35)-SUM(S17:S21)</f>
        <v>14816</v>
      </c>
      <c r="U8" s="16">
        <v>9317</v>
      </c>
      <c r="V8" s="17">
        <f>SUM(U9:U35)-SUM(U17:U21)</f>
        <v>9224</v>
      </c>
      <c r="W8" s="16">
        <v>9764</v>
      </c>
      <c r="X8" s="17">
        <f>SUM(W9:W35)-SUM(W17:W21)</f>
        <v>9800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5364</v>
      </c>
      <c r="E10" s="8">
        <v>5751</v>
      </c>
      <c r="G10" s="8">
        <v>5944</v>
      </c>
      <c r="I10" s="8">
        <v>5097</v>
      </c>
      <c r="K10" s="8">
        <v>4739</v>
      </c>
      <c r="M10" s="8">
        <v>3330</v>
      </c>
      <c r="O10" s="8">
        <v>3210</v>
      </c>
      <c r="Q10" s="8">
        <v>3710</v>
      </c>
      <c r="S10" s="8">
        <v>4383</v>
      </c>
      <c r="U10" s="8">
        <v>3606</v>
      </c>
      <c r="W10" s="8">
        <v>4029</v>
      </c>
    </row>
    <row r="11" spans="1:36" ht="15" customHeight="1" x14ac:dyDescent="0.4">
      <c r="A11" s="7" t="s">
        <v>35</v>
      </c>
      <c r="B11" s="8" t="s">
        <v>32</v>
      </c>
      <c r="C11" s="8">
        <v>7781</v>
      </c>
      <c r="E11" s="8">
        <v>6164</v>
      </c>
      <c r="G11" s="8">
        <v>6610</v>
      </c>
      <c r="I11" s="8">
        <v>6765</v>
      </c>
      <c r="K11" s="8">
        <v>6261</v>
      </c>
      <c r="M11" s="8">
        <v>5301</v>
      </c>
      <c r="O11" s="8">
        <v>4317</v>
      </c>
      <c r="Q11" s="8">
        <v>4564</v>
      </c>
      <c r="S11" s="8">
        <v>6260</v>
      </c>
      <c r="U11" s="8">
        <v>2704</v>
      </c>
      <c r="W11" s="8">
        <v>2420</v>
      </c>
    </row>
    <row r="12" spans="1:36" ht="15" customHeight="1" x14ac:dyDescent="0.4">
      <c r="A12" s="7" t="s">
        <v>36</v>
      </c>
      <c r="B12" s="8" t="s">
        <v>32</v>
      </c>
      <c r="C12" s="8">
        <v>1580</v>
      </c>
      <c r="E12" s="8">
        <v>1391</v>
      </c>
      <c r="G12" s="8">
        <v>1209</v>
      </c>
      <c r="I12" s="8">
        <v>1001</v>
      </c>
      <c r="K12" s="8">
        <v>655</v>
      </c>
      <c r="M12" s="8">
        <v>568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4197</v>
      </c>
      <c r="E15" s="8">
        <v>3983</v>
      </c>
      <c r="G15" s="8">
        <v>4010</v>
      </c>
      <c r="I15" s="8">
        <v>3892</v>
      </c>
      <c r="K15" s="8">
        <v>3563</v>
      </c>
      <c r="M15" s="8">
        <v>1250</v>
      </c>
    </row>
    <row r="16" spans="1:36" ht="15" customHeight="1" x14ac:dyDescent="0.4">
      <c r="A16" s="7" t="s">
        <v>40</v>
      </c>
      <c r="B16" s="8" t="s">
        <v>32</v>
      </c>
      <c r="C16" s="8">
        <v>13084</v>
      </c>
      <c r="E16" s="8">
        <v>10002</v>
      </c>
      <c r="G16" s="8">
        <v>7333</v>
      </c>
      <c r="I16" s="8">
        <v>7873</v>
      </c>
      <c r="K16" s="8">
        <v>7476</v>
      </c>
      <c r="M16" s="8">
        <v>7635</v>
      </c>
      <c r="O16" s="8">
        <v>6731</v>
      </c>
      <c r="Q16" s="8">
        <v>4811</v>
      </c>
      <c r="S16" s="8">
        <v>3979</v>
      </c>
      <c r="U16" s="8">
        <v>2952</v>
      </c>
      <c r="W16" s="8">
        <v>2667</v>
      </c>
    </row>
    <row r="17" spans="1:23" ht="15" customHeight="1" x14ac:dyDescent="0.4">
      <c r="A17" s="7" t="s">
        <v>41</v>
      </c>
      <c r="B17" s="8" t="s">
        <v>32</v>
      </c>
      <c r="Q17" s="8">
        <v>3158</v>
      </c>
      <c r="S17" s="8">
        <v>2641</v>
      </c>
      <c r="U17" s="8">
        <v>1851</v>
      </c>
      <c r="W17" s="8">
        <v>1619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  <c r="Q19" s="8">
        <v>876</v>
      </c>
      <c r="S19" s="8">
        <v>449</v>
      </c>
      <c r="U19" s="8">
        <v>200</v>
      </c>
      <c r="W19" s="8">
        <v>271</v>
      </c>
    </row>
    <row r="20" spans="1:23" ht="15" customHeight="1" x14ac:dyDescent="0.4">
      <c r="A20" s="7" t="s">
        <v>44</v>
      </c>
      <c r="B20" s="8" t="s">
        <v>32</v>
      </c>
      <c r="Q20" s="8">
        <v>739</v>
      </c>
      <c r="S20" s="8">
        <v>863</v>
      </c>
      <c r="U20" s="8">
        <v>901</v>
      </c>
      <c r="W20" s="8">
        <v>777</v>
      </c>
    </row>
    <row r="21" spans="1:23" ht="15" customHeight="1" x14ac:dyDescent="0.4">
      <c r="A21" s="7" t="s">
        <v>45</v>
      </c>
      <c r="B21" s="8" t="s">
        <v>32</v>
      </c>
      <c r="Q21" s="8">
        <v>38</v>
      </c>
      <c r="S21" s="8">
        <v>26</v>
      </c>
    </row>
    <row r="22" spans="1:23" ht="15" customHeight="1" x14ac:dyDescent="0.4">
      <c r="A22" s="7" t="s">
        <v>46</v>
      </c>
      <c r="B22" s="8" t="s">
        <v>32</v>
      </c>
      <c r="S22" s="8">
        <v>1</v>
      </c>
    </row>
    <row r="23" spans="1:23" ht="15" customHeight="1" x14ac:dyDescent="0.4">
      <c r="A23" s="7" t="s">
        <v>47</v>
      </c>
      <c r="B23" s="8" t="s">
        <v>32</v>
      </c>
      <c r="Q23" s="8">
        <v>71</v>
      </c>
      <c r="S23" s="8">
        <v>61</v>
      </c>
      <c r="U23" s="8">
        <v>34</v>
      </c>
      <c r="W23" s="8">
        <v>71</v>
      </c>
    </row>
    <row r="24" spans="1:23" ht="15" customHeight="1" x14ac:dyDescent="0.4">
      <c r="A24" s="7" t="s">
        <v>48</v>
      </c>
      <c r="B24" s="8" t="s">
        <v>32</v>
      </c>
      <c r="Q24" s="8">
        <v>121</v>
      </c>
      <c r="S24" s="8">
        <v>117</v>
      </c>
      <c r="U24" s="8">
        <v>37</v>
      </c>
      <c r="W24" s="8">
        <v>43</v>
      </c>
    </row>
    <row r="25" spans="1:23" ht="15" customHeight="1" x14ac:dyDescent="0.4">
      <c r="A25" s="7" t="s">
        <v>49</v>
      </c>
      <c r="B25" s="8" t="s">
        <v>32</v>
      </c>
    </row>
    <row r="26" spans="1:23" ht="15" customHeight="1" x14ac:dyDescent="0.4">
      <c r="A26" s="7" t="s">
        <v>50</v>
      </c>
      <c r="B26" s="8" t="s">
        <v>32</v>
      </c>
      <c r="Q26" s="8">
        <v>18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  <c r="Q28" s="8">
        <v>23</v>
      </c>
      <c r="W28" s="8">
        <v>548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1657</v>
      </c>
      <c r="E33" s="8">
        <v>1142</v>
      </c>
      <c r="G33" s="8">
        <v>956</v>
      </c>
      <c r="I33" s="8">
        <v>686</v>
      </c>
      <c r="K33" s="8">
        <v>438</v>
      </c>
      <c r="M33" s="8">
        <v>434</v>
      </c>
      <c r="O33" s="8">
        <v>335</v>
      </c>
      <c r="Q33" s="8">
        <v>39</v>
      </c>
      <c r="S33" s="8">
        <v>114</v>
      </c>
      <c r="U33" s="8">
        <v>9</v>
      </c>
      <c r="W33" s="8">
        <v>4</v>
      </c>
    </row>
    <row r="34" spans="1:36" ht="15" customHeight="1" x14ac:dyDescent="0.4">
      <c r="A34" s="7" t="s">
        <v>58</v>
      </c>
      <c r="B34" s="8" t="s">
        <v>32</v>
      </c>
      <c r="C34" s="8">
        <v>-243</v>
      </c>
      <c r="E34" s="8">
        <v>-446</v>
      </c>
      <c r="G34" s="8">
        <v>-393</v>
      </c>
      <c r="I34" s="8">
        <v>-355</v>
      </c>
      <c r="K34" s="8">
        <v>-330</v>
      </c>
      <c r="M34" s="8">
        <v>-273</v>
      </c>
      <c r="O34" s="8">
        <v>-221</v>
      </c>
      <c r="Q34" s="8">
        <v>-94</v>
      </c>
      <c r="S34" s="8">
        <v>-99</v>
      </c>
      <c r="U34" s="8">
        <v>-118</v>
      </c>
      <c r="W34" s="8">
        <v>18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16813</v>
      </c>
      <c r="D36" s="17">
        <f>C37+C46+C55</f>
        <v>16813</v>
      </c>
      <c r="E36" s="16">
        <v>16081</v>
      </c>
      <c r="F36" s="17">
        <f>E37+E46+E55</f>
        <v>16081</v>
      </c>
      <c r="G36" s="16">
        <v>14726</v>
      </c>
      <c r="H36" s="17">
        <f>G37+G46+G55</f>
        <v>14726</v>
      </c>
      <c r="I36" s="16">
        <v>14316</v>
      </c>
      <c r="J36" s="17">
        <f>I37+I46+I55</f>
        <v>14316</v>
      </c>
      <c r="K36" s="16">
        <v>14334</v>
      </c>
      <c r="L36" s="17">
        <f>K37+K46+K55</f>
        <v>14334</v>
      </c>
      <c r="M36" s="16">
        <v>8672</v>
      </c>
      <c r="N36" s="17">
        <f>M37+M46+M55</f>
        <v>8673</v>
      </c>
      <c r="O36" s="16">
        <v>5446</v>
      </c>
      <c r="P36" s="17">
        <f>O37+O46+O55</f>
        <v>5446</v>
      </c>
      <c r="Q36" s="16">
        <v>4795</v>
      </c>
      <c r="R36" s="17">
        <f>Q37+Q46+Q55</f>
        <v>4795</v>
      </c>
      <c r="S36" s="16">
        <v>4212</v>
      </c>
      <c r="T36" s="17">
        <f>S37+S46+S55</f>
        <v>4212</v>
      </c>
      <c r="U36" s="16">
        <v>3952</v>
      </c>
      <c r="V36" s="17">
        <f>U37+U46+U55</f>
        <v>3953</v>
      </c>
      <c r="W36" s="16">
        <v>3588</v>
      </c>
      <c r="X36" s="17">
        <f>W37+W46+W55</f>
        <v>3588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14890</v>
      </c>
      <c r="D37" s="20">
        <f>SUM(C38:C45)-C43-SUM(C39:C41)</f>
        <v>14890</v>
      </c>
      <c r="E37" s="19">
        <v>13942</v>
      </c>
      <c r="F37" s="20">
        <f>SUM(E38:E45)-E43-SUM(E39:E41)</f>
        <v>13942</v>
      </c>
      <c r="G37" s="19">
        <v>12797</v>
      </c>
      <c r="H37" s="20">
        <f>SUM(G38:G45)-G43-SUM(G39:G41)</f>
        <v>12797</v>
      </c>
      <c r="I37" s="19">
        <v>12439</v>
      </c>
      <c r="J37" s="20">
        <f>SUM(I38:I45)-I43-SUM(I39:I41)</f>
        <v>12439</v>
      </c>
      <c r="K37" s="19">
        <v>12519</v>
      </c>
      <c r="L37" s="20">
        <f>SUM(K38:K45)-K43-SUM(K39:K41)</f>
        <v>12519</v>
      </c>
      <c r="M37" s="19">
        <v>5690</v>
      </c>
      <c r="N37" s="20">
        <f>SUM(M38:M45)-M43-SUM(M39:M41)</f>
        <v>5691</v>
      </c>
      <c r="O37" s="19">
        <v>4664</v>
      </c>
      <c r="P37" s="20">
        <f>SUM(O38:O45)-O43-SUM(O39:O41)</f>
        <v>4664</v>
      </c>
      <c r="Q37" s="19">
        <v>3949</v>
      </c>
      <c r="R37" s="20">
        <f>SUM(Q38:Q45)-Q43-SUM(Q39:Q41)</f>
        <v>3949</v>
      </c>
      <c r="S37" s="19">
        <v>3642</v>
      </c>
      <c r="T37" s="20">
        <f>SUM(S38:S45)-S43-SUM(S39:S41)</f>
        <v>3644</v>
      </c>
      <c r="U37" s="19">
        <v>3435</v>
      </c>
      <c r="V37" s="20">
        <f>SUM(U38:U45)-U43-SUM(U39:U41)</f>
        <v>3435</v>
      </c>
      <c r="W37" s="19">
        <v>3225</v>
      </c>
      <c r="X37" s="20">
        <f>SUM(W38:W45)-W43-SUM(W39:W41)</f>
        <v>3225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13187</v>
      </c>
      <c r="E38" s="8">
        <v>12360</v>
      </c>
      <c r="G38" s="8">
        <v>11348</v>
      </c>
      <c r="I38" s="8">
        <v>10949</v>
      </c>
      <c r="K38" s="8">
        <v>10882</v>
      </c>
      <c r="M38" s="8">
        <v>4825</v>
      </c>
      <c r="O38" s="8">
        <v>3816</v>
      </c>
      <c r="Q38" s="8">
        <v>3079</v>
      </c>
      <c r="S38" s="8">
        <v>2815</v>
      </c>
      <c r="U38" s="8">
        <v>2598</v>
      </c>
      <c r="W38" s="8">
        <v>2415</v>
      </c>
    </row>
    <row r="39" spans="1:36" ht="15" customHeight="1" x14ac:dyDescent="0.4">
      <c r="A39" s="7" t="s">
        <v>63</v>
      </c>
      <c r="B39" s="8" t="s">
        <v>32</v>
      </c>
      <c r="M39" s="8">
        <v>2528</v>
      </c>
      <c r="O39" s="8">
        <v>2007</v>
      </c>
      <c r="Q39" s="8">
        <v>1851</v>
      </c>
      <c r="S39" s="8">
        <v>1839</v>
      </c>
      <c r="U39" s="8">
        <v>1788</v>
      </c>
      <c r="W39" s="8">
        <v>1706</v>
      </c>
    </row>
    <row r="40" spans="1:36" ht="15" customHeight="1" x14ac:dyDescent="0.4">
      <c r="A40" s="7" t="s">
        <v>64</v>
      </c>
      <c r="B40" s="8" t="s">
        <v>32</v>
      </c>
      <c r="M40" s="8">
        <v>1954</v>
      </c>
      <c r="O40" s="8">
        <v>1595</v>
      </c>
      <c r="Q40" s="8">
        <v>1098</v>
      </c>
      <c r="S40" s="8">
        <v>843</v>
      </c>
      <c r="U40" s="8">
        <v>695</v>
      </c>
      <c r="W40" s="8">
        <v>597</v>
      </c>
    </row>
    <row r="41" spans="1:36" ht="15" customHeight="1" x14ac:dyDescent="0.4">
      <c r="A41" s="7" t="s">
        <v>65</v>
      </c>
      <c r="B41" s="8" t="s">
        <v>32</v>
      </c>
      <c r="Q41" s="8">
        <v>130</v>
      </c>
      <c r="S41" s="8">
        <v>133</v>
      </c>
      <c r="U41" s="8">
        <v>115</v>
      </c>
      <c r="W41" s="8">
        <v>112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>
        <v>343</v>
      </c>
      <c r="N43" s="14"/>
      <c r="O43" s="13">
        <v>214</v>
      </c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107</v>
      </c>
      <c r="E44" s="8">
        <v>134</v>
      </c>
      <c r="G44" s="8">
        <v>6</v>
      </c>
      <c r="I44" s="8">
        <v>47</v>
      </c>
      <c r="K44" s="8">
        <v>193</v>
      </c>
      <c r="M44" s="8">
        <v>18</v>
      </c>
      <c r="O44" s="8">
        <v>40</v>
      </c>
      <c r="Q44" s="8">
        <v>29</v>
      </c>
      <c r="S44" s="8">
        <v>6</v>
      </c>
      <c r="U44" s="8">
        <v>6</v>
      </c>
      <c r="W44" s="8">
        <v>4</v>
      </c>
    </row>
    <row r="45" spans="1:36" ht="15" customHeight="1" x14ac:dyDescent="0.4">
      <c r="A45" s="7" t="s">
        <v>69</v>
      </c>
      <c r="B45" s="8" t="s">
        <v>32</v>
      </c>
      <c r="C45" s="8">
        <v>1596</v>
      </c>
      <c r="E45" s="8">
        <v>1448</v>
      </c>
      <c r="G45" s="8">
        <v>1443</v>
      </c>
      <c r="I45" s="8">
        <v>1443</v>
      </c>
      <c r="K45" s="8">
        <v>1444</v>
      </c>
      <c r="M45" s="8">
        <v>848</v>
      </c>
      <c r="O45" s="8">
        <v>808</v>
      </c>
      <c r="Q45" s="8">
        <v>841</v>
      </c>
      <c r="S45" s="8">
        <v>823</v>
      </c>
      <c r="U45" s="8">
        <v>831</v>
      </c>
      <c r="W45" s="8">
        <v>806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59</v>
      </c>
      <c r="D46" s="20">
        <f>C46</f>
        <v>59</v>
      </c>
      <c r="E46" s="19">
        <v>55</v>
      </c>
      <c r="F46" s="20">
        <f>E46</f>
        <v>55</v>
      </c>
      <c r="G46" s="19">
        <v>50</v>
      </c>
      <c r="H46" s="20">
        <f>G46</f>
        <v>50</v>
      </c>
      <c r="I46" s="19">
        <v>48</v>
      </c>
      <c r="J46" s="20">
        <f>I46</f>
        <v>48</v>
      </c>
      <c r="K46" s="19">
        <v>69</v>
      </c>
      <c r="L46" s="20">
        <f>K46</f>
        <v>69</v>
      </c>
      <c r="M46" s="19">
        <v>58</v>
      </c>
      <c r="N46" s="20">
        <f>M46</f>
        <v>58</v>
      </c>
      <c r="O46" s="19">
        <v>58</v>
      </c>
      <c r="P46" s="20">
        <f>O46</f>
        <v>58</v>
      </c>
      <c r="Q46" s="19">
        <v>56</v>
      </c>
      <c r="R46" s="20">
        <f>Q46</f>
        <v>56</v>
      </c>
      <c r="S46" s="19">
        <v>34</v>
      </c>
      <c r="T46" s="20">
        <f>S46</f>
        <v>34</v>
      </c>
      <c r="U46" s="19">
        <v>34</v>
      </c>
      <c r="V46" s="20">
        <f>U46</f>
        <v>34</v>
      </c>
      <c r="W46" s="19">
        <v>30</v>
      </c>
      <c r="X46" s="20">
        <f>W46</f>
        <v>30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  <c r="S47" s="8">
        <v>7</v>
      </c>
      <c r="U47" s="8">
        <v>4</v>
      </c>
      <c r="W47" s="8">
        <v>1</v>
      </c>
    </row>
    <row r="48" spans="1:36" ht="15" customHeight="1" x14ac:dyDescent="0.4">
      <c r="A48" s="7" t="s">
        <v>72</v>
      </c>
      <c r="B48" s="8" t="s">
        <v>32</v>
      </c>
      <c r="Q48" s="8">
        <v>20</v>
      </c>
      <c r="S48" s="8">
        <v>4</v>
      </c>
      <c r="U48" s="8">
        <v>7</v>
      </c>
      <c r="W48" s="8">
        <v>4</v>
      </c>
    </row>
    <row r="49" spans="1:36" ht="15" customHeight="1" x14ac:dyDescent="0.4">
      <c r="A49" s="7" t="s">
        <v>73</v>
      </c>
      <c r="B49" s="8" t="s">
        <v>32</v>
      </c>
      <c r="S49" s="8">
        <v>2</v>
      </c>
      <c r="U49" s="8">
        <v>9</v>
      </c>
      <c r="W49" s="8">
        <v>8</v>
      </c>
    </row>
    <row r="50" spans="1:36" ht="15" customHeight="1" x14ac:dyDescent="0.4">
      <c r="A50" s="7" t="s">
        <v>74</v>
      </c>
      <c r="B50" s="8" t="s">
        <v>32</v>
      </c>
      <c r="S50" s="8">
        <v>7</v>
      </c>
      <c r="U50" s="8">
        <v>4</v>
      </c>
      <c r="W50" s="8">
        <v>1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36</v>
      </c>
      <c r="S54" s="8">
        <v>21</v>
      </c>
      <c r="U54" s="8">
        <v>14</v>
      </c>
      <c r="W54" s="8">
        <v>17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1864</v>
      </c>
      <c r="D55" s="20">
        <f>SUM(C56:C76)-C56</f>
        <v>1708</v>
      </c>
      <c r="E55" s="19">
        <v>2084</v>
      </c>
      <c r="F55" s="20">
        <f>SUM(E56:E76)-E56</f>
        <v>2110</v>
      </c>
      <c r="G55" s="19">
        <v>1879</v>
      </c>
      <c r="H55" s="20">
        <f>SUM(G56:G76)-G56</f>
        <v>1924</v>
      </c>
      <c r="I55" s="19">
        <v>1829</v>
      </c>
      <c r="J55" s="20">
        <f>SUM(I56:I76)-I56</f>
        <v>1900</v>
      </c>
      <c r="K55" s="19">
        <v>1746</v>
      </c>
      <c r="L55" s="20">
        <f>SUM(K56:K76)-K56</f>
        <v>2314</v>
      </c>
      <c r="M55" s="19">
        <v>2925</v>
      </c>
      <c r="N55" s="20">
        <f>SUM(M56:M76)-M56</f>
        <v>2980</v>
      </c>
      <c r="O55" s="19">
        <v>724</v>
      </c>
      <c r="P55" s="20">
        <f>SUM(O56:O76)-O56</f>
        <v>747</v>
      </c>
      <c r="Q55" s="19">
        <v>790</v>
      </c>
      <c r="R55" s="20">
        <f>SUM(Q56:Q76)-Q56</f>
        <v>1014</v>
      </c>
      <c r="S55" s="19">
        <v>536</v>
      </c>
      <c r="T55" s="20">
        <f>SUM(S56:S76)-S56</f>
        <v>938</v>
      </c>
      <c r="U55" s="19">
        <v>484</v>
      </c>
      <c r="V55" s="20">
        <f>SUM(U56:U76)-U56</f>
        <v>363</v>
      </c>
      <c r="W55" s="19">
        <v>333</v>
      </c>
      <c r="X55" s="20">
        <f>SUM(W56:W76)-W56</f>
        <v>759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531</v>
      </c>
      <c r="D56" s="11">
        <f>SUM(C57:C61)</f>
        <v>531</v>
      </c>
      <c r="E56" s="8">
        <v>626</v>
      </c>
      <c r="F56" s="11">
        <f>SUM(E57:E61)</f>
        <v>626</v>
      </c>
      <c r="G56" s="8">
        <v>573</v>
      </c>
      <c r="H56" s="11">
        <f>SUM(G57:G61)</f>
        <v>573</v>
      </c>
      <c r="I56" s="8">
        <v>516</v>
      </c>
      <c r="J56" s="11">
        <f>SUM(I57:I61)</f>
        <v>516</v>
      </c>
      <c r="K56" s="8">
        <v>501</v>
      </c>
      <c r="L56" s="11">
        <f>SUM(K57:K61)</f>
        <v>501</v>
      </c>
      <c r="M56" s="8">
        <v>2610</v>
      </c>
      <c r="N56" s="11">
        <f>SUM(M57:M61)</f>
        <v>2610</v>
      </c>
      <c r="O56" s="8">
        <v>370</v>
      </c>
      <c r="P56" s="11">
        <f>SUM(O57:O61)</f>
        <v>370</v>
      </c>
      <c r="Q56" s="8">
        <v>566</v>
      </c>
      <c r="R56" s="11">
        <f>SUM(Q57:Q61)</f>
        <v>566</v>
      </c>
      <c r="S56" s="8">
        <v>456</v>
      </c>
      <c r="T56" s="11">
        <f>SUM(S57:S61)</f>
        <v>456</v>
      </c>
      <c r="U56" s="8">
        <v>397</v>
      </c>
      <c r="V56" s="11">
        <f>SUM(U57:U61)</f>
        <v>397</v>
      </c>
      <c r="W56" s="8">
        <v>265</v>
      </c>
    </row>
    <row r="57" spans="1:36" ht="15" customHeight="1" x14ac:dyDescent="0.4">
      <c r="A57" s="7" t="s">
        <v>80</v>
      </c>
      <c r="B57" s="8" t="s">
        <v>32</v>
      </c>
      <c r="C57" s="8">
        <v>284</v>
      </c>
      <c r="E57" s="8">
        <v>270</v>
      </c>
      <c r="G57" s="8">
        <v>341</v>
      </c>
      <c r="I57" s="8">
        <v>217</v>
      </c>
      <c r="K57" s="8">
        <v>234</v>
      </c>
      <c r="M57" s="8">
        <v>2520</v>
      </c>
      <c r="O57" s="8">
        <v>280</v>
      </c>
      <c r="Q57" s="8">
        <v>455</v>
      </c>
      <c r="S57" s="8">
        <v>288</v>
      </c>
      <c r="U57" s="8">
        <v>338</v>
      </c>
      <c r="W57" s="8">
        <v>223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247</v>
      </c>
      <c r="E61" s="8">
        <v>356</v>
      </c>
      <c r="G61" s="8">
        <v>232</v>
      </c>
      <c r="I61" s="8">
        <v>299</v>
      </c>
      <c r="K61" s="8">
        <v>267</v>
      </c>
      <c r="M61" s="8">
        <v>90</v>
      </c>
      <c r="O61" s="8">
        <v>90</v>
      </c>
      <c r="Q61" s="8">
        <v>111</v>
      </c>
      <c r="S61" s="8">
        <v>168</v>
      </c>
      <c r="U61" s="8">
        <v>59</v>
      </c>
      <c r="W61" s="8">
        <v>42</v>
      </c>
    </row>
    <row r="62" spans="1:36" ht="15" customHeight="1" x14ac:dyDescent="0.4">
      <c r="A62" s="7" t="s">
        <v>85</v>
      </c>
      <c r="B62" s="8" t="s">
        <v>32</v>
      </c>
      <c r="C62" s="8">
        <v>5</v>
      </c>
      <c r="I62" s="8">
        <v>32</v>
      </c>
      <c r="K62" s="8">
        <v>34</v>
      </c>
      <c r="M62" s="8">
        <v>18</v>
      </c>
      <c r="O62" s="8">
        <v>56</v>
      </c>
      <c r="Q62" s="8">
        <v>57</v>
      </c>
      <c r="S62" s="8">
        <v>54</v>
      </c>
    </row>
    <row r="63" spans="1:36" ht="15" customHeight="1" x14ac:dyDescent="0.4">
      <c r="A63" s="7" t="s">
        <v>86</v>
      </c>
      <c r="B63" s="8" t="s">
        <v>32</v>
      </c>
      <c r="C63" s="8">
        <v>97</v>
      </c>
      <c r="E63" s="8">
        <v>168</v>
      </c>
      <c r="G63" s="8">
        <v>19</v>
      </c>
      <c r="I63" s="8">
        <v>17</v>
      </c>
      <c r="K63" s="8">
        <v>89</v>
      </c>
    </row>
    <row r="64" spans="1:36" ht="15" customHeight="1" x14ac:dyDescent="0.4">
      <c r="A64" s="7" t="s">
        <v>87</v>
      </c>
      <c r="B64" s="8" t="s">
        <v>32</v>
      </c>
      <c r="S64" s="8">
        <v>77</v>
      </c>
      <c r="U64" s="8">
        <v>120</v>
      </c>
      <c r="W64" s="8">
        <v>28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Q67" s="8">
        <v>5</v>
      </c>
      <c r="S67" s="8">
        <v>5</v>
      </c>
      <c r="U67" s="8">
        <v>4</v>
      </c>
      <c r="W67" s="8">
        <v>3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Q70" s="8">
        <v>87</v>
      </c>
      <c r="S70" s="8">
        <v>67</v>
      </c>
      <c r="U70" s="8">
        <v>62</v>
      </c>
      <c r="W70" s="8">
        <v>47</v>
      </c>
    </row>
    <row r="71" spans="1:36" ht="15" customHeight="1" x14ac:dyDescent="0.4">
      <c r="A71" s="7" t="s">
        <v>52</v>
      </c>
      <c r="B71" s="8" t="s">
        <v>32</v>
      </c>
      <c r="Q71" s="8">
        <v>19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1232</v>
      </c>
      <c r="D74" s="20">
        <f>C74</f>
        <v>1232</v>
      </c>
      <c r="E74" s="19">
        <v>1381</v>
      </c>
      <c r="F74" s="20">
        <f>E74</f>
        <v>1381</v>
      </c>
      <c r="G74" s="19">
        <v>1392</v>
      </c>
      <c r="H74" s="20">
        <f>G74</f>
        <v>1392</v>
      </c>
      <c r="I74" s="19">
        <v>1404</v>
      </c>
      <c r="J74" s="20">
        <f>I74</f>
        <v>1404</v>
      </c>
      <c r="K74" s="19">
        <v>1759</v>
      </c>
      <c r="L74" s="20">
        <f>K74</f>
        <v>1759</v>
      </c>
      <c r="M74" s="19">
        <v>456</v>
      </c>
      <c r="N74" s="20">
        <f>M74</f>
        <v>456</v>
      </c>
      <c r="O74" s="19">
        <v>443</v>
      </c>
      <c r="P74" s="20">
        <f>O74</f>
        <v>443</v>
      </c>
      <c r="Q74" s="19">
        <v>353</v>
      </c>
      <c r="R74" s="20">
        <f>Q74</f>
        <v>353</v>
      </c>
      <c r="S74" s="19">
        <v>354</v>
      </c>
      <c r="T74" s="20">
        <f>S74</f>
        <v>354</v>
      </c>
      <c r="U74" s="19">
        <v>228</v>
      </c>
      <c r="V74" s="20">
        <f>U74</f>
        <v>228</v>
      </c>
      <c r="W74" s="19">
        <v>203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-157</v>
      </c>
      <c r="E75" s="8">
        <v>-65</v>
      </c>
      <c r="G75" s="8">
        <v>-60</v>
      </c>
      <c r="I75" s="8">
        <v>-69</v>
      </c>
      <c r="K75" s="8">
        <v>-69</v>
      </c>
      <c r="M75" s="8">
        <v>-104</v>
      </c>
      <c r="O75" s="8">
        <v>-122</v>
      </c>
      <c r="Q75" s="8">
        <v>-73</v>
      </c>
      <c r="S75" s="8">
        <v>-75</v>
      </c>
      <c r="U75" s="8">
        <v>-448</v>
      </c>
      <c r="W75" s="8">
        <v>213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  <c r="I82" s="8">
        <v>394</v>
      </c>
      <c r="K82" s="8">
        <v>238</v>
      </c>
      <c r="M82" s="8">
        <v>659</v>
      </c>
      <c r="O82" s="8">
        <v>654</v>
      </c>
      <c r="Q82" s="8">
        <v>622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50233</v>
      </c>
      <c r="D83" s="24">
        <f>C8+C37+C46+C55+C77+C81+C82</f>
        <v>50233</v>
      </c>
      <c r="E83" s="23">
        <v>44364</v>
      </c>
      <c r="F83" s="24">
        <f>E8+E37+E46+E55+E77+E81+E82</f>
        <v>44364</v>
      </c>
      <c r="G83" s="23">
        <v>40660</v>
      </c>
      <c r="H83" s="24">
        <f>G8+G37+G46+G55+G77+G81+G82</f>
        <v>40660</v>
      </c>
      <c r="I83" s="23">
        <v>39790</v>
      </c>
      <c r="J83" s="24">
        <f>I8+I37+I46+I55+I77+I81+I82</f>
        <v>39790</v>
      </c>
      <c r="K83" s="23">
        <v>37625</v>
      </c>
      <c r="L83" s="24">
        <f>K8+K37+K46+K55+K77+K81+K82</f>
        <v>37626</v>
      </c>
      <c r="M83" s="23">
        <v>27773</v>
      </c>
      <c r="N83" s="24">
        <f>M8+M37+M46+M55+M77+M81+M82</f>
        <v>27773</v>
      </c>
      <c r="O83" s="23">
        <v>20654</v>
      </c>
      <c r="P83" s="24">
        <f>O8+O37+O46+O55+O77+O81+O82</f>
        <v>20654</v>
      </c>
      <c r="Q83" s="23">
        <v>18741</v>
      </c>
      <c r="R83" s="24">
        <f>Q8+Q37+Q46+Q55+Q77+Q81+Q82</f>
        <v>18741</v>
      </c>
      <c r="S83" s="23">
        <v>19086</v>
      </c>
      <c r="T83" s="24">
        <f>S8+S37+S46+S55+S77+S81+S82</f>
        <v>19086</v>
      </c>
      <c r="U83" s="23">
        <v>13269</v>
      </c>
      <c r="V83" s="24">
        <f>V8+U37+U46+U55+U77+U81+U82</f>
        <v>13177</v>
      </c>
      <c r="W83" s="23">
        <v>13352</v>
      </c>
      <c r="X83" s="24">
        <f>X8+W37+W46+W55+W77+W81+W82</f>
        <v>13388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37793</v>
      </c>
      <c r="D84" s="15">
        <f>SUM(C85:C111)-C87</f>
        <v>37793</v>
      </c>
      <c r="E84" s="16">
        <v>36610</v>
      </c>
      <c r="F84" s="17">
        <f>SUM(E85:E111)-E87</f>
        <v>36610</v>
      </c>
      <c r="G84" s="16">
        <v>33882</v>
      </c>
      <c r="H84" s="17">
        <f>SUM(G85:G111)-G87</f>
        <v>33882</v>
      </c>
      <c r="I84" s="16">
        <v>34425</v>
      </c>
      <c r="J84" s="17">
        <f>SUM(I85:I111)-I87</f>
        <v>34425</v>
      </c>
      <c r="K84" s="16">
        <v>30445</v>
      </c>
      <c r="L84" s="17">
        <f>SUM(K85:K111)-K87</f>
        <v>30445</v>
      </c>
      <c r="M84" s="16">
        <v>21768</v>
      </c>
      <c r="N84" s="17">
        <f>SUM(M85:M111)-M87</f>
        <v>21769</v>
      </c>
      <c r="O84" s="16">
        <v>16511</v>
      </c>
      <c r="P84" s="17">
        <f>SUM(O85:O111)-O87</f>
        <v>16511</v>
      </c>
      <c r="Q84" s="16">
        <v>16345</v>
      </c>
      <c r="R84" s="17">
        <f>SUM(Q85:Q111)-Q87</f>
        <v>16345</v>
      </c>
      <c r="S84" s="16"/>
      <c r="T84" s="17">
        <f>SUM(S85:S111)-S87</f>
        <v>18985</v>
      </c>
      <c r="U84" s="16">
        <v>14798</v>
      </c>
      <c r="V84" s="17">
        <f>SUM(U85:U111)-U87</f>
        <v>14798</v>
      </c>
      <c r="W84" s="16">
        <v>11346</v>
      </c>
      <c r="X84" s="17">
        <f>SUM(W85:W111)-W87</f>
        <v>11346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5917</v>
      </c>
      <c r="E85" s="8">
        <v>3799</v>
      </c>
      <c r="G85" s="8">
        <v>3689</v>
      </c>
      <c r="I85" s="8">
        <v>5591</v>
      </c>
      <c r="K85" s="8">
        <v>4054</v>
      </c>
      <c r="M85" s="8">
        <v>3258</v>
      </c>
      <c r="O85" s="8">
        <v>2307</v>
      </c>
      <c r="Q85" s="8">
        <v>3084</v>
      </c>
      <c r="S85" s="8">
        <v>5236</v>
      </c>
      <c r="U85" s="8">
        <v>1889</v>
      </c>
      <c r="W85" s="8">
        <v>1965</v>
      </c>
    </row>
    <row r="86" spans="1:36" ht="15" customHeight="1" x14ac:dyDescent="0.4">
      <c r="A86" s="7" t="s">
        <v>106</v>
      </c>
      <c r="B86" s="8" t="s">
        <v>32</v>
      </c>
      <c r="C86" s="8">
        <v>457</v>
      </c>
      <c r="E86" s="8">
        <v>456</v>
      </c>
      <c r="G86" s="8">
        <v>456</v>
      </c>
      <c r="I86" s="8">
        <v>11</v>
      </c>
      <c r="K86" s="8">
        <v>620</v>
      </c>
      <c r="M86" s="8">
        <v>593</v>
      </c>
    </row>
    <row r="87" spans="1:36" ht="15" customHeight="1" x14ac:dyDescent="0.4">
      <c r="A87" s="7" t="s">
        <v>107</v>
      </c>
      <c r="B87" s="8" t="s">
        <v>32</v>
      </c>
      <c r="C87" s="8">
        <v>29353</v>
      </c>
      <c r="E87" s="8">
        <v>30326</v>
      </c>
      <c r="G87" s="8">
        <v>28019</v>
      </c>
      <c r="I87" s="8">
        <v>27386</v>
      </c>
      <c r="K87" s="8">
        <v>24378</v>
      </c>
      <c r="M87" s="8">
        <v>16339</v>
      </c>
      <c r="O87" s="8">
        <v>13027</v>
      </c>
      <c r="Q87" s="8">
        <v>12317</v>
      </c>
      <c r="S87" s="8">
        <v>12786</v>
      </c>
      <c r="U87" s="8">
        <v>12221</v>
      </c>
      <c r="W87" s="8">
        <v>8563</v>
      </c>
    </row>
    <row r="88" spans="1:36" ht="15" customHeight="1" outlineLevel="1" x14ac:dyDescent="0.4">
      <c r="A88" s="7" t="s">
        <v>108</v>
      </c>
      <c r="B88" s="8" t="s">
        <v>32</v>
      </c>
      <c r="C88" s="8">
        <v>29353</v>
      </c>
      <c r="E88" s="8">
        <v>30326</v>
      </c>
      <c r="G88" s="8">
        <v>28019</v>
      </c>
      <c r="I88" s="8">
        <v>27386</v>
      </c>
      <c r="K88" s="8">
        <v>24378</v>
      </c>
      <c r="M88" s="8">
        <v>16339</v>
      </c>
      <c r="O88" s="8">
        <v>13027</v>
      </c>
      <c r="Q88" s="8">
        <v>12317</v>
      </c>
      <c r="S88" s="8">
        <v>12786</v>
      </c>
      <c r="U88" s="8">
        <v>12221</v>
      </c>
      <c r="W88" s="8">
        <v>8563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570</v>
      </c>
      <c r="E91" s="8">
        <v>465</v>
      </c>
      <c r="G91" s="8">
        <v>677</v>
      </c>
      <c r="I91" s="8">
        <v>550</v>
      </c>
      <c r="K91" s="8">
        <v>622</v>
      </c>
      <c r="M91" s="8">
        <v>569</v>
      </c>
      <c r="O91" s="8">
        <v>565</v>
      </c>
      <c r="Q91" s="8">
        <v>482</v>
      </c>
      <c r="S91" s="8">
        <v>647</v>
      </c>
      <c r="U91" s="8">
        <v>583</v>
      </c>
      <c r="W91" s="8">
        <v>647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12</v>
      </c>
      <c r="E93" s="8">
        <v>338</v>
      </c>
      <c r="G93" s="8">
        <v>29</v>
      </c>
      <c r="I93" s="8">
        <v>11</v>
      </c>
      <c r="K93" s="8">
        <v>12</v>
      </c>
      <c r="M93" s="8">
        <v>13</v>
      </c>
      <c r="O93" s="8">
        <v>10</v>
      </c>
      <c r="Q93" s="8">
        <v>56</v>
      </c>
      <c r="S93" s="8">
        <v>15</v>
      </c>
      <c r="U93" s="8">
        <v>31</v>
      </c>
      <c r="W93" s="8">
        <v>96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Q100" s="8">
        <v>27</v>
      </c>
      <c r="S100" s="8">
        <v>29</v>
      </c>
      <c r="U100" s="8">
        <v>16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556</v>
      </c>
      <c r="E104" s="8">
        <v>440</v>
      </c>
      <c r="G104" s="8">
        <v>217</v>
      </c>
      <c r="I104" s="8">
        <v>330</v>
      </c>
      <c r="K104" s="8">
        <v>299</v>
      </c>
      <c r="M104" s="8">
        <v>320</v>
      </c>
      <c r="O104" s="8">
        <v>334</v>
      </c>
      <c r="Q104" s="8">
        <v>278</v>
      </c>
      <c r="S104" s="8">
        <v>201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M107" s="8">
        <v>60</v>
      </c>
      <c r="O107" s="8">
        <v>56</v>
      </c>
      <c r="Q107" s="8">
        <v>39</v>
      </c>
      <c r="S107" s="8">
        <v>42</v>
      </c>
      <c r="U107" s="8">
        <v>49</v>
      </c>
      <c r="W107" s="8">
        <v>56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928</v>
      </c>
      <c r="D111" s="14"/>
      <c r="E111" s="13">
        <v>786</v>
      </c>
      <c r="F111" s="14"/>
      <c r="G111" s="13">
        <v>795</v>
      </c>
      <c r="H111" s="14"/>
      <c r="I111" s="13">
        <v>546</v>
      </c>
      <c r="J111" s="14"/>
      <c r="K111" s="13">
        <v>460</v>
      </c>
      <c r="L111" s="14"/>
      <c r="M111" s="13">
        <v>617</v>
      </c>
      <c r="N111" s="14"/>
      <c r="O111" s="13">
        <v>212</v>
      </c>
      <c r="P111" s="14"/>
      <c r="Q111" s="13">
        <v>62</v>
      </c>
      <c r="R111" s="14"/>
      <c r="S111" s="13">
        <v>29</v>
      </c>
      <c r="T111" s="14"/>
      <c r="U111" s="13">
        <v>9</v>
      </c>
      <c r="V111" s="14"/>
      <c r="W111" s="13">
        <v>19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18125</v>
      </c>
      <c r="D112" s="17">
        <f>SUM(C113:C131)-C113-SUM(C121:C124)</f>
        <v>18125</v>
      </c>
      <c r="E112" s="16">
        <v>15046</v>
      </c>
      <c r="F112" s="17">
        <f>SUM(E113:E131)-E113-SUM(E121:E124)</f>
        <v>15046</v>
      </c>
      <c r="G112" s="16">
        <v>13714</v>
      </c>
      <c r="H112" s="17">
        <f>SUM(G113:G131)-G113-SUM(G121:G124)</f>
        <v>13714</v>
      </c>
      <c r="I112" s="16">
        <v>11866</v>
      </c>
      <c r="J112" s="17">
        <f>SUM(I113:I131)-I113-SUM(I121:I124)</f>
        <v>11867</v>
      </c>
      <c r="K112" s="16">
        <v>13189</v>
      </c>
      <c r="L112" s="17">
        <f>SUM(K113:K131)-K113-SUM(K121:K124)</f>
        <v>13189</v>
      </c>
      <c r="M112" s="16">
        <v>5861</v>
      </c>
      <c r="N112" s="17">
        <f>SUM(M113:M131)-M113-SUM(M121:M124)</f>
        <v>5862</v>
      </c>
      <c r="O112" s="16">
        <v>3889</v>
      </c>
      <c r="P112" s="17">
        <f>SUM(O113:O131)-O113-SUM(O121:O124)</f>
        <v>3889</v>
      </c>
      <c r="Q112" s="16">
        <v>3481</v>
      </c>
      <c r="R112" s="17">
        <f>SUM(Q113:Q131)-Q113-SUM(Q121:Q124)</f>
        <v>3481</v>
      </c>
      <c r="S112" s="16">
        <v>3676</v>
      </c>
      <c r="T112" s="17">
        <f>SUM(S113:S131)-S113-SUM(S121:S124)</f>
        <v>3676</v>
      </c>
      <c r="U112" s="16">
        <v>1772</v>
      </c>
      <c r="V112" s="17">
        <f>SUM(U113:U131)-U113-SUM(U121:U124)</f>
        <v>1772</v>
      </c>
      <c r="W112" s="16">
        <v>3670</v>
      </c>
      <c r="X112" s="17">
        <f>SUM(W113:W131)-W113-SUM(W121:W124)</f>
        <v>3670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14267</v>
      </c>
      <c r="E113" s="8">
        <v>12163</v>
      </c>
      <c r="G113" s="8">
        <v>10932</v>
      </c>
      <c r="I113" s="8">
        <v>9022</v>
      </c>
      <c r="K113" s="8">
        <v>10256</v>
      </c>
      <c r="M113" s="8">
        <v>4517</v>
      </c>
      <c r="O113" s="8">
        <v>2592</v>
      </c>
      <c r="Q113" s="8">
        <v>2146</v>
      </c>
      <c r="S113" s="8">
        <v>1485</v>
      </c>
      <c r="U113" s="8">
        <v>224</v>
      </c>
      <c r="W113" s="8">
        <v>2126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14267</v>
      </c>
      <c r="E115" s="8">
        <v>12163</v>
      </c>
      <c r="G115" s="8">
        <v>10932</v>
      </c>
      <c r="I115" s="8">
        <v>9022</v>
      </c>
      <c r="K115" s="8">
        <v>10256</v>
      </c>
      <c r="M115" s="8">
        <v>4517</v>
      </c>
      <c r="O115" s="8">
        <v>2592</v>
      </c>
      <c r="Q115" s="8">
        <v>2146</v>
      </c>
      <c r="S115" s="8">
        <v>1485</v>
      </c>
      <c r="U115" s="8">
        <v>224</v>
      </c>
      <c r="W115" s="8">
        <v>2126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2498</v>
      </c>
      <c r="E120" s="8">
        <v>1523</v>
      </c>
      <c r="G120" s="8">
        <v>1422</v>
      </c>
      <c r="I120" s="8">
        <v>1400</v>
      </c>
      <c r="K120" s="8">
        <v>1390</v>
      </c>
      <c r="M120" s="8">
        <v>1344</v>
      </c>
      <c r="O120" s="8">
        <v>1297</v>
      </c>
      <c r="Q120" s="8">
        <v>1335</v>
      </c>
      <c r="S120" s="8">
        <v>2191</v>
      </c>
      <c r="U120" s="8">
        <v>1520</v>
      </c>
      <c r="W120" s="8">
        <v>1544</v>
      </c>
    </row>
    <row r="121" spans="1:33" ht="15" customHeight="1" x14ac:dyDescent="0.4">
      <c r="A121" s="7" t="s">
        <v>140</v>
      </c>
      <c r="B121" s="8" t="s">
        <v>32</v>
      </c>
      <c r="C121" s="8">
        <v>2498</v>
      </c>
      <c r="E121" s="8">
        <v>1523</v>
      </c>
      <c r="G121" s="8">
        <v>1422</v>
      </c>
      <c r="I121" s="8">
        <v>1400</v>
      </c>
      <c r="K121" s="8">
        <v>1390</v>
      </c>
      <c r="M121" s="8">
        <v>1344</v>
      </c>
      <c r="O121" s="8">
        <v>1297</v>
      </c>
      <c r="Q121" s="8">
        <v>1335</v>
      </c>
      <c r="S121" s="8">
        <v>2191</v>
      </c>
      <c r="U121" s="8">
        <v>1520</v>
      </c>
      <c r="W121" s="8">
        <v>1544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U126" s="8">
        <v>28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1360</v>
      </c>
      <c r="D131" s="14"/>
      <c r="E131" s="13">
        <v>1360</v>
      </c>
      <c r="F131" s="14"/>
      <c r="G131" s="13">
        <v>1360</v>
      </c>
      <c r="H131" s="14"/>
      <c r="I131" s="13">
        <v>1445</v>
      </c>
      <c r="J131" s="14"/>
      <c r="K131" s="13">
        <v>1543</v>
      </c>
      <c r="L131" s="14"/>
      <c r="M131" s="13">
        <v>1</v>
      </c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C134" s="8">
        <v>2</v>
      </c>
      <c r="E134" s="8">
        <v>39</v>
      </c>
      <c r="G134" s="8">
        <v>142</v>
      </c>
    </row>
    <row r="135" spans="1:36" ht="15" customHeight="1" x14ac:dyDescent="0.4">
      <c r="A135" s="7" t="s">
        <v>151</v>
      </c>
      <c r="B135" s="8" t="s">
        <v>32</v>
      </c>
      <c r="C135" s="8">
        <v>60</v>
      </c>
      <c r="E135" s="8">
        <v>55</v>
      </c>
      <c r="G135" s="8">
        <v>63</v>
      </c>
      <c r="I135" s="8">
        <v>64</v>
      </c>
      <c r="K135" s="8">
        <v>43</v>
      </c>
      <c r="M135" s="8">
        <v>51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55980</v>
      </c>
      <c r="D136" s="24">
        <f>C84+C112+SUM(C132:C135)</f>
        <v>55980</v>
      </c>
      <c r="E136" s="23">
        <v>51751</v>
      </c>
      <c r="F136" s="24">
        <f>E84+E112+SUM(E132:E135)</f>
        <v>51750</v>
      </c>
      <c r="G136" s="23">
        <v>47801</v>
      </c>
      <c r="H136" s="24">
        <f>G84+G112+SUM(G132:G135)</f>
        <v>47801</v>
      </c>
      <c r="I136" s="23">
        <v>46355</v>
      </c>
      <c r="J136" s="24">
        <f>I84+I112+SUM(I132:I135)</f>
        <v>46355</v>
      </c>
      <c r="K136" s="23">
        <v>43677</v>
      </c>
      <c r="L136" s="24">
        <f>K84+K112+SUM(K132:K135)</f>
        <v>43677</v>
      </c>
      <c r="M136" s="23">
        <v>27681</v>
      </c>
      <c r="N136" s="24">
        <f>M84+M112+SUM(M132:M135)</f>
        <v>27680</v>
      </c>
      <c r="O136" s="23">
        <v>20400</v>
      </c>
      <c r="P136" s="24">
        <f>O84+O112+SUM(O132:O135)</f>
        <v>20400</v>
      </c>
      <c r="Q136" s="23">
        <v>19825</v>
      </c>
      <c r="R136" s="24">
        <f>Q84+Q112+SUM(Q132:Q135)</f>
        <v>19826</v>
      </c>
      <c r="S136" s="23">
        <v>22661</v>
      </c>
      <c r="T136" s="24">
        <f>S84+S112+SUM(S132:S135)</f>
        <v>3676</v>
      </c>
      <c r="U136" s="23">
        <v>16570</v>
      </c>
      <c r="V136" s="24">
        <f>U84+U112+SUM(U132:U135)</f>
        <v>16570</v>
      </c>
      <c r="W136" s="23">
        <v>15016</v>
      </c>
      <c r="X136" s="24">
        <f>W84+W112+SUM(W132:W135)</f>
        <v>15016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989</v>
      </c>
      <c r="E141" s="8">
        <v>989</v>
      </c>
      <c r="G141" s="8">
        <v>989</v>
      </c>
      <c r="I141" s="8">
        <v>989</v>
      </c>
      <c r="K141" s="8">
        <v>989</v>
      </c>
      <c r="M141" s="8">
        <v>1334</v>
      </c>
      <c r="O141" s="8">
        <v>1334</v>
      </c>
      <c r="Q141" s="8">
        <v>1334</v>
      </c>
      <c r="S141" s="8">
        <v>1937</v>
      </c>
      <c r="U141" s="8">
        <v>1937</v>
      </c>
      <c r="W141" s="8">
        <v>1937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  <c r="W143" s="8">
        <v>1324</v>
      </c>
    </row>
    <row r="144" spans="1:36" ht="15" customHeight="1" x14ac:dyDescent="0.4">
      <c r="A144" s="7" t="s">
        <v>160</v>
      </c>
      <c r="B144" s="8" t="s">
        <v>32</v>
      </c>
      <c r="C144" s="8">
        <v>376</v>
      </c>
      <c r="E144" s="8">
        <v>376</v>
      </c>
      <c r="G144" s="8">
        <v>376</v>
      </c>
      <c r="I144" s="8">
        <v>376</v>
      </c>
      <c r="K144" s="8">
        <v>376</v>
      </c>
      <c r="M144" s="8">
        <v>721</v>
      </c>
      <c r="O144" s="8">
        <v>721</v>
      </c>
      <c r="Q144" s="8">
        <v>721</v>
      </c>
      <c r="S144" s="8">
        <v>1324</v>
      </c>
      <c r="U144" s="8">
        <v>1324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O148" s="8">
        <v>1825</v>
      </c>
      <c r="Q148" s="8">
        <v>3178</v>
      </c>
      <c r="S148" s="8">
        <v>6517</v>
      </c>
      <c r="U148" s="8">
        <v>6327</v>
      </c>
      <c r="W148" s="8">
        <v>4556</v>
      </c>
    </row>
    <row r="149" spans="1:23" ht="15" customHeight="1" x14ac:dyDescent="0.4">
      <c r="A149" s="7" t="s">
        <v>165</v>
      </c>
      <c r="B149" s="8" t="s">
        <v>32</v>
      </c>
      <c r="C149" s="8">
        <v>243</v>
      </c>
      <c r="E149" s="8">
        <v>243</v>
      </c>
      <c r="G149" s="8">
        <v>243</v>
      </c>
      <c r="I149" s="8">
        <v>243</v>
      </c>
      <c r="K149" s="8">
        <v>243</v>
      </c>
      <c r="M149" s="8">
        <v>243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W153" s="8">
        <v>1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S155" s="8">
        <v>15</v>
      </c>
      <c r="U155" s="8">
        <v>14</v>
      </c>
      <c r="W155" s="8">
        <v>35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</row>
    <row r="158" spans="1:23" ht="15" customHeight="1" x14ac:dyDescent="0.4">
      <c r="A158" s="7" t="s">
        <v>174</v>
      </c>
      <c r="B158" s="8" t="s">
        <v>32</v>
      </c>
      <c r="S158" s="8">
        <v>350</v>
      </c>
      <c r="U158" s="8">
        <v>288</v>
      </c>
      <c r="W158" s="8">
        <v>389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>
        <v>24</v>
      </c>
      <c r="P161" s="17"/>
      <c r="Q161" s="16">
        <v>39</v>
      </c>
      <c r="R161" s="17"/>
      <c r="S161" s="16">
        <v>47</v>
      </c>
      <c r="T161" s="17"/>
      <c r="U161" s="16">
        <v>39</v>
      </c>
      <c r="V161" s="17"/>
      <c r="W161" s="16">
        <v>56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50233</v>
      </c>
      <c r="D162" s="17">
        <f>C136+C163+C161</f>
        <v>61727</v>
      </c>
      <c r="E162" s="16">
        <v>44364</v>
      </c>
      <c r="F162" s="17">
        <f>E136+E163+E161</f>
        <v>59138</v>
      </c>
      <c r="G162" s="16">
        <v>40660</v>
      </c>
      <c r="H162" s="17">
        <f>G136+G163+G161</f>
        <v>54942</v>
      </c>
      <c r="I162" s="16">
        <v>39790</v>
      </c>
      <c r="J162" s="17">
        <f>I136+I163+I161</f>
        <v>52920</v>
      </c>
      <c r="K162" s="16">
        <v>37625</v>
      </c>
      <c r="L162" s="17">
        <f>K136+K163+K161</f>
        <v>49729</v>
      </c>
      <c r="M162" s="16">
        <v>27773</v>
      </c>
      <c r="N162" s="17">
        <f>M136+M163+M161</f>
        <v>27774</v>
      </c>
      <c r="O162" s="16">
        <v>20654</v>
      </c>
      <c r="P162" s="17">
        <f>O136+O163+O161</f>
        <v>20654</v>
      </c>
      <c r="Q162" s="16">
        <v>18741</v>
      </c>
      <c r="R162" s="17">
        <f>Q136+Q163+Q161</f>
        <v>20986</v>
      </c>
      <c r="S162" s="16">
        <v>19086</v>
      </c>
      <c r="T162" s="17">
        <f>S136+S163+S161</f>
        <v>26330</v>
      </c>
      <c r="U162" s="16">
        <v>13269</v>
      </c>
      <c r="V162" s="17">
        <f>U136+U163+U161</f>
        <v>19949</v>
      </c>
      <c r="W162" s="16">
        <v>13352</v>
      </c>
      <c r="X162" s="17">
        <f>W136+W163+W161</f>
        <v>16792</v>
      </c>
      <c r="AA162" s="15" t="b">
        <f>IF(AND(D162&gt;C162-5,D162&lt;C162+5),1)</f>
        <v>0</v>
      </c>
      <c r="AB162" s="15" t="b">
        <f>IF(AND(F162&gt;E162-5,F162&lt;E162+5),1)</f>
        <v>0</v>
      </c>
      <c r="AC162" s="15" t="b">
        <f>IF(AND(H162&gt;G162-5,H162&lt;G162+5),1)</f>
        <v>0</v>
      </c>
      <c r="AD162" s="15" t="b">
        <f>IF(AND(J162&gt;I162-5,J162&lt;I162+5),1)</f>
        <v>0</v>
      </c>
      <c r="AE162" s="15" t="b">
        <f>IF(AND(L162&gt;K162-5,L162&lt;K162+5),1)</f>
        <v>0</v>
      </c>
      <c r="AF162" s="15">
        <f>IF(AND(N162&gt;M162-5,N162&lt;M162+5),1)</f>
        <v>1</v>
      </c>
      <c r="AG162" s="15">
        <f>IF(AND(P162&gt;O162-5,P162&lt;O162+5),1)</f>
        <v>1</v>
      </c>
      <c r="AH162" s="15" t="b">
        <f>IF(AND(R162&gt;Q162-5,R162&lt;Q162+5),1)</f>
        <v>0</v>
      </c>
      <c r="AI162" s="15" t="b">
        <f>IF(AND(T162&gt;S162-5,T162&lt;S162+5),1)</f>
        <v>0</v>
      </c>
      <c r="AJ162" s="15" t="b">
        <f>IF(AND(V162&gt;U162-5,V162&lt;U162+5),1)</f>
        <v>0</v>
      </c>
    </row>
    <row r="163" spans="1:36" ht="15" customHeight="1" x14ac:dyDescent="0.4">
      <c r="A163" s="7" t="s">
        <v>179</v>
      </c>
      <c r="B163" s="8" t="s">
        <v>32</v>
      </c>
      <c r="C163" s="8">
        <v>5747</v>
      </c>
      <c r="E163" s="8">
        <v>7387</v>
      </c>
      <c r="G163" s="8">
        <v>7141</v>
      </c>
      <c r="I163" s="8">
        <v>6565</v>
      </c>
      <c r="K163" s="8">
        <v>6052</v>
      </c>
      <c r="M163" s="8">
        <v>93</v>
      </c>
      <c r="O163" s="8">
        <v>230</v>
      </c>
      <c r="Q163" s="8">
        <v>1122</v>
      </c>
      <c r="S163" s="8">
        <v>3622</v>
      </c>
      <c r="U163" s="8">
        <v>3340</v>
      </c>
      <c r="W163" s="8">
        <v>1720</v>
      </c>
    </row>
    <row r="164" spans="1:36" ht="15" customHeight="1" x14ac:dyDescent="0.4">
      <c r="A164" s="7" t="s">
        <v>180</v>
      </c>
      <c r="B164" s="8" t="s">
        <v>32</v>
      </c>
      <c r="C164" s="8">
        <v>7355</v>
      </c>
      <c r="E164" s="8">
        <v>8995</v>
      </c>
      <c r="G164" s="8">
        <v>8749</v>
      </c>
      <c r="I164" s="8">
        <v>8173</v>
      </c>
      <c r="K164" s="8">
        <v>7660</v>
      </c>
      <c r="M164" s="8">
        <v>2206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48262</v>
      </c>
      <c r="E167" s="8">
        <v>38907</v>
      </c>
      <c r="G167" s="8">
        <v>35784</v>
      </c>
      <c r="I167" s="8">
        <v>34616</v>
      </c>
      <c r="K167" s="8">
        <v>33629</v>
      </c>
      <c r="M167" s="8">
        <v>32245</v>
      </c>
      <c r="O167" s="8">
        <v>25007</v>
      </c>
      <c r="Q167" s="8">
        <v>30552</v>
      </c>
      <c r="S167" s="8">
        <v>30909</v>
      </c>
      <c r="U167" s="8">
        <v>29117</v>
      </c>
      <c r="W167" s="8">
        <v>30494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40565</v>
      </c>
      <c r="E169" s="8">
        <v>33870</v>
      </c>
      <c r="G169" s="8">
        <v>28290</v>
      </c>
      <c r="I169" s="8">
        <v>27272</v>
      </c>
      <c r="K169" s="8">
        <v>26247</v>
      </c>
      <c r="M169" s="8">
        <v>24304</v>
      </c>
      <c r="O169" s="8">
        <v>20496</v>
      </c>
      <c r="Q169" s="8">
        <v>26714</v>
      </c>
      <c r="S169" s="8">
        <v>27712</v>
      </c>
      <c r="U169" s="8">
        <v>26221</v>
      </c>
      <c r="W169" s="8">
        <v>27000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7697</v>
      </c>
      <c r="D171" s="24">
        <f>C167-C169+C170</f>
        <v>7697</v>
      </c>
      <c r="E171" s="23">
        <v>5037</v>
      </c>
      <c r="F171" s="24">
        <f>E167-E169+E170</f>
        <v>5037</v>
      </c>
      <c r="G171" s="23">
        <v>7494</v>
      </c>
      <c r="H171" s="24">
        <f>G167-G169+G170</f>
        <v>7494</v>
      </c>
      <c r="I171" s="23">
        <v>7344</v>
      </c>
      <c r="J171" s="24">
        <f>I167-I169+I170</f>
        <v>7344</v>
      </c>
      <c r="K171" s="23">
        <v>7382</v>
      </c>
      <c r="L171" s="24">
        <f>K167-K169+K170</f>
        <v>7382</v>
      </c>
      <c r="M171" s="23">
        <v>7941</v>
      </c>
      <c r="N171" s="24">
        <f>M167-M169+M170</f>
        <v>7941</v>
      </c>
      <c r="O171" s="23">
        <v>4511</v>
      </c>
      <c r="P171" s="24">
        <f>O167-O169+O170</f>
        <v>4511</v>
      </c>
      <c r="Q171" s="23">
        <v>3838</v>
      </c>
      <c r="R171" s="24">
        <f>Q167-Q169+Q170</f>
        <v>3838</v>
      </c>
      <c r="S171" s="23">
        <v>3198</v>
      </c>
      <c r="T171" s="24">
        <f>S167-S169+S170</f>
        <v>3197</v>
      </c>
      <c r="U171" s="23">
        <v>2896</v>
      </c>
      <c r="V171" s="24">
        <f>U167-U169+U170</f>
        <v>2896</v>
      </c>
      <c r="W171" s="23">
        <v>3494</v>
      </c>
      <c r="X171" s="24">
        <f>W167-W169</f>
        <v>3494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6491</v>
      </c>
      <c r="E172" s="8">
        <v>4984</v>
      </c>
      <c r="G172" s="8">
        <v>4365</v>
      </c>
      <c r="I172" s="8">
        <v>4942</v>
      </c>
      <c r="K172" s="8">
        <v>5400</v>
      </c>
      <c r="M172" s="8">
        <v>5447</v>
      </c>
      <c r="O172" s="8">
        <v>4167</v>
      </c>
      <c r="Q172" s="8">
        <v>4050</v>
      </c>
      <c r="S172" s="8">
        <v>3438</v>
      </c>
      <c r="U172" s="8">
        <v>2464</v>
      </c>
      <c r="W172" s="8">
        <v>2234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1206</v>
      </c>
      <c r="D174" s="24">
        <f>C171-C172</f>
        <v>1206</v>
      </c>
      <c r="E174" s="23">
        <v>53</v>
      </c>
      <c r="F174" s="24">
        <f>E171-E172</f>
        <v>53</v>
      </c>
      <c r="G174" s="23">
        <v>3128</v>
      </c>
      <c r="H174" s="24">
        <f>G171-G172</f>
        <v>3129</v>
      </c>
      <c r="I174" s="23">
        <v>2402</v>
      </c>
      <c r="J174" s="24">
        <f>I171-I172</f>
        <v>2402</v>
      </c>
      <c r="K174" s="23">
        <v>1983</v>
      </c>
      <c r="L174" s="24">
        <f>K171-K172</f>
        <v>1982</v>
      </c>
      <c r="M174" s="23">
        <v>2495</v>
      </c>
      <c r="N174" s="24">
        <f>M171-M172</f>
        <v>2494</v>
      </c>
      <c r="O174" s="23">
        <v>344</v>
      </c>
      <c r="P174" s="24">
        <f>O171-O172</f>
        <v>344</v>
      </c>
      <c r="Q174" s="23">
        <v>212</v>
      </c>
      <c r="R174" s="24">
        <f>Q171-Q172</f>
        <v>-212</v>
      </c>
      <c r="S174" s="23">
        <v>240</v>
      </c>
      <c r="T174" s="24">
        <f>S171-S172</f>
        <v>-240</v>
      </c>
      <c r="U174" s="23">
        <v>432</v>
      </c>
      <c r="V174" s="24">
        <f>U171-U172</f>
        <v>432</v>
      </c>
      <c r="W174" s="23">
        <v>1260</v>
      </c>
      <c r="X174" s="24">
        <f>W171-W172</f>
        <v>1260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 t="b">
        <f>IF(AND(R174&gt;Q174-5,R174&lt;Q174+5),1)</f>
        <v>0</v>
      </c>
      <c r="AI174" s="22" t="b">
        <f>IF(AND(T174&gt;S174-5,T174&lt;S174+5),1)</f>
        <v>0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438</v>
      </c>
      <c r="D177" s="27">
        <f>SUM(C178:C188)</f>
        <v>438</v>
      </c>
      <c r="E177" s="26">
        <v>402</v>
      </c>
      <c r="F177" s="27">
        <f>SUM(E178:E188)</f>
        <v>402</v>
      </c>
      <c r="G177" s="26">
        <v>528</v>
      </c>
      <c r="H177" s="27">
        <f>SUM(G178:G188)</f>
        <v>528</v>
      </c>
      <c r="I177" s="26">
        <v>980</v>
      </c>
      <c r="J177" s="27">
        <f>SUM(I178:I188)</f>
        <v>980</v>
      </c>
      <c r="K177" s="26">
        <v>1015</v>
      </c>
      <c r="L177" s="27">
        <f>SUM(K178:K188)</f>
        <v>1015</v>
      </c>
      <c r="M177" s="26">
        <v>670</v>
      </c>
      <c r="N177" s="27">
        <f>SUM(M178:M188)</f>
        <v>670</v>
      </c>
      <c r="O177" s="26">
        <v>374</v>
      </c>
      <c r="P177" s="27">
        <f>SUM(O178:O188)</f>
        <v>374</v>
      </c>
      <c r="Q177" s="26">
        <v>89</v>
      </c>
      <c r="R177" s="27">
        <f>SUM(Q178:Q188)</f>
        <v>89</v>
      </c>
      <c r="S177" s="26">
        <v>248</v>
      </c>
      <c r="T177" s="27">
        <f>SUM(S178:S188)</f>
        <v>248</v>
      </c>
      <c r="U177" s="26">
        <v>94</v>
      </c>
      <c r="V177" s="27">
        <f>SUM(U178:U188)</f>
        <v>94</v>
      </c>
      <c r="W177" s="26">
        <v>80</v>
      </c>
      <c r="X177" s="27">
        <f>SUM(W178:W188)</f>
        <v>80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162</v>
      </c>
      <c r="E178" s="8">
        <v>118</v>
      </c>
      <c r="G178" s="8">
        <v>84</v>
      </c>
      <c r="I178" s="8">
        <v>53</v>
      </c>
      <c r="K178" s="8">
        <v>54</v>
      </c>
      <c r="M178" s="8">
        <v>44</v>
      </c>
      <c r="O178" s="8">
        <v>14</v>
      </c>
      <c r="Q178" s="8">
        <v>12</v>
      </c>
      <c r="S178" s="8">
        <v>27</v>
      </c>
      <c r="U178" s="8">
        <v>7</v>
      </c>
      <c r="W178" s="8">
        <v>3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E182" s="8">
        <v>5</v>
      </c>
    </row>
    <row r="183" spans="1:36" ht="15" customHeight="1" x14ac:dyDescent="0.4">
      <c r="A183" s="7" t="s">
        <v>199</v>
      </c>
      <c r="B183" s="8" t="s">
        <v>32</v>
      </c>
      <c r="Q183" s="8">
        <v>44</v>
      </c>
      <c r="S183" s="8">
        <v>127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3</v>
      </c>
      <c r="U185" s="8">
        <v>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276</v>
      </c>
      <c r="E188" s="8">
        <v>279</v>
      </c>
      <c r="G188" s="8">
        <v>444</v>
      </c>
      <c r="I188" s="8">
        <v>927</v>
      </c>
      <c r="K188" s="8">
        <v>961</v>
      </c>
      <c r="M188" s="8">
        <v>626</v>
      </c>
      <c r="O188" s="8">
        <v>360</v>
      </c>
      <c r="Q188" s="8">
        <v>30</v>
      </c>
      <c r="S188" s="8">
        <v>94</v>
      </c>
      <c r="U188" s="8">
        <v>85</v>
      </c>
      <c r="W188" s="8">
        <v>77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3570</v>
      </c>
      <c r="D189" s="27">
        <f>SUM(C190:C202)</f>
        <v>3570</v>
      </c>
      <c r="E189" s="26">
        <v>4012</v>
      </c>
      <c r="F189" s="27">
        <f>SUM(E190:E202)</f>
        <v>4012</v>
      </c>
      <c r="G189" s="26">
        <v>3317</v>
      </c>
      <c r="H189" s="27">
        <f>SUM(G190:G202)</f>
        <v>3317</v>
      </c>
      <c r="I189" s="26">
        <v>2661</v>
      </c>
      <c r="J189" s="27">
        <f>SUM(I190:I202)</f>
        <v>2661</v>
      </c>
      <c r="K189" s="26">
        <v>2192</v>
      </c>
      <c r="L189" s="27">
        <f>SUM(K190:K202)</f>
        <v>2192</v>
      </c>
      <c r="M189" s="26">
        <v>1938</v>
      </c>
      <c r="N189" s="27">
        <f>SUM(M190:M202)</f>
        <v>1938</v>
      </c>
      <c r="O189" s="26">
        <v>1000</v>
      </c>
      <c r="P189" s="27">
        <f>SUM(O190:O202)</f>
        <v>1000</v>
      </c>
      <c r="Q189" s="26">
        <v>660</v>
      </c>
      <c r="R189" s="27">
        <f>SUM(Q190:Q202)</f>
        <v>660</v>
      </c>
      <c r="S189" s="26">
        <v>533</v>
      </c>
      <c r="T189" s="27">
        <f>SUM(S190:S202)</f>
        <v>533</v>
      </c>
      <c r="U189" s="26">
        <v>209</v>
      </c>
      <c r="V189" s="27">
        <f>SUM(U190:U202)</f>
        <v>209</v>
      </c>
      <c r="W189" s="26">
        <v>165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2534</v>
      </c>
      <c r="E190" s="8">
        <v>2012</v>
      </c>
      <c r="G190" s="8">
        <v>1661</v>
      </c>
      <c r="I190" s="8">
        <v>1319</v>
      </c>
      <c r="K190" s="8">
        <v>1179</v>
      </c>
      <c r="M190" s="8">
        <v>998</v>
      </c>
      <c r="O190" s="8">
        <v>619</v>
      </c>
      <c r="Q190" s="8">
        <v>349</v>
      </c>
      <c r="S190" s="8">
        <v>404</v>
      </c>
      <c r="U190" s="8">
        <v>191</v>
      </c>
      <c r="W190" s="8">
        <v>81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284</v>
      </c>
      <c r="E195" s="8">
        <v>790</v>
      </c>
      <c r="G195" s="8">
        <v>596</v>
      </c>
      <c r="I195" s="8">
        <v>720</v>
      </c>
      <c r="K195" s="8">
        <v>574</v>
      </c>
      <c r="M195" s="8">
        <v>300</v>
      </c>
    </row>
    <row r="196" spans="1:36" ht="15" customHeight="1" x14ac:dyDescent="0.4">
      <c r="A196" s="7" t="s">
        <v>212</v>
      </c>
      <c r="B196" s="8" t="s">
        <v>32</v>
      </c>
      <c r="Q196" s="8">
        <v>47</v>
      </c>
      <c r="U196" s="8">
        <v>8</v>
      </c>
      <c r="W196" s="8">
        <v>66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S199" s="8">
        <v>4</v>
      </c>
      <c r="W199" s="8">
        <v>11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752</v>
      </c>
      <c r="E202" s="8">
        <v>1210</v>
      </c>
      <c r="G202" s="8">
        <v>1060</v>
      </c>
      <c r="I202" s="8">
        <v>622</v>
      </c>
      <c r="K202" s="8">
        <v>439</v>
      </c>
      <c r="M202" s="8">
        <v>640</v>
      </c>
      <c r="O202" s="8">
        <v>381</v>
      </c>
      <c r="Q202" s="8">
        <v>264</v>
      </c>
      <c r="S202" s="8">
        <v>125</v>
      </c>
      <c r="U202" s="8">
        <v>10</v>
      </c>
      <c r="W202" s="8">
        <v>6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1926</v>
      </c>
      <c r="D203" s="24">
        <f>C174+C177-C189</f>
        <v>-1926</v>
      </c>
      <c r="E203" s="23">
        <v>3557</v>
      </c>
      <c r="F203" s="24">
        <f>E174+E177-E189</f>
        <v>-3557</v>
      </c>
      <c r="G203" s="23">
        <v>340</v>
      </c>
      <c r="H203" s="24">
        <f>G174+G177-G189</f>
        <v>339</v>
      </c>
      <c r="I203" s="23">
        <v>721</v>
      </c>
      <c r="J203" s="24">
        <f>I174+I177-I189</f>
        <v>721</v>
      </c>
      <c r="K203" s="23">
        <v>807</v>
      </c>
      <c r="L203" s="24">
        <f>K174+K177-K189</f>
        <v>806</v>
      </c>
      <c r="M203" s="23">
        <v>1227</v>
      </c>
      <c r="N203" s="24">
        <f>M174+M177-M189</f>
        <v>1227</v>
      </c>
      <c r="O203" s="23">
        <v>282</v>
      </c>
      <c r="P203" s="24">
        <f>O174+O177-O189</f>
        <v>-282</v>
      </c>
      <c r="Q203" s="23">
        <v>784</v>
      </c>
      <c r="R203" s="24">
        <f>Q174+Q177-Q189</f>
        <v>-359</v>
      </c>
      <c r="S203" s="23">
        <v>525</v>
      </c>
      <c r="T203" s="24">
        <f>S174+S177-S189</f>
        <v>-45</v>
      </c>
      <c r="U203" s="23">
        <v>317</v>
      </c>
      <c r="V203" s="24">
        <f>U174+U177-U189</f>
        <v>317</v>
      </c>
      <c r="W203" s="23">
        <v>1175</v>
      </c>
      <c r="X203" s="24">
        <f>W174+W177-W189</f>
        <v>1175</v>
      </c>
      <c r="AA203" s="22" t="b">
        <f>IF(AND(D203&gt;C203-5,D203&lt;C203+5),1)</f>
        <v>0</v>
      </c>
      <c r="AB203" s="22" t="b">
        <f>IF(AND(F203&gt;E203-5,F203&lt;E203+5),1)</f>
        <v>0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 t="b">
        <f>IF(AND(P203&gt;O203-5,P203&lt;O203+5),1)</f>
        <v>0</v>
      </c>
      <c r="AH203" s="22" t="b">
        <f>IF(AND(R203&gt;Q203-5,R203&lt;Q203+5),1)</f>
        <v>0</v>
      </c>
      <c r="AI203" s="22" t="b">
        <f>IF(AND(T203&gt;S203-5,T203&lt;S203+5),1)</f>
        <v>0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214</v>
      </c>
      <c r="D204" s="20">
        <f>SUM(C205:C215)</f>
        <v>214</v>
      </c>
      <c r="E204" s="19">
        <v>3327</v>
      </c>
      <c r="F204" s="20">
        <f>SUM(E205:E215)</f>
        <v>3327</v>
      </c>
      <c r="G204" s="19">
        <v>124</v>
      </c>
      <c r="H204" s="20">
        <f>SUM(G205:G215)</f>
        <v>124</v>
      </c>
      <c r="I204" s="19"/>
      <c r="J204" s="20">
        <f>SUM(I205:I215)</f>
        <v>0</v>
      </c>
      <c r="K204" s="19">
        <v>67</v>
      </c>
      <c r="L204" s="20">
        <f>SUM(K205:K215)</f>
        <v>67</v>
      </c>
      <c r="M204" s="19">
        <v>5647</v>
      </c>
      <c r="N204" s="20">
        <f>SUM(M205:M215)</f>
        <v>5647</v>
      </c>
      <c r="O204" s="19">
        <v>3186</v>
      </c>
      <c r="P204" s="20">
        <f>SUM(O205:O215)</f>
        <v>3186</v>
      </c>
      <c r="Q204" s="19">
        <v>28</v>
      </c>
      <c r="R204" s="20">
        <f>SUM(Q205:Q215)</f>
        <v>28</v>
      </c>
      <c r="S204" s="19">
        <v>180</v>
      </c>
      <c r="T204" s="20">
        <f>SUM(S205:S215)</f>
        <v>180</v>
      </c>
      <c r="U204" s="19">
        <v>62</v>
      </c>
      <c r="V204" s="20">
        <f>SUM(U205:U215)</f>
        <v>62</v>
      </c>
      <c r="W204" s="19">
        <v>298</v>
      </c>
      <c r="X204" s="20">
        <f>SUM(W205:W215)</f>
        <v>298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E208" s="8">
        <v>2902</v>
      </c>
      <c r="G208" s="8">
        <v>111</v>
      </c>
      <c r="K208" s="8">
        <v>67</v>
      </c>
      <c r="M208" s="8">
        <v>5556</v>
      </c>
      <c r="O208" s="8">
        <v>3186</v>
      </c>
      <c r="Q208" s="8">
        <v>24</v>
      </c>
      <c r="S208" s="8">
        <v>180</v>
      </c>
      <c r="U208" s="8">
        <v>4</v>
      </c>
      <c r="W208" s="8">
        <v>225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  <c r="W210" s="8">
        <v>30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214</v>
      </c>
      <c r="E215" s="8">
        <v>425</v>
      </c>
      <c r="G215" s="8">
        <v>13</v>
      </c>
      <c r="M215" s="8">
        <v>91</v>
      </c>
      <c r="Q215" s="8">
        <v>4</v>
      </c>
      <c r="U215" s="8">
        <v>58</v>
      </c>
      <c r="W215" s="8">
        <v>43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90</v>
      </c>
      <c r="D216" s="27">
        <f>SUM(C217:C227)</f>
        <v>90</v>
      </c>
      <c r="E216" s="26">
        <v>1255</v>
      </c>
      <c r="F216" s="27">
        <f>SUM(E217:E227)</f>
        <v>1255</v>
      </c>
      <c r="G216" s="26">
        <v>244</v>
      </c>
      <c r="H216" s="27">
        <f>SUM(G217:G227)</f>
        <v>244</v>
      </c>
      <c r="I216" s="26">
        <v>69</v>
      </c>
      <c r="J216" s="27">
        <f>SUM(I217:I227)</f>
        <v>69</v>
      </c>
      <c r="K216" s="26">
        <v>359</v>
      </c>
      <c r="L216" s="27">
        <f>SUM(K217:K227)</f>
        <v>358</v>
      </c>
      <c r="M216" s="26">
        <v>1270</v>
      </c>
      <c r="N216" s="27">
        <f>SUM(M217:M227)</f>
        <v>1270</v>
      </c>
      <c r="O216" s="26">
        <v>2792</v>
      </c>
      <c r="P216" s="27">
        <f>SUM(O217:O227)</f>
        <v>2792</v>
      </c>
      <c r="Q216" s="26">
        <v>562</v>
      </c>
      <c r="R216" s="27">
        <f>SUM(Q217:Q227)</f>
        <v>563</v>
      </c>
      <c r="S216" s="26">
        <v>2904</v>
      </c>
      <c r="T216" s="27">
        <f>SUM(S217:S227)</f>
        <v>2904</v>
      </c>
      <c r="U216" s="26">
        <v>161</v>
      </c>
      <c r="V216" s="27">
        <f>SUM(U217:U227)</f>
        <v>161</v>
      </c>
      <c r="W216" s="26">
        <v>123</v>
      </c>
      <c r="X216" s="27">
        <f>SUM(W217:W227)</f>
        <v>123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M219" s="8">
        <v>503</v>
      </c>
      <c r="O219" s="8">
        <v>2306</v>
      </c>
    </row>
    <row r="220" spans="1:36" ht="15" customHeight="1" x14ac:dyDescent="0.4">
      <c r="A220" s="7" t="s">
        <v>209</v>
      </c>
      <c r="B220" s="8" t="s">
        <v>32</v>
      </c>
      <c r="W220" s="8">
        <v>37</v>
      </c>
    </row>
    <row r="221" spans="1:36" ht="15" customHeight="1" x14ac:dyDescent="0.4">
      <c r="A221" s="7" t="s">
        <v>211</v>
      </c>
      <c r="B221" s="8" t="s">
        <v>32</v>
      </c>
      <c r="C221" s="8">
        <v>90</v>
      </c>
      <c r="E221" s="8">
        <v>92</v>
      </c>
      <c r="G221" s="8">
        <v>145</v>
      </c>
      <c r="I221" s="8">
        <v>69</v>
      </c>
      <c r="K221" s="8">
        <v>19</v>
      </c>
      <c r="M221" s="8">
        <v>61</v>
      </c>
      <c r="O221" s="8">
        <v>125</v>
      </c>
      <c r="Q221" s="8">
        <v>420</v>
      </c>
      <c r="S221" s="8">
        <v>862</v>
      </c>
      <c r="U221" s="8">
        <v>64</v>
      </c>
      <c r="W221" s="8">
        <v>50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1160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E227" s="8">
        <v>1163</v>
      </c>
      <c r="G227" s="8">
        <v>99</v>
      </c>
      <c r="K227" s="8">
        <v>339</v>
      </c>
      <c r="M227" s="8">
        <v>706</v>
      </c>
      <c r="O227" s="8">
        <v>361</v>
      </c>
      <c r="Q227" s="8">
        <v>143</v>
      </c>
      <c r="S227" s="8">
        <v>882</v>
      </c>
      <c r="U227" s="8">
        <v>97</v>
      </c>
      <c r="W227" s="8">
        <v>36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1801</v>
      </c>
      <c r="D229" s="24">
        <f>C203+C204-C216</f>
        <v>2050</v>
      </c>
      <c r="E229" s="23">
        <v>1485</v>
      </c>
      <c r="F229" s="24">
        <f>E203+E204-E216</f>
        <v>5629</v>
      </c>
      <c r="G229" s="23">
        <v>220</v>
      </c>
      <c r="H229" s="24">
        <f>G203+G204-G216</f>
        <v>220</v>
      </c>
      <c r="I229" s="23">
        <v>652</v>
      </c>
      <c r="J229" s="24">
        <f>I203+I204-I216</f>
        <v>652</v>
      </c>
      <c r="K229" s="23">
        <v>515</v>
      </c>
      <c r="L229" s="24">
        <f>K203+K204-K216</f>
        <v>515</v>
      </c>
      <c r="M229" s="23">
        <v>5604</v>
      </c>
      <c r="N229" s="24">
        <f>M203+M204-M216</f>
        <v>5604</v>
      </c>
      <c r="O229" s="23">
        <v>112</v>
      </c>
      <c r="P229" s="24">
        <f>O203+O204-O216</f>
        <v>676</v>
      </c>
      <c r="Q229" s="23">
        <v>1319</v>
      </c>
      <c r="R229" s="24">
        <f>Q203+Q204-Q216</f>
        <v>250</v>
      </c>
      <c r="S229" s="23">
        <v>3250</v>
      </c>
      <c r="T229" s="24">
        <f>S203+S204-S216</f>
        <v>-2199</v>
      </c>
      <c r="U229" s="23">
        <v>218</v>
      </c>
      <c r="V229" s="24">
        <f>U203+U204-U216</f>
        <v>218</v>
      </c>
      <c r="W229" s="23">
        <v>1350</v>
      </c>
      <c r="X229" s="24">
        <f>W203+W204-W216</f>
        <v>1350</v>
      </c>
      <c r="AA229" s="22" t="b">
        <f>IF(AND(D229&gt;C229-5,D229&lt;C229+5),1)</f>
        <v>0</v>
      </c>
      <c r="AB229" s="22" t="b">
        <f>IF(AND(F229&gt;E229-5,F229&lt;E229+5),1)</f>
        <v>0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 t="b">
        <f>IF(AND(P229&gt;O229-5,P229&lt;O229+5),1)</f>
        <v>0</v>
      </c>
      <c r="AH229" s="22" t="b">
        <f>IF(AND(R229&gt;Q229-5,R229&lt;Q229+5),1)</f>
        <v>0</v>
      </c>
      <c r="AI229" s="22" t="b">
        <f>IF(AND(T229&gt;S229-5,T229&lt;S229+5),1)</f>
        <v>0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1801</v>
      </c>
      <c r="E232" s="8">
        <v>1485</v>
      </c>
      <c r="G232" s="8">
        <v>220</v>
      </c>
      <c r="I232" s="8">
        <v>652</v>
      </c>
      <c r="K232" s="8">
        <v>515</v>
      </c>
      <c r="M232" s="8">
        <v>5604</v>
      </c>
      <c r="O232" s="8">
        <v>112</v>
      </c>
      <c r="Q232" s="8">
        <v>1319</v>
      </c>
      <c r="S232" s="8">
        <v>3250</v>
      </c>
      <c r="U232" s="8">
        <v>218</v>
      </c>
      <c r="W232" s="8">
        <v>1350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13</v>
      </c>
      <c r="D233" s="14">
        <f>SUM(C234:C244)</f>
        <v>29</v>
      </c>
      <c r="E233" s="13">
        <v>338</v>
      </c>
      <c r="F233" s="14">
        <f>SUM(E234:E244)</f>
        <v>344</v>
      </c>
      <c r="G233" s="13">
        <v>31</v>
      </c>
      <c r="H233" s="14">
        <f>SUM(G234:G244)</f>
        <v>45</v>
      </c>
      <c r="I233" s="13">
        <v>16</v>
      </c>
      <c r="J233" s="14">
        <f>SUM(I234:I244)</f>
        <v>18</v>
      </c>
      <c r="K233" s="13">
        <v>18</v>
      </c>
      <c r="L233" s="14">
        <f>SUM(K234:K244)</f>
        <v>48</v>
      </c>
      <c r="M233" s="13">
        <v>64</v>
      </c>
      <c r="N233" s="14">
        <f>SUM(M234:M244)</f>
        <v>151</v>
      </c>
      <c r="O233" s="13">
        <v>10</v>
      </c>
      <c r="P233" s="14">
        <f>SUM(O234:O244)</f>
        <v>34</v>
      </c>
      <c r="Q233" s="13">
        <v>28</v>
      </c>
      <c r="R233" s="14">
        <f>SUM(Q234:Q244)</f>
        <v>102</v>
      </c>
      <c r="S233" s="13">
        <v>82</v>
      </c>
      <c r="T233" s="14">
        <f>SUM(S234:S244)</f>
        <v>72</v>
      </c>
      <c r="U233" s="13">
        <v>36</v>
      </c>
      <c r="V233" s="14">
        <f>SUM(U234:U244)</f>
        <v>43</v>
      </c>
      <c r="W233" s="13">
        <v>437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13</v>
      </c>
      <c r="E236" s="8">
        <v>338</v>
      </c>
      <c r="G236" s="8">
        <v>31</v>
      </c>
      <c r="I236" s="8">
        <v>16</v>
      </c>
      <c r="K236" s="8">
        <v>18</v>
      </c>
      <c r="M236" s="8">
        <v>64</v>
      </c>
      <c r="O236" s="8">
        <v>10</v>
      </c>
      <c r="Q236" s="8">
        <v>58</v>
      </c>
      <c r="S236" s="8">
        <v>22</v>
      </c>
      <c r="U236" s="8">
        <v>36</v>
      </c>
      <c r="W236" s="8">
        <v>110</v>
      </c>
    </row>
    <row r="237" spans="1:36" ht="15" customHeight="1" x14ac:dyDescent="0.4">
      <c r="A237" s="7" t="s">
        <v>245</v>
      </c>
      <c r="B237" s="8" t="s">
        <v>32</v>
      </c>
      <c r="Q237" s="8">
        <v>30</v>
      </c>
      <c r="S237" s="8">
        <v>42</v>
      </c>
      <c r="W237" s="8">
        <v>547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7</v>
      </c>
      <c r="E240" s="8">
        <v>3</v>
      </c>
      <c r="G240" s="8">
        <v>8</v>
      </c>
      <c r="I240" s="8">
        <v>1</v>
      </c>
      <c r="K240" s="8">
        <v>21</v>
      </c>
      <c r="M240" s="8">
        <v>20</v>
      </c>
      <c r="O240" s="8">
        <v>24</v>
      </c>
      <c r="Q240" s="8">
        <v>14</v>
      </c>
      <c r="S240" s="8">
        <v>8</v>
      </c>
      <c r="U240" s="8">
        <v>7</v>
      </c>
      <c r="W240" s="8">
        <v>16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  <c r="C242" s="8">
        <v>9</v>
      </c>
      <c r="E242" s="8">
        <v>3</v>
      </c>
      <c r="G242" s="8">
        <v>6</v>
      </c>
      <c r="I242" s="8">
        <v>1</v>
      </c>
      <c r="K242" s="8">
        <v>9</v>
      </c>
      <c r="M242" s="8">
        <v>67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1798</v>
      </c>
      <c r="D245" s="24">
        <f>D229-C233+SUM(C242:C244)-C241-C240</f>
        <v>2039</v>
      </c>
      <c r="E245" s="23">
        <v>1817</v>
      </c>
      <c r="F245" s="24">
        <f>F229-E233+SUM(E242:E244)-E241-E240</f>
        <v>5291</v>
      </c>
      <c r="G245" s="23">
        <v>175</v>
      </c>
      <c r="H245" s="24">
        <f>H229-G233+SUM(G242:G244)-G241-G240</f>
        <v>187</v>
      </c>
      <c r="I245" s="23">
        <v>638</v>
      </c>
      <c r="J245" s="24">
        <f>J229-I233+SUM(I242:I244)-I241-I240</f>
        <v>636</v>
      </c>
      <c r="K245" s="23">
        <v>527</v>
      </c>
      <c r="L245" s="24">
        <f>L229-K233+SUM(K242:K244)-K241-K240</f>
        <v>485</v>
      </c>
      <c r="M245" s="23">
        <v>5454</v>
      </c>
      <c r="N245" s="24">
        <f>N229-M233+SUM(M242:M244)-M241-M240</f>
        <v>5587</v>
      </c>
      <c r="O245" s="23">
        <v>126</v>
      </c>
      <c r="P245" s="24">
        <f>P229-O233+SUM(O242:O244)-O241-O240</f>
        <v>642</v>
      </c>
      <c r="Q245" s="23">
        <v>1361</v>
      </c>
      <c r="R245" s="24">
        <f>R229-Q233+SUM(Q242:Q244)-Q241-Q240</f>
        <v>208</v>
      </c>
      <c r="S245" s="23">
        <v>3339</v>
      </c>
      <c r="T245" s="24">
        <f>T229-S233+SUM(S242:S244)-S241-S240</f>
        <v>-2289</v>
      </c>
      <c r="U245" s="23">
        <v>189</v>
      </c>
      <c r="V245" s="24">
        <f>V229-U233+SUM(U242:U244)-U241-U240</f>
        <v>175</v>
      </c>
      <c r="W245" s="23">
        <v>1771</v>
      </c>
      <c r="X245" s="24">
        <f>X229-W233+SUM(W242:W244)-W241-W240</f>
        <v>897</v>
      </c>
      <c r="AA245" s="22" t="b">
        <f>IF(AND(D245&gt;C245-5,D245&lt;C245+5),1)</f>
        <v>0</v>
      </c>
      <c r="AB245" s="22" t="b">
        <f>IF(AND(F245&gt;E245-5,F245&lt;E245+5),1)</f>
        <v>0</v>
      </c>
      <c r="AC245" s="22" t="b">
        <f>IF(AND(H245&gt;G245-5,H245&lt;G245+5),1)</f>
        <v>0</v>
      </c>
      <c r="AD245" s="22">
        <f>IF(AND(J245&gt;I245-5,J245&lt;I245+5),1)</f>
        <v>1</v>
      </c>
      <c r="AE245" s="22" t="b">
        <f>IF(AND(L245&gt;K245-5,L245&lt;K245+5),1)</f>
        <v>0</v>
      </c>
      <c r="AF245" s="22" t="b">
        <f>IF(AND(N245&gt;M245-5,N245&lt;M245+5),1)</f>
        <v>0</v>
      </c>
      <c r="AG245" s="22" t="b">
        <f>IF(AND(P245&gt;O245-5,P245&lt;O245+5),1)</f>
        <v>0</v>
      </c>
      <c r="AH245" s="22" t="b">
        <f>IF(AND(R245&gt;Q245-5,R245&lt;Q245+5),1)</f>
        <v>0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-1319</v>
      </c>
      <c r="S246" s="8">
        <v>-3250</v>
      </c>
      <c r="U246" s="8">
        <v>218</v>
      </c>
      <c r="W246" s="8">
        <v>1350</v>
      </c>
    </row>
    <row r="247" spans="1:36" ht="15" customHeight="1" x14ac:dyDescent="0.4">
      <c r="A247" s="7" t="s">
        <v>255</v>
      </c>
      <c r="B247" s="8" t="s">
        <v>32</v>
      </c>
      <c r="Q247" s="8">
        <v>645</v>
      </c>
      <c r="S247" s="8">
        <v>504</v>
      </c>
      <c r="U247" s="8">
        <v>445</v>
      </c>
      <c r="W247" s="8">
        <v>388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</row>
    <row r="252" spans="1:36" ht="15" customHeight="1" x14ac:dyDescent="0.4">
      <c r="A252" s="7" t="s">
        <v>520</v>
      </c>
      <c r="B252" s="8" t="s">
        <v>32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Q254" s="8">
        <v>-24</v>
      </c>
      <c r="S254" s="8">
        <v>-180</v>
      </c>
      <c r="U254" s="8">
        <v>-4</v>
      </c>
      <c r="W254" s="8">
        <v>-225</v>
      </c>
    </row>
    <row r="255" spans="1:36" ht="15" customHeight="1" x14ac:dyDescent="0.4">
      <c r="A255" s="7" t="s">
        <v>263</v>
      </c>
      <c r="B255" s="8" t="s">
        <v>32</v>
      </c>
      <c r="Q255" s="8">
        <v>210</v>
      </c>
      <c r="S255" s="8">
        <v>270</v>
      </c>
      <c r="U255" s="8">
        <v>30</v>
      </c>
      <c r="W255" s="8">
        <v>31</v>
      </c>
    </row>
    <row r="256" spans="1:36" ht="15" customHeight="1" x14ac:dyDescent="0.4">
      <c r="A256" s="7" t="s">
        <v>264</v>
      </c>
      <c r="B256" s="8" t="s">
        <v>32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Q261" s="8">
        <v>146</v>
      </c>
      <c r="S261" s="8">
        <v>179</v>
      </c>
      <c r="U261" s="8">
        <v>-166</v>
      </c>
      <c r="W261" s="8">
        <v>-120</v>
      </c>
    </row>
    <row r="262" spans="1:23" ht="15" customHeight="1" x14ac:dyDescent="0.4">
      <c r="A262" s="7" t="s">
        <v>270</v>
      </c>
      <c r="B262" s="8" t="s">
        <v>32</v>
      </c>
      <c r="Q262" s="8">
        <v>38</v>
      </c>
      <c r="S262" s="8">
        <v>-304</v>
      </c>
      <c r="U262" s="8">
        <v>-671</v>
      </c>
      <c r="W262" s="8">
        <v>26</v>
      </c>
    </row>
    <row r="263" spans="1:23" ht="15" customHeight="1" x14ac:dyDescent="0.4">
      <c r="A263" s="7" t="s">
        <v>271</v>
      </c>
      <c r="B263" s="8" t="s">
        <v>32</v>
      </c>
      <c r="Q263" s="8">
        <v>-56</v>
      </c>
      <c r="S263" s="8">
        <v>-77</v>
      </c>
      <c r="U263" s="8">
        <v>-201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Q265" s="8">
        <v>-12</v>
      </c>
      <c r="S265" s="8">
        <v>-27</v>
      </c>
      <c r="U265" s="8">
        <v>-8</v>
      </c>
      <c r="W265" s="8">
        <v>-3</v>
      </c>
    </row>
    <row r="266" spans="1:23" ht="15" customHeight="1" x14ac:dyDescent="0.4">
      <c r="A266" s="7" t="s">
        <v>274</v>
      </c>
      <c r="B266" s="8" t="s">
        <v>32</v>
      </c>
      <c r="Q266" s="8">
        <v>349</v>
      </c>
      <c r="S266" s="8">
        <v>404</v>
      </c>
      <c r="U266" s="8">
        <v>158</v>
      </c>
      <c r="W266" s="8">
        <v>81</v>
      </c>
    </row>
    <row r="267" spans="1:23" ht="15" customHeight="1" x14ac:dyDescent="0.4">
      <c r="A267" s="7" t="s">
        <v>275</v>
      </c>
      <c r="B267" s="8" t="s">
        <v>32</v>
      </c>
      <c r="Q267" s="8">
        <v>26</v>
      </c>
      <c r="S267" s="8">
        <v>-93</v>
      </c>
      <c r="U267" s="8">
        <v>-17</v>
      </c>
      <c r="W267" s="8">
        <v>26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  <c r="Q269" s="8">
        <v>-3</v>
      </c>
      <c r="S269" s="8">
        <v>4</v>
      </c>
      <c r="U269" s="8">
        <v>-2</v>
      </c>
      <c r="W269" s="8">
        <v>11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Q272" s="8">
        <v>-503</v>
      </c>
      <c r="S272" s="8">
        <v>-1816</v>
      </c>
      <c r="U272" s="8">
        <v>3682</v>
      </c>
      <c r="W272" s="8">
        <v>381</v>
      </c>
    </row>
    <row r="273" spans="1:36" ht="15" customHeight="1" x14ac:dyDescent="0.4">
      <c r="A273" s="7" t="s">
        <v>281</v>
      </c>
      <c r="B273" s="8" t="s">
        <v>32</v>
      </c>
      <c r="Q273" s="8">
        <v>1795</v>
      </c>
      <c r="S273" s="8">
        <v>312</v>
      </c>
      <c r="U273" s="8">
        <v>1076</v>
      </c>
      <c r="W273" s="8">
        <v>230</v>
      </c>
    </row>
    <row r="274" spans="1:36" ht="15" customHeight="1" x14ac:dyDescent="0.4">
      <c r="A274" s="7" t="s">
        <v>282</v>
      </c>
      <c r="B274" s="8" t="s">
        <v>32</v>
      </c>
      <c r="Q274" s="8">
        <v>982</v>
      </c>
      <c r="S274" s="8">
        <v>1798</v>
      </c>
      <c r="U274" s="8">
        <v>-3156</v>
      </c>
      <c r="W274" s="8">
        <v>131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Q277" s="8">
        <v>88</v>
      </c>
      <c r="S277" s="8">
        <v>48</v>
      </c>
      <c r="U277" s="8">
        <v>88</v>
      </c>
      <c r="W277" s="8">
        <v>-13</v>
      </c>
    </row>
    <row r="278" spans="1:36" ht="15" customHeight="1" x14ac:dyDescent="0.4">
      <c r="A278" s="7" t="s">
        <v>286</v>
      </c>
      <c r="B278" s="8" t="s">
        <v>32</v>
      </c>
      <c r="Q278" s="8">
        <v>-67</v>
      </c>
      <c r="S278" s="8">
        <v>27</v>
      </c>
      <c r="U278" s="8">
        <v>51</v>
      </c>
      <c r="W278" s="8">
        <v>70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>
        <v>-62</v>
      </c>
      <c r="R280" s="14"/>
      <c r="S280" s="13">
        <v>2449</v>
      </c>
      <c r="T280" s="14"/>
      <c r="U280" s="13">
        <v>180</v>
      </c>
      <c r="V280" s="14"/>
      <c r="W280" s="13">
        <v>68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2233</v>
      </c>
      <c r="R285" s="27">
        <f>SUM(Q246:Q280)</f>
        <v>2233</v>
      </c>
      <c r="S285" s="26">
        <v>248</v>
      </c>
      <c r="T285" s="27">
        <f>SUM(S246:S280)</f>
        <v>248</v>
      </c>
      <c r="U285" s="26">
        <v>1703</v>
      </c>
      <c r="V285" s="27">
        <f>SUM(U246:U280)</f>
        <v>1703</v>
      </c>
      <c r="W285" s="26">
        <v>2432</v>
      </c>
      <c r="X285" s="27">
        <f>SUM(W246:W280)</f>
        <v>2432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12</v>
      </c>
      <c r="S286" s="8">
        <v>27</v>
      </c>
      <c r="U286" s="8">
        <v>8</v>
      </c>
      <c r="W286" s="8">
        <v>3</v>
      </c>
    </row>
    <row r="287" spans="1:36" ht="15" customHeight="1" x14ac:dyDescent="0.4">
      <c r="A287" s="7" t="s">
        <v>295</v>
      </c>
      <c r="B287" s="8" t="s">
        <v>32</v>
      </c>
      <c r="Q287" s="8">
        <v>-361</v>
      </c>
      <c r="S287" s="8">
        <v>-393</v>
      </c>
      <c r="U287" s="8">
        <v>-149</v>
      </c>
      <c r="W287" s="8">
        <v>-115</v>
      </c>
    </row>
    <row r="288" spans="1:36" ht="15" customHeight="1" x14ac:dyDescent="0.4">
      <c r="A288" s="7" t="s">
        <v>296</v>
      </c>
      <c r="B288" s="8" t="s">
        <v>32</v>
      </c>
      <c r="Q288" s="8">
        <v>-12</v>
      </c>
      <c r="S288" s="8">
        <v>-82</v>
      </c>
      <c r="U288" s="8">
        <v>-20</v>
      </c>
      <c r="W288" s="8">
        <v>-45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1872</v>
      </c>
      <c r="R291" s="24">
        <f>R285+SUM(Q286:Q290)</f>
        <v>1872</v>
      </c>
      <c r="S291" s="23">
        <v>-200</v>
      </c>
      <c r="T291" s="24">
        <f>T285+SUM(S286:S290)</f>
        <v>-200</v>
      </c>
      <c r="U291" s="23">
        <v>1543</v>
      </c>
      <c r="V291" s="24">
        <f>U285+SUM(U286:U290)</f>
        <v>1542</v>
      </c>
      <c r="W291" s="23">
        <v>2275</v>
      </c>
      <c r="X291" s="24">
        <f>W285+SUM(W286:W290)</f>
        <v>2275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-80</v>
      </c>
      <c r="U292" s="8">
        <v>-12</v>
      </c>
    </row>
    <row r="293" spans="1:36" ht="15" customHeight="1" x14ac:dyDescent="0.4">
      <c r="A293" s="7" t="s">
        <v>301</v>
      </c>
      <c r="B293" s="8" t="s">
        <v>32</v>
      </c>
      <c r="S293" s="8">
        <v>22</v>
      </c>
      <c r="W293" s="8">
        <v>10</v>
      </c>
    </row>
    <row r="294" spans="1:36" ht="15" customHeight="1" x14ac:dyDescent="0.4">
      <c r="A294" s="7" t="s">
        <v>302</v>
      </c>
      <c r="B294" s="8" t="s">
        <v>32</v>
      </c>
      <c r="Q294" s="8">
        <v>-307</v>
      </c>
      <c r="S294" s="8">
        <v>-373</v>
      </c>
      <c r="U294" s="8">
        <v>-550</v>
      </c>
      <c r="W294" s="8">
        <v>-318</v>
      </c>
    </row>
    <row r="295" spans="1:36" ht="15" customHeight="1" x14ac:dyDescent="0.4">
      <c r="A295" s="7" t="s">
        <v>303</v>
      </c>
      <c r="B295" s="8" t="s">
        <v>32</v>
      </c>
      <c r="Q295" s="8">
        <v>34</v>
      </c>
      <c r="S295" s="8">
        <v>258</v>
      </c>
      <c r="U295" s="8">
        <v>35</v>
      </c>
      <c r="W295" s="8">
        <v>291</v>
      </c>
    </row>
    <row r="296" spans="1:36" ht="15" customHeight="1" x14ac:dyDescent="0.4">
      <c r="A296" s="7" t="s">
        <v>304</v>
      </c>
      <c r="B296" s="8" t="s">
        <v>32</v>
      </c>
      <c r="Q296" s="8">
        <v>-130</v>
      </c>
    </row>
    <row r="297" spans="1:36" ht="15" customHeight="1" x14ac:dyDescent="0.4">
      <c r="A297" s="7" t="s">
        <v>305</v>
      </c>
      <c r="B297" s="8" t="s">
        <v>32</v>
      </c>
      <c r="Q297" s="8">
        <v>4</v>
      </c>
    </row>
    <row r="298" spans="1:36" ht="15" customHeight="1" x14ac:dyDescent="0.4">
      <c r="A298" s="7" t="s">
        <v>306</v>
      </c>
      <c r="B298" s="8" t="s">
        <v>32</v>
      </c>
    </row>
    <row r="299" spans="1:36" ht="15" customHeight="1" x14ac:dyDescent="0.4">
      <c r="A299" s="7" t="s">
        <v>307</v>
      </c>
      <c r="B299" s="8" t="s">
        <v>32</v>
      </c>
      <c r="Q299" s="8">
        <v>3</v>
      </c>
      <c r="U299" s="8">
        <v>4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Q302" s="8">
        <v>-70</v>
      </c>
      <c r="S302" s="8">
        <v>-20</v>
      </c>
    </row>
    <row r="303" spans="1:36" ht="15" customHeight="1" x14ac:dyDescent="0.4">
      <c r="A303" s="7" t="s">
        <v>311</v>
      </c>
      <c r="B303" s="8" t="s">
        <v>32</v>
      </c>
      <c r="Q303" s="8">
        <v>92</v>
      </c>
      <c r="S303" s="8">
        <v>38</v>
      </c>
      <c r="U303" s="8">
        <v>72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-6</v>
      </c>
      <c r="S305" s="8">
        <v>444</v>
      </c>
      <c r="U305" s="8">
        <v>112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-380</v>
      </c>
      <c r="R306" s="24">
        <f>SUM(Q292:Q305)</f>
        <v>-380</v>
      </c>
      <c r="S306" s="23">
        <v>288</v>
      </c>
      <c r="T306" s="24">
        <f>SUM(S292:S305)</f>
        <v>289</v>
      </c>
      <c r="U306" s="23">
        <v>-171</v>
      </c>
      <c r="V306" s="24">
        <f>SUM(U292:U305)</f>
        <v>-339</v>
      </c>
      <c r="W306" s="23">
        <v>-17</v>
      </c>
      <c r="X306" s="24">
        <f>SUM(W292:W305)</f>
        <v>-17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Q307" s="8">
        <v>1511</v>
      </c>
      <c r="S307" s="8">
        <v>1134</v>
      </c>
      <c r="U307" s="8">
        <v>2544</v>
      </c>
    </row>
    <row r="308" spans="1:36" ht="15" customHeight="1" x14ac:dyDescent="0.4">
      <c r="A308" s="7" t="s">
        <v>315</v>
      </c>
      <c r="B308" s="8" t="s">
        <v>32</v>
      </c>
      <c r="Q308" s="8">
        <v>-2060</v>
      </c>
      <c r="S308" s="8">
        <v>-1251</v>
      </c>
      <c r="U308" s="8">
        <v>-2542</v>
      </c>
      <c r="W308" s="8">
        <v>-4674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200</v>
      </c>
      <c r="W312" s="8">
        <v>3144</v>
      </c>
    </row>
    <row r="313" spans="1:36" ht="15" customHeight="1" x14ac:dyDescent="0.4">
      <c r="A313" s="7" t="s">
        <v>320</v>
      </c>
      <c r="B313" s="8" t="s">
        <v>32</v>
      </c>
      <c r="Q313" s="8">
        <v>-493</v>
      </c>
      <c r="S313" s="8">
        <v>-396</v>
      </c>
      <c r="U313" s="8">
        <v>-1896</v>
      </c>
      <c r="W313" s="8">
        <v>-226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  <c r="S316" s="8">
        <v>1206</v>
      </c>
    </row>
    <row r="317" spans="1:36" ht="15" customHeight="1" x14ac:dyDescent="0.4">
      <c r="A317" s="7" t="s">
        <v>324</v>
      </c>
      <c r="B317" s="8" t="s">
        <v>32</v>
      </c>
      <c r="U317" s="8">
        <v>-1</v>
      </c>
      <c r="W317" s="8">
        <v>-1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S323" s="8">
        <v>-10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-1042</v>
      </c>
      <c r="R324" s="24">
        <f>SUM(Q307:Q323)</f>
        <v>-1042</v>
      </c>
      <c r="S324" s="23">
        <v>883</v>
      </c>
      <c r="T324" s="24">
        <f>SUM(S307:S323)</f>
        <v>883</v>
      </c>
      <c r="U324" s="23">
        <v>-1895</v>
      </c>
      <c r="V324" s="24">
        <f>SUM(U307:U323)</f>
        <v>-1895</v>
      </c>
      <c r="W324" s="23">
        <v>-1757</v>
      </c>
      <c r="X324" s="24">
        <f>SUM(W307:W323)</f>
        <v>-1757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Q325" s="8">
        <v>-38</v>
      </c>
      <c r="S325" s="8">
        <v>45</v>
      </c>
      <c r="U325" s="8">
        <v>29</v>
      </c>
      <c r="W325" s="8">
        <v>-69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411</v>
      </c>
      <c r="R326" s="24">
        <f>Q329-Q327-Q328</f>
        <v>412</v>
      </c>
      <c r="S326" s="23">
        <v>1016</v>
      </c>
      <c r="T326" s="24">
        <f>S329-S327-S328</f>
        <v>1015</v>
      </c>
      <c r="U326" s="23">
        <v>-493</v>
      </c>
      <c r="V326" s="24">
        <f>U329-U327-U328</f>
        <v>-493</v>
      </c>
      <c r="W326" s="23">
        <v>433</v>
      </c>
      <c r="X326" s="24">
        <f>W329-W327-W328</f>
        <v>433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2662</v>
      </c>
      <c r="S327" s="8">
        <v>3074</v>
      </c>
      <c r="U327" s="8">
        <v>4089</v>
      </c>
      <c r="W327" s="8">
        <v>3596</v>
      </c>
    </row>
    <row r="328" spans="1:36" ht="15" customHeight="1" x14ac:dyDescent="0.4">
      <c r="A328" s="7" t="s">
        <v>335</v>
      </c>
      <c r="B328" s="8" t="s">
        <v>32</v>
      </c>
    </row>
    <row r="329" spans="1:36" ht="15" customHeight="1" x14ac:dyDescent="0.4">
      <c r="A329" s="7" t="s">
        <v>336</v>
      </c>
      <c r="B329" s="8" t="s">
        <v>32</v>
      </c>
      <c r="Q329" s="8">
        <v>3074</v>
      </c>
      <c r="S329" s="8">
        <v>4089</v>
      </c>
      <c r="U329" s="8">
        <v>3596</v>
      </c>
      <c r="W329" s="8">
        <v>4029</v>
      </c>
    </row>
    <row r="330" spans="1:36" ht="15" customHeight="1" x14ac:dyDescent="0.4">
      <c r="A330" s="7" t="s">
        <v>337</v>
      </c>
      <c r="B330" s="8" t="s">
        <v>32</v>
      </c>
      <c r="Q330" s="8">
        <v>3710</v>
      </c>
      <c r="S330" s="8">
        <v>4383</v>
      </c>
      <c r="U330" s="8">
        <v>3606</v>
      </c>
      <c r="W330" s="8">
        <v>4029</v>
      </c>
    </row>
    <row r="331" spans="1:36" ht="15" customHeight="1" x14ac:dyDescent="0.4">
      <c r="A331" s="7" t="s">
        <v>338</v>
      </c>
      <c r="B331" s="8" t="s">
        <v>32</v>
      </c>
      <c r="Q331" s="8">
        <v>-20</v>
      </c>
      <c r="S331" s="8">
        <v>-166</v>
      </c>
      <c r="U331" s="8">
        <v>-10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>
        <v>-616</v>
      </c>
      <c r="R336" s="14"/>
      <c r="S336" s="13">
        <v>-128</v>
      </c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B1A2-C6C8-4810-B1B0-391D35A7E383}">
  <sheetPr>
    <tabColor rgb="FFFF0000"/>
  </sheetPr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295C-0448-4AF3-A1C8-F1FFF333847B}">
  <sheetPr>
    <tabColor rgb="FFFF0000"/>
  </sheetPr>
  <dimension ref="A1"/>
  <sheetViews>
    <sheetView workbookViewId="0">
      <selection activeCell="A2" sqref="A2"/>
    </sheetView>
  </sheetViews>
  <sheetFormatPr defaultRowHeight="18.75" x14ac:dyDescent="0.4"/>
  <sheetData/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A389-CAB1-4391-9901-E083286717E3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 t="s">
        <v>15</v>
      </c>
      <c r="D1" s="31"/>
      <c r="E1" s="30" t="s">
        <v>17</v>
      </c>
      <c r="F1" s="31"/>
      <c r="G1" s="30" t="s">
        <v>19</v>
      </c>
      <c r="H1" s="31"/>
      <c r="I1" s="30" t="s">
        <v>512</v>
      </c>
      <c r="J1" s="31"/>
      <c r="K1" s="30" t="s">
        <v>550</v>
      </c>
      <c r="L1" s="31"/>
      <c r="M1" s="30" t="s">
        <v>566</v>
      </c>
      <c r="N1" s="31"/>
      <c r="O1" s="30" t="s">
        <v>570</v>
      </c>
      <c r="P1" s="31"/>
      <c r="Q1" s="30" t="s">
        <v>571</v>
      </c>
      <c r="R1" s="31"/>
      <c r="S1" s="30" t="s">
        <v>572</v>
      </c>
      <c r="T1" s="31"/>
      <c r="U1" s="30" t="s">
        <v>573</v>
      </c>
      <c r="V1" s="31"/>
      <c r="W1" s="30" t="s">
        <v>574</v>
      </c>
      <c r="X1" s="31"/>
    </row>
    <row r="2" spans="1:37" s="29" customFormat="1" ht="15" customHeight="1" x14ac:dyDescent="0.4">
      <c r="B2" s="30"/>
      <c r="C2" s="30" t="s">
        <v>20</v>
      </c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C3" s="33">
        <v>12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C4" s="33">
        <v>3</v>
      </c>
      <c r="E4" s="33">
        <v>4</v>
      </c>
      <c r="G4" s="33">
        <v>4</v>
      </c>
      <c r="I4" s="33">
        <v>3</v>
      </c>
      <c r="K4" s="33">
        <v>3</v>
      </c>
      <c r="M4" s="33">
        <v>3</v>
      </c>
      <c r="O4" s="33">
        <v>3</v>
      </c>
      <c r="Q4" s="33">
        <v>3</v>
      </c>
      <c r="S4" s="33">
        <v>2</v>
      </c>
      <c r="U4" s="33">
        <v>2</v>
      </c>
      <c r="W4" s="33">
        <v>2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C5" s="33">
        <v>22220000</v>
      </c>
      <c r="E5" s="33">
        <v>22220000</v>
      </c>
      <c r="G5" s="33">
        <v>22220000</v>
      </c>
      <c r="I5" s="33">
        <v>22220000</v>
      </c>
      <c r="K5" s="33">
        <v>22220000</v>
      </c>
      <c r="M5" s="33">
        <v>22220000</v>
      </c>
      <c r="O5" s="33">
        <v>22220000</v>
      </c>
      <c r="Q5" s="33">
        <v>22220000</v>
      </c>
      <c r="S5" s="33">
        <v>27640000</v>
      </c>
      <c r="U5" s="33">
        <v>27640000</v>
      </c>
      <c r="W5" s="33">
        <v>27640000</v>
      </c>
    </row>
    <row r="6" spans="1:37" ht="15" customHeight="1" x14ac:dyDescent="0.4">
      <c r="A6" s="32" t="s">
        <v>27</v>
      </c>
      <c r="B6" s="33" t="s">
        <v>26</v>
      </c>
      <c r="C6" s="33">
        <v>907</v>
      </c>
      <c r="E6" s="33">
        <v>6</v>
      </c>
      <c r="G6" s="33">
        <v>1291</v>
      </c>
      <c r="I6" s="33">
        <v>338</v>
      </c>
      <c r="K6" s="33">
        <v>4812</v>
      </c>
      <c r="M6" s="33">
        <v>17961</v>
      </c>
      <c r="O6" s="33">
        <v>27311</v>
      </c>
      <c r="Q6" s="33">
        <v>44227</v>
      </c>
      <c r="S6" s="33">
        <v>61871</v>
      </c>
      <c r="U6" s="33">
        <v>71557</v>
      </c>
      <c r="W6" s="33">
        <v>82468</v>
      </c>
    </row>
    <row r="7" spans="1:37" s="34" customFormat="1" ht="15" customHeight="1" x14ac:dyDescent="0.4">
      <c r="A7" s="34" t="s">
        <v>28</v>
      </c>
      <c r="B7" s="35" t="s">
        <v>29</v>
      </c>
      <c r="C7" s="35" t="s">
        <v>575</v>
      </c>
      <c r="D7" s="36"/>
      <c r="E7" s="35" t="s">
        <v>575</v>
      </c>
      <c r="F7" s="36"/>
      <c r="G7" s="35" t="s">
        <v>575</v>
      </c>
      <c r="H7" s="36"/>
      <c r="I7" s="35" t="s">
        <v>575</v>
      </c>
      <c r="J7" s="36"/>
      <c r="K7" s="35" t="s">
        <v>575</v>
      </c>
      <c r="L7" s="36"/>
      <c r="M7" s="35" t="s">
        <v>575</v>
      </c>
      <c r="N7" s="36"/>
      <c r="O7" s="35" t="s">
        <v>575</v>
      </c>
      <c r="P7" s="36"/>
      <c r="Q7" s="35" t="s">
        <v>575</v>
      </c>
      <c r="R7" s="36"/>
      <c r="S7" s="35" t="s">
        <v>575</v>
      </c>
      <c r="T7" s="36"/>
      <c r="U7" s="35" t="s">
        <v>575</v>
      </c>
      <c r="V7" s="36"/>
      <c r="W7" s="35" t="s">
        <v>575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>
        <v>13333</v>
      </c>
      <c r="D8" s="39">
        <f>SUM(C9:C35)-SUM(C17:C21)</f>
        <v>13333</v>
      </c>
      <c r="E8" s="38">
        <v>10640</v>
      </c>
      <c r="F8" s="39">
        <f>SUM(E9:E35)-SUM(E17:E21)</f>
        <v>10640</v>
      </c>
      <c r="G8" s="38">
        <v>8839</v>
      </c>
      <c r="H8" s="39">
        <f>SUM(G9:G35)-SUM(G17:G21)</f>
        <v>8839</v>
      </c>
      <c r="I8" s="38">
        <v>6429</v>
      </c>
      <c r="J8" s="39">
        <f>SUM(I9:I35)-SUM(I17:I21)</f>
        <v>6429</v>
      </c>
      <c r="K8" s="38">
        <v>6265</v>
      </c>
      <c r="L8" s="39">
        <f>SUM(K9:K35)-SUM(K17:K21)</f>
        <v>6265</v>
      </c>
      <c r="M8" s="38">
        <v>5251</v>
      </c>
      <c r="N8" s="39">
        <f>SUM(M9:M35)-SUM(M17:M21)</f>
        <v>5251</v>
      </c>
      <c r="O8" s="38">
        <v>5337</v>
      </c>
      <c r="P8" s="39">
        <f>SUM(O9:O35)-SUM(O17:O21)</f>
        <v>5337</v>
      </c>
      <c r="Q8" s="38">
        <v>5130</v>
      </c>
      <c r="R8" s="39">
        <f>SUM(Q9:Q35)-SUM(Q17:Q21)</f>
        <v>5130</v>
      </c>
      <c r="S8" s="38">
        <v>5980</v>
      </c>
      <c r="T8" s="39">
        <f>SUM(S9:S35)-SUM(S17:S21)</f>
        <v>5981</v>
      </c>
      <c r="U8" s="38">
        <v>5172</v>
      </c>
      <c r="V8" s="39">
        <f>SUM(U9:U35)-SUM(U17:U21)</f>
        <v>5172</v>
      </c>
      <c r="W8" s="38">
        <v>4157</v>
      </c>
      <c r="X8" s="39">
        <f>SUM(W9:W35)-SUM(W17:W21)</f>
        <v>4157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C10" s="33">
        <v>966</v>
      </c>
      <c r="E10" s="33">
        <v>709</v>
      </c>
      <c r="G10" s="33">
        <v>1246</v>
      </c>
      <c r="I10" s="33">
        <v>517</v>
      </c>
      <c r="K10" s="33">
        <v>553</v>
      </c>
      <c r="M10" s="33">
        <v>393</v>
      </c>
      <c r="O10" s="33">
        <v>801</v>
      </c>
      <c r="Q10" s="33">
        <v>648</v>
      </c>
      <c r="S10" s="33">
        <v>1007</v>
      </c>
      <c r="U10" s="33">
        <v>736</v>
      </c>
      <c r="W10" s="33">
        <v>407</v>
      </c>
    </row>
    <row r="11" spans="1:37" ht="15" customHeight="1" x14ac:dyDescent="0.4">
      <c r="A11" s="32" t="s">
        <v>35</v>
      </c>
      <c r="B11" s="33" t="s">
        <v>32</v>
      </c>
      <c r="C11" s="33">
        <v>3082</v>
      </c>
      <c r="E11" s="33">
        <v>2271</v>
      </c>
      <c r="G11" s="33">
        <v>2747</v>
      </c>
      <c r="I11" s="33">
        <v>2487</v>
      </c>
      <c r="K11" s="33">
        <v>2693</v>
      </c>
      <c r="M11" s="33">
        <v>2054</v>
      </c>
      <c r="O11" s="33">
        <v>2247</v>
      </c>
      <c r="Q11" s="33">
        <v>2311</v>
      </c>
      <c r="S11" s="33">
        <v>2233</v>
      </c>
      <c r="U11" s="33">
        <v>2019</v>
      </c>
      <c r="W11" s="33">
        <v>1323</v>
      </c>
    </row>
    <row r="12" spans="1:37" ht="15" customHeight="1" x14ac:dyDescent="0.4">
      <c r="A12" s="32" t="s">
        <v>36</v>
      </c>
      <c r="B12" s="33" t="s">
        <v>32</v>
      </c>
      <c r="C12" s="33">
        <v>18</v>
      </c>
      <c r="E12" s="33">
        <v>153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C15" s="33">
        <v>222</v>
      </c>
      <c r="E15" s="33">
        <v>133</v>
      </c>
      <c r="G15" s="33">
        <v>28</v>
      </c>
    </row>
    <row r="16" spans="1:37" ht="15" customHeight="1" x14ac:dyDescent="0.4">
      <c r="A16" s="32" t="s">
        <v>40</v>
      </c>
      <c r="B16" s="33" t="s">
        <v>32</v>
      </c>
      <c r="C16" s="33">
        <v>7671</v>
      </c>
      <c r="E16" s="33">
        <v>5992</v>
      </c>
      <c r="G16" s="33">
        <v>4643</v>
      </c>
      <c r="I16" s="33">
        <v>3300</v>
      </c>
      <c r="K16" s="33">
        <v>2816</v>
      </c>
      <c r="M16" s="33">
        <v>2659</v>
      </c>
      <c r="O16" s="33">
        <v>2191</v>
      </c>
      <c r="Q16" s="33">
        <v>2088</v>
      </c>
      <c r="S16" s="33">
        <v>2504</v>
      </c>
      <c r="U16" s="33">
        <v>2310</v>
      </c>
      <c r="W16" s="33">
        <v>2353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/>
      <c r="K17" s="33"/>
      <c r="M17" s="33"/>
      <c r="O17" s="33"/>
      <c r="Q17" s="33"/>
      <c r="S17" s="33"/>
      <c r="U17" s="33"/>
      <c r="W17" s="33"/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/>
      <c r="S19" s="33"/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/>
      <c r="I20" s="33"/>
      <c r="K20" s="33"/>
      <c r="M20" s="33"/>
      <c r="O20" s="33"/>
      <c r="Q20" s="33"/>
      <c r="S20" s="33"/>
      <c r="U20" s="33"/>
      <c r="W20" s="33"/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>
        <v>4643</v>
      </c>
      <c r="I21" s="33">
        <v>3300</v>
      </c>
      <c r="K21" s="33">
        <v>2816</v>
      </c>
      <c r="M21" s="33">
        <v>2659</v>
      </c>
      <c r="O21" s="33">
        <v>2191</v>
      </c>
      <c r="Q21" s="33">
        <v>2088</v>
      </c>
      <c r="S21" s="33">
        <v>2504</v>
      </c>
      <c r="U21" s="33">
        <v>2310</v>
      </c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/>
      <c r="K24" s="33"/>
      <c r="M24" s="33"/>
      <c r="O24" s="33"/>
      <c r="Q24" s="33"/>
      <c r="S24" s="33"/>
      <c r="U24" s="33"/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C33" s="33">
        <v>1565</v>
      </c>
      <c r="E33" s="33">
        <v>1568</v>
      </c>
      <c r="G33" s="33">
        <v>223</v>
      </c>
      <c r="I33" s="33">
        <v>171</v>
      </c>
      <c r="K33" s="33">
        <v>250</v>
      </c>
      <c r="M33" s="33">
        <v>185</v>
      </c>
      <c r="O33" s="33">
        <v>136</v>
      </c>
      <c r="Q33" s="33">
        <v>120</v>
      </c>
      <c r="S33" s="33">
        <v>239</v>
      </c>
      <c r="U33" s="33">
        <v>108</v>
      </c>
      <c r="W33" s="33">
        <v>75</v>
      </c>
    </row>
    <row r="34" spans="1:37" ht="15" customHeight="1" x14ac:dyDescent="0.4">
      <c r="A34" s="32" t="s">
        <v>58</v>
      </c>
      <c r="B34" s="33" t="s">
        <v>32</v>
      </c>
      <c r="C34" s="33">
        <v>-191</v>
      </c>
      <c r="E34" s="33">
        <v>-186</v>
      </c>
      <c r="G34" s="33">
        <v>-48</v>
      </c>
      <c r="I34" s="33">
        <v>-46</v>
      </c>
      <c r="K34" s="33">
        <v>-47</v>
      </c>
      <c r="M34" s="33">
        <v>-40</v>
      </c>
      <c r="O34" s="33">
        <v>-38</v>
      </c>
      <c r="Q34" s="33">
        <v>-37</v>
      </c>
      <c r="S34" s="33">
        <v>-2</v>
      </c>
      <c r="U34" s="33">
        <v>-1</v>
      </c>
      <c r="W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>
        <v>9046</v>
      </c>
      <c r="D36" s="39">
        <f>C37+C46+C55</f>
        <v>9046</v>
      </c>
      <c r="E36" s="38">
        <v>5936</v>
      </c>
      <c r="F36" s="39">
        <f>E37+E46+E55</f>
        <v>5936</v>
      </c>
      <c r="G36" s="38">
        <v>13640</v>
      </c>
      <c r="H36" s="39">
        <f>G37+G46+G55</f>
        <v>13639</v>
      </c>
      <c r="I36" s="38">
        <v>12844</v>
      </c>
      <c r="J36" s="39">
        <f>I37+I46+I55</f>
        <v>12844</v>
      </c>
      <c r="K36" s="38">
        <v>12181</v>
      </c>
      <c r="L36" s="39">
        <f>K37+K46+K55</f>
        <v>12181</v>
      </c>
      <c r="M36" s="38">
        <v>11027</v>
      </c>
      <c r="N36" s="39">
        <f>M37+M46+M55</f>
        <v>11028</v>
      </c>
      <c r="O36" s="38">
        <v>10779</v>
      </c>
      <c r="P36" s="39">
        <f>O37+O46+O55</f>
        <v>10779</v>
      </c>
      <c r="Q36" s="38">
        <v>8331</v>
      </c>
      <c r="R36" s="39">
        <f>Q37+Q46+Q55</f>
        <v>8331</v>
      </c>
      <c r="S36" s="38">
        <v>6651</v>
      </c>
      <c r="T36" s="39">
        <f>S37+S46+S55</f>
        <v>6652</v>
      </c>
      <c r="U36" s="38">
        <v>6464</v>
      </c>
      <c r="V36" s="39">
        <f>U37+U46+U55</f>
        <v>6463</v>
      </c>
      <c r="W36" s="38">
        <v>5231</v>
      </c>
      <c r="X36" s="39">
        <f>W37+W46+W55</f>
        <v>5230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>
        <v>4356</v>
      </c>
      <c r="D37" s="41">
        <f>SUM(C38:C45)-SUM(C39:C43)</f>
        <v>4356</v>
      </c>
      <c r="E37" s="40">
        <v>2997</v>
      </c>
      <c r="F37" s="41">
        <f>SUM(E38:E45)-SUM(E39:E43)</f>
        <v>2997</v>
      </c>
      <c r="G37" s="40">
        <v>11447</v>
      </c>
      <c r="H37" s="41">
        <f>SUM(G38:G45)-SUM(G39:G43)</f>
        <v>11447</v>
      </c>
      <c r="I37" s="40">
        <v>11389</v>
      </c>
      <c r="J37" s="41">
        <f>SUM(I38:I45)-SUM(I39:I43)</f>
        <v>11389</v>
      </c>
      <c r="K37" s="40">
        <v>11270</v>
      </c>
      <c r="L37" s="41">
        <f>SUM(K38:K45)-SUM(K39:K43)</f>
        <v>11270</v>
      </c>
      <c r="M37" s="40">
        <v>10411</v>
      </c>
      <c r="N37" s="41">
        <f>SUM(M38:M45)-SUM(M39:M43)</f>
        <v>10412</v>
      </c>
      <c r="O37" s="40">
        <v>10261</v>
      </c>
      <c r="P37" s="41">
        <f>SUM(O38:O45)-SUM(O39:O43)</f>
        <v>10261</v>
      </c>
      <c r="Q37" s="40">
        <v>7760</v>
      </c>
      <c r="R37" s="41">
        <f>SUM(Q38:Q45)-SUM(Q39:Q43)</f>
        <v>7760</v>
      </c>
      <c r="S37" s="40">
        <v>6012</v>
      </c>
      <c r="T37" s="41">
        <f>SUM(S38:S45)-SUM(S39:S43)</f>
        <v>6011</v>
      </c>
      <c r="U37" s="40">
        <v>5906</v>
      </c>
      <c r="V37" s="41">
        <f>SUM(U38:U45)-SUM(U39:U43)</f>
        <v>5906</v>
      </c>
      <c r="W37" s="40">
        <v>4842</v>
      </c>
      <c r="X37" s="41">
        <f>SUM(W38:W45)-SUM(W39:W43)</f>
        <v>4842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C38" s="33">
        <v>3827</v>
      </c>
      <c r="E38" s="33">
        <v>2435</v>
      </c>
      <c r="G38" s="33">
        <v>2050</v>
      </c>
      <c r="I38" s="33">
        <v>2004</v>
      </c>
      <c r="K38" s="33">
        <v>1883</v>
      </c>
      <c r="M38" s="33">
        <v>1646</v>
      </c>
      <c r="O38" s="33">
        <v>1493</v>
      </c>
      <c r="Q38" s="33">
        <v>1362</v>
      </c>
      <c r="S38" s="33">
        <v>1299</v>
      </c>
      <c r="U38" s="33">
        <v>1171</v>
      </c>
      <c r="W38" s="33">
        <v>1116</v>
      </c>
    </row>
    <row r="39" spans="1:37" ht="15" customHeight="1" x14ac:dyDescent="0.4">
      <c r="A39" s="32" t="s">
        <v>63</v>
      </c>
      <c r="B39" s="33" t="s">
        <v>32</v>
      </c>
      <c r="C39" s="33">
        <v>2612</v>
      </c>
      <c r="E39" s="33">
        <v>1241</v>
      </c>
      <c r="G39" s="33">
        <v>1128</v>
      </c>
      <c r="I39" s="33">
        <v>1066</v>
      </c>
      <c r="K39" s="33">
        <v>1039</v>
      </c>
      <c r="M39" s="33">
        <v>925</v>
      </c>
      <c r="O39" s="33">
        <v>841</v>
      </c>
      <c r="Q39" s="33">
        <v>830</v>
      </c>
      <c r="S39" s="33">
        <v>786</v>
      </c>
      <c r="U39" s="33">
        <v>698</v>
      </c>
      <c r="W39" s="33">
        <v>656</v>
      </c>
    </row>
    <row r="40" spans="1:37" ht="15" customHeight="1" x14ac:dyDescent="0.4">
      <c r="A40" s="32" t="s">
        <v>64</v>
      </c>
      <c r="B40" s="33" t="s">
        <v>32</v>
      </c>
      <c r="C40" s="33">
        <v>1172</v>
      </c>
      <c r="E40" s="33">
        <v>1149</v>
      </c>
      <c r="G40" s="33">
        <v>886</v>
      </c>
      <c r="I40" s="33">
        <v>838</v>
      </c>
      <c r="K40" s="33">
        <v>747</v>
      </c>
      <c r="M40" s="33">
        <v>637</v>
      </c>
      <c r="O40" s="33">
        <v>584</v>
      </c>
      <c r="Q40" s="33">
        <v>464</v>
      </c>
      <c r="S40" s="33">
        <v>413</v>
      </c>
      <c r="U40" s="33">
        <v>397</v>
      </c>
      <c r="W40" s="33">
        <v>398</v>
      </c>
    </row>
    <row r="41" spans="1:37" ht="15" customHeight="1" x14ac:dyDescent="0.4">
      <c r="A41" s="32" t="s">
        <v>65</v>
      </c>
      <c r="B41" s="33" t="s">
        <v>32</v>
      </c>
      <c r="C41" s="33">
        <v>43</v>
      </c>
      <c r="E41" s="33">
        <v>45</v>
      </c>
      <c r="G41" s="33">
        <v>36</v>
      </c>
      <c r="I41" s="33">
        <v>100</v>
      </c>
      <c r="K41" s="33">
        <v>97</v>
      </c>
      <c r="M41" s="33">
        <v>84</v>
      </c>
      <c r="O41" s="33">
        <v>68</v>
      </c>
      <c r="Q41" s="33">
        <v>68</v>
      </c>
      <c r="S41" s="33">
        <v>100</v>
      </c>
      <c r="U41" s="33">
        <v>76</v>
      </c>
      <c r="W41" s="33">
        <v>60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>
        <v>2</v>
      </c>
      <c r="X43" s="36"/>
    </row>
    <row r="44" spans="1:37" ht="15" customHeight="1" x14ac:dyDescent="0.4">
      <c r="A44" s="32" t="s">
        <v>68</v>
      </c>
      <c r="B44" s="33" t="s">
        <v>32</v>
      </c>
      <c r="C44" s="33">
        <v>5</v>
      </c>
      <c r="E44" s="33">
        <v>12</v>
      </c>
      <c r="G44" s="33">
        <v>4</v>
      </c>
      <c r="I44" s="33">
        <v>6</v>
      </c>
      <c r="K44" s="33">
        <v>8</v>
      </c>
      <c r="O44" s="33">
        <v>2</v>
      </c>
      <c r="Q44" s="33">
        <v>3</v>
      </c>
      <c r="U44" s="33">
        <v>22</v>
      </c>
      <c r="W44" s="33">
        <v>96</v>
      </c>
    </row>
    <row r="45" spans="1:37" ht="15" customHeight="1" x14ac:dyDescent="0.4">
      <c r="A45" s="32" t="s">
        <v>69</v>
      </c>
      <c r="B45" s="33" t="s">
        <v>32</v>
      </c>
      <c r="C45" s="33">
        <v>524</v>
      </c>
      <c r="E45" s="33">
        <v>550</v>
      </c>
      <c r="G45" s="33">
        <v>9393</v>
      </c>
      <c r="I45" s="33">
        <v>9379</v>
      </c>
      <c r="K45" s="33">
        <v>9379</v>
      </c>
      <c r="M45" s="33">
        <v>8766</v>
      </c>
      <c r="O45" s="33">
        <v>8766</v>
      </c>
      <c r="Q45" s="33">
        <v>6395</v>
      </c>
      <c r="S45" s="33">
        <v>4712</v>
      </c>
      <c r="U45" s="33">
        <v>4713</v>
      </c>
      <c r="W45" s="33">
        <v>3630</v>
      </c>
    </row>
    <row r="46" spans="1:37" s="28" customFormat="1" ht="15" customHeight="1" x14ac:dyDescent="0.4">
      <c r="A46" s="28" t="s">
        <v>70</v>
      </c>
      <c r="B46" s="40" t="s">
        <v>32</v>
      </c>
      <c r="C46" s="40">
        <v>64</v>
      </c>
      <c r="D46" s="41">
        <f>C46</f>
        <v>64</v>
      </c>
      <c r="E46" s="40">
        <v>69</v>
      </c>
      <c r="F46" s="41">
        <f>E46</f>
        <v>69</v>
      </c>
      <c r="G46" s="40">
        <v>57</v>
      </c>
      <c r="H46" s="41">
        <f>G46</f>
        <v>57</v>
      </c>
      <c r="I46" s="40">
        <v>62</v>
      </c>
      <c r="J46" s="41">
        <f>I46</f>
        <v>62</v>
      </c>
      <c r="K46" s="40">
        <v>67</v>
      </c>
      <c r="L46" s="41">
        <f>K46</f>
        <v>67</v>
      </c>
      <c r="M46" s="40">
        <v>64</v>
      </c>
      <c r="N46" s="41">
        <f>M46</f>
        <v>64</v>
      </c>
      <c r="O46" s="40">
        <v>54</v>
      </c>
      <c r="P46" s="41">
        <f>O46</f>
        <v>54</v>
      </c>
      <c r="Q46" s="40">
        <v>50</v>
      </c>
      <c r="R46" s="41">
        <f>Q46</f>
        <v>50</v>
      </c>
      <c r="S46" s="40">
        <v>54</v>
      </c>
      <c r="T46" s="41">
        <f>S46</f>
        <v>54</v>
      </c>
      <c r="U46" s="40">
        <v>52</v>
      </c>
      <c r="V46" s="41">
        <f>U46</f>
        <v>52</v>
      </c>
      <c r="W46" s="40">
        <v>50</v>
      </c>
      <c r="X46" s="41">
        <f>W46</f>
        <v>50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G54" s="33">
        <v>57</v>
      </c>
      <c r="I54" s="33">
        <v>62</v>
      </c>
      <c r="K54" s="33">
        <v>67</v>
      </c>
      <c r="M54" s="33">
        <v>64</v>
      </c>
      <c r="O54" s="33">
        <v>54</v>
      </c>
      <c r="Q54" s="33">
        <v>50</v>
      </c>
      <c r="S54" s="33">
        <v>54</v>
      </c>
      <c r="U54" s="33">
        <v>52</v>
      </c>
      <c r="W54" s="33">
        <v>50</v>
      </c>
    </row>
    <row r="55" spans="1:37" s="28" customFormat="1" ht="15" customHeight="1" x14ac:dyDescent="0.4">
      <c r="A55" s="28" t="s">
        <v>78</v>
      </c>
      <c r="B55" s="40" t="s">
        <v>32</v>
      </c>
      <c r="C55" s="40">
        <v>4626</v>
      </c>
      <c r="D55" s="41">
        <f>SUM(C56:C76)-SUM(C57:C61)</f>
        <v>4626</v>
      </c>
      <c r="E55" s="40">
        <v>2870</v>
      </c>
      <c r="F55" s="41">
        <f>SUM(E56:E76)-SUM(E57:E61)</f>
        <v>2870</v>
      </c>
      <c r="G55" s="40">
        <v>2135</v>
      </c>
      <c r="H55" s="41">
        <f>SUM(G56:G76)-SUM(G57:G61)</f>
        <v>2135</v>
      </c>
      <c r="I55" s="40">
        <v>1393</v>
      </c>
      <c r="J55" s="41">
        <f>SUM(I56:I76)-SUM(I57:I61)</f>
        <v>1393</v>
      </c>
      <c r="K55" s="40">
        <v>844</v>
      </c>
      <c r="L55" s="41">
        <f>SUM(K56:K76)-SUM(K57:K61)</f>
        <v>844</v>
      </c>
      <c r="M55" s="40">
        <v>553</v>
      </c>
      <c r="N55" s="41">
        <f>SUM(M56:M76)-SUM(M57:M61)</f>
        <v>553</v>
      </c>
      <c r="O55" s="40">
        <v>464</v>
      </c>
      <c r="P55" s="41">
        <f>SUM(O56:O76)-SUM(O57:O61)</f>
        <v>463</v>
      </c>
      <c r="Q55" s="40">
        <v>521</v>
      </c>
      <c r="R55" s="41">
        <f>SUM(Q56:Q76)-SUM(Q57:Q61)</f>
        <v>521</v>
      </c>
      <c r="S55" s="40">
        <v>586</v>
      </c>
      <c r="T55" s="41">
        <f>SUM(S56:S76)-SUM(S57:S61)</f>
        <v>586</v>
      </c>
      <c r="U55" s="40">
        <v>505</v>
      </c>
      <c r="V55" s="41">
        <f>SUM(U56:U76)-SUM(U57:U61)</f>
        <v>505</v>
      </c>
      <c r="W55" s="40">
        <v>338</v>
      </c>
      <c r="X55" s="41">
        <f>SUM(W56:W76)-SUM(W57:W61)</f>
        <v>338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C56" s="33">
        <v>3620</v>
      </c>
      <c r="D56" s="31">
        <f>SUM(C57:C61)</f>
        <v>3620</v>
      </c>
      <c r="E56" s="33">
        <v>2227</v>
      </c>
      <c r="F56" s="31">
        <f>SUM(E57:E61)</f>
        <v>2227</v>
      </c>
      <c r="G56" s="33">
        <v>1826</v>
      </c>
      <c r="H56" s="31">
        <f>SUM(G57:G61)</f>
        <v>1826</v>
      </c>
      <c r="I56" s="33">
        <v>1094</v>
      </c>
      <c r="J56" s="31">
        <f>SUM(I57:I61)</f>
        <v>1094</v>
      </c>
      <c r="K56" s="33">
        <v>555</v>
      </c>
      <c r="L56" s="31">
        <f>SUM(K57:K61)</f>
        <v>555</v>
      </c>
      <c r="M56" s="33">
        <v>404</v>
      </c>
      <c r="N56" s="31">
        <f>SUM(M57:M61)</f>
        <v>404</v>
      </c>
      <c r="O56" s="33">
        <v>335</v>
      </c>
      <c r="P56" s="31">
        <f>SUM(O57:O61)</f>
        <v>335</v>
      </c>
      <c r="Q56" s="33">
        <v>401</v>
      </c>
      <c r="R56" s="31">
        <f>SUM(Q57:Q61)</f>
        <v>401</v>
      </c>
      <c r="S56" s="33">
        <v>501</v>
      </c>
      <c r="T56" s="31">
        <f>SUM(S57:S61)</f>
        <v>501</v>
      </c>
      <c r="U56" s="33">
        <v>437</v>
      </c>
      <c r="V56" s="31">
        <f>SUM(U57:U61)</f>
        <v>437</v>
      </c>
      <c r="W56" s="33">
        <v>277</v>
      </c>
      <c r="X56" s="31">
        <f>SUM(W57:W61)</f>
        <v>277</v>
      </c>
    </row>
    <row r="57" spans="1:37" ht="15" customHeight="1" x14ac:dyDescent="0.4">
      <c r="A57" s="32" t="s">
        <v>80</v>
      </c>
      <c r="B57" s="33" t="s">
        <v>32</v>
      </c>
      <c r="C57" s="33">
        <v>3515</v>
      </c>
      <c r="E57" s="33">
        <v>2112</v>
      </c>
      <c r="G57" s="33">
        <v>1778</v>
      </c>
      <c r="I57" s="33">
        <v>1046</v>
      </c>
      <c r="K57" s="33">
        <v>507</v>
      </c>
      <c r="M57" s="33">
        <v>344</v>
      </c>
      <c r="O57" s="33">
        <v>275</v>
      </c>
      <c r="Q57" s="33">
        <v>341</v>
      </c>
      <c r="S57" s="33">
        <v>462</v>
      </c>
      <c r="U57" s="33">
        <v>403</v>
      </c>
      <c r="W57" s="33">
        <v>277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C61" s="33">
        <v>105</v>
      </c>
      <c r="E61" s="33">
        <v>115</v>
      </c>
      <c r="G61" s="33">
        <v>48</v>
      </c>
      <c r="I61" s="33">
        <v>48</v>
      </c>
      <c r="K61" s="33">
        <v>48</v>
      </c>
      <c r="M61" s="33">
        <v>60</v>
      </c>
      <c r="O61" s="33">
        <v>60</v>
      </c>
      <c r="Q61" s="33">
        <v>60</v>
      </c>
      <c r="S61" s="33">
        <v>39</v>
      </c>
      <c r="U61" s="33">
        <v>34</v>
      </c>
    </row>
    <row r="62" spans="1:37" ht="15" customHeight="1" x14ac:dyDescent="0.4">
      <c r="A62" s="32" t="s">
        <v>85</v>
      </c>
      <c r="B62" s="33" t="s">
        <v>32</v>
      </c>
      <c r="C62" s="33">
        <v>2</v>
      </c>
      <c r="E62" s="33">
        <v>114</v>
      </c>
    </row>
    <row r="63" spans="1:37" ht="15" customHeight="1" x14ac:dyDescent="0.4">
      <c r="A63" s="32" t="s">
        <v>86</v>
      </c>
      <c r="B63" s="33" t="s">
        <v>32</v>
      </c>
      <c r="C63" s="33">
        <v>134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>
        <v>950</v>
      </c>
      <c r="D74" s="41">
        <f>C74</f>
        <v>950</v>
      </c>
      <c r="E74" s="40">
        <v>609</v>
      </c>
      <c r="F74" s="41">
        <f>E74</f>
        <v>609</v>
      </c>
      <c r="G74" s="40">
        <v>341</v>
      </c>
      <c r="H74" s="41">
        <f>G74</f>
        <v>341</v>
      </c>
      <c r="I74" s="40">
        <v>349</v>
      </c>
      <c r="J74" s="41">
        <f>I74</f>
        <v>349</v>
      </c>
      <c r="K74" s="40">
        <v>341</v>
      </c>
      <c r="L74" s="41">
        <f>K74</f>
        <v>341</v>
      </c>
      <c r="M74" s="40">
        <v>216</v>
      </c>
      <c r="N74" s="41">
        <f>M74</f>
        <v>216</v>
      </c>
      <c r="O74" s="40">
        <v>201</v>
      </c>
      <c r="P74" s="41">
        <f>O74</f>
        <v>201</v>
      </c>
      <c r="Q74" s="40">
        <v>180</v>
      </c>
      <c r="R74" s="41">
        <f>Q74</f>
        <v>180</v>
      </c>
      <c r="S74" s="40">
        <v>110</v>
      </c>
      <c r="T74" s="41">
        <f>S74</f>
        <v>110</v>
      </c>
      <c r="U74" s="40">
        <v>94</v>
      </c>
      <c r="V74" s="41">
        <f>U74</f>
        <v>94</v>
      </c>
      <c r="W74" s="40">
        <v>87</v>
      </c>
      <c r="X74" s="41">
        <f>W74</f>
        <v>87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C75" s="33">
        <v>-80</v>
      </c>
      <c r="E75" s="33">
        <v>-80</v>
      </c>
      <c r="G75" s="33">
        <v>-32</v>
      </c>
      <c r="I75" s="33">
        <v>-50</v>
      </c>
      <c r="K75" s="33">
        <v>-52</v>
      </c>
      <c r="M75" s="33">
        <v>-67</v>
      </c>
      <c r="O75" s="33">
        <v>-73</v>
      </c>
      <c r="Q75" s="33">
        <v>-60</v>
      </c>
      <c r="S75" s="33">
        <v>-25</v>
      </c>
      <c r="U75" s="33">
        <v>-26</v>
      </c>
      <c r="W75" s="33">
        <v>-26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>
        <v>9</v>
      </c>
      <c r="T77" s="36"/>
      <c r="U77" s="35">
        <v>4</v>
      </c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S80" s="33">
        <v>9</v>
      </c>
      <c r="U80" s="33">
        <v>4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  <c r="C82" s="33">
        <v>98</v>
      </c>
      <c r="E82" s="33">
        <v>204</v>
      </c>
      <c r="G82" s="33">
        <v>315</v>
      </c>
    </row>
    <row r="83" spans="1:37" s="42" customFormat="1" ht="15" customHeight="1" x14ac:dyDescent="0.4">
      <c r="A83" s="42" t="s">
        <v>103</v>
      </c>
      <c r="B83" s="43" t="s">
        <v>32</v>
      </c>
      <c r="C83" s="43">
        <v>22477</v>
      </c>
      <c r="D83" s="44">
        <f>C8+C37+C46+C55+C77+C81+C82</f>
        <v>22477</v>
      </c>
      <c r="E83" s="43">
        <v>16780</v>
      </c>
      <c r="F83" s="44">
        <f>E8+E37+E46+E55+E77+E81+E82</f>
        <v>16780</v>
      </c>
      <c r="G83" s="43">
        <v>22793</v>
      </c>
      <c r="H83" s="44">
        <f>G8+G37+G46+G55+G77+G81+G82</f>
        <v>22793</v>
      </c>
      <c r="I83" s="43">
        <v>19273</v>
      </c>
      <c r="J83" s="44">
        <f>I8+I37+I46+I55+I77+I81+I82</f>
        <v>19273</v>
      </c>
      <c r="K83" s="43">
        <v>18447</v>
      </c>
      <c r="L83" s="44">
        <f>K8+K37+K46+K55+K77+K81+K82</f>
        <v>18446</v>
      </c>
      <c r="M83" s="43">
        <v>16278</v>
      </c>
      <c r="N83" s="44">
        <f>M8+M37+M46+M55+M77+M81+M82</f>
        <v>16279</v>
      </c>
      <c r="O83" s="43">
        <v>16116</v>
      </c>
      <c r="P83" s="44">
        <f>O8+O37+O46+O55+O77+O81+O82</f>
        <v>16116</v>
      </c>
      <c r="Q83" s="43">
        <v>13461</v>
      </c>
      <c r="R83" s="44">
        <f>Q8+Q37+Q46+Q55+Q77+Q81+Q82</f>
        <v>13461</v>
      </c>
      <c r="S83" s="43">
        <v>12640</v>
      </c>
      <c r="T83" s="44">
        <f>S8+S37+S46+S55+S77+S81+S82</f>
        <v>12641</v>
      </c>
      <c r="U83" s="43">
        <v>11640</v>
      </c>
      <c r="V83" s="44">
        <f>U8+U37+U46+U55+U77+U81+U82</f>
        <v>11639</v>
      </c>
      <c r="W83" s="43">
        <v>9388</v>
      </c>
      <c r="X83" s="44">
        <f>W8+W37+W46+W55+W77+W81+W82</f>
        <v>9387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>
        <v>17601</v>
      </c>
      <c r="D84" s="37">
        <f>SUM(C85:C111)-C87</f>
        <v>17601</v>
      </c>
      <c r="E84" s="38">
        <v>14072</v>
      </c>
      <c r="F84" s="39">
        <f>SUM(E85:E111)-E87</f>
        <v>14072</v>
      </c>
      <c r="G84" s="38">
        <v>13110</v>
      </c>
      <c r="H84" s="39">
        <f>SUM(G85:G111)-G87</f>
        <v>13110</v>
      </c>
      <c r="I84" s="38">
        <v>12730</v>
      </c>
      <c r="J84" s="39">
        <f>SUM(I85:I111)-I87</f>
        <v>12730</v>
      </c>
      <c r="K84" s="38">
        <v>11946</v>
      </c>
      <c r="L84" s="39">
        <f>SUM(K85:K111)-K87</f>
        <v>11946</v>
      </c>
      <c r="M84" s="38">
        <v>10698</v>
      </c>
      <c r="N84" s="39">
        <f>SUM(M85:M111)-M87</f>
        <v>10699</v>
      </c>
      <c r="O84" s="38">
        <v>10646</v>
      </c>
      <c r="P84" s="39">
        <f>SUM(O85:O111)-O87</f>
        <v>10645</v>
      </c>
      <c r="Q84" s="38">
        <v>8271</v>
      </c>
      <c r="R84" s="39">
        <f>SUM(Q85:Q111)-Q87</f>
        <v>8271</v>
      </c>
      <c r="S84" s="38">
        <v>6212</v>
      </c>
      <c r="T84" s="39">
        <f>SUM(S85:S111)-S87</f>
        <v>6213</v>
      </c>
      <c r="U84" s="38">
        <v>6098</v>
      </c>
      <c r="V84" s="39">
        <f>SUM(U85:U111)-U87</f>
        <v>6098</v>
      </c>
      <c r="W84" s="38">
        <v>3454</v>
      </c>
      <c r="X84" s="39">
        <f>SUM(W85:W111)-W87</f>
        <v>3454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C85" s="33">
        <v>3278</v>
      </c>
      <c r="E85" s="33">
        <v>1990</v>
      </c>
      <c r="G85" s="33">
        <v>2642</v>
      </c>
      <c r="I85" s="33">
        <v>2209</v>
      </c>
      <c r="K85" s="33">
        <v>2575</v>
      </c>
      <c r="M85" s="33">
        <v>2088</v>
      </c>
      <c r="O85" s="33">
        <v>2006</v>
      </c>
      <c r="Q85" s="33">
        <v>1773</v>
      </c>
      <c r="S85" s="33">
        <v>2143</v>
      </c>
      <c r="U85" s="33">
        <v>1778</v>
      </c>
      <c r="W85" s="33">
        <v>1337</v>
      </c>
    </row>
    <row r="86" spans="1:37" ht="15" customHeight="1" x14ac:dyDescent="0.4">
      <c r="A86" s="32" t="s">
        <v>106</v>
      </c>
      <c r="B86" s="33" t="s">
        <v>32</v>
      </c>
      <c r="C86" s="33">
        <v>18</v>
      </c>
      <c r="E86" s="33">
        <v>13</v>
      </c>
    </row>
    <row r="87" spans="1:37" ht="15" customHeight="1" x14ac:dyDescent="0.4">
      <c r="A87" s="32" t="s">
        <v>107</v>
      </c>
      <c r="B87" s="33" t="s">
        <v>32</v>
      </c>
      <c r="C87" s="33">
        <v>13373</v>
      </c>
      <c r="E87" s="33">
        <v>11301</v>
      </c>
      <c r="G87" s="33">
        <v>10095</v>
      </c>
      <c r="I87" s="33">
        <v>10032</v>
      </c>
      <c r="K87" s="33">
        <v>8973</v>
      </c>
      <c r="M87" s="33">
        <v>8325</v>
      </c>
      <c r="O87" s="33">
        <v>8227</v>
      </c>
      <c r="Q87" s="33">
        <v>5814</v>
      </c>
      <c r="S87" s="33">
        <v>3889</v>
      </c>
      <c r="U87" s="33">
        <v>3898</v>
      </c>
      <c r="W87" s="33">
        <v>1987</v>
      </c>
    </row>
    <row r="88" spans="1:37" ht="15" customHeight="1" outlineLevel="1" x14ac:dyDescent="0.4">
      <c r="A88" s="32" t="s">
        <v>108</v>
      </c>
      <c r="B88" s="33" t="s">
        <v>32</v>
      </c>
      <c r="C88" s="33">
        <v>13373</v>
      </c>
      <c r="E88" s="33">
        <v>11301</v>
      </c>
      <c r="G88" s="33">
        <v>10095</v>
      </c>
      <c r="I88" s="33">
        <v>10032</v>
      </c>
      <c r="K88" s="33">
        <v>8973</v>
      </c>
      <c r="M88" s="33">
        <v>8325</v>
      </c>
      <c r="O88" s="33">
        <v>8227</v>
      </c>
      <c r="Q88" s="33">
        <v>5814</v>
      </c>
      <c r="S88" s="33">
        <v>3889</v>
      </c>
      <c r="U88" s="33">
        <v>3898</v>
      </c>
      <c r="W88" s="33">
        <v>1987</v>
      </c>
    </row>
    <row r="89" spans="1:37" ht="15" customHeight="1" outlineLevel="1" x14ac:dyDescent="0.4">
      <c r="A89" s="32" t="s">
        <v>109</v>
      </c>
      <c r="B89" s="33" t="s">
        <v>32</v>
      </c>
    </row>
    <row r="90" spans="1:37" ht="15" customHeight="1" x14ac:dyDescent="0.4">
      <c r="A90" s="32" t="s">
        <v>110</v>
      </c>
      <c r="B90" s="33" t="s">
        <v>32</v>
      </c>
    </row>
    <row r="91" spans="1:37" ht="15" customHeight="1" x14ac:dyDescent="0.4">
      <c r="A91" s="32" t="s">
        <v>111</v>
      </c>
      <c r="B91" s="33" t="s">
        <v>32</v>
      </c>
      <c r="C91" s="33">
        <v>218</v>
      </c>
      <c r="E91" s="33">
        <v>284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C93" s="33">
        <v>94</v>
      </c>
      <c r="E93" s="33">
        <v>24</v>
      </c>
      <c r="G93" s="33">
        <v>7</v>
      </c>
      <c r="I93" s="33">
        <v>6</v>
      </c>
      <c r="K93" s="33">
        <v>7</v>
      </c>
      <c r="M93" s="33">
        <v>7</v>
      </c>
      <c r="O93" s="33">
        <v>7</v>
      </c>
      <c r="Q93" s="33">
        <v>171</v>
      </c>
      <c r="S93" s="33">
        <v>15</v>
      </c>
      <c r="U93" s="33">
        <v>10</v>
      </c>
      <c r="W93" s="33">
        <v>23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C104" s="33">
        <v>176</v>
      </c>
      <c r="E104" s="33">
        <v>123</v>
      </c>
      <c r="G104" s="33">
        <v>86</v>
      </c>
      <c r="I104" s="33">
        <v>70</v>
      </c>
      <c r="K104" s="33">
        <v>57</v>
      </c>
      <c r="M104" s="33">
        <v>50</v>
      </c>
      <c r="O104" s="33">
        <v>21</v>
      </c>
      <c r="Q104" s="33">
        <v>35</v>
      </c>
      <c r="S104" s="33">
        <v>16</v>
      </c>
      <c r="U104" s="33">
        <v>7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C107" s="33">
        <v>3</v>
      </c>
      <c r="E107" s="33">
        <v>7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>
        <v>441</v>
      </c>
      <c r="D111" s="36"/>
      <c r="E111" s="35">
        <v>330</v>
      </c>
      <c r="F111" s="36"/>
      <c r="G111" s="35">
        <v>280</v>
      </c>
      <c r="H111" s="36"/>
      <c r="I111" s="35">
        <v>413</v>
      </c>
      <c r="J111" s="36"/>
      <c r="K111" s="35">
        <v>334</v>
      </c>
      <c r="L111" s="36"/>
      <c r="M111" s="35">
        <v>229</v>
      </c>
      <c r="N111" s="36"/>
      <c r="O111" s="35">
        <v>384</v>
      </c>
      <c r="P111" s="36"/>
      <c r="Q111" s="35">
        <v>478</v>
      </c>
      <c r="R111" s="36"/>
      <c r="S111" s="35">
        <v>150</v>
      </c>
      <c r="T111" s="36"/>
      <c r="U111" s="35">
        <v>405</v>
      </c>
      <c r="V111" s="36"/>
      <c r="W111" s="35">
        <v>107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>
        <v>4521</v>
      </c>
      <c r="D112" s="39">
        <f>SUM(C113:C131)-C113-SUM(C121:C124)</f>
        <v>4521</v>
      </c>
      <c r="E112" s="38">
        <v>2098</v>
      </c>
      <c r="F112" s="39">
        <f>SUM(E113:E131)-E113-SUM(E121:E124)</f>
        <v>2098</v>
      </c>
      <c r="G112" s="38">
        <v>5219</v>
      </c>
      <c r="H112" s="39">
        <f>SUM(G113:G131)-G113-SUM(G121:G124)</f>
        <v>5218</v>
      </c>
      <c r="I112" s="38">
        <v>6208</v>
      </c>
      <c r="J112" s="39">
        <f>SUM(I113:I131)-I113-SUM(I121:I124)</f>
        <v>6208</v>
      </c>
      <c r="K112" s="38">
        <v>5441</v>
      </c>
      <c r="L112" s="39">
        <f>SUM(K113:K131)-K113-SUM(K121:K124)</f>
        <v>5441</v>
      </c>
      <c r="M112" s="38">
        <v>4957</v>
      </c>
      <c r="N112" s="39">
        <f>SUM(M113:M131)-M113-SUM(M121:M124)</f>
        <v>4958</v>
      </c>
      <c r="O112" s="38">
        <v>4789</v>
      </c>
      <c r="P112" s="39">
        <f>SUM(O113:O131)-O113-SUM(O121:O124)</f>
        <v>4789</v>
      </c>
      <c r="Q112" s="38">
        <v>3746</v>
      </c>
      <c r="R112" s="39">
        <f>SUM(Q113:Q131)-Q113-SUM(Q121:Q124)</f>
        <v>3746</v>
      </c>
      <c r="S112" s="38">
        <v>3173</v>
      </c>
      <c r="T112" s="39">
        <f>SUM(S113:S131)-S113-SUM(S121:S124)</f>
        <v>3173</v>
      </c>
      <c r="U112" s="38">
        <v>3104</v>
      </c>
      <c r="V112" s="39">
        <f>SUM(U113:U131)-U113-SUM(U121:U124)</f>
        <v>3103</v>
      </c>
      <c r="W112" s="38">
        <v>2553</v>
      </c>
      <c r="X112" s="39">
        <f>SUM(W113:W131)-W113-SUM(W121:W124)</f>
        <v>2553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C113" s="33">
        <v>1837</v>
      </c>
      <c r="E113" s="33">
        <v>1758</v>
      </c>
      <c r="G113" s="33">
        <v>1356</v>
      </c>
      <c r="I113" s="33">
        <v>927</v>
      </c>
      <c r="K113" s="33">
        <v>236</v>
      </c>
      <c r="M113" s="33">
        <v>197</v>
      </c>
      <c r="O113" s="33">
        <v>169</v>
      </c>
      <c r="Q113" s="33">
        <v>50</v>
      </c>
      <c r="S113" s="33">
        <v>196</v>
      </c>
      <c r="U113" s="33">
        <v>140</v>
      </c>
      <c r="W113" s="33">
        <v>47</v>
      </c>
    </row>
    <row r="114" spans="1:33" ht="15" customHeight="1" outlineLevel="1" x14ac:dyDescent="0.4">
      <c r="A114" s="32" t="s">
        <v>134</v>
      </c>
      <c r="B114" s="33" t="s">
        <v>32</v>
      </c>
    </row>
    <row r="115" spans="1:33" ht="15" customHeight="1" outlineLevel="1" x14ac:dyDescent="0.4">
      <c r="A115" s="32" t="s">
        <v>135</v>
      </c>
      <c r="B115" s="33" t="s">
        <v>32</v>
      </c>
      <c r="C115" s="33">
        <v>1837</v>
      </c>
      <c r="E115" s="33">
        <v>1758</v>
      </c>
      <c r="G115" s="33">
        <v>1356</v>
      </c>
      <c r="I115" s="33">
        <v>927</v>
      </c>
      <c r="K115" s="33">
        <v>236</v>
      </c>
      <c r="M115" s="33">
        <v>197</v>
      </c>
      <c r="O115" s="33">
        <v>169</v>
      </c>
      <c r="Q115" s="33">
        <v>50</v>
      </c>
      <c r="S115" s="33">
        <v>196</v>
      </c>
      <c r="U115" s="33">
        <v>140</v>
      </c>
      <c r="W115" s="33">
        <v>47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W119" s="33">
        <v>52</v>
      </c>
    </row>
    <row r="120" spans="1:33" ht="15" customHeight="1" x14ac:dyDescent="0.4">
      <c r="A120" s="32" t="s">
        <v>139</v>
      </c>
      <c r="B120" s="33" t="s">
        <v>32</v>
      </c>
      <c r="C120" s="33">
        <v>441</v>
      </c>
      <c r="E120" s="33">
        <v>340</v>
      </c>
      <c r="G120" s="33">
        <v>203</v>
      </c>
      <c r="I120" s="33">
        <v>1634</v>
      </c>
      <c r="K120" s="33">
        <v>1563</v>
      </c>
      <c r="M120" s="33">
        <v>1487</v>
      </c>
      <c r="O120" s="33">
        <v>1344</v>
      </c>
      <c r="Q120" s="33">
        <v>1333</v>
      </c>
      <c r="S120" s="33">
        <v>1228</v>
      </c>
      <c r="U120" s="33">
        <v>1238</v>
      </c>
      <c r="W120" s="33">
        <v>1212</v>
      </c>
    </row>
    <row r="121" spans="1:33" ht="15" customHeight="1" x14ac:dyDescent="0.4">
      <c r="A121" s="32" t="s">
        <v>140</v>
      </c>
      <c r="B121" s="33" t="s">
        <v>32</v>
      </c>
      <c r="C121" s="33">
        <v>441</v>
      </c>
      <c r="E121" s="33">
        <v>340</v>
      </c>
      <c r="G121" s="33">
        <v>203</v>
      </c>
      <c r="I121" s="33">
        <v>1529</v>
      </c>
      <c r="K121" s="33">
        <v>1441</v>
      </c>
      <c r="M121" s="33">
        <v>1351</v>
      </c>
      <c r="O121" s="33">
        <v>1294</v>
      </c>
      <c r="Q121" s="33">
        <v>1285</v>
      </c>
      <c r="S121" s="33">
        <v>1181</v>
      </c>
      <c r="U121" s="33">
        <v>1177</v>
      </c>
      <c r="W121" s="33">
        <v>1212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I122" s="33">
        <v>105</v>
      </c>
      <c r="J122" s="33"/>
      <c r="K122" s="33">
        <v>122</v>
      </c>
      <c r="L122" s="33"/>
      <c r="M122" s="33">
        <v>136</v>
      </c>
      <c r="N122" s="33"/>
      <c r="O122" s="33">
        <v>49</v>
      </c>
      <c r="P122" s="33"/>
      <c r="Q122" s="33">
        <v>48</v>
      </c>
      <c r="R122" s="33"/>
      <c r="S122" s="33">
        <v>47</v>
      </c>
      <c r="T122" s="33"/>
      <c r="U122" s="33">
        <v>61</v>
      </c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G126" s="33">
        <v>3659</v>
      </c>
      <c r="I126" s="33">
        <v>3647</v>
      </c>
      <c r="K126" s="33">
        <v>3642</v>
      </c>
      <c r="M126" s="33">
        <v>3274</v>
      </c>
      <c r="O126" s="33">
        <v>3276</v>
      </c>
      <c r="Q126" s="33">
        <v>2363</v>
      </c>
      <c r="S126" s="33">
        <v>1749</v>
      </c>
      <c r="U126" s="33">
        <v>1725</v>
      </c>
      <c r="W126" s="33">
        <v>1240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>
        <v>2243</v>
      </c>
      <c r="D131" s="36"/>
      <c r="E131" s="35"/>
      <c r="F131" s="36"/>
      <c r="G131" s="35"/>
      <c r="H131" s="36"/>
      <c r="I131" s="35"/>
      <c r="J131" s="36"/>
      <c r="K131" s="35"/>
      <c r="L131" s="36"/>
      <c r="M131" s="35"/>
      <c r="N131" s="36"/>
      <c r="O131" s="35"/>
      <c r="P131" s="36"/>
      <c r="Q131" s="35"/>
      <c r="R131" s="36"/>
      <c r="S131" s="35"/>
      <c r="T131" s="36"/>
      <c r="U131" s="35"/>
      <c r="V131" s="36"/>
      <c r="W131" s="35">
        <v>2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  <c r="C135" s="33">
        <v>169</v>
      </c>
    </row>
    <row r="136" spans="1:37" s="42" customFormat="1" ht="15" customHeight="1" x14ac:dyDescent="0.4">
      <c r="A136" s="42" t="s">
        <v>152</v>
      </c>
      <c r="B136" s="43" t="s">
        <v>32</v>
      </c>
      <c r="C136" s="43">
        <v>22291</v>
      </c>
      <c r="D136" s="44">
        <f>C84+C112+SUM(C132:C135)</f>
        <v>22291</v>
      </c>
      <c r="E136" s="43">
        <v>16170</v>
      </c>
      <c r="F136" s="44">
        <f>E84+E112+SUM(E132:E135)</f>
        <v>16170</v>
      </c>
      <c r="G136" s="43">
        <v>18329</v>
      </c>
      <c r="H136" s="44">
        <f>G84+G112+SUM(G132:G135)</f>
        <v>18329</v>
      </c>
      <c r="I136" s="43">
        <v>18938</v>
      </c>
      <c r="J136" s="44">
        <f>I84+I112+SUM(I132:I135)</f>
        <v>18938</v>
      </c>
      <c r="K136" s="43">
        <v>17387</v>
      </c>
      <c r="L136" s="44">
        <f>K84+K112+SUM(K132:K135)</f>
        <v>17387</v>
      </c>
      <c r="M136" s="43">
        <v>15655</v>
      </c>
      <c r="N136" s="44">
        <f>M84+M112+SUM(M132:M135)</f>
        <v>15655</v>
      </c>
      <c r="O136" s="43">
        <v>15435</v>
      </c>
      <c r="P136" s="44">
        <f>O84+O112+SUM(O132:O135)</f>
        <v>15435</v>
      </c>
      <c r="Q136" s="43">
        <v>12017</v>
      </c>
      <c r="R136" s="44">
        <f>Q84+Q112+SUM(Q132:Q135)</f>
        <v>12017</v>
      </c>
      <c r="S136" s="43">
        <v>9385</v>
      </c>
      <c r="T136" s="44">
        <f>S84+S112+SUM(S132:S135)</f>
        <v>9385</v>
      </c>
      <c r="U136" s="43">
        <v>9202</v>
      </c>
      <c r="V136" s="44">
        <f>U84+U112+SUM(U132:U135)</f>
        <v>9202</v>
      </c>
      <c r="W136" s="43">
        <v>6008</v>
      </c>
      <c r="X136" s="44">
        <f>W84+W112+SUM(W132:W135)</f>
        <v>6007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U139" s="33">
        <v>2438</v>
      </c>
      <c r="W139" s="33">
        <v>3380</v>
      </c>
    </row>
    <row r="140" spans="1:37" ht="15" customHeight="1" x14ac:dyDescent="0.4">
      <c r="A140" s="32" t="s">
        <v>156</v>
      </c>
      <c r="B140" s="33" t="s">
        <v>32</v>
      </c>
      <c r="U140" s="33">
        <v>-208</v>
      </c>
      <c r="W140" s="33">
        <v>1414</v>
      </c>
    </row>
    <row r="141" spans="1:37" ht="15" customHeight="1" x14ac:dyDescent="0.4">
      <c r="A141" s="32" t="s">
        <v>157</v>
      </c>
      <c r="B141" s="33" t="s">
        <v>32</v>
      </c>
      <c r="C141" s="33">
        <v>1523</v>
      </c>
      <c r="E141" s="33">
        <v>1523</v>
      </c>
      <c r="G141" s="33">
        <v>1523</v>
      </c>
      <c r="I141" s="33">
        <v>1523</v>
      </c>
      <c r="K141" s="33">
        <v>1523</v>
      </c>
      <c r="M141" s="33">
        <v>1523</v>
      </c>
      <c r="O141" s="33">
        <v>1523</v>
      </c>
      <c r="Q141" s="33">
        <v>1523</v>
      </c>
      <c r="S141" s="33">
        <v>2537</v>
      </c>
      <c r="U141" s="33">
        <v>2537</v>
      </c>
      <c r="W141" s="33">
        <v>2537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M143" s="33">
        <v>628</v>
      </c>
      <c r="O143" s="33">
        <v>628</v>
      </c>
      <c r="Q143" s="33">
        <v>628</v>
      </c>
      <c r="S143" s="33">
        <v>1636</v>
      </c>
      <c r="U143" s="33">
        <v>1635</v>
      </c>
      <c r="W143" s="33">
        <v>1635</v>
      </c>
    </row>
    <row r="144" spans="1:37" ht="15" customHeight="1" x14ac:dyDescent="0.4">
      <c r="A144" s="32" t="s">
        <v>160</v>
      </c>
      <c r="B144" s="33" t="s">
        <v>32</v>
      </c>
      <c r="C144" s="33">
        <v>628</v>
      </c>
      <c r="E144" s="33">
        <v>628</v>
      </c>
      <c r="G144" s="33">
        <v>628</v>
      </c>
      <c r="I144" s="33">
        <v>628</v>
      </c>
      <c r="K144" s="33">
        <v>628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-1742</v>
      </c>
      <c r="G148" s="33">
        <v>-2899</v>
      </c>
      <c r="I148" s="33">
        <v>-7075</v>
      </c>
      <c r="K148" s="33">
        <v>-6330</v>
      </c>
      <c r="M148" s="33">
        <v>-6523</v>
      </c>
      <c r="O148" s="33">
        <v>-6470</v>
      </c>
      <c r="Q148" s="33">
        <v>-4343</v>
      </c>
      <c r="S148" s="33">
        <v>-3553</v>
      </c>
      <c r="U148" s="33">
        <v>-4360</v>
      </c>
      <c r="W148" s="33">
        <v>-2733</v>
      </c>
    </row>
    <row r="149" spans="1:23" ht="15" customHeight="1" x14ac:dyDescent="0.4">
      <c r="A149" s="32" t="s">
        <v>165</v>
      </c>
      <c r="B149" s="33" t="s">
        <v>32</v>
      </c>
      <c r="C149" s="33">
        <v>279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M153" s="33">
        <v>-1</v>
      </c>
      <c r="O153" s="33">
        <v>-2</v>
      </c>
      <c r="Q153" s="33">
        <v>-5</v>
      </c>
      <c r="S153" s="33">
        <v>-16</v>
      </c>
      <c r="U153" s="33">
        <v>-20</v>
      </c>
      <c r="W153" s="33">
        <v>-24</v>
      </c>
    </row>
    <row r="154" spans="1:23" ht="15" customHeight="1" x14ac:dyDescent="0.4">
      <c r="A154" s="32" t="s">
        <v>170</v>
      </c>
      <c r="B154" s="33" t="s">
        <v>32</v>
      </c>
      <c r="U154" s="33">
        <v>2646</v>
      </c>
      <c r="W154" s="33">
        <v>1965</v>
      </c>
    </row>
    <row r="155" spans="1:23" ht="15" customHeight="1" x14ac:dyDescent="0.4">
      <c r="A155" s="32" t="s">
        <v>171</v>
      </c>
      <c r="B155" s="33" t="s">
        <v>32</v>
      </c>
      <c r="K155" s="33">
        <v>-181</v>
      </c>
      <c r="M155" s="33">
        <v>-80</v>
      </c>
      <c r="O155" s="33">
        <v>3</v>
      </c>
      <c r="Q155" s="33">
        <v>36</v>
      </c>
      <c r="S155" s="33">
        <v>114</v>
      </c>
      <c r="U155" s="33">
        <v>81</v>
      </c>
      <c r="W155" s="33">
        <v>6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  <c r="G157" s="33">
        <v>5041</v>
      </c>
      <c r="I157" s="33">
        <v>5038</v>
      </c>
      <c r="K157" s="33">
        <v>5038</v>
      </c>
      <c r="M157" s="33">
        <v>4799</v>
      </c>
      <c r="O157" s="33">
        <v>4799</v>
      </c>
      <c r="Q157" s="33">
        <v>3425</v>
      </c>
      <c r="S157" s="33">
        <v>2425</v>
      </c>
      <c r="U157" s="33">
        <v>2424</v>
      </c>
      <c r="W157" s="33">
        <v>1796</v>
      </c>
    </row>
    <row r="158" spans="1:23" ht="15" customHeight="1" x14ac:dyDescent="0.4">
      <c r="A158" s="32" t="s">
        <v>174</v>
      </c>
      <c r="B158" s="33" t="s">
        <v>32</v>
      </c>
      <c r="I158" s="33">
        <v>44</v>
      </c>
      <c r="K158" s="33">
        <v>130</v>
      </c>
      <c r="M158" s="33">
        <v>72</v>
      </c>
      <c r="O158" s="33">
        <v>6</v>
      </c>
      <c r="Q158" s="33">
        <v>-10</v>
      </c>
      <c r="S158" s="33">
        <v>105</v>
      </c>
      <c r="U158" s="33">
        <v>140</v>
      </c>
      <c r="W158" s="33">
        <v>162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>
        <v>201</v>
      </c>
      <c r="F161" s="39"/>
      <c r="G161" s="38">
        <v>173</v>
      </c>
      <c r="H161" s="39"/>
      <c r="I161" s="38">
        <v>177</v>
      </c>
      <c r="J161" s="39"/>
      <c r="K161" s="38">
        <v>251</v>
      </c>
      <c r="L161" s="39"/>
      <c r="M161" s="38">
        <v>204</v>
      </c>
      <c r="N161" s="39"/>
      <c r="O161" s="38">
        <v>194</v>
      </c>
      <c r="P161" s="39"/>
      <c r="Q161" s="38">
        <v>190</v>
      </c>
      <c r="R161" s="39"/>
      <c r="S161" s="38">
        <v>8</v>
      </c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>
        <v>22477</v>
      </c>
      <c r="D162" s="39">
        <f>C136+C163+C161+C160</f>
        <v>22477</v>
      </c>
      <c r="E162" s="38">
        <v>16780</v>
      </c>
      <c r="F162" s="39">
        <f>E136+E163+E161+E160</f>
        <v>16780</v>
      </c>
      <c r="G162" s="38">
        <v>22793</v>
      </c>
      <c r="H162" s="39">
        <f>G136+G163+G161+G160</f>
        <v>22794</v>
      </c>
      <c r="I162" s="38">
        <v>19273</v>
      </c>
      <c r="J162" s="39">
        <f>I136+I163+I161+I160</f>
        <v>19273</v>
      </c>
      <c r="K162" s="38">
        <v>18447</v>
      </c>
      <c r="L162" s="39">
        <f>K136+K163+K161+K160</f>
        <v>18446</v>
      </c>
      <c r="M162" s="38">
        <v>16278</v>
      </c>
      <c r="N162" s="39">
        <f>M136+M163+M161+M160</f>
        <v>16278</v>
      </c>
      <c r="O162" s="38">
        <v>16116</v>
      </c>
      <c r="P162" s="39">
        <f>O136+O163+O161+O160</f>
        <v>16116</v>
      </c>
      <c r="Q162" s="38">
        <v>13461</v>
      </c>
      <c r="R162" s="39">
        <f>Q136+Q163+Q161+Q160</f>
        <v>13461</v>
      </c>
      <c r="S162" s="38">
        <v>12640</v>
      </c>
      <c r="T162" s="39">
        <f>S136+S163+S161+S160</f>
        <v>12640</v>
      </c>
      <c r="U162" s="38">
        <v>11640</v>
      </c>
      <c r="V162" s="39">
        <f>U136+U163+U161+U160</f>
        <v>11640</v>
      </c>
      <c r="W162" s="38">
        <v>9388</v>
      </c>
      <c r="X162" s="39">
        <f>W136+W163+W161+W160</f>
        <v>9388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C163" s="33">
        <v>186</v>
      </c>
      <c r="E163" s="33">
        <v>409</v>
      </c>
      <c r="G163" s="33">
        <v>4292</v>
      </c>
      <c r="I163" s="33">
        <v>158</v>
      </c>
      <c r="K163" s="33">
        <v>808</v>
      </c>
      <c r="M163" s="33">
        <v>419</v>
      </c>
      <c r="O163" s="33">
        <v>487</v>
      </c>
      <c r="Q163" s="33">
        <v>1254</v>
      </c>
      <c r="S163" s="33">
        <v>3247</v>
      </c>
      <c r="U163" s="33">
        <v>2438</v>
      </c>
      <c r="W163" s="33">
        <v>3380</v>
      </c>
    </row>
    <row r="164" spans="1:37" ht="15" customHeight="1" x14ac:dyDescent="0.4">
      <c r="A164" s="32" t="s">
        <v>180</v>
      </c>
      <c r="B164" s="33" t="s">
        <v>32</v>
      </c>
      <c r="C164" s="33">
        <v>-2245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C167" s="33">
        <v>15397</v>
      </c>
      <c r="E167" s="33">
        <v>13196</v>
      </c>
      <c r="G167" s="33">
        <v>13426</v>
      </c>
      <c r="I167" s="33">
        <v>11606</v>
      </c>
      <c r="K167" s="33">
        <v>12344</v>
      </c>
      <c r="M167" s="33">
        <v>10620</v>
      </c>
      <c r="O167" s="33">
        <v>10542</v>
      </c>
      <c r="Q167" s="33">
        <v>10315</v>
      </c>
      <c r="S167" s="33">
        <v>8738</v>
      </c>
      <c r="U167" s="33">
        <v>8049</v>
      </c>
      <c r="W167" s="33">
        <v>6929</v>
      </c>
    </row>
    <row r="168" spans="1:37" ht="15" customHeight="1" x14ac:dyDescent="0.4">
      <c r="A168" s="32" t="s">
        <v>184</v>
      </c>
      <c r="B168" s="33" t="s">
        <v>32</v>
      </c>
      <c r="W168" s="33">
        <v>7333</v>
      </c>
    </row>
    <row r="169" spans="1:37" ht="15" customHeight="1" x14ac:dyDescent="0.4">
      <c r="A169" s="32" t="s">
        <v>185</v>
      </c>
      <c r="B169" s="33" t="s">
        <v>32</v>
      </c>
      <c r="C169" s="33">
        <v>13893</v>
      </c>
      <c r="E169" s="33">
        <v>11852</v>
      </c>
      <c r="G169" s="33">
        <v>11919</v>
      </c>
      <c r="I169" s="33">
        <v>10063</v>
      </c>
      <c r="K169" s="33">
        <v>9724</v>
      </c>
      <c r="M169" s="33">
        <v>9199</v>
      </c>
      <c r="O169" s="33">
        <v>8934</v>
      </c>
      <c r="Q169" s="33">
        <v>8723</v>
      </c>
      <c r="S169" s="33">
        <v>7528</v>
      </c>
      <c r="U169" s="33">
        <v>7167</v>
      </c>
      <c r="W169" s="33">
        <v>6043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>
        <v>1504</v>
      </c>
      <c r="D171" s="44">
        <f>C167-C169+C170</f>
        <v>1504</v>
      </c>
      <c r="E171" s="43">
        <v>1344</v>
      </c>
      <c r="F171" s="44">
        <f>E167-E169+E170</f>
        <v>1344</v>
      </c>
      <c r="G171" s="43">
        <v>1507</v>
      </c>
      <c r="H171" s="44">
        <f>G167-G169+G170</f>
        <v>1507</v>
      </c>
      <c r="I171" s="43">
        <v>1543</v>
      </c>
      <c r="J171" s="44">
        <f>I167-I169+I170</f>
        <v>1543</v>
      </c>
      <c r="K171" s="43">
        <v>2620</v>
      </c>
      <c r="L171" s="44">
        <f>K167-K169+K170</f>
        <v>2620</v>
      </c>
      <c r="M171" s="43">
        <v>1421</v>
      </c>
      <c r="N171" s="44">
        <f>M167-M169+M170</f>
        <v>1421</v>
      </c>
      <c r="O171" s="43">
        <v>1608</v>
      </c>
      <c r="P171" s="44">
        <f>O167-O169+O170</f>
        <v>1608</v>
      </c>
      <c r="Q171" s="43">
        <v>1592</v>
      </c>
      <c r="R171" s="44">
        <f>Q167-Q169+Q170</f>
        <v>1592</v>
      </c>
      <c r="S171" s="43">
        <v>1209</v>
      </c>
      <c r="T171" s="44">
        <f>S167-S169+S170</f>
        <v>1210</v>
      </c>
      <c r="U171" s="43">
        <v>882</v>
      </c>
      <c r="V171" s="44">
        <f>U167-U169+U170</f>
        <v>882</v>
      </c>
      <c r="W171" s="43">
        <v>886</v>
      </c>
      <c r="X171" s="44">
        <f>W167-W169+W170</f>
        <v>886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C172" s="33">
        <v>2299</v>
      </c>
      <c r="E172" s="33">
        <v>1827</v>
      </c>
      <c r="G172" s="33">
        <v>1714</v>
      </c>
      <c r="I172" s="33">
        <v>1576</v>
      </c>
      <c r="K172" s="33">
        <v>1522</v>
      </c>
      <c r="M172" s="33">
        <v>1320</v>
      </c>
      <c r="O172" s="33">
        <v>1283</v>
      </c>
      <c r="Q172" s="33">
        <v>1353</v>
      </c>
      <c r="S172" s="33">
        <v>1385</v>
      </c>
      <c r="U172" s="33">
        <v>1400</v>
      </c>
      <c r="W172" s="33">
        <v>1290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>
        <v>-795</v>
      </c>
      <c r="D174" s="44">
        <f>C171-C172</f>
        <v>-795</v>
      </c>
      <c r="E174" s="43">
        <v>-483</v>
      </c>
      <c r="F174" s="44">
        <f>E171-E172</f>
        <v>-483</v>
      </c>
      <c r="G174" s="43">
        <v>-207</v>
      </c>
      <c r="H174" s="44">
        <f>G171-G172</f>
        <v>-207</v>
      </c>
      <c r="I174" s="43">
        <v>-33</v>
      </c>
      <c r="J174" s="44">
        <f>I171-I172</f>
        <v>-33</v>
      </c>
      <c r="K174" s="43">
        <v>1098</v>
      </c>
      <c r="L174" s="44">
        <f>K171-K172</f>
        <v>1098</v>
      </c>
      <c r="M174" s="43">
        <v>101</v>
      </c>
      <c r="N174" s="44">
        <f>M171-M172</f>
        <v>101</v>
      </c>
      <c r="O174" s="43">
        <v>326</v>
      </c>
      <c r="P174" s="44">
        <f>O171-O172</f>
        <v>325</v>
      </c>
      <c r="Q174" s="43">
        <v>239</v>
      </c>
      <c r="R174" s="44">
        <f>Q171-Q172</f>
        <v>239</v>
      </c>
      <c r="S174" s="43">
        <v>-176</v>
      </c>
      <c r="T174" s="44">
        <f>S171-S172</f>
        <v>-176</v>
      </c>
      <c r="U174" s="43">
        <v>-518</v>
      </c>
      <c r="V174" s="44">
        <f>U171-U172</f>
        <v>-518</v>
      </c>
      <c r="W174" s="43">
        <v>-404</v>
      </c>
      <c r="X174" s="44">
        <f>W171-W172</f>
        <v>-404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>
        <v>110</v>
      </c>
      <c r="D177" s="47">
        <f>SUM(C178:C188)</f>
        <v>110</v>
      </c>
      <c r="E177" s="46">
        <v>117</v>
      </c>
      <c r="F177" s="47">
        <f>SUM(E178:E188)</f>
        <v>117</v>
      </c>
      <c r="G177" s="46">
        <v>63</v>
      </c>
      <c r="H177" s="47">
        <f>SUM(G178:G188)</f>
        <v>64</v>
      </c>
      <c r="I177" s="46">
        <v>60</v>
      </c>
      <c r="J177" s="47">
        <f>SUM(I178:I188)</f>
        <v>60</v>
      </c>
      <c r="K177" s="46">
        <v>28</v>
      </c>
      <c r="L177" s="47">
        <f>SUM(K178:K188)</f>
        <v>28</v>
      </c>
      <c r="M177" s="46">
        <v>25</v>
      </c>
      <c r="N177" s="47">
        <f>SUM(M178:M188)</f>
        <v>25</v>
      </c>
      <c r="O177" s="46">
        <v>17</v>
      </c>
      <c r="P177" s="47">
        <f>SUM(O178:O188)</f>
        <v>17</v>
      </c>
      <c r="Q177" s="46">
        <v>10</v>
      </c>
      <c r="R177" s="47">
        <f>SUM(Q178:Q188)</f>
        <v>11</v>
      </c>
      <c r="S177" s="46">
        <v>19</v>
      </c>
      <c r="T177" s="47">
        <f>SUM(S178:S188)</f>
        <v>20</v>
      </c>
      <c r="U177" s="46">
        <v>13</v>
      </c>
      <c r="V177" s="47">
        <f>SUM(U178:U188)</f>
        <v>12</v>
      </c>
      <c r="W177" s="46">
        <v>12</v>
      </c>
      <c r="X177" s="47">
        <f>SUM(W178:W188)</f>
        <v>12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C178" s="33">
        <v>47</v>
      </c>
      <c r="E178" s="33">
        <v>41</v>
      </c>
      <c r="G178" s="33">
        <v>25</v>
      </c>
      <c r="I178" s="33">
        <v>21</v>
      </c>
      <c r="K178" s="33">
        <v>14</v>
      </c>
      <c r="M178" s="33">
        <v>8</v>
      </c>
      <c r="O178" s="33">
        <v>7</v>
      </c>
      <c r="Q178" s="33">
        <v>8</v>
      </c>
      <c r="S178" s="33">
        <v>7</v>
      </c>
      <c r="U178" s="33">
        <v>6</v>
      </c>
      <c r="W178" s="33">
        <v>7</v>
      </c>
    </row>
    <row r="179" spans="1:37" ht="15" customHeight="1" x14ac:dyDescent="0.4">
      <c r="A179" s="32" t="s">
        <v>195</v>
      </c>
      <c r="B179" s="33" t="s">
        <v>32</v>
      </c>
      <c r="G179" s="33">
        <v>21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  <c r="O182" s="33">
        <v>4</v>
      </c>
      <c r="Q182" s="33">
        <v>2</v>
      </c>
    </row>
    <row r="183" spans="1:37" ht="15" customHeight="1" x14ac:dyDescent="0.4">
      <c r="A183" s="32" t="s">
        <v>199</v>
      </c>
      <c r="B183" s="33" t="s">
        <v>32</v>
      </c>
      <c r="I183" s="33">
        <v>6</v>
      </c>
      <c r="K183" s="33">
        <v>5</v>
      </c>
      <c r="M183" s="33">
        <v>3</v>
      </c>
    </row>
    <row r="184" spans="1:37" ht="15" customHeight="1" x14ac:dyDescent="0.4">
      <c r="A184" s="32" t="s">
        <v>200</v>
      </c>
      <c r="B184" s="33" t="s">
        <v>32</v>
      </c>
      <c r="I184" s="33">
        <v>10</v>
      </c>
      <c r="S184" s="33">
        <v>7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C188" s="33">
        <v>63</v>
      </c>
      <c r="E188" s="33">
        <v>76</v>
      </c>
      <c r="G188" s="33">
        <v>18</v>
      </c>
      <c r="I188" s="33">
        <v>23</v>
      </c>
      <c r="K188" s="33">
        <v>9</v>
      </c>
      <c r="M188" s="33">
        <v>14</v>
      </c>
      <c r="O188" s="33">
        <v>6</v>
      </c>
      <c r="Q188" s="33">
        <v>1</v>
      </c>
      <c r="S188" s="33">
        <v>6</v>
      </c>
      <c r="U188" s="33">
        <v>6</v>
      </c>
      <c r="W188" s="33">
        <v>5</v>
      </c>
    </row>
    <row r="189" spans="1:37" s="45" customFormat="1" ht="15" customHeight="1" x14ac:dyDescent="0.4">
      <c r="A189" s="45" t="s">
        <v>205</v>
      </c>
      <c r="B189" s="46" t="s">
        <v>32</v>
      </c>
      <c r="C189" s="46">
        <v>481</v>
      </c>
      <c r="D189" s="47">
        <f>SUM(C190:C202)</f>
        <v>481</v>
      </c>
      <c r="E189" s="46">
        <v>638</v>
      </c>
      <c r="F189" s="47">
        <f>SUM(E190:E202)</f>
        <v>638</v>
      </c>
      <c r="G189" s="46">
        <v>506</v>
      </c>
      <c r="H189" s="47">
        <f>SUM(G190:G202)</f>
        <v>505</v>
      </c>
      <c r="I189" s="46">
        <v>357</v>
      </c>
      <c r="J189" s="47">
        <f>SUM(I190:I202)</f>
        <v>357</v>
      </c>
      <c r="K189" s="46">
        <v>446</v>
      </c>
      <c r="L189" s="47">
        <f>SUM(K190:K202)</f>
        <v>446</v>
      </c>
      <c r="M189" s="46">
        <v>441</v>
      </c>
      <c r="N189" s="47">
        <f>SUM(M190:M202)</f>
        <v>441</v>
      </c>
      <c r="O189" s="46">
        <v>315</v>
      </c>
      <c r="P189" s="47">
        <f>SUM(O190:O202)</f>
        <v>315</v>
      </c>
      <c r="Q189" s="46">
        <v>216</v>
      </c>
      <c r="R189" s="47">
        <f>SUM(Q190:Q202)</f>
        <v>216</v>
      </c>
      <c r="S189" s="46">
        <v>153</v>
      </c>
      <c r="T189" s="47">
        <f>SUM(S190:S202)</f>
        <v>153</v>
      </c>
      <c r="U189" s="46">
        <v>211</v>
      </c>
      <c r="V189" s="47">
        <f>SUM(U190:U202)</f>
        <v>211</v>
      </c>
      <c r="W189" s="46">
        <v>176</v>
      </c>
      <c r="X189" s="47">
        <f>SUM(W190:W202)</f>
        <v>176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C190" s="33">
        <v>401</v>
      </c>
      <c r="E190" s="33">
        <v>378</v>
      </c>
      <c r="G190" s="33">
        <v>296</v>
      </c>
      <c r="I190" s="33">
        <v>260</v>
      </c>
      <c r="K190" s="33">
        <v>232</v>
      </c>
      <c r="M190" s="33">
        <v>215</v>
      </c>
      <c r="O190" s="33">
        <v>208</v>
      </c>
      <c r="Q190" s="33">
        <v>165</v>
      </c>
      <c r="S190" s="33">
        <v>115</v>
      </c>
      <c r="U190" s="33">
        <v>113</v>
      </c>
      <c r="W190" s="33">
        <v>83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  <c r="K195" s="33">
        <v>109</v>
      </c>
      <c r="M195" s="33">
        <v>133</v>
      </c>
      <c r="O195" s="33">
        <v>36</v>
      </c>
      <c r="Q195" s="33">
        <v>12</v>
      </c>
      <c r="S195" s="33">
        <v>13</v>
      </c>
      <c r="U195" s="33">
        <v>77</v>
      </c>
    </row>
    <row r="196" spans="1:37" ht="15" customHeight="1" x14ac:dyDescent="0.4">
      <c r="A196" s="32" t="s">
        <v>212</v>
      </c>
      <c r="B196" s="33" t="s">
        <v>32</v>
      </c>
      <c r="G196" s="33">
        <v>100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C202" s="33">
        <v>80</v>
      </c>
      <c r="E202" s="33">
        <v>260</v>
      </c>
      <c r="G202" s="33">
        <v>109</v>
      </c>
      <c r="I202" s="33">
        <v>97</v>
      </c>
      <c r="K202" s="33">
        <v>105</v>
      </c>
      <c r="M202" s="33">
        <v>93</v>
      </c>
      <c r="O202" s="33">
        <v>71</v>
      </c>
      <c r="Q202" s="33">
        <v>39</v>
      </c>
      <c r="S202" s="33">
        <v>25</v>
      </c>
      <c r="U202" s="33">
        <v>21</v>
      </c>
      <c r="W202" s="33">
        <v>93</v>
      </c>
    </row>
    <row r="203" spans="1:37" s="42" customFormat="1" ht="15" customHeight="1" x14ac:dyDescent="0.4">
      <c r="A203" s="42" t="s">
        <v>219</v>
      </c>
      <c r="B203" s="43" t="s">
        <v>32</v>
      </c>
      <c r="C203" s="43">
        <v>-1166</v>
      </c>
      <c r="D203" s="44">
        <f>C174+C177-C189</f>
        <v>-1166</v>
      </c>
      <c r="E203" s="43">
        <v>-1004</v>
      </c>
      <c r="F203" s="44">
        <f>E174+E177-E189</f>
        <v>-1004</v>
      </c>
      <c r="G203" s="43">
        <v>-649</v>
      </c>
      <c r="H203" s="44">
        <f>G174+G177-G189</f>
        <v>-650</v>
      </c>
      <c r="I203" s="43">
        <v>-330</v>
      </c>
      <c r="J203" s="44">
        <f>I174+I177-I189</f>
        <v>-330</v>
      </c>
      <c r="K203" s="43">
        <v>680</v>
      </c>
      <c r="L203" s="44">
        <f>K174+K177-K189</f>
        <v>680</v>
      </c>
      <c r="M203" s="43">
        <v>-315</v>
      </c>
      <c r="N203" s="44">
        <f>M174+M177-M189</f>
        <v>-315</v>
      </c>
      <c r="O203" s="43">
        <v>28</v>
      </c>
      <c r="P203" s="44">
        <f>O174+O177-O189</f>
        <v>28</v>
      </c>
      <c r="Q203" s="43">
        <v>33</v>
      </c>
      <c r="R203" s="44">
        <f>Q174+Q177-Q189</f>
        <v>33</v>
      </c>
      <c r="S203" s="43">
        <v>-310</v>
      </c>
      <c r="T203" s="44">
        <f>S174+S177-S189</f>
        <v>-310</v>
      </c>
      <c r="U203" s="43">
        <v>-716</v>
      </c>
      <c r="V203" s="44">
        <f>U174+U177-U189</f>
        <v>-716</v>
      </c>
      <c r="W203" s="43">
        <v>-568</v>
      </c>
      <c r="X203" s="44">
        <f>W174+W177-W189</f>
        <v>-568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>
        <v>2922</v>
      </c>
      <c r="D204" s="41">
        <f>SUM(C205:C215)</f>
        <v>2922</v>
      </c>
      <c r="E204" s="40">
        <v>3836</v>
      </c>
      <c r="F204" s="41">
        <f>SUM(E205:E215)</f>
        <v>3836</v>
      </c>
      <c r="G204" s="40">
        <v>2843</v>
      </c>
      <c r="H204" s="41">
        <f>SUM(G205:G215)</f>
        <v>2843</v>
      </c>
      <c r="I204" s="40">
        <v>122</v>
      </c>
      <c r="J204" s="41">
        <f>SUM(I205:I215)</f>
        <v>122</v>
      </c>
      <c r="K204" s="40">
        <v>314</v>
      </c>
      <c r="L204" s="41">
        <f>SUM(K205:K215)</f>
        <v>314</v>
      </c>
      <c r="M204" s="40">
        <v>87</v>
      </c>
      <c r="N204" s="41">
        <f>SUM(M205:M215)</f>
        <v>87</v>
      </c>
      <c r="O204" s="40">
        <v>71</v>
      </c>
      <c r="P204" s="41">
        <f>SUM(O205:O215)</f>
        <v>71</v>
      </c>
      <c r="Q204" s="40">
        <v>910</v>
      </c>
      <c r="R204" s="41">
        <f>SUM(Q205:Q215)</f>
        <v>910</v>
      </c>
      <c r="S204" s="40">
        <v>31</v>
      </c>
      <c r="T204" s="41">
        <f>SUM(S205:S215)</f>
        <v>31</v>
      </c>
      <c r="U204" s="40">
        <v>17</v>
      </c>
      <c r="V204" s="41">
        <f>SUM(U205:U215)</f>
        <v>17</v>
      </c>
      <c r="W204" s="40">
        <v>1210</v>
      </c>
      <c r="X204" s="41">
        <f>SUM(W205:W215)</f>
        <v>1210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G206" s="33">
        <v>245</v>
      </c>
      <c r="O206" s="33">
        <v>53</v>
      </c>
      <c r="Q206" s="33">
        <v>2</v>
      </c>
      <c r="S206" s="33">
        <v>1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C208" s="33">
        <v>2922</v>
      </c>
      <c r="E208" s="33">
        <v>3793</v>
      </c>
      <c r="G208" s="33">
        <v>2591</v>
      </c>
      <c r="I208" s="33">
        <v>122</v>
      </c>
      <c r="M208" s="33">
        <v>40</v>
      </c>
      <c r="Q208" s="33">
        <v>112</v>
      </c>
      <c r="W208" s="33">
        <v>1202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O210" s="33">
        <v>10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E215" s="33">
        <v>43</v>
      </c>
      <c r="G215" s="33">
        <v>7</v>
      </c>
      <c r="K215" s="33">
        <v>314</v>
      </c>
      <c r="M215" s="33">
        <v>47</v>
      </c>
      <c r="O215" s="33">
        <v>8</v>
      </c>
      <c r="Q215" s="33">
        <v>796</v>
      </c>
      <c r="S215" s="33">
        <v>30</v>
      </c>
      <c r="U215" s="33">
        <v>17</v>
      </c>
      <c r="W215" s="33">
        <v>8</v>
      </c>
    </row>
    <row r="216" spans="1:37" s="45" customFormat="1" ht="15" customHeight="1" x14ac:dyDescent="0.4">
      <c r="A216" s="45" t="s">
        <v>228</v>
      </c>
      <c r="B216" s="46" t="s">
        <v>32</v>
      </c>
      <c r="C216" s="46">
        <v>859</v>
      </c>
      <c r="D216" s="47">
        <f>SUM(C217:C227)</f>
        <v>859</v>
      </c>
      <c r="E216" s="46">
        <v>2677</v>
      </c>
      <c r="F216" s="47">
        <f>SUM(E217:E227)</f>
        <v>2677</v>
      </c>
      <c r="G216" s="46">
        <v>1505</v>
      </c>
      <c r="H216" s="47">
        <f>SUM(G217:G227)</f>
        <v>1505</v>
      </c>
      <c r="I216" s="46">
        <v>3936</v>
      </c>
      <c r="J216" s="47">
        <f>SUM(I217:I227)</f>
        <v>3936</v>
      </c>
      <c r="K216" s="46">
        <v>208</v>
      </c>
      <c r="L216" s="47">
        <f>SUM(K217:K227)</f>
        <v>208</v>
      </c>
      <c r="M216" s="46">
        <v>562</v>
      </c>
      <c r="N216" s="47">
        <f>SUM(M217:M227)</f>
        <v>562</v>
      </c>
      <c r="O216" s="46">
        <v>25</v>
      </c>
      <c r="P216" s="47">
        <f>SUM(O217:O227)</f>
        <v>25</v>
      </c>
      <c r="Q216" s="46">
        <v>971</v>
      </c>
      <c r="R216" s="47">
        <f>SUM(Q217:Q227)</f>
        <v>971</v>
      </c>
      <c r="S216" s="46">
        <v>601</v>
      </c>
      <c r="T216" s="47">
        <f>SUM(S217:S227)</f>
        <v>601</v>
      </c>
      <c r="U216" s="46">
        <v>101</v>
      </c>
      <c r="V216" s="47">
        <f>SUM(U217:U227)</f>
        <v>101</v>
      </c>
      <c r="W216" s="46">
        <v>67</v>
      </c>
      <c r="X216" s="47">
        <f>SUM(W217:W227)</f>
        <v>67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S218" s="33">
        <v>1</v>
      </c>
      <c r="U218" s="33">
        <v>33</v>
      </c>
    </row>
    <row r="219" spans="1:37" ht="15" customHeight="1" x14ac:dyDescent="0.4">
      <c r="A219" s="32" t="s">
        <v>208</v>
      </c>
      <c r="B219" s="33" t="s">
        <v>32</v>
      </c>
      <c r="E219" s="33">
        <v>1157</v>
      </c>
      <c r="K219" s="33">
        <v>38</v>
      </c>
      <c r="M219" s="33">
        <v>43</v>
      </c>
    </row>
    <row r="220" spans="1:37" ht="15" customHeight="1" x14ac:dyDescent="0.4">
      <c r="A220" s="32" t="s">
        <v>209</v>
      </c>
      <c r="B220" s="33" t="s">
        <v>32</v>
      </c>
      <c r="G220" s="33">
        <v>230</v>
      </c>
      <c r="I220" s="33">
        <v>701</v>
      </c>
      <c r="K220" s="33">
        <v>67</v>
      </c>
      <c r="M220" s="33">
        <v>122</v>
      </c>
      <c r="S220" s="33">
        <v>21</v>
      </c>
      <c r="U220" s="33">
        <v>12</v>
      </c>
    </row>
    <row r="221" spans="1:37" ht="15" customHeight="1" x14ac:dyDescent="0.4">
      <c r="A221" s="32" t="s">
        <v>211</v>
      </c>
      <c r="B221" s="33" t="s">
        <v>32</v>
      </c>
      <c r="C221" s="33">
        <v>724</v>
      </c>
      <c r="E221" s="33">
        <v>883</v>
      </c>
      <c r="G221" s="33">
        <v>1194</v>
      </c>
      <c r="I221" s="33">
        <v>1675</v>
      </c>
      <c r="K221" s="33">
        <v>50</v>
      </c>
      <c r="M221" s="33">
        <v>328</v>
      </c>
      <c r="O221" s="33">
        <v>11</v>
      </c>
      <c r="Q221" s="33">
        <v>764</v>
      </c>
      <c r="S221" s="33">
        <v>561</v>
      </c>
      <c r="U221" s="33">
        <v>13</v>
      </c>
      <c r="W221" s="33">
        <v>19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I224" s="33">
        <v>1547</v>
      </c>
      <c r="W224" s="33">
        <v>40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C227" s="33">
        <v>135</v>
      </c>
      <c r="E227" s="33">
        <v>637</v>
      </c>
      <c r="G227" s="33">
        <v>81</v>
      </c>
      <c r="I227" s="33">
        <v>13</v>
      </c>
      <c r="K227" s="33">
        <v>53</v>
      </c>
      <c r="M227" s="33">
        <v>69</v>
      </c>
      <c r="O227" s="33">
        <v>14</v>
      </c>
      <c r="Q227" s="33">
        <v>207</v>
      </c>
      <c r="S227" s="33">
        <v>18</v>
      </c>
      <c r="U227" s="33">
        <v>43</v>
      </c>
      <c r="W227" s="33">
        <v>8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>
        <v>897</v>
      </c>
      <c r="D229" s="44">
        <f>C203+C204-C216</f>
        <v>897</v>
      </c>
      <c r="E229" s="43">
        <v>155</v>
      </c>
      <c r="F229" s="44">
        <f>E203+E204-E216</f>
        <v>155</v>
      </c>
      <c r="G229" s="43">
        <v>689</v>
      </c>
      <c r="H229" s="44">
        <f>G203+G204-G216</f>
        <v>689</v>
      </c>
      <c r="I229" s="43">
        <v>-4144</v>
      </c>
      <c r="J229" s="44">
        <f>I203+I204-I216</f>
        <v>-4144</v>
      </c>
      <c r="K229" s="43">
        <v>786</v>
      </c>
      <c r="L229" s="44">
        <f>K203+K204-K216</f>
        <v>786</v>
      </c>
      <c r="M229" s="43">
        <v>-790</v>
      </c>
      <c r="N229" s="44">
        <f>M203+M204-M216</f>
        <v>-790</v>
      </c>
      <c r="O229" s="43">
        <v>75</v>
      </c>
      <c r="P229" s="44">
        <f>O203+O204-O216</f>
        <v>74</v>
      </c>
      <c r="Q229" s="43">
        <v>-28</v>
      </c>
      <c r="R229" s="44">
        <f>Q203+Q204-Q216</f>
        <v>-28</v>
      </c>
      <c r="S229" s="43">
        <v>-880</v>
      </c>
      <c r="T229" s="44">
        <f>S203+S204-S216</f>
        <v>-880</v>
      </c>
      <c r="U229" s="43">
        <v>-800</v>
      </c>
      <c r="V229" s="44">
        <f>U203+U204-U216</f>
        <v>-800</v>
      </c>
      <c r="W229" s="43">
        <v>573</v>
      </c>
      <c r="X229" s="44">
        <f>W203+W204-W216</f>
        <v>575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C232" s="33">
        <v>897</v>
      </c>
      <c r="E232" s="33">
        <v>155</v>
      </c>
      <c r="G232" s="33">
        <v>689</v>
      </c>
      <c r="I232" s="33">
        <v>-4144</v>
      </c>
      <c r="K232" s="33">
        <v>786</v>
      </c>
      <c r="M232" s="33">
        <v>-790</v>
      </c>
      <c r="O232" s="33">
        <v>75</v>
      </c>
      <c r="Q232" s="33">
        <v>-28</v>
      </c>
      <c r="S232" s="33">
        <v>-880</v>
      </c>
      <c r="U232" s="33">
        <v>-800</v>
      </c>
      <c r="W232" s="33">
        <v>573</v>
      </c>
    </row>
    <row r="233" spans="1:37" s="34" customFormat="1" ht="15" customHeight="1" x14ac:dyDescent="0.4">
      <c r="A233" s="34" t="s">
        <v>241</v>
      </c>
      <c r="B233" s="35" t="s">
        <v>32</v>
      </c>
      <c r="C233" s="35">
        <v>95</v>
      </c>
      <c r="D233" s="36">
        <f>SUM(C234:C244)</f>
        <v>-8</v>
      </c>
      <c r="E233" s="35">
        <v>45</v>
      </c>
      <c r="F233" s="36">
        <f>SUM(E234:E244)</f>
        <v>38</v>
      </c>
      <c r="G233" s="35">
        <v>35</v>
      </c>
      <c r="H233" s="36">
        <f>SUM(G234:G244)</f>
        <v>-5</v>
      </c>
      <c r="I233" s="35">
        <v>-8</v>
      </c>
      <c r="J233" s="36">
        <f>SUM(I234:I244)</f>
        <v>34</v>
      </c>
      <c r="K233" s="35">
        <v>2</v>
      </c>
      <c r="L233" s="36">
        <f>SUM(K234:K244)</f>
        <v>41</v>
      </c>
      <c r="M233" s="35">
        <v>-248</v>
      </c>
      <c r="N233" s="36">
        <f>SUM(M234:M244)</f>
        <v>-244</v>
      </c>
      <c r="O233" s="35">
        <v>6</v>
      </c>
      <c r="P233" s="36">
        <f>SUM(O234:O244)</f>
        <v>22</v>
      </c>
      <c r="Q233" s="35">
        <v>-783</v>
      </c>
      <c r="R233" s="36">
        <f>SUM(Q234:Q244)</f>
        <v>-781</v>
      </c>
      <c r="S233" s="35">
        <v>-668</v>
      </c>
      <c r="T233" s="36">
        <f>SUM(S234:S244)</f>
        <v>-668</v>
      </c>
      <c r="U233" s="35">
        <v>8</v>
      </c>
      <c r="V233" s="36">
        <f>SUM(U234:U244)</f>
        <v>8</v>
      </c>
      <c r="W233" s="35">
        <v>-426</v>
      </c>
      <c r="X233" s="36">
        <f>SUM(W234:W244)</f>
        <v>-426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C236" s="33">
        <v>95</v>
      </c>
      <c r="E236" s="33">
        <v>45</v>
      </c>
      <c r="G236" s="33">
        <v>22</v>
      </c>
      <c r="I236" s="33">
        <v>5</v>
      </c>
      <c r="K236" s="33">
        <v>7</v>
      </c>
      <c r="M236" s="33">
        <v>7</v>
      </c>
      <c r="O236" s="33">
        <v>7</v>
      </c>
      <c r="Q236" s="33">
        <v>153</v>
      </c>
      <c r="S236" s="33">
        <v>7</v>
      </c>
      <c r="U236" s="33">
        <v>8</v>
      </c>
      <c r="W236" s="33">
        <v>7</v>
      </c>
    </row>
    <row r="237" spans="1:37" ht="15" customHeight="1" x14ac:dyDescent="0.4">
      <c r="A237" s="32" t="s">
        <v>245</v>
      </c>
      <c r="B237" s="33" t="s">
        <v>32</v>
      </c>
      <c r="G237" s="33">
        <v>13</v>
      </c>
      <c r="I237" s="33">
        <v>-13</v>
      </c>
      <c r="K237" s="33">
        <v>-5</v>
      </c>
      <c r="M237" s="33">
        <v>-255</v>
      </c>
      <c r="O237" s="33">
        <v>-1</v>
      </c>
      <c r="Q237" s="33">
        <v>-936</v>
      </c>
      <c r="S237" s="33">
        <v>-675</v>
      </c>
      <c r="W237" s="33">
        <v>-433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C240" s="33">
        <v>-103</v>
      </c>
      <c r="E240" s="33">
        <v>-7</v>
      </c>
      <c r="G240" s="33">
        <v>-40</v>
      </c>
      <c r="I240" s="33">
        <v>42</v>
      </c>
      <c r="K240" s="33">
        <v>39</v>
      </c>
      <c r="M240" s="33">
        <v>4</v>
      </c>
      <c r="O240" s="33">
        <v>16</v>
      </c>
      <c r="Q240" s="33">
        <v>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>
        <v>905</v>
      </c>
      <c r="D245" s="44">
        <f>D229-C233+SUM(C242:C244)-C241-C240</f>
        <v>905</v>
      </c>
      <c r="E245" s="43">
        <v>117</v>
      </c>
      <c r="F245" s="44">
        <f>F229-E233+SUM(E242:E244)-E241-E240</f>
        <v>117</v>
      </c>
      <c r="G245" s="43">
        <v>694</v>
      </c>
      <c r="H245" s="44">
        <f>H229-G233+SUM(G242:G244)-G241-G240</f>
        <v>694</v>
      </c>
      <c r="I245" s="43">
        <v>-4178</v>
      </c>
      <c r="J245" s="44">
        <f>J229-I233+SUM(I242:I244)-I241-I240</f>
        <v>-4178</v>
      </c>
      <c r="K245" s="43">
        <v>745</v>
      </c>
      <c r="L245" s="44">
        <f>L229-K233+SUM(K242:K244)-K241-K240</f>
        <v>745</v>
      </c>
      <c r="M245" s="43">
        <v>-545</v>
      </c>
      <c r="N245" s="44">
        <f>N229-M233+SUM(M242:M244)-M241-M240</f>
        <v>-546</v>
      </c>
      <c r="O245" s="43">
        <v>53</v>
      </c>
      <c r="P245" s="44">
        <f>P229-O233+SUM(O242:O244)-O241-O240</f>
        <v>52</v>
      </c>
      <c r="Q245" s="43">
        <v>753</v>
      </c>
      <c r="R245" s="44">
        <f>R229-Q233+SUM(Q242:Q244)-Q241-Q240</f>
        <v>753</v>
      </c>
      <c r="S245" s="43">
        <v>-212</v>
      </c>
      <c r="T245" s="44">
        <f>T229-S233+SUM(S242:S244)-S241-S240</f>
        <v>-212</v>
      </c>
      <c r="U245" s="43">
        <v>-808</v>
      </c>
      <c r="V245" s="44">
        <f>V229-U233+SUM(U242:U244)-U241-U240</f>
        <v>-808</v>
      </c>
      <c r="W245" s="43">
        <v>999</v>
      </c>
      <c r="X245" s="44">
        <f>X229-W233+SUM(W242:W244)-W241-W240</f>
        <v>1001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G246" s="33">
        <v>689</v>
      </c>
      <c r="I246" s="33">
        <v>-4144</v>
      </c>
      <c r="K246" s="33">
        <v>786</v>
      </c>
      <c r="M246" s="33">
        <v>-790</v>
      </c>
      <c r="O246" s="33">
        <v>75</v>
      </c>
      <c r="Q246" s="33">
        <v>-28</v>
      </c>
      <c r="S246" s="33">
        <v>-880</v>
      </c>
      <c r="U246" s="33">
        <v>-800</v>
      </c>
      <c r="W246" s="33">
        <v>573</v>
      </c>
    </row>
    <row r="247" spans="1:37" ht="15" customHeight="1" x14ac:dyDescent="0.4">
      <c r="A247" s="32" t="s">
        <v>255</v>
      </c>
      <c r="B247" s="33" t="s">
        <v>32</v>
      </c>
      <c r="G247" s="33">
        <v>212</v>
      </c>
      <c r="I247" s="33">
        <v>205</v>
      </c>
      <c r="K247" s="33">
        <v>202</v>
      </c>
      <c r="M247" s="33">
        <v>170</v>
      </c>
      <c r="O247" s="33">
        <v>155</v>
      </c>
      <c r="Q247" s="33">
        <v>143</v>
      </c>
      <c r="S247" s="33">
        <v>158</v>
      </c>
      <c r="U247" s="33">
        <v>137</v>
      </c>
      <c r="W247" s="33">
        <v>116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S249" s="33">
        <v>1</v>
      </c>
      <c r="U249" s="33">
        <v>33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G251" s="33">
        <v>-265</v>
      </c>
      <c r="K251" s="33">
        <v>38</v>
      </c>
      <c r="M251" s="33">
        <v>43</v>
      </c>
      <c r="O251" s="33">
        <v>-53</v>
      </c>
      <c r="Q251" s="33">
        <v>-2</v>
      </c>
      <c r="S251" s="33">
        <v>-1</v>
      </c>
    </row>
    <row r="252" spans="1:37" ht="15" customHeight="1" x14ac:dyDescent="0.4">
      <c r="A252" s="32" t="s">
        <v>520</v>
      </c>
      <c r="B252" s="33" t="s">
        <v>32</v>
      </c>
      <c r="G252" s="33">
        <v>230</v>
      </c>
      <c r="I252" s="33">
        <v>701</v>
      </c>
      <c r="K252" s="33">
        <v>67</v>
      </c>
      <c r="M252" s="33">
        <v>122</v>
      </c>
      <c r="S252" s="33">
        <v>21</v>
      </c>
      <c r="U252" s="33">
        <v>8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-2591</v>
      </c>
      <c r="I254" s="33">
        <v>-122</v>
      </c>
      <c r="M254" s="33">
        <v>267</v>
      </c>
      <c r="Q254" s="33">
        <v>617</v>
      </c>
      <c r="S254" s="33">
        <v>559</v>
      </c>
      <c r="U254" s="33">
        <v>4</v>
      </c>
      <c r="W254" s="33">
        <v>-1202</v>
      </c>
    </row>
    <row r="255" spans="1:37" ht="15" customHeight="1" x14ac:dyDescent="0.4">
      <c r="A255" s="32" t="s">
        <v>263</v>
      </c>
      <c r="B255" s="33" t="s">
        <v>32</v>
      </c>
      <c r="G255" s="33">
        <v>71</v>
      </c>
      <c r="I255" s="33">
        <v>11</v>
      </c>
      <c r="K255" s="33">
        <v>50</v>
      </c>
      <c r="M255" s="33">
        <v>31</v>
      </c>
      <c r="O255" s="33">
        <v>5</v>
      </c>
      <c r="Q255" s="33">
        <v>220</v>
      </c>
      <c r="S255" s="33">
        <v>20</v>
      </c>
      <c r="U255" s="33">
        <v>9</v>
      </c>
    </row>
    <row r="256" spans="1:37" ht="15" customHeight="1" x14ac:dyDescent="0.4">
      <c r="A256" s="32" t="s">
        <v>264</v>
      </c>
      <c r="B256" s="33" t="s">
        <v>32</v>
      </c>
      <c r="I256" s="33">
        <v>25</v>
      </c>
      <c r="U256" s="33">
        <v>5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>
        <v>12</v>
      </c>
      <c r="I259" s="33">
        <v>-10</v>
      </c>
      <c r="K259" s="33"/>
      <c r="M259" s="33">
        <v>6</v>
      </c>
      <c r="O259" s="33"/>
      <c r="Q259" s="33"/>
      <c r="S259" s="33">
        <v>-7</v>
      </c>
      <c r="U259" s="33">
        <v>1</v>
      </c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>
        <v>-186</v>
      </c>
      <c r="I261" s="33">
        <v>16</v>
      </c>
      <c r="K261" s="33">
        <v>3</v>
      </c>
      <c r="M261" s="33">
        <v>6</v>
      </c>
      <c r="O261" s="33">
        <v>4</v>
      </c>
      <c r="Q261" s="33">
        <v>-14</v>
      </c>
      <c r="S261" s="33">
        <v>-7</v>
      </c>
      <c r="U261" s="33">
        <v>-1</v>
      </c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>
        <v>-138</v>
      </c>
      <c r="I262" s="33">
        <v>1431</v>
      </c>
      <c r="K262" s="33">
        <v>-71</v>
      </c>
      <c r="M262" s="33">
        <v>-77</v>
      </c>
      <c r="O262" s="33">
        <v>-143</v>
      </c>
      <c r="Q262" s="33">
        <v>-11</v>
      </c>
      <c r="S262" s="33">
        <v>-104</v>
      </c>
      <c r="U262" s="33">
        <v>10</v>
      </c>
      <c r="W262" s="33">
        <v>34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>
        <v>-13</v>
      </c>
      <c r="I263" s="33">
        <v>-16</v>
      </c>
      <c r="K263" s="33">
        <v>-13</v>
      </c>
      <c r="M263" s="33">
        <v>-7</v>
      </c>
      <c r="O263" s="33">
        <v>-29</v>
      </c>
      <c r="Q263" s="33">
        <v>13</v>
      </c>
      <c r="S263" s="33">
        <v>-18</v>
      </c>
      <c r="U263" s="33">
        <v>-9</v>
      </c>
      <c r="W263" s="33">
        <v>-6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>
        <v>-35</v>
      </c>
      <c r="I265" s="33">
        <v>-21</v>
      </c>
      <c r="K265" s="33">
        <v>-14</v>
      </c>
      <c r="M265" s="33">
        <v>-8</v>
      </c>
      <c r="O265" s="33">
        <v>-7</v>
      </c>
      <c r="Q265" s="33">
        <v>-7</v>
      </c>
      <c r="S265" s="33">
        <v>-6</v>
      </c>
      <c r="U265" s="33">
        <v>-7</v>
      </c>
      <c r="W265" s="33">
        <v>-7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>
        <v>296</v>
      </c>
      <c r="I266" s="33">
        <v>237</v>
      </c>
      <c r="K266" s="33">
        <v>208</v>
      </c>
      <c r="M266" s="33">
        <v>192</v>
      </c>
      <c r="O266" s="33">
        <v>185</v>
      </c>
      <c r="Q266" s="33">
        <v>154</v>
      </c>
      <c r="S266" s="33">
        <v>110</v>
      </c>
      <c r="U266" s="33">
        <v>108</v>
      </c>
      <c r="W266" s="33">
        <v>83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>
        <v>-471</v>
      </c>
      <c r="I272" s="33">
        <v>362</v>
      </c>
      <c r="K272" s="33">
        <v>-718</v>
      </c>
      <c r="M272" s="33">
        <v>838</v>
      </c>
      <c r="O272" s="33">
        <v>104</v>
      </c>
      <c r="Q272" s="33">
        <v>336</v>
      </c>
      <c r="S272" s="33">
        <v>297</v>
      </c>
      <c r="U272" s="33">
        <v>201</v>
      </c>
      <c r="W272" s="33">
        <v>424</v>
      </c>
    </row>
    <row r="273" spans="1:37" ht="15" customHeight="1" x14ac:dyDescent="0.4">
      <c r="A273" s="32" t="s">
        <v>281</v>
      </c>
      <c r="B273" s="33" t="s">
        <v>32</v>
      </c>
      <c r="G273" s="33">
        <v>1665</v>
      </c>
      <c r="I273" s="33">
        <v>1330</v>
      </c>
      <c r="K273" s="33">
        <v>501</v>
      </c>
      <c r="M273" s="33">
        <v>143</v>
      </c>
      <c r="O273" s="33">
        <v>452</v>
      </c>
      <c r="Q273" s="33">
        <v>99</v>
      </c>
      <c r="S273" s="33">
        <v>-389</v>
      </c>
      <c r="U273" s="33">
        <v>205</v>
      </c>
      <c r="W273" s="33">
        <v>-36</v>
      </c>
    </row>
    <row r="274" spans="1:37" ht="15" customHeight="1" x14ac:dyDescent="0.4">
      <c r="A274" s="32" t="s">
        <v>282</v>
      </c>
      <c r="B274" s="33" t="s">
        <v>32</v>
      </c>
      <c r="G274" s="33">
        <v>568</v>
      </c>
      <c r="I274" s="33">
        <v>-441</v>
      </c>
      <c r="K274" s="33">
        <v>366</v>
      </c>
      <c r="M274" s="33">
        <v>-486</v>
      </c>
      <c r="O274" s="33">
        <v>-76</v>
      </c>
      <c r="Q274" s="33">
        <v>-233</v>
      </c>
      <c r="S274" s="33">
        <v>369</v>
      </c>
      <c r="U274" s="33">
        <v>-365</v>
      </c>
      <c r="W274" s="33">
        <v>-440</v>
      </c>
    </row>
    <row r="275" spans="1:37" ht="15" customHeight="1" x14ac:dyDescent="0.4">
      <c r="A275" s="32" t="s">
        <v>283</v>
      </c>
      <c r="B275" s="33" t="s">
        <v>32</v>
      </c>
      <c r="G275" s="33">
        <v>-118</v>
      </c>
      <c r="I275" s="33">
        <v>45</v>
      </c>
      <c r="K275" s="33">
        <v>6</v>
      </c>
      <c r="M275" s="33">
        <v>-15</v>
      </c>
      <c r="O275" s="33">
        <v>10</v>
      </c>
      <c r="Q275" s="33">
        <v>-18</v>
      </c>
      <c r="S275" s="33">
        <v>-30</v>
      </c>
      <c r="U275" s="33">
        <v>13</v>
      </c>
    </row>
    <row r="276" spans="1:37" ht="15" customHeight="1" x14ac:dyDescent="0.4">
      <c r="A276" s="32" t="s">
        <v>284</v>
      </c>
      <c r="B276" s="33" t="s">
        <v>32</v>
      </c>
      <c r="G276" s="33">
        <v>109</v>
      </c>
      <c r="I276" s="33">
        <v>-95</v>
      </c>
      <c r="K276" s="33">
        <v>365</v>
      </c>
      <c r="M276" s="33">
        <v>-205</v>
      </c>
      <c r="O276" s="33">
        <v>-307</v>
      </c>
      <c r="Q276" s="33">
        <v>-402</v>
      </c>
      <c r="S276" s="33">
        <v>-201</v>
      </c>
      <c r="U276" s="33">
        <v>17</v>
      </c>
      <c r="W276" s="33">
        <v>275</v>
      </c>
    </row>
    <row r="277" spans="1:37" ht="15" customHeight="1" x14ac:dyDescent="0.4">
      <c r="A277" s="32" t="s">
        <v>285</v>
      </c>
      <c r="B277" s="33" t="s">
        <v>32</v>
      </c>
      <c r="G277" s="33">
        <v>628</v>
      </c>
      <c r="I277" s="33">
        <v>63</v>
      </c>
      <c r="K277" s="33">
        <v>-77</v>
      </c>
      <c r="M277" s="33">
        <v>51</v>
      </c>
      <c r="O277" s="33">
        <v>25</v>
      </c>
      <c r="Q277" s="33">
        <v>12</v>
      </c>
      <c r="S277" s="33">
        <v>32</v>
      </c>
      <c r="U277" s="33">
        <v>-18</v>
      </c>
    </row>
    <row r="278" spans="1:37" ht="15" customHeight="1" x14ac:dyDescent="0.4">
      <c r="A278" s="32" t="s">
        <v>286</v>
      </c>
      <c r="B278" s="33" t="s">
        <v>32</v>
      </c>
      <c r="G278" s="33">
        <v>-179</v>
      </c>
      <c r="I278" s="33">
        <v>157</v>
      </c>
      <c r="K278" s="33">
        <v>39</v>
      </c>
      <c r="M278" s="33">
        <v>-93</v>
      </c>
      <c r="O278" s="33">
        <v>-20</v>
      </c>
      <c r="Q278" s="33">
        <v>116</v>
      </c>
      <c r="S278" s="33">
        <v>-137</v>
      </c>
      <c r="U278" s="33">
        <v>-23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/>
      <c r="H280" s="36"/>
      <c r="I280" s="35">
        <v>331</v>
      </c>
      <c r="J280" s="36"/>
      <c r="K280" s="35">
        <v>-310</v>
      </c>
      <c r="L280" s="36"/>
      <c r="M280" s="35">
        <v>14</v>
      </c>
      <c r="N280" s="36"/>
      <c r="O280" s="35">
        <v>5</v>
      </c>
      <c r="P280" s="36"/>
      <c r="Q280" s="35">
        <v>-771</v>
      </c>
      <c r="R280" s="36"/>
      <c r="S280" s="35">
        <v>-21</v>
      </c>
      <c r="T280" s="36"/>
      <c r="U280" s="35">
        <v>46</v>
      </c>
      <c r="V280" s="36"/>
      <c r="W280" s="35">
        <v>5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>
        <v>483</v>
      </c>
      <c r="H285" s="47">
        <f>SUM(G246:G280)</f>
        <v>484</v>
      </c>
      <c r="I285" s="46">
        <v>65</v>
      </c>
      <c r="J285" s="47">
        <f>SUM(I246:I280)</f>
        <v>65</v>
      </c>
      <c r="K285" s="46">
        <v>1428</v>
      </c>
      <c r="L285" s="47">
        <f>SUM(K246:K280)</f>
        <v>1428</v>
      </c>
      <c r="M285" s="46">
        <v>202</v>
      </c>
      <c r="N285" s="47">
        <f>SUM(M246:M280)</f>
        <v>202</v>
      </c>
      <c r="O285" s="46">
        <v>386</v>
      </c>
      <c r="P285" s="47">
        <f>SUM(O246:O280)</f>
        <v>385</v>
      </c>
      <c r="Q285" s="46">
        <v>224</v>
      </c>
      <c r="R285" s="47">
        <f>SUM(Q246:Q280)</f>
        <v>224</v>
      </c>
      <c r="S285" s="46">
        <v>-235</v>
      </c>
      <c r="T285" s="47">
        <f>SUM(S246:S280)</f>
        <v>-234</v>
      </c>
      <c r="U285" s="46">
        <v>-428</v>
      </c>
      <c r="V285" s="47">
        <f>SUM(U246:U280)</f>
        <v>-426</v>
      </c>
      <c r="W285" s="46">
        <v>-179</v>
      </c>
      <c r="X285" s="47">
        <f>SUM(W246:W280)</f>
        <v>-181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G286" s="33">
        <v>35</v>
      </c>
      <c r="I286" s="33">
        <v>21</v>
      </c>
      <c r="K286" s="33">
        <v>14</v>
      </c>
      <c r="M286" s="33">
        <v>8</v>
      </c>
      <c r="O286" s="33">
        <v>7</v>
      </c>
      <c r="Q286" s="33">
        <v>7</v>
      </c>
      <c r="S286" s="33">
        <v>6</v>
      </c>
      <c r="U286" s="33">
        <v>7</v>
      </c>
      <c r="W286" s="33">
        <v>7</v>
      </c>
    </row>
    <row r="287" spans="1:37" ht="15" customHeight="1" x14ac:dyDescent="0.4">
      <c r="A287" s="32" t="s">
        <v>295</v>
      </c>
      <c r="B287" s="33" t="s">
        <v>32</v>
      </c>
      <c r="G287" s="33">
        <v>-312</v>
      </c>
      <c r="I287" s="33">
        <v>-239</v>
      </c>
      <c r="K287" s="33">
        <v>-202</v>
      </c>
      <c r="M287" s="33">
        <v>-191</v>
      </c>
      <c r="O287" s="33">
        <v>-185</v>
      </c>
      <c r="Q287" s="33">
        <v>-138</v>
      </c>
      <c r="S287" s="33">
        <v>-105</v>
      </c>
      <c r="U287" s="33">
        <v>-112</v>
      </c>
      <c r="W287" s="33">
        <v>-68</v>
      </c>
    </row>
    <row r="288" spans="1:37" ht="15" customHeight="1" x14ac:dyDescent="0.4">
      <c r="A288" s="32" t="s">
        <v>296</v>
      </c>
      <c r="B288" s="33" t="s">
        <v>32</v>
      </c>
      <c r="G288" s="33">
        <v>-43</v>
      </c>
      <c r="I288" s="33">
        <v>-5</v>
      </c>
      <c r="K288" s="33">
        <v>-6</v>
      </c>
      <c r="M288" s="33">
        <v>-7</v>
      </c>
      <c r="O288" s="33">
        <v>-7</v>
      </c>
      <c r="Q288" s="33">
        <v>-7</v>
      </c>
      <c r="S288" s="33">
        <v>-163</v>
      </c>
      <c r="U288" s="33">
        <v>-6</v>
      </c>
      <c r="W288" s="33">
        <v>-8</v>
      </c>
    </row>
    <row r="289" spans="1:37" ht="15" customHeight="1" x14ac:dyDescent="0.4">
      <c r="A289" s="32" t="s">
        <v>297</v>
      </c>
      <c r="B289" s="33" t="s">
        <v>32</v>
      </c>
      <c r="W289" s="33">
        <v>-18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>
        <v>46</v>
      </c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>
        <v>163</v>
      </c>
      <c r="H291" s="44">
        <f>H285+SUM(G286:G290)</f>
        <v>164</v>
      </c>
      <c r="I291" s="43">
        <v>-158</v>
      </c>
      <c r="J291" s="44">
        <f>J285+SUM(I286:I290)</f>
        <v>-158</v>
      </c>
      <c r="K291" s="43">
        <v>1235</v>
      </c>
      <c r="L291" s="44">
        <f>L285+SUM(K286:K290)</f>
        <v>1234</v>
      </c>
      <c r="M291" s="43">
        <v>57</v>
      </c>
      <c r="N291" s="44">
        <f>N285+SUM(M286:M290)</f>
        <v>58</v>
      </c>
      <c r="O291" s="43">
        <v>201</v>
      </c>
      <c r="P291" s="44">
        <f>P285+SUM(O286:O290)</f>
        <v>200</v>
      </c>
      <c r="Q291" s="43">
        <v>86</v>
      </c>
      <c r="R291" s="44">
        <f>R285+SUM(Q286:Q290)</f>
        <v>86</v>
      </c>
      <c r="S291" s="43">
        <v>-497</v>
      </c>
      <c r="T291" s="44">
        <f>T285+SUM(S286:S290)</f>
        <v>-496</v>
      </c>
      <c r="U291" s="43">
        <v>-539</v>
      </c>
      <c r="V291" s="44">
        <f>V285+SUM(U286:U290)</f>
        <v>-537</v>
      </c>
      <c r="W291" s="43">
        <v>-266</v>
      </c>
      <c r="X291" s="44">
        <f>X285+SUM(W286:W290)</f>
        <v>-268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</row>
    <row r="293" spans="1:37" ht="15" customHeight="1" x14ac:dyDescent="0.4">
      <c r="A293" s="32" t="s">
        <v>301</v>
      </c>
      <c r="B293" s="33" t="s">
        <v>32</v>
      </c>
    </row>
    <row r="294" spans="1:37" ht="15" customHeight="1" x14ac:dyDescent="0.4">
      <c r="A294" s="32" t="s">
        <v>302</v>
      </c>
      <c r="B294" s="33" t="s">
        <v>32</v>
      </c>
      <c r="G294" s="33">
        <v>-549</v>
      </c>
      <c r="I294" s="33">
        <v>-264</v>
      </c>
      <c r="K294" s="33">
        <v>-64</v>
      </c>
      <c r="M294" s="33">
        <v>-62</v>
      </c>
      <c r="O294" s="33">
        <v>-57</v>
      </c>
      <c r="Q294" s="33">
        <v>-339</v>
      </c>
      <c r="S294" s="33">
        <v>-308</v>
      </c>
      <c r="U294" s="33">
        <v>-74</v>
      </c>
      <c r="W294" s="33">
        <v>-146</v>
      </c>
    </row>
    <row r="295" spans="1:37" ht="15" customHeight="1" x14ac:dyDescent="0.4">
      <c r="A295" s="32" t="s">
        <v>303</v>
      </c>
      <c r="B295" s="33" t="s">
        <v>32</v>
      </c>
      <c r="G295" s="33">
        <v>2823</v>
      </c>
      <c r="I295" s="33">
        <v>134</v>
      </c>
      <c r="K295" s="33">
        <v>41</v>
      </c>
      <c r="M295" s="33">
        <v>440</v>
      </c>
      <c r="Q295" s="33">
        <v>1911</v>
      </c>
      <c r="S295" s="33">
        <v>1173</v>
      </c>
      <c r="U295" s="33">
        <v>10</v>
      </c>
      <c r="W295" s="33">
        <v>2054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  <c r="G297" s="33">
        <v>94</v>
      </c>
    </row>
    <row r="298" spans="1:37" ht="15" customHeight="1" x14ac:dyDescent="0.4">
      <c r="A298" s="32" t="s">
        <v>306</v>
      </c>
      <c r="B298" s="33" t="s">
        <v>32</v>
      </c>
      <c r="G298" s="33">
        <v>-70</v>
      </c>
      <c r="I298" s="33">
        <v>-91</v>
      </c>
      <c r="M298" s="33">
        <v>-34</v>
      </c>
      <c r="O298" s="33">
        <v>-27</v>
      </c>
      <c r="Q298" s="33">
        <v>-10</v>
      </c>
      <c r="S298" s="33">
        <v>-180</v>
      </c>
      <c r="U298" s="33">
        <v>-18</v>
      </c>
    </row>
    <row r="299" spans="1:37" ht="15" customHeight="1" x14ac:dyDescent="0.4">
      <c r="A299" s="32" t="s">
        <v>307</v>
      </c>
      <c r="B299" s="33" t="s">
        <v>32</v>
      </c>
      <c r="G299" s="33">
        <v>254</v>
      </c>
      <c r="I299" s="33">
        <v>130</v>
      </c>
      <c r="K299" s="33">
        <v>254</v>
      </c>
      <c r="M299" s="33">
        <v>121</v>
      </c>
      <c r="O299" s="33">
        <v>234</v>
      </c>
      <c r="Q299" s="33">
        <v>3</v>
      </c>
      <c r="S299" s="33">
        <v>11</v>
      </c>
      <c r="U299" s="33">
        <v>10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  <c r="G301" s="33">
        <v>363</v>
      </c>
      <c r="I301" s="33">
        <v>-9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I305" s="33">
        <v>11</v>
      </c>
      <c r="K305" s="33">
        <v>-24</v>
      </c>
      <c r="M305" s="33">
        <v>62</v>
      </c>
      <c r="O305" s="33">
        <v>176</v>
      </c>
      <c r="Q305" s="33">
        <v>740</v>
      </c>
      <c r="S305" s="33">
        <v>-53</v>
      </c>
      <c r="U305" s="33">
        <v>337</v>
      </c>
      <c r="W305" s="33">
        <v>18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>
        <v>2915</v>
      </c>
      <c r="H306" s="44">
        <f>SUM(G292:G305)</f>
        <v>2915</v>
      </c>
      <c r="I306" s="43">
        <v>-89</v>
      </c>
      <c r="J306" s="44">
        <f>SUM(I292:I305)</f>
        <v>-89</v>
      </c>
      <c r="K306" s="43">
        <v>207</v>
      </c>
      <c r="L306" s="44">
        <f>SUM(K292:K305)</f>
        <v>207</v>
      </c>
      <c r="M306" s="43">
        <v>526</v>
      </c>
      <c r="N306" s="44">
        <f>SUM(M292:M305)</f>
        <v>527</v>
      </c>
      <c r="O306" s="43">
        <v>326</v>
      </c>
      <c r="P306" s="44">
        <f>SUM(O292:O305)</f>
        <v>326</v>
      </c>
      <c r="Q306" s="43">
        <v>2305</v>
      </c>
      <c r="R306" s="44">
        <f>SUM(Q292:Q305)</f>
        <v>2305</v>
      </c>
      <c r="S306" s="43">
        <v>643</v>
      </c>
      <c r="T306" s="44">
        <f>SUM(S292:S305)</f>
        <v>643</v>
      </c>
      <c r="U306" s="43">
        <v>266</v>
      </c>
      <c r="V306" s="44">
        <f>SUM(U292:U305)</f>
        <v>265</v>
      </c>
      <c r="W306" s="43">
        <v>1926</v>
      </c>
      <c r="X306" s="44">
        <f>SUM(W292:W305)</f>
        <v>1926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I307" s="33">
        <v>11</v>
      </c>
      <c r="U307" s="33">
        <v>7</v>
      </c>
    </row>
    <row r="308" spans="1:37" ht="15" customHeight="1" x14ac:dyDescent="0.4">
      <c r="A308" s="32" t="s">
        <v>315</v>
      </c>
      <c r="B308" s="33" t="s">
        <v>32</v>
      </c>
      <c r="G308" s="33">
        <v>-1965</v>
      </c>
      <c r="K308" s="33">
        <v>-688</v>
      </c>
      <c r="M308" s="33">
        <v>-673</v>
      </c>
      <c r="O308" s="33">
        <v>-61</v>
      </c>
      <c r="Q308" s="33">
        <v>-2377</v>
      </c>
      <c r="S308" s="33">
        <v>-1946</v>
      </c>
      <c r="W308" s="33">
        <v>-1889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G312" s="33">
        <v>463</v>
      </c>
      <c r="I312" s="33">
        <v>95</v>
      </c>
      <c r="K312" s="33">
        <v>150</v>
      </c>
      <c r="M312" s="33">
        <v>140</v>
      </c>
      <c r="O312" s="33">
        <v>103</v>
      </c>
      <c r="S312" s="33">
        <v>270</v>
      </c>
      <c r="W312" s="33">
        <v>50</v>
      </c>
    </row>
    <row r="313" spans="1:37" ht="15" customHeight="1" x14ac:dyDescent="0.4">
      <c r="A313" s="32" t="s">
        <v>320</v>
      </c>
      <c r="B313" s="33" t="s">
        <v>32</v>
      </c>
      <c r="G313" s="33">
        <v>-1039</v>
      </c>
      <c r="I313" s="33">
        <v>-598</v>
      </c>
      <c r="K313" s="33">
        <v>-901</v>
      </c>
      <c r="M313" s="33">
        <v>-156</v>
      </c>
      <c r="O313" s="33">
        <v>-167</v>
      </c>
      <c r="Q313" s="33">
        <v>-156</v>
      </c>
      <c r="S313" s="33">
        <v>-103</v>
      </c>
      <c r="U313" s="33">
        <v>-53</v>
      </c>
      <c r="W313" s="33">
        <v>-164</v>
      </c>
    </row>
    <row r="314" spans="1:37" ht="15" customHeight="1" x14ac:dyDescent="0.4">
      <c r="A314" s="32" t="s">
        <v>321</v>
      </c>
      <c r="B314" s="33" t="s">
        <v>32</v>
      </c>
    </row>
    <row r="315" spans="1:37" ht="15" customHeight="1" x14ac:dyDescent="0.4">
      <c r="A315" s="32" t="s">
        <v>322</v>
      </c>
      <c r="B315" s="33" t="s">
        <v>32</v>
      </c>
    </row>
    <row r="316" spans="1:37" ht="15" customHeight="1" x14ac:dyDescent="0.4">
      <c r="A316" s="32" t="s">
        <v>323</v>
      </c>
      <c r="B316" s="33" t="s">
        <v>32</v>
      </c>
      <c r="S316" s="33">
        <v>2008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  <c r="Q322" s="33">
        <v>-1</v>
      </c>
    </row>
    <row r="323" spans="1:37" ht="15" customHeight="1" x14ac:dyDescent="0.4">
      <c r="A323" s="32" t="s">
        <v>330</v>
      </c>
      <c r="B323" s="33" t="s">
        <v>32</v>
      </c>
      <c r="O323" s="33">
        <v>-1</v>
      </c>
      <c r="Q323" s="33">
        <v>-4</v>
      </c>
      <c r="S323" s="33">
        <v>-11</v>
      </c>
      <c r="U323" s="33">
        <v>-4</v>
      </c>
      <c r="W323" s="33">
        <v>-4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>
        <v>-2541</v>
      </c>
      <c r="H324" s="44">
        <f>SUM(G307:G323)</f>
        <v>-2541</v>
      </c>
      <c r="I324" s="43">
        <v>-492</v>
      </c>
      <c r="J324" s="44">
        <f>SUM(I307:I323)</f>
        <v>-492</v>
      </c>
      <c r="K324" s="43">
        <v>-1439</v>
      </c>
      <c r="L324" s="44">
        <f>SUM(K307:K323)</f>
        <v>-1439</v>
      </c>
      <c r="M324" s="43">
        <v>-689</v>
      </c>
      <c r="N324" s="44">
        <f>SUM(M307:M323)</f>
        <v>-689</v>
      </c>
      <c r="O324" s="43">
        <v>-125</v>
      </c>
      <c r="P324" s="44">
        <f>SUM(O307:O323)</f>
        <v>-126</v>
      </c>
      <c r="Q324" s="43">
        <v>-2538</v>
      </c>
      <c r="R324" s="44">
        <f>SUM(Q307:Q323)</f>
        <v>-2538</v>
      </c>
      <c r="S324" s="43">
        <v>218</v>
      </c>
      <c r="T324" s="44">
        <f>SUM(S307:S323)</f>
        <v>218</v>
      </c>
      <c r="U324" s="43">
        <v>-50</v>
      </c>
      <c r="V324" s="44">
        <f>SUM(U307:U323)</f>
        <v>-50</v>
      </c>
      <c r="W324" s="43">
        <v>-2007</v>
      </c>
      <c r="X324" s="44">
        <f>SUM(W307:W323)</f>
        <v>-2007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G325" s="33">
        <v>-7</v>
      </c>
      <c r="I325" s="33">
        <v>16</v>
      </c>
      <c r="K325" s="33">
        <v>9</v>
      </c>
      <c r="M325" s="33">
        <v>-7</v>
      </c>
      <c r="O325" s="33">
        <v>-14</v>
      </c>
      <c r="Q325" s="33">
        <v>-4</v>
      </c>
      <c r="S325" s="33">
        <v>16</v>
      </c>
      <c r="U325" s="33">
        <v>5</v>
      </c>
      <c r="W325" s="33">
        <v>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>
        <v>529</v>
      </c>
      <c r="H326" s="44">
        <f>G329-G327-G328</f>
        <v>528</v>
      </c>
      <c r="I326" s="43">
        <v>-723</v>
      </c>
      <c r="J326" s="44">
        <f>I329-I327-I328</f>
        <v>-723</v>
      </c>
      <c r="K326" s="43">
        <v>12</v>
      </c>
      <c r="L326" s="44">
        <f>K329-K327-K328</f>
        <v>12</v>
      </c>
      <c r="M326" s="43">
        <v>-113</v>
      </c>
      <c r="N326" s="44">
        <f>M329-M327-M328</f>
        <v>-113</v>
      </c>
      <c r="O326" s="43">
        <v>389</v>
      </c>
      <c r="P326" s="44">
        <f>O329-O327-O328</f>
        <v>389</v>
      </c>
      <c r="Q326" s="43">
        <v>-150</v>
      </c>
      <c r="R326" s="44">
        <f>Q329-Q327-Q328</f>
        <v>-150</v>
      </c>
      <c r="S326" s="43">
        <v>380</v>
      </c>
      <c r="T326" s="44">
        <f>S329-S327-S328</f>
        <v>380</v>
      </c>
      <c r="U326" s="43">
        <v>-318</v>
      </c>
      <c r="V326" s="44">
        <f>U329-U327-U328</f>
        <v>-318</v>
      </c>
      <c r="W326" s="43">
        <v>-345</v>
      </c>
      <c r="X326" s="44">
        <f>W329-W327-W328</f>
        <v>-345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G327" s="33">
        <v>610</v>
      </c>
      <c r="I327" s="33">
        <v>1186</v>
      </c>
      <c r="K327" s="33">
        <v>463</v>
      </c>
      <c r="M327" s="33">
        <v>475</v>
      </c>
      <c r="O327" s="33">
        <v>362</v>
      </c>
      <c r="Q327" s="33">
        <v>751</v>
      </c>
      <c r="S327" s="33">
        <v>601</v>
      </c>
      <c r="U327" s="33">
        <v>981</v>
      </c>
      <c r="W327" s="33">
        <v>663</v>
      </c>
    </row>
    <row r="328" spans="1:37" ht="15" customHeight="1" x14ac:dyDescent="0.4">
      <c r="A328" s="32" t="s">
        <v>335</v>
      </c>
      <c r="B328" s="33" t="s">
        <v>32</v>
      </c>
      <c r="G328" s="33">
        <v>48</v>
      </c>
    </row>
    <row r="329" spans="1:37" ht="15" customHeight="1" x14ac:dyDescent="0.4">
      <c r="A329" s="32" t="s">
        <v>336</v>
      </c>
      <c r="B329" s="33" t="s">
        <v>32</v>
      </c>
      <c r="G329" s="33">
        <v>1186</v>
      </c>
      <c r="I329" s="33">
        <v>463</v>
      </c>
      <c r="K329" s="33">
        <v>475</v>
      </c>
      <c r="M329" s="33">
        <v>362</v>
      </c>
      <c r="O329" s="33">
        <v>751</v>
      </c>
      <c r="Q329" s="33">
        <v>601</v>
      </c>
      <c r="S329" s="33">
        <v>981</v>
      </c>
      <c r="U329" s="33">
        <v>663</v>
      </c>
      <c r="W329" s="33">
        <v>318</v>
      </c>
    </row>
    <row r="330" spans="1:37" ht="15" customHeight="1" x14ac:dyDescent="0.4">
      <c r="A330" s="32" t="s">
        <v>337</v>
      </c>
      <c r="B330" s="33" t="s">
        <v>32</v>
      </c>
      <c r="G330" s="33">
        <v>1246</v>
      </c>
      <c r="I330" s="33">
        <v>517</v>
      </c>
      <c r="K330" s="33">
        <v>553</v>
      </c>
      <c r="M330" s="33">
        <v>393</v>
      </c>
      <c r="O330" s="33">
        <v>801</v>
      </c>
      <c r="Q330" s="33">
        <v>648</v>
      </c>
      <c r="S330" s="33">
        <v>1006</v>
      </c>
      <c r="U330" s="33">
        <v>736</v>
      </c>
      <c r="W330" s="33">
        <v>407</v>
      </c>
    </row>
    <row r="331" spans="1:37" ht="15" customHeight="1" x14ac:dyDescent="0.4">
      <c r="A331" s="32" t="s">
        <v>338</v>
      </c>
      <c r="B331" s="33" t="s">
        <v>32</v>
      </c>
      <c r="G331" s="33">
        <v>-60</v>
      </c>
      <c r="I331" s="33">
        <v>-54</v>
      </c>
      <c r="K331" s="33">
        <v>-78</v>
      </c>
      <c r="M331" s="33">
        <v>-31</v>
      </c>
      <c r="O331" s="33">
        <v>-50</v>
      </c>
      <c r="Q331" s="33">
        <v>-47</v>
      </c>
      <c r="S331" s="33">
        <v>-25</v>
      </c>
      <c r="U331" s="33">
        <v>-72</v>
      </c>
      <c r="W331" s="33">
        <v>-89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U337" s="33">
        <v>2537</v>
      </c>
      <c r="W337" s="33">
        <v>2537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U346" s="33">
        <v>2537</v>
      </c>
      <c r="W346" s="33">
        <v>2537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R368" s="31"/>
      <c r="T368" s="31"/>
      <c r="U368" s="33">
        <v>1636</v>
      </c>
      <c r="V368" s="31"/>
      <c r="W368" s="33">
        <v>1635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R383" s="31"/>
      <c r="T383" s="31"/>
      <c r="U383" s="33">
        <v>1635</v>
      </c>
      <c r="V383" s="31"/>
      <c r="W383" s="33">
        <v>1635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R410" s="31"/>
      <c r="T410" s="31"/>
      <c r="U410" s="33">
        <v>-3553</v>
      </c>
      <c r="V410" s="31"/>
      <c r="W410" s="33">
        <v>-4360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R413" s="31"/>
      <c r="T413" s="31"/>
      <c r="U413" s="33">
        <v>-808</v>
      </c>
      <c r="V413" s="31"/>
      <c r="W413" s="33">
        <v>999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W422" s="33">
        <v>627</v>
      </c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R423" s="31"/>
      <c r="T423" s="31"/>
      <c r="U423" s="33">
        <v>-808</v>
      </c>
      <c r="V423" s="31"/>
      <c r="W423" s="33">
        <v>1627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R424" s="31"/>
      <c r="T424" s="31"/>
      <c r="U424" s="33">
        <v>-4360</v>
      </c>
      <c r="V424" s="31"/>
      <c r="W424" s="33">
        <v>-2733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U428" s="33">
        <v>-16</v>
      </c>
      <c r="V428" s="31"/>
      <c r="W428" s="33">
        <v>-20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U429" s="33">
        <v>-4</v>
      </c>
      <c r="V429" s="31"/>
      <c r="W429" s="33">
        <v>-4</v>
      </c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U436" s="33">
        <v>-4</v>
      </c>
      <c r="V436" s="31"/>
      <c r="W436" s="33">
        <v>-4</v>
      </c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U437" s="33">
        <v>-20</v>
      </c>
      <c r="V437" s="31"/>
      <c r="W437" s="33">
        <v>-24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R438" s="31"/>
      <c r="T438" s="31"/>
      <c r="U438" s="33">
        <v>603</v>
      </c>
      <c r="V438" s="31"/>
      <c r="W438" s="33">
        <v>-208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R441" s="31"/>
      <c r="T441" s="31"/>
      <c r="U441" s="33">
        <v>-808</v>
      </c>
      <c r="V441" s="31"/>
      <c r="W441" s="33">
        <v>999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U443" s="33">
        <v>-4</v>
      </c>
      <c r="V443" s="31"/>
      <c r="W443" s="33">
        <v>-4</v>
      </c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W449" s="33">
        <v>627</v>
      </c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R450" s="31"/>
      <c r="T450" s="31"/>
      <c r="U450" s="33">
        <v>-811</v>
      </c>
      <c r="V450" s="31"/>
      <c r="W450" s="33">
        <v>1623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R451" s="31"/>
      <c r="T451" s="31"/>
      <c r="U451" s="33">
        <v>-208</v>
      </c>
      <c r="V451" s="31"/>
      <c r="W451" s="33">
        <v>1414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U452" s="33">
        <v>114</v>
      </c>
      <c r="V452" s="31"/>
      <c r="W452" s="33">
        <v>81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U453" s="33">
        <v>-33</v>
      </c>
      <c r="V453" s="31"/>
      <c r="W453" s="33">
        <v>-74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U454" s="33">
        <v>81</v>
      </c>
      <c r="V454" s="31"/>
      <c r="W454" s="33">
        <v>6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U458" s="33">
        <v>105</v>
      </c>
      <c r="V458" s="31"/>
      <c r="W458" s="33">
        <v>140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U459" s="33">
        <v>36</v>
      </c>
      <c r="V459" s="31"/>
      <c r="W459" s="33">
        <v>21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U460" s="33">
        <v>140</v>
      </c>
      <c r="V460" s="31"/>
      <c r="W460" s="33">
        <v>162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U464" s="33">
        <v>2425</v>
      </c>
      <c r="V464" s="31"/>
      <c r="W464" s="33">
        <v>2424</v>
      </c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W465" s="33">
        <v>-627</v>
      </c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U466" s="33">
        <v>2424</v>
      </c>
      <c r="V466" s="31"/>
      <c r="W466" s="33">
        <v>1796</v>
      </c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T467" s="31"/>
      <c r="U467" s="33">
        <v>2644</v>
      </c>
      <c r="V467" s="31"/>
      <c r="W467" s="33">
        <v>2646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T473" s="31"/>
      <c r="U473" s="33">
        <v>3</v>
      </c>
      <c r="V473" s="31"/>
      <c r="W473" s="33">
        <v>-680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T474" s="31"/>
      <c r="U474" s="33">
        <v>2646</v>
      </c>
      <c r="V474" s="31"/>
      <c r="W474" s="33">
        <v>1965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U478" s="33">
        <v>8</v>
      </c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U479" s="33">
        <v>-8</v>
      </c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R481" s="31"/>
      <c r="T481" s="31"/>
      <c r="U481" s="33">
        <v>3255</v>
      </c>
      <c r="V481" s="31"/>
      <c r="W481" s="33">
        <v>2438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R484" s="31"/>
      <c r="T484" s="31"/>
      <c r="U484" s="33">
        <v>-808</v>
      </c>
      <c r="V484" s="31"/>
      <c r="W484" s="33">
        <v>999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U486" s="33">
        <v>-4</v>
      </c>
      <c r="V486" s="31"/>
      <c r="W486" s="33">
        <v>-4</v>
      </c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R492" s="31"/>
      <c r="T492" s="31"/>
      <c r="U492" s="33">
        <v>-5</v>
      </c>
      <c r="V492" s="31"/>
      <c r="W492" s="33">
        <v>-53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R493" s="31"/>
      <c r="T493" s="31"/>
      <c r="U493" s="33">
        <v>-817</v>
      </c>
      <c r="V493" s="31"/>
      <c r="W493" s="33">
        <v>943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R494" s="31"/>
      <c r="T494" s="31"/>
      <c r="U494" s="33">
        <v>2438</v>
      </c>
      <c r="V494" s="31"/>
      <c r="W494" s="33">
        <v>3380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72E5-AFF3-492D-946D-A5D5BACA209D}">
  <dimension ref="A1:AK494"/>
  <sheetViews>
    <sheetView zoomScale="85" zoomScaleNormal="85" workbookViewId="0">
      <pane xSplit="2" ySplit="2" topLeftCell="C12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17</v>
      </c>
      <c r="F1" s="31"/>
      <c r="G1" s="30" t="s">
        <v>19</v>
      </c>
      <c r="H1" s="31"/>
      <c r="I1" s="30" t="s">
        <v>512</v>
      </c>
      <c r="J1" s="31"/>
      <c r="K1" s="30" t="s">
        <v>550</v>
      </c>
      <c r="L1" s="31"/>
      <c r="M1" s="30" t="s">
        <v>566</v>
      </c>
      <c r="N1" s="31"/>
      <c r="O1" s="30" t="s">
        <v>570</v>
      </c>
      <c r="P1" s="31"/>
      <c r="Q1" s="30" t="s">
        <v>571</v>
      </c>
      <c r="R1" s="31"/>
      <c r="S1" s="30" t="s">
        <v>572</v>
      </c>
      <c r="T1" s="31"/>
      <c r="U1" s="30" t="s">
        <v>573</v>
      </c>
      <c r="V1" s="31"/>
      <c r="W1" s="30" t="s">
        <v>574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273</v>
      </c>
    </row>
    <row r="4" spans="1:37" ht="15" customHeight="1" x14ac:dyDescent="0.4">
      <c r="A4" s="32" t="s">
        <v>23</v>
      </c>
      <c r="B4" s="33" t="s">
        <v>24</v>
      </c>
      <c r="E4" s="33">
        <v>2</v>
      </c>
      <c r="G4" s="33">
        <v>4</v>
      </c>
      <c r="I4" s="33">
        <v>4</v>
      </c>
      <c r="K4" s="33">
        <v>4</v>
      </c>
      <c r="M4" s="33">
        <v>4</v>
      </c>
      <c r="O4" s="33">
        <v>4</v>
      </c>
      <c r="Q4" s="33">
        <v>4</v>
      </c>
      <c r="S4" s="33">
        <v>4</v>
      </c>
      <c r="U4" s="33">
        <v>4</v>
      </c>
      <c r="W4" s="33">
        <v>4</v>
      </c>
      <c r="AA4" s="32" t="b">
        <f>IF(AB3=AA3,"OK")</f>
        <v>0</v>
      </c>
    </row>
    <row r="5" spans="1:37" ht="15" customHeight="1" x14ac:dyDescent="0.4">
      <c r="A5" s="32" t="s">
        <v>25</v>
      </c>
      <c r="B5" s="33" t="s">
        <v>26</v>
      </c>
      <c r="E5" s="33">
        <v>18676350</v>
      </c>
      <c r="G5" s="33">
        <v>18676350</v>
      </c>
      <c r="I5" s="33">
        <v>18676350</v>
      </c>
      <c r="K5" s="33">
        <v>18676350</v>
      </c>
      <c r="M5" s="33">
        <v>18676350</v>
      </c>
      <c r="O5" s="33">
        <v>18676350</v>
      </c>
      <c r="Q5" s="33">
        <v>18676350</v>
      </c>
      <c r="S5" s="33">
        <v>18676350</v>
      </c>
      <c r="U5" s="33">
        <v>22382682</v>
      </c>
      <c r="W5" s="33">
        <v>37088491</v>
      </c>
    </row>
    <row r="6" spans="1:37" ht="15" customHeight="1" x14ac:dyDescent="0.4">
      <c r="A6" s="32" t="s">
        <v>27</v>
      </c>
      <c r="B6" s="33" t="s">
        <v>26</v>
      </c>
      <c r="E6" s="33">
        <v>373</v>
      </c>
      <c r="G6" s="33">
        <v>991</v>
      </c>
      <c r="I6" s="33">
        <v>1051</v>
      </c>
      <c r="K6" s="33">
        <v>2930</v>
      </c>
      <c r="M6" s="33">
        <v>31173</v>
      </c>
      <c r="O6" s="33">
        <v>42935</v>
      </c>
      <c r="Q6" s="33">
        <v>410366</v>
      </c>
      <c r="S6" s="33">
        <v>1724016</v>
      </c>
      <c r="U6" s="33">
        <v>87849</v>
      </c>
      <c r="W6" s="33">
        <v>88803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576</v>
      </c>
      <c r="F7" s="36"/>
      <c r="G7" s="35" t="s">
        <v>576</v>
      </c>
      <c r="H7" s="36"/>
      <c r="I7" s="35" t="s">
        <v>576</v>
      </c>
      <c r="J7" s="36"/>
      <c r="K7" s="35" t="s">
        <v>576</v>
      </c>
      <c r="L7" s="36"/>
      <c r="M7" s="35" t="s">
        <v>576</v>
      </c>
      <c r="N7" s="36"/>
      <c r="O7" s="35" t="s">
        <v>576</v>
      </c>
      <c r="P7" s="36"/>
      <c r="Q7" s="35" t="s">
        <v>576</v>
      </c>
      <c r="R7" s="36"/>
      <c r="S7" s="35" t="s">
        <v>576</v>
      </c>
      <c r="T7" s="36"/>
      <c r="U7" s="35" t="s">
        <v>576</v>
      </c>
      <c r="V7" s="36"/>
      <c r="W7" s="35" t="s">
        <v>576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4723</v>
      </c>
      <c r="F8" s="39">
        <f>SUM(E9:E35)-SUM(E17:E21)</f>
        <v>4723</v>
      </c>
      <c r="G8" s="38">
        <v>4363</v>
      </c>
      <c r="H8" s="39">
        <f>SUM(G9:G35)-SUM(G17:G21)</f>
        <v>4369</v>
      </c>
      <c r="I8" s="38">
        <v>4736</v>
      </c>
      <c r="J8" s="39">
        <f>SUM(I9:I35)-SUM(I17:I21)</f>
        <v>4736</v>
      </c>
      <c r="K8" s="38">
        <v>3890</v>
      </c>
      <c r="L8" s="39">
        <f>SUM(K9:K35)-SUM(K17:K21)</f>
        <v>3889</v>
      </c>
      <c r="M8" s="38">
        <v>3411</v>
      </c>
      <c r="N8" s="39">
        <f>SUM(M9:M35)-SUM(M17:M21)</f>
        <v>3411</v>
      </c>
      <c r="O8" s="38">
        <v>4043</v>
      </c>
      <c r="P8" s="39">
        <f>SUM(O9:O35)-SUM(O17:O21)</f>
        <v>4043</v>
      </c>
      <c r="Q8" s="38">
        <v>4238</v>
      </c>
      <c r="R8" s="39">
        <f>SUM(Q9:Q35)-SUM(Q17:Q21)</f>
        <v>4239</v>
      </c>
      <c r="S8" s="38">
        <v>4002</v>
      </c>
      <c r="T8" s="39">
        <f>SUM(S9:S35)-SUM(S17:S21)</f>
        <v>4001</v>
      </c>
      <c r="U8" s="38">
        <v>5934</v>
      </c>
      <c r="V8" s="39">
        <f>SUM(U9:U35)-SUM(U17:U21)</f>
        <v>5935</v>
      </c>
      <c r="W8" s="38">
        <v>5016</v>
      </c>
      <c r="X8" s="39">
        <f>SUM(W9:W35)-SUM(W17:W21)</f>
        <v>5017</v>
      </c>
      <c r="AA8" s="37">
        <f>IF(AND(D8&gt;C8-5,D8&lt;C8+5),1)</f>
        <v>1</v>
      </c>
      <c r="AB8" s="37">
        <f>IF(AND(F8&gt;E8-5,F8&lt;E8+5),1)</f>
        <v>1</v>
      </c>
      <c r="AC8" s="37" t="b">
        <f>IF(AND(H8&gt;G8-5,H8&lt;G8+5),1)</f>
        <v>0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694</v>
      </c>
      <c r="G10" s="33">
        <v>544</v>
      </c>
      <c r="I10" s="33">
        <v>778</v>
      </c>
      <c r="K10" s="33">
        <v>712</v>
      </c>
      <c r="M10" s="33">
        <v>766</v>
      </c>
      <c r="O10" s="33">
        <v>1322</v>
      </c>
      <c r="Q10" s="33">
        <v>1291</v>
      </c>
      <c r="S10" s="33">
        <v>1201</v>
      </c>
      <c r="U10" s="33">
        <v>2873</v>
      </c>
      <c r="W10" s="33">
        <v>2130</v>
      </c>
    </row>
    <row r="11" spans="1:37" ht="15" customHeight="1" x14ac:dyDescent="0.4">
      <c r="A11" s="32" t="s">
        <v>35</v>
      </c>
      <c r="B11" s="33" t="s">
        <v>32</v>
      </c>
      <c r="E11" s="33">
        <v>2408</v>
      </c>
      <c r="G11" s="33">
        <v>2457</v>
      </c>
      <c r="I11" s="33">
        <v>2689</v>
      </c>
      <c r="K11" s="33">
        <v>1839</v>
      </c>
      <c r="M11" s="33">
        <v>1670</v>
      </c>
      <c r="O11" s="33">
        <v>1695</v>
      </c>
      <c r="Q11" s="33">
        <v>1795</v>
      </c>
      <c r="S11" s="33">
        <v>1566</v>
      </c>
      <c r="U11" s="33">
        <v>1744</v>
      </c>
      <c r="W11" s="33">
        <v>1502</v>
      </c>
    </row>
    <row r="12" spans="1:37" ht="15" customHeight="1" x14ac:dyDescent="0.4">
      <c r="A12" s="32" t="s">
        <v>36</v>
      </c>
      <c r="B12" s="33" t="s">
        <v>32</v>
      </c>
      <c r="E12" s="33">
        <v>74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E15" s="33">
        <v>29</v>
      </c>
      <c r="G15" s="33">
        <v>26</v>
      </c>
    </row>
    <row r="16" spans="1:37" ht="15" customHeight="1" x14ac:dyDescent="0.4">
      <c r="A16" s="32" t="s">
        <v>40</v>
      </c>
      <c r="B16" s="33" t="s">
        <v>32</v>
      </c>
      <c r="E16" s="33">
        <v>1461</v>
      </c>
      <c r="G16" s="33">
        <v>1274</v>
      </c>
      <c r="I16" s="33">
        <v>1195</v>
      </c>
      <c r="K16" s="33">
        <v>987</v>
      </c>
      <c r="M16" s="33">
        <v>876</v>
      </c>
      <c r="O16" s="33">
        <v>955</v>
      </c>
      <c r="Q16" s="33">
        <v>1058</v>
      </c>
      <c r="S16" s="33">
        <v>1119</v>
      </c>
      <c r="U16" s="33">
        <v>1180</v>
      </c>
      <c r="W16" s="33">
        <v>1214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>
        <v>728</v>
      </c>
      <c r="I17" s="33">
        <v>629</v>
      </c>
      <c r="K17" s="33">
        <v>485</v>
      </c>
      <c r="M17" s="33">
        <v>460</v>
      </c>
      <c r="O17" s="33">
        <v>492</v>
      </c>
      <c r="Q17" s="33">
        <v>509</v>
      </c>
      <c r="S17" s="33">
        <v>554</v>
      </c>
      <c r="U17" s="33">
        <v>585</v>
      </c>
      <c r="W17" s="33">
        <v>600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>
        <v>50</v>
      </c>
      <c r="I19" s="33">
        <v>64</v>
      </c>
      <c r="K19" s="33">
        <v>49</v>
      </c>
      <c r="M19" s="33">
        <v>42</v>
      </c>
      <c r="O19" s="33">
        <v>47</v>
      </c>
      <c r="Q19" s="33">
        <v>47</v>
      </c>
      <c r="S19" s="33">
        <v>64</v>
      </c>
      <c r="U19" s="33">
        <v>61</v>
      </c>
      <c r="W19" s="33">
        <v>50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>
        <v>497</v>
      </c>
      <c r="I20" s="33">
        <v>503</v>
      </c>
      <c r="K20" s="33">
        <v>453</v>
      </c>
      <c r="M20" s="33">
        <v>374</v>
      </c>
      <c r="O20" s="33">
        <v>417</v>
      </c>
      <c r="Q20" s="33">
        <v>502</v>
      </c>
      <c r="S20" s="33">
        <v>501</v>
      </c>
      <c r="U20" s="33">
        <v>535</v>
      </c>
      <c r="W20" s="33">
        <v>564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>
        <v>6</v>
      </c>
      <c r="I23" s="33">
        <v>6</v>
      </c>
      <c r="K23" s="33">
        <v>4</v>
      </c>
      <c r="M23" s="33">
        <v>2</v>
      </c>
      <c r="O23" s="33">
        <v>2</v>
      </c>
      <c r="Q23" s="33">
        <v>4</v>
      </c>
      <c r="S23" s="33">
        <v>1</v>
      </c>
      <c r="U23" s="33">
        <v>14</v>
      </c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>
        <v>45</v>
      </c>
      <c r="I24" s="33">
        <v>32</v>
      </c>
      <c r="K24" s="33">
        <v>334</v>
      </c>
      <c r="M24" s="33">
        <v>86</v>
      </c>
      <c r="O24" s="33">
        <v>28</v>
      </c>
      <c r="Q24" s="33">
        <v>17</v>
      </c>
      <c r="S24" s="33">
        <v>44</v>
      </c>
      <c r="U24" s="33">
        <v>68</v>
      </c>
      <c r="W24" s="33">
        <v>85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>
        <v>5</v>
      </c>
      <c r="I28" s="33">
        <v>16</v>
      </c>
      <c r="K28" s="33">
        <v>5</v>
      </c>
      <c r="M28" s="33"/>
      <c r="O28" s="33">
        <v>38</v>
      </c>
      <c r="Q28" s="33">
        <v>53</v>
      </c>
      <c r="S28" s="33">
        <v>52</v>
      </c>
      <c r="U28" s="33">
        <v>45</v>
      </c>
      <c r="W28" s="33">
        <v>61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72</v>
      </c>
      <c r="G33" s="33">
        <v>23</v>
      </c>
      <c r="I33" s="33">
        <v>30</v>
      </c>
      <c r="K33" s="33">
        <v>16</v>
      </c>
      <c r="M33" s="33">
        <v>20</v>
      </c>
      <c r="O33" s="33">
        <v>10</v>
      </c>
      <c r="Q33" s="33">
        <v>23</v>
      </c>
      <c r="S33" s="33">
        <v>19</v>
      </c>
      <c r="U33" s="33">
        <v>11</v>
      </c>
      <c r="W33" s="33">
        <v>25</v>
      </c>
    </row>
    <row r="34" spans="1:37" ht="15" customHeight="1" x14ac:dyDescent="0.4">
      <c r="A34" s="32" t="s">
        <v>58</v>
      </c>
      <c r="B34" s="33" t="s">
        <v>32</v>
      </c>
      <c r="E34" s="33">
        <v>-15</v>
      </c>
      <c r="G34" s="33">
        <v>-11</v>
      </c>
      <c r="I34" s="33">
        <v>-10</v>
      </c>
      <c r="K34" s="33">
        <v>-8</v>
      </c>
      <c r="M34" s="33">
        <v>-9</v>
      </c>
      <c r="O34" s="33">
        <v>-7</v>
      </c>
      <c r="Q34" s="33">
        <v>-2</v>
      </c>
      <c r="S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2361</v>
      </c>
      <c r="F36" s="39">
        <f>E37+E46+E55</f>
        <v>2361</v>
      </c>
      <c r="G36" s="38">
        <v>2254</v>
      </c>
      <c r="H36" s="39">
        <f>G37+G46+G55</f>
        <v>2254</v>
      </c>
      <c r="I36" s="38">
        <v>2145</v>
      </c>
      <c r="J36" s="39">
        <f>I37+I46+I55</f>
        <v>2145</v>
      </c>
      <c r="K36" s="38">
        <v>1711</v>
      </c>
      <c r="L36" s="39">
        <f>K37+K46+K55</f>
        <v>1711</v>
      </c>
      <c r="M36" s="38">
        <v>1648</v>
      </c>
      <c r="N36" s="39">
        <f>M37+M46+M55</f>
        <v>1648</v>
      </c>
      <c r="O36" s="38">
        <v>1748</v>
      </c>
      <c r="P36" s="39">
        <f>O37+O46+O55</f>
        <v>1748</v>
      </c>
      <c r="Q36" s="38">
        <v>1834</v>
      </c>
      <c r="R36" s="39">
        <f>Q37+Q46+Q55</f>
        <v>1834</v>
      </c>
      <c r="S36" s="38">
        <v>1830</v>
      </c>
      <c r="T36" s="39">
        <f>S37+S46+S55</f>
        <v>1831</v>
      </c>
      <c r="U36" s="38">
        <v>1521</v>
      </c>
      <c r="V36" s="39">
        <f>U37+U46+U55</f>
        <v>1522</v>
      </c>
      <c r="W36" s="38">
        <v>1491</v>
      </c>
      <c r="X36" s="39">
        <f>W37+W46+W55</f>
        <v>1491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1631</v>
      </c>
      <c r="F37" s="41">
        <f>SUM(E38:E45)-SUM(E39:E43)</f>
        <v>1631</v>
      </c>
      <c r="G37" s="40">
        <v>1503</v>
      </c>
      <c r="H37" s="41">
        <f>SUM(G38:G45)-SUM(G39:G43)</f>
        <v>1504</v>
      </c>
      <c r="I37" s="40">
        <v>1459</v>
      </c>
      <c r="J37" s="41">
        <f>SUM(I38:I45)-SUM(I39:I43)</f>
        <v>1460</v>
      </c>
      <c r="K37" s="40">
        <v>1091</v>
      </c>
      <c r="L37" s="41">
        <f>SUM(K38:K45)-SUM(K39:K43)</f>
        <v>1091</v>
      </c>
      <c r="M37" s="40">
        <v>1013</v>
      </c>
      <c r="N37" s="41">
        <f>SUM(M38:M45)-SUM(M39:M43)</f>
        <v>1012</v>
      </c>
      <c r="O37" s="40">
        <v>987</v>
      </c>
      <c r="P37" s="41">
        <f>SUM(O38:O45)-SUM(O39:O43)</f>
        <v>988</v>
      </c>
      <c r="Q37" s="40">
        <v>961</v>
      </c>
      <c r="R37" s="41">
        <f>SUM(Q38:Q45)-SUM(Q39:Q43)</f>
        <v>961</v>
      </c>
      <c r="S37" s="40">
        <v>899</v>
      </c>
      <c r="T37" s="41">
        <f>SUM(S38:S45)-SUM(S39:S43)</f>
        <v>898</v>
      </c>
      <c r="U37" s="40">
        <v>998</v>
      </c>
      <c r="V37" s="41">
        <f>SUM(U38:U45)-SUM(U39:U43)</f>
        <v>998</v>
      </c>
      <c r="W37" s="40">
        <v>928</v>
      </c>
      <c r="X37" s="41">
        <f>SUM(W38:W45)-SUM(W39:W43)</f>
        <v>930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882</v>
      </c>
      <c r="G38" s="33">
        <v>777</v>
      </c>
      <c r="I38" s="33">
        <v>735</v>
      </c>
      <c r="K38" s="33">
        <v>726</v>
      </c>
      <c r="M38" s="33">
        <v>705</v>
      </c>
      <c r="O38" s="33">
        <v>681</v>
      </c>
      <c r="Q38" s="33">
        <v>650</v>
      </c>
      <c r="S38" s="33">
        <v>587</v>
      </c>
      <c r="U38" s="33">
        <v>678</v>
      </c>
      <c r="W38" s="33">
        <v>603</v>
      </c>
    </row>
    <row r="39" spans="1:37" ht="15" customHeight="1" x14ac:dyDescent="0.4">
      <c r="A39" s="32" t="s">
        <v>63</v>
      </c>
      <c r="B39" s="33" t="s">
        <v>32</v>
      </c>
      <c r="E39" s="33">
        <v>547</v>
      </c>
      <c r="G39" s="33">
        <v>481</v>
      </c>
      <c r="I39" s="33">
        <v>455</v>
      </c>
      <c r="K39" s="33">
        <v>436</v>
      </c>
      <c r="M39" s="33">
        <v>385</v>
      </c>
      <c r="O39" s="33">
        <v>371</v>
      </c>
      <c r="Q39" s="33">
        <v>348</v>
      </c>
      <c r="S39" s="33">
        <v>319</v>
      </c>
      <c r="U39" s="33">
        <v>345</v>
      </c>
      <c r="W39" s="33">
        <v>296</v>
      </c>
    </row>
    <row r="40" spans="1:37" ht="15" customHeight="1" x14ac:dyDescent="0.4">
      <c r="A40" s="32" t="s">
        <v>64</v>
      </c>
      <c r="B40" s="33" t="s">
        <v>32</v>
      </c>
      <c r="E40" s="33">
        <v>126</v>
      </c>
      <c r="G40" s="33">
        <v>111</v>
      </c>
      <c r="I40" s="33">
        <v>84</v>
      </c>
      <c r="K40" s="33">
        <v>73</v>
      </c>
      <c r="M40" s="33">
        <v>87</v>
      </c>
      <c r="O40" s="33">
        <v>83</v>
      </c>
      <c r="Q40" s="33">
        <v>78</v>
      </c>
      <c r="S40" s="33">
        <v>66</v>
      </c>
      <c r="U40" s="33">
        <v>91</v>
      </c>
      <c r="W40" s="33">
        <v>81</v>
      </c>
    </row>
    <row r="41" spans="1:37" ht="15" customHeight="1" x14ac:dyDescent="0.4">
      <c r="A41" s="32" t="s">
        <v>65</v>
      </c>
      <c r="B41" s="33" t="s">
        <v>32</v>
      </c>
      <c r="E41" s="33">
        <v>209</v>
      </c>
      <c r="G41" s="33">
        <v>185</v>
      </c>
      <c r="I41" s="33">
        <v>196</v>
      </c>
      <c r="K41" s="33">
        <v>217</v>
      </c>
      <c r="M41" s="33">
        <v>233</v>
      </c>
      <c r="O41" s="33">
        <v>227</v>
      </c>
      <c r="Q41" s="33">
        <v>224</v>
      </c>
      <c r="S41" s="33">
        <v>202</v>
      </c>
      <c r="U41" s="33">
        <v>242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>
        <v>226</v>
      </c>
      <c r="X43" s="36"/>
    </row>
    <row r="44" spans="1:37" ht="15" customHeight="1" x14ac:dyDescent="0.4">
      <c r="A44" s="32" t="s">
        <v>68</v>
      </c>
      <c r="B44" s="33" t="s">
        <v>32</v>
      </c>
      <c r="E44" s="33">
        <v>2</v>
      </c>
      <c r="G44" s="33">
        <v>2</v>
      </c>
      <c r="I44" s="33">
        <v>2</v>
      </c>
      <c r="O44" s="33">
        <v>1</v>
      </c>
      <c r="Q44" s="33">
        <v>5</v>
      </c>
      <c r="S44" s="33">
        <v>2</v>
      </c>
      <c r="U44" s="33">
        <v>2</v>
      </c>
      <c r="W44" s="33">
        <v>2</v>
      </c>
    </row>
    <row r="45" spans="1:37" ht="15" customHeight="1" x14ac:dyDescent="0.4">
      <c r="A45" s="32" t="s">
        <v>69</v>
      </c>
      <c r="B45" s="33" t="s">
        <v>32</v>
      </c>
      <c r="E45" s="33">
        <v>747</v>
      </c>
      <c r="G45" s="33">
        <v>725</v>
      </c>
      <c r="I45" s="33">
        <v>723</v>
      </c>
      <c r="K45" s="33">
        <v>365</v>
      </c>
      <c r="M45" s="33">
        <v>307</v>
      </c>
      <c r="O45" s="33">
        <v>306</v>
      </c>
      <c r="Q45" s="33">
        <v>306</v>
      </c>
      <c r="S45" s="33">
        <v>309</v>
      </c>
      <c r="U45" s="33">
        <v>318</v>
      </c>
      <c r="W45" s="33">
        <v>325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19</v>
      </c>
      <c r="F46" s="41">
        <f>E46</f>
        <v>19</v>
      </c>
      <c r="G46" s="40">
        <v>32</v>
      </c>
      <c r="H46" s="41">
        <f>G46</f>
        <v>32</v>
      </c>
      <c r="I46" s="40">
        <v>32</v>
      </c>
      <c r="J46" s="41">
        <f>I46</f>
        <v>32</v>
      </c>
      <c r="K46" s="40">
        <v>31</v>
      </c>
      <c r="L46" s="41">
        <f>K46</f>
        <v>31</v>
      </c>
      <c r="M46" s="40">
        <v>27</v>
      </c>
      <c r="N46" s="41">
        <f>M46</f>
        <v>27</v>
      </c>
      <c r="O46" s="40">
        <v>26</v>
      </c>
      <c r="P46" s="41">
        <f>O46</f>
        <v>26</v>
      </c>
      <c r="Q46" s="40">
        <v>26</v>
      </c>
      <c r="R46" s="41">
        <f>Q46</f>
        <v>26</v>
      </c>
      <c r="S46" s="40">
        <v>24</v>
      </c>
      <c r="T46" s="41">
        <f>S46</f>
        <v>24</v>
      </c>
      <c r="U46" s="40">
        <v>25</v>
      </c>
      <c r="V46" s="41">
        <f>U46</f>
        <v>25</v>
      </c>
      <c r="W46" s="40">
        <v>14</v>
      </c>
      <c r="X46" s="41">
        <f>W46</f>
        <v>14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G49" s="33">
        <v>11</v>
      </c>
      <c r="I49" s="33">
        <v>12</v>
      </c>
      <c r="K49" s="33">
        <v>10</v>
      </c>
      <c r="M49" s="33">
        <v>7</v>
      </c>
      <c r="O49" s="33">
        <v>8</v>
      </c>
      <c r="Q49" s="33">
        <v>8</v>
      </c>
      <c r="S49" s="33">
        <v>5</v>
      </c>
      <c r="U49" s="33">
        <v>6</v>
      </c>
      <c r="W49" s="33">
        <v>7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G54" s="33">
        <v>21</v>
      </c>
      <c r="I54" s="33">
        <v>21</v>
      </c>
      <c r="K54" s="33">
        <v>21</v>
      </c>
      <c r="M54" s="33">
        <v>20</v>
      </c>
      <c r="O54" s="33">
        <v>19</v>
      </c>
      <c r="Q54" s="33">
        <v>19</v>
      </c>
      <c r="S54" s="33">
        <v>19</v>
      </c>
      <c r="U54" s="33">
        <v>19</v>
      </c>
      <c r="W54" s="33">
        <v>7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711</v>
      </c>
      <c r="F55" s="41">
        <f>SUM(E56:E76)-SUM(E57:E61)</f>
        <v>711</v>
      </c>
      <c r="G55" s="40">
        <v>719</v>
      </c>
      <c r="H55" s="41">
        <f>SUM(G56:G76)-SUM(G57:G61)</f>
        <v>719</v>
      </c>
      <c r="I55" s="40">
        <v>654</v>
      </c>
      <c r="J55" s="41">
        <f>SUM(I56:I76)-SUM(I57:I61)</f>
        <v>654</v>
      </c>
      <c r="K55" s="40">
        <v>589</v>
      </c>
      <c r="L55" s="41">
        <f>SUM(K56:K76)-SUM(K57:K61)</f>
        <v>588</v>
      </c>
      <c r="M55" s="40">
        <v>608</v>
      </c>
      <c r="N55" s="41">
        <f>SUM(M56:M76)-SUM(M57:M61)</f>
        <v>609</v>
      </c>
      <c r="O55" s="40">
        <v>735</v>
      </c>
      <c r="P55" s="41">
        <f>SUM(O56:O76)-SUM(O57:O61)</f>
        <v>736</v>
      </c>
      <c r="Q55" s="40">
        <v>847</v>
      </c>
      <c r="R55" s="41">
        <f>SUM(Q56:Q76)-SUM(Q57:Q61)</f>
        <v>847</v>
      </c>
      <c r="S55" s="40">
        <v>908</v>
      </c>
      <c r="T55" s="41">
        <f>SUM(S56:S76)-SUM(S57:S61)</f>
        <v>909</v>
      </c>
      <c r="U55" s="40">
        <v>499</v>
      </c>
      <c r="V55" s="41">
        <f>SUM(U56:U76)-SUM(U57:U61)</f>
        <v>499</v>
      </c>
      <c r="W55" s="40">
        <v>549</v>
      </c>
      <c r="X55" s="41">
        <f>SUM(W56:W76)-SUM(W57:W61)</f>
        <v>526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 t="b">
        <f>IF(AND(X55&gt;W55-5,X55&lt;W55+5),1)</f>
        <v>0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515</v>
      </c>
      <c r="F56" s="31">
        <f>SUM(E57:E61)</f>
        <v>515</v>
      </c>
      <c r="G56" s="33">
        <v>497</v>
      </c>
      <c r="H56" s="31">
        <f>SUM(G57:G61)</f>
        <v>497</v>
      </c>
      <c r="I56" s="33">
        <v>453</v>
      </c>
      <c r="J56" s="31">
        <f>SUM(I57:I61)</f>
        <v>453</v>
      </c>
      <c r="K56" s="33">
        <v>445</v>
      </c>
      <c r="L56" s="31">
        <f>SUM(K57:K61)</f>
        <v>445</v>
      </c>
      <c r="M56" s="33">
        <v>402</v>
      </c>
      <c r="N56" s="31">
        <f>SUM(M57:M61)</f>
        <v>402</v>
      </c>
      <c r="O56" s="33">
        <v>552</v>
      </c>
      <c r="P56" s="31">
        <f>SUM(O57:O61)</f>
        <v>552</v>
      </c>
      <c r="Q56" s="33">
        <v>663</v>
      </c>
      <c r="R56" s="31">
        <f>SUM(Q57:Q61)</f>
        <v>663</v>
      </c>
      <c r="S56" s="33">
        <v>649</v>
      </c>
      <c r="T56" s="31">
        <f>SUM(S57:S61)</f>
        <v>649</v>
      </c>
      <c r="U56" s="33">
        <v>256</v>
      </c>
      <c r="V56" s="31">
        <f>SUM(U57:U61)</f>
        <v>256</v>
      </c>
      <c r="W56" s="33">
        <v>164</v>
      </c>
      <c r="X56" s="31">
        <f>SUM(W57:W61)</f>
        <v>187</v>
      </c>
    </row>
    <row r="57" spans="1:37" ht="15" customHeight="1" x14ac:dyDescent="0.4">
      <c r="A57" s="32" t="s">
        <v>80</v>
      </c>
      <c r="B57" s="33" t="s">
        <v>32</v>
      </c>
      <c r="E57" s="33">
        <v>474</v>
      </c>
      <c r="G57" s="33">
        <v>487</v>
      </c>
      <c r="I57" s="33">
        <v>443</v>
      </c>
      <c r="K57" s="33">
        <v>445</v>
      </c>
      <c r="M57" s="33">
        <v>402</v>
      </c>
      <c r="O57" s="33">
        <v>551</v>
      </c>
      <c r="Q57" s="33">
        <v>661</v>
      </c>
      <c r="S57" s="33">
        <v>647</v>
      </c>
      <c r="U57" s="33">
        <v>254</v>
      </c>
      <c r="W57" s="33">
        <v>164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E61" s="33">
        <v>41</v>
      </c>
      <c r="G61" s="33">
        <v>10</v>
      </c>
      <c r="I61" s="33">
        <v>10</v>
      </c>
      <c r="O61" s="33">
        <v>1</v>
      </c>
      <c r="Q61" s="33">
        <v>2</v>
      </c>
      <c r="S61" s="33">
        <v>2</v>
      </c>
      <c r="U61" s="33">
        <v>2</v>
      </c>
      <c r="W61" s="33">
        <v>23</v>
      </c>
    </row>
    <row r="62" spans="1:37" ht="15" customHeight="1" x14ac:dyDescent="0.4">
      <c r="A62" s="32" t="s">
        <v>85</v>
      </c>
      <c r="B62" s="33" t="s">
        <v>32</v>
      </c>
      <c r="W62" s="33">
        <v>8</v>
      </c>
    </row>
    <row r="63" spans="1:37" ht="15" customHeight="1" x14ac:dyDescent="0.4">
      <c r="A63" s="32" t="s">
        <v>86</v>
      </c>
      <c r="B63" s="33" t="s">
        <v>32</v>
      </c>
      <c r="E63" s="33">
        <v>12</v>
      </c>
    </row>
    <row r="64" spans="1:37" ht="15" customHeight="1" x14ac:dyDescent="0.4">
      <c r="A64" s="32" t="s">
        <v>87</v>
      </c>
      <c r="B64" s="33" t="s">
        <v>32</v>
      </c>
      <c r="E64" s="33">
        <v>7</v>
      </c>
      <c r="O64" s="33">
        <v>13</v>
      </c>
      <c r="Q64" s="33">
        <v>10</v>
      </c>
      <c r="S64" s="33">
        <v>6</v>
      </c>
      <c r="U64" s="33">
        <v>3</v>
      </c>
      <c r="W64" s="33">
        <v>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24</v>
      </c>
      <c r="G67" s="33">
        <v>16</v>
      </c>
      <c r="I67" s="33">
        <v>17</v>
      </c>
      <c r="K67" s="33">
        <v>12</v>
      </c>
      <c r="M67" s="33">
        <v>8</v>
      </c>
      <c r="O67" s="33">
        <v>6</v>
      </c>
      <c r="Q67" s="33">
        <v>4</v>
      </c>
      <c r="S67" s="33">
        <v>2</v>
      </c>
      <c r="U67" s="33">
        <v>2</v>
      </c>
      <c r="W67" s="33">
        <v>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77</v>
      </c>
      <c r="G70" s="33">
        <v>62</v>
      </c>
      <c r="I70" s="33">
        <v>57</v>
      </c>
      <c r="K70" s="33">
        <v>51</v>
      </c>
      <c r="M70" s="33">
        <v>58</v>
      </c>
      <c r="O70" s="33">
        <v>56</v>
      </c>
      <c r="Q70" s="33">
        <v>56</v>
      </c>
      <c r="S70" s="33">
        <v>54</v>
      </c>
      <c r="U70" s="33">
        <v>63</v>
      </c>
      <c r="W70" s="33">
        <v>63</v>
      </c>
    </row>
    <row r="71" spans="1:37" ht="15" customHeight="1" x14ac:dyDescent="0.4">
      <c r="A71" s="32" t="s">
        <v>52</v>
      </c>
      <c r="B71" s="33" t="s">
        <v>32</v>
      </c>
      <c r="S71" s="33">
        <v>23</v>
      </c>
      <c r="U71" s="33">
        <v>109</v>
      </c>
      <c r="W71" s="33">
        <v>170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80</v>
      </c>
      <c r="F74" s="41">
        <f>E74</f>
        <v>80</v>
      </c>
      <c r="G74" s="40">
        <v>170</v>
      </c>
      <c r="H74" s="41">
        <f>G74</f>
        <v>170</v>
      </c>
      <c r="I74" s="40">
        <v>156</v>
      </c>
      <c r="J74" s="41">
        <f>I74</f>
        <v>156</v>
      </c>
      <c r="K74" s="40">
        <v>114</v>
      </c>
      <c r="L74" s="41">
        <f>K74</f>
        <v>114</v>
      </c>
      <c r="M74" s="40">
        <v>165</v>
      </c>
      <c r="N74" s="41">
        <f>M74</f>
        <v>165</v>
      </c>
      <c r="O74" s="40">
        <v>132</v>
      </c>
      <c r="P74" s="41">
        <f>O74</f>
        <v>132</v>
      </c>
      <c r="Q74" s="40">
        <v>134</v>
      </c>
      <c r="R74" s="41">
        <f>Q74</f>
        <v>134</v>
      </c>
      <c r="S74" s="40">
        <v>191</v>
      </c>
      <c r="T74" s="41">
        <f>S74</f>
        <v>191</v>
      </c>
      <c r="U74" s="40">
        <v>82</v>
      </c>
      <c r="V74" s="41">
        <f>U74</f>
        <v>82</v>
      </c>
      <c r="W74" s="40">
        <v>132</v>
      </c>
      <c r="X74" s="41">
        <f>W74</f>
        <v>132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-4</v>
      </c>
      <c r="G75" s="33">
        <v>-26</v>
      </c>
      <c r="I75" s="33">
        <v>-29</v>
      </c>
      <c r="K75" s="33">
        <v>-34</v>
      </c>
      <c r="M75" s="33">
        <v>-24</v>
      </c>
      <c r="O75" s="33">
        <v>-23</v>
      </c>
      <c r="Q75" s="33">
        <v>-20</v>
      </c>
      <c r="S75" s="33">
        <v>-16</v>
      </c>
      <c r="U75" s="33">
        <v>-16</v>
      </c>
      <c r="W75" s="33">
        <v>-15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  <c r="E82" s="33">
        <v>211</v>
      </c>
      <c r="G82" s="33">
        <v>187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7295</v>
      </c>
      <c r="F83" s="44">
        <f>E8+E37+E46+E55+E77+E81+E82</f>
        <v>7295</v>
      </c>
      <c r="G83" s="43">
        <v>6805</v>
      </c>
      <c r="H83" s="44">
        <f>G8+G37+G46+G55+G77+G81+G82</f>
        <v>6804</v>
      </c>
      <c r="I83" s="43">
        <v>6881</v>
      </c>
      <c r="J83" s="44">
        <f>I8+I37+I46+I55+I77+I81+I82</f>
        <v>6881</v>
      </c>
      <c r="K83" s="43">
        <v>5600</v>
      </c>
      <c r="L83" s="44">
        <f>K8+K37+K46+K55+K77+K81+K82</f>
        <v>5601</v>
      </c>
      <c r="M83" s="43">
        <v>5059</v>
      </c>
      <c r="N83" s="44">
        <f>M8+M37+M46+M55+M77+M81+M82</f>
        <v>5059</v>
      </c>
      <c r="O83" s="43">
        <v>5791</v>
      </c>
      <c r="P83" s="44">
        <f>O8+O37+O46+O55+O77+O81+O82</f>
        <v>5791</v>
      </c>
      <c r="Q83" s="43">
        <v>6072</v>
      </c>
      <c r="R83" s="44">
        <f>Q8+Q37+Q46+Q55+Q77+Q81+Q82</f>
        <v>6072</v>
      </c>
      <c r="S83" s="43">
        <v>5832</v>
      </c>
      <c r="T83" s="44">
        <f>S8+S37+S46+S55+S77+S81+S82</f>
        <v>5833</v>
      </c>
      <c r="U83" s="43">
        <v>7455</v>
      </c>
      <c r="V83" s="44">
        <f>U8+U37+U46+U55+U77+U81+U82</f>
        <v>7456</v>
      </c>
      <c r="W83" s="43">
        <v>6507</v>
      </c>
      <c r="X83" s="44">
        <f>W8+W37+W46+W55+W77+W81+W82</f>
        <v>6507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4512</v>
      </c>
      <c r="F84" s="39">
        <f>SUM(E85:E111)-E87</f>
        <v>4512</v>
      </c>
      <c r="G84" s="38">
        <v>4167</v>
      </c>
      <c r="H84" s="39">
        <f>SUM(G85:G111)-G87</f>
        <v>4169</v>
      </c>
      <c r="I84" s="38">
        <v>4303</v>
      </c>
      <c r="J84" s="39">
        <f>SUM(I85:I111)-I87</f>
        <v>4304</v>
      </c>
      <c r="K84" s="38">
        <v>3529</v>
      </c>
      <c r="L84" s="39">
        <f>SUM(K85:K111)-K87</f>
        <v>3527</v>
      </c>
      <c r="M84" s="38">
        <v>1958</v>
      </c>
      <c r="N84" s="39">
        <f>SUM(M85:M111)-M87</f>
        <v>1959</v>
      </c>
      <c r="O84" s="38">
        <v>1693</v>
      </c>
      <c r="P84" s="39">
        <f>SUM(O85:O111)-O87</f>
        <v>1693</v>
      </c>
      <c r="Q84" s="38">
        <v>1857</v>
      </c>
      <c r="R84" s="39">
        <f>SUM(Q85:Q111)-Q87</f>
        <v>1856</v>
      </c>
      <c r="S84" s="38">
        <v>1916</v>
      </c>
      <c r="T84" s="39">
        <f>SUM(S85:S111)-S87</f>
        <v>1916</v>
      </c>
      <c r="U84" s="38">
        <v>2442</v>
      </c>
      <c r="V84" s="39">
        <f>SUM(U85:U111)-U87</f>
        <v>2442</v>
      </c>
      <c r="W84" s="38">
        <v>2018</v>
      </c>
      <c r="X84" s="39">
        <f>SUM(W85:W111)-W87</f>
        <v>2018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1031</v>
      </c>
      <c r="G85" s="33">
        <v>1220</v>
      </c>
      <c r="I85" s="33">
        <v>1259</v>
      </c>
      <c r="K85" s="33">
        <v>761</v>
      </c>
      <c r="M85" s="33">
        <v>639</v>
      </c>
      <c r="O85" s="33">
        <v>623</v>
      </c>
      <c r="Q85" s="33">
        <v>718</v>
      </c>
      <c r="S85" s="33">
        <v>660</v>
      </c>
      <c r="U85" s="33">
        <v>749</v>
      </c>
      <c r="W85" s="33">
        <v>660</v>
      </c>
    </row>
    <row r="86" spans="1:37" ht="15" customHeight="1" x14ac:dyDescent="0.4">
      <c r="A86" s="32" t="s">
        <v>106</v>
      </c>
      <c r="B86" s="33" t="s">
        <v>32</v>
      </c>
      <c r="E86" s="33">
        <v>96</v>
      </c>
    </row>
    <row r="87" spans="1:37" ht="15" customHeight="1" x14ac:dyDescent="0.4">
      <c r="A87" s="32" t="s">
        <v>107</v>
      </c>
      <c r="B87" s="33" t="s">
        <v>32</v>
      </c>
      <c r="E87" s="33">
        <v>2783</v>
      </c>
      <c r="G87" s="33">
        <v>2507</v>
      </c>
      <c r="I87" s="33">
        <v>2501</v>
      </c>
      <c r="K87" s="33">
        <v>2179</v>
      </c>
      <c r="M87" s="33">
        <v>743</v>
      </c>
      <c r="O87" s="33">
        <v>657</v>
      </c>
      <c r="Q87" s="33">
        <v>638</v>
      </c>
      <c r="S87" s="33">
        <v>800</v>
      </c>
      <c r="U87" s="33">
        <v>1300</v>
      </c>
      <c r="W87" s="33">
        <v>1263</v>
      </c>
    </row>
    <row r="88" spans="1:37" ht="15" customHeight="1" outlineLevel="1" x14ac:dyDescent="0.4">
      <c r="A88" s="32" t="s">
        <v>108</v>
      </c>
      <c r="B88" s="33" t="s">
        <v>32</v>
      </c>
      <c r="E88" s="33">
        <v>2783</v>
      </c>
      <c r="G88" s="33">
        <v>2507</v>
      </c>
      <c r="I88" s="33">
        <v>2501</v>
      </c>
      <c r="K88" s="33">
        <v>2179</v>
      </c>
      <c r="M88" s="33">
        <v>743</v>
      </c>
      <c r="O88" s="33">
        <v>557</v>
      </c>
      <c r="Q88" s="33">
        <v>538</v>
      </c>
      <c r="S88" s="33">
        <v>700</v>
      </c>
      <c r="U88" s="33">
        <v>1200</v>
      </c>
      <c r="W88" s="33">
        <v>880</v>
      </c>
    </row>
    <row r="89" spans="1:37" ht="15" customHeight="1" outlineLevel="1" x14ac:dyDescent="0.4">
      <c r="A89" s="32" t="s">
        <v>109</v>
      </c>
      <c r="B89" s="33" t="s">
        <v>32</v>
      </c>
      <c r="O89" s="33">
        <v>100</v>
      </c>
      <c r="Q89" s="33">
        <v>100</v>
      </c>
      <c r="S89" s="33">
        <v>100</v>
      </c>
      <c r="U89" s="33">
        <v>100</v>
      </c>
      <c r="W89" s="33">
        <v>70</v>
      </c>
    </row>
    <row r="90" spans="1:37" ht="15" customHeight="1" x14ac:dyDescent="0.4">
      <c r="A90" s="32" t="s">
        <v>110</v>
      </c>
      <c r="B90" s="33" t="s">
        <v>32</v>
      </c>
    </row>
    <row r="91" spans="1:37" ht="15" customHeight="1" x14ac:dyDescent="0.4">
      <c r="A91" s="32" t="s">
        <v>111</v>
      </c>
      <c r="B91" s="33" t="s">
        <v>32</v>
      </c>
      <c r="E91" s="33">
        <v>99</v>
      </c>
      <c r="G91" s="33">
        <v>164</v>
      </c>
      <c r="I91" s="33">
        <v>200</v>
      </c>
      <c r="K91" s="33">
        <v>381</v>
      </c>
      <c r="M91" s="33">
        <v>192</v>
      </c>
      <c r="O91" s="33">
        <v>170</v>
      </c>
      <c r="Q91" s="33">
        <v>184</v>
      </c>
      <c r="S91" s="33">
        <v>164</v>
      </c>
      <c r="U91" s="33">
        <v>155</v>
      </c>
      <c r="W91" s="33">
        <v>92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15</v>
      </c>
      <c r="G93" s="33">
        <v>22</v>
      </c>
      <c r="I93" s="33">
        <v>48</v>
      </c>
      <c r="K93" s="33">
        <v>19</v>
      </c>
      <c r="M93" s="33">
        <v>16</v>
      </c>
      <c r="O93" s="33">
        <v>18</v>
      </c>
      <c r="Q93" s="33">
        <v>124</v>
      </c>
      <c r="S93" s="33">
        <v>107</v>
      </c>
      <c r="U93" s="33">
        <v>13</v>
      </c>
      <c r="W93" s="33">
        <v>41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G100" s="33">
        <v>63</v>
      </c>
      <c r="I100" s="33">
        <v>62</v>
      </c>
      <c r="K100" s="33">
        <v>59</v>
      </c>
      <c r="M100" s="33">
        <v>60</v>
      </c>
      <c r="O100" s="33">
        <v>58</v>
      </c>
      <c r="Q100" s="33">
        <v>47</v>
      </c>
      <c r="S100" s="33">
        <v>42</v>
      </c>
      <c r="U100" s="33">
        <v>43</v>
      </c>
      <c r="W100" s="33">
        <v>46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107</v>
      </c>
      <c r="G104" s="33">
        <v>132</v>
      </c>
      <c r="I104" s="33">
        <v>178</v>
      </c>
      <c r="K104" s="33">
        <v>63</v>
      </c>
      <c r="M104" s="33">
        <v>122</v>
      </c>
      <c r="O104" s="33">
        <v>120</v>
      </c>
      <c r="Q104" s="33">
        <v>119</v>
      </c>
      <c r="S104" s="33">
        <v>134</v>
      </c>
      <c r="U104" s="33">
        <v>127</v>
      </c>
      <c r="W104" s="33">
        <v>125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E107" s="33">
        <v>7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374</v>
      </c>
      <c r="F111" s="36"/>
      <c r="G111" s="35">
        <v>61</v>
      </c>
      <c r="H111" s="36"/>
      <c r="I111" s="35">
        <v>56</v>
      </c>
      <c r="J111" s="36"/>
      <c r="K111" s="35">
        <v>65</v>
      </c>
      <c r="L111" s="36"/>
      <c r="M111" s="35">
        <v>187</v>
      </c>
      <c r="N111" s="36"/>
      <c r="O111" s="35">
        <v>47</v>
      </c>
      <c r="P111" s="36"/>
      <c r="Q111" s="35">
        <v>26</v>
      </c>
      <c r="R111" s="36"/>
      <c r="S111" s="35">
        <v>9</v>
      </c>
      <c r="T111" s="36"/>
      <c r="U111" s="35">
        <v>55</v>
      </c>
      <c r="V111" s="36"/>
      <c r="W111" s="35">
        <v>104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636</v>
      </c>
      <c r="F112" s="39">
        <f>SUM(E113:E131)-E113-SUM(E121:E124)</f>
        <v>635</v>
      </c>
      <c r="G112" s="38">
        <v>443</v>
      </c>
      <c r="H112" s="39">
        <f>SUM(G113:G131)-G113-SUM(G121:G124)</f>
        <v>443</v>
      </c>
      <c r="I112" s="38">
        <v>371</v>
      </c>
      <c r="J112" s="39">
        <f>SUM(I113:I131)-I113-SUM(I121:I124)</f>
        <v>370</v>
      </c>
      <c r="K112" s="38">
        <v>719</v>
      </c>
      <c r="L112" s="39">
        <f>SUM(K113:K131)-K113-SUM(K121:K124)</f>
        <v>718</v>
      </c>
      <c r="M112" s="38">
        <v>630</v>
      </c>
      <c r="N112" s="39">
        <f>SUM(M113:M131)-M113-SUM(M121:M124)</f>
        <v>630</v>
      </c>
      <c r="O112" s="38">
        <v>1122</v>
      </c>
      <c r="P112" s="39">
        <f>SUM(O113:O131)-O113-SUM(O121:O124)</f>
        <v>1121</v>
      </c>
      <c r="Q112" s="38">
        <v>1073</v>
      </c>
      <c r="R112" s="39">
        <f>SUM(Q113:Q131)-Q113-SUM(Q121:Q124)</f>
        <v>1073</v>
      </c>
      <c r="S112" s="38">
        <v>957</v>
      </c>
      <c r="T112" s="39">
        <f>SUM(S113:S131)-S113-SUM(S121:S124)</f>
        <v>957</v>
      </c>
      <c r="U112" s="38">
        <v>2704</v>
      </c>
      <c r="V112" s="39">
        <f>SUM(U113:U131)-U113-SUM(U121:U124)</f>
        <v>2703</v>
      </c>
      <c r="W112" s="38">
        <v>857</v>
      </c>
      <c r="X112" s="39">
        <f>SUM(W113:W131)-W113-SUM(W121:W124)</f>
        <v>857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419</v>
      </c>
      <c r="G113" s="33">
        <v>267</v>
      </c>
      <c r="I113" s="33">
        <v>128</v>
      </c>
      <c r="K113" s="33">
        <v>391</v>
      </c>
      <c r="M113" s="33">
        <v>323</v>
      </c>
      <c r="O113" s="33">
        <v>686</v>
      </c>
      <c r="Q113" s="33">
        <v>631</v>
      </c>
      <c r="S113" s="33">
        <v>561</v>
      </c>
      <c r="U113" s="33">
        <v>2319</v>
      </c>
      <c r="W113" s="33">
        <v>392</v>
      </c>
    </row>
    <row r="114" spans="1:33" ht="15" customHeight="1" outlineLevel="1" x14ac:dyDescent="0.4">
      <c r="A114" s="32" t="s">
        <v>134</v>
      </c>
      <c r="B114" s="33" t="s">
        <v>32</v>
      </c>
      <c r="O114" s="33">
        <v>370</v>
      </c>
      <c r="Q114" s="33">
        <v>270</v>
      </c>
      <c r="S114" s="33">
        <v>170</v>
      </c>
      <c r="U114" s="33">
        <v>1570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419</v>
      </c>
      <c r="G115" s="33">
        <v>267</v>
      </c>
      <c r="I115" s="33">
        <v>128</v>
      </c>
      <c r="K115" s="33">
        <v>391</v>
      </c>
      <c r="M115" s="33">
        <v>323</v>
      </c>
      <c r="O115" s="33">
        <v>316</v>
      </c>
      <c r="Q115" s="33">
        <v>361</v>
      </c>
      <c r="S115" s="33">
        <v>391</v>
      </c>
      <c r="U115" s="33">
        <v>749</v>
      </c>
      <c r="W115" s="33">
        <v>392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U119" s="33">
        <v>100</v>
      </c>
      <c r="W119" s="33">
        <v>153</v>
      </c>
    </row>
    <row r="120" spans="1:33" ht="15" customHeight="1" x14ac:dyDescent="0.4">
      <c r="A120" s="32" t="s">
        <v>139</v>
      </c>
      <c r="B120" s="33" t="s">
        <v>32</v>
      </c>
      <c r="E120" s="33">
        <v>158</v>
      </c>
      <c r="G120" s="33">
        <v>141</v>
      </c>
      <c r="I120" s="33">
        <v>203</v>
      </c>
      <c r="K120" s="33">
        <v>305</v>
      </c>
      <c r="M120" s="33">
        <v>303</v>
      </c>
      <c r="O120" s="33">
        <v>372</v>
      </c>
      <c r="Q120" s="33">
        <v>355</v>
      </c>
      <c r="S120" s="33">
        <v>396</v>
      </c>
      <c r="U120" s="33">
        <v>284</v>
      </c>
      <c r="W120" s="33">
        <v>312</v>
      </c>
    </row>
    <row r="121" spans="1:33" ht="15" customHeight="1" x14ac:dyDescent="0.4">
      <c r="A121" s="32" t="s">
        <v>140</v>
      </c>
      <c r="B121" s="33" t="s">
        <v>32</v>
      </c>
      <c r="E121" s="33">
        <v>158</v>
      </c>
      <c r="I121" s="33">
        <v>47</v>
      </c>
      <c r="K121" s="33">
        <v>266</v>
      </c>
      <c r="M121" s="33">
        <v>256</v>
      </c>
      <c r="O121" s="33">
        <v>309</v>
      </c>
      <c r="Q121" s="33">
        <v>280</v>
      </c>
      <c r="S121" s="33">
        <v>281</v>
      </c>
      <c r="U121" s="33">
        <v>284</v>
      </c>
      <c r="W121" s="33">
        <v>312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G122" s="33">
        <v>141</v>
      </c>
      <c r="H122" s="33"/>
      <c r="I122" s="33">
        <v>156</v>
      </c>
      <c r="J122" s="33"/>
      <c r="K122" s="33">
        <v>39</v>
      </c>
      <c r="L122" s="33"/>
      <c r="M122" s="33">
        <v>47</v>
      </c>
      <c r="N122" s="33"/>
      <c r="O122" s="33">
        <v>62</v>
      </c>
      <c r="P122" s="33"/>
      <c r="Q122" s="33">
        <v>75</v>
      </c>
      <c r="R122" s="33"/>
      <c r="S122" s="33">
        <v>115</v>
      </c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  <c r="E125" s="33">
        <v>47</v>
      </c>
      <c r="G125" s="33">
        <v>35</v>
      </c>
      <c r="I125" s="33">
        <v>22</v>
      </c>
      <c r="K125" s="33">
        <v>11</v>
      </c>
    </row>
    <row r="126" spans="1:33" ht="15" customHeight="1" x14ac:dyDescent="0.4">
      <c r="A126" s="32" t="s">
        <v>117</v>
      </c>
      <c r="B126" s="33" t="s">
        <v>32</v>
      </c>
      <c r="I126" s="33">
        <v>17</v>
      </c>
      <c r="K126" s="33">
        <v>11</v>
      </c>
      <c r="M126" s="33">
        <v>4</v>
      </c>
      <c r="O126" s="33">
        <v>63</v>
      </c>
      <c r="Q126" s="33">
        <v>87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11</v>
      </c>
      <c r="F131" s="36"/>
      <c r="G131" s="35"/>
      <c r="H131" s="36"/>
      <c r="I131" s="35"/>
      <c r="J131" s="36"/>
      <c r="K131" s="35"/>
      <c r="L131" s="36"/>
      <c r="M131" s="35"/>
      <c r="N131" s="36"/>
      <c r="O131" s="35"/>
      <c r="P131" s="36"/>
      <c r="Q131" s="35"/>
      <c r="R131" s="36"/>
      <c r="S131" s="35"/>
      <c r="T131" s="36"/>
      <c r="U131" s="35"/>
      <c r="V131" s="36"/>
      <c r="W131" s="35"/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5148</v>
      </c>
      <c r="F136" s="44">
        <f>E84+E112+SUM(E132:E135)</f>
        <v>5148</v>
      </c>
      <c r="G136" s="43">
        <v>4610</v>
      </c>
      <c r="H136" s="44">
        <f>G84+G112+SUM(G132:G135)</f>
        <v>4610</v>
      </c>
      <c r="I136" s="43">
        <v>4673</v>
      </c>
      <c r="J136" s="44">
        <f>I84+I112+SUM(I132:I135)</f>
        <v>4674</v>
      </c>
      <c r="K136" s="43">
        <v>4248</v>
      </c>
      <c r="L136" s="44">
        <f>K84+K112+SUM(K132:K135)</f>
        <v>4248</v>
      </c>
      <c r="M136" s="43">
        <v>2588</v>
      </c>
      <c r="N136" s="44">
        <f>M84+M112+SUM(M132:M135)</f>
        <v>2588</v>
      </c>
      <c r="O136" s="43">
        <v>2815</v>
      </c>
      <c r="P136" s="44">
        <f>O84+O112+SUM(O132:O135)</f>
        <v>2815</v>
      </c>
      <c r="Q136" s="43">
        <v>2930</v>
      </c>
      <c r="R136" s="44">
        <f>Q84+Q112+SUM(Q132:Q135)</f>
        <v>2930</v>
      </c>
      <c r="S136" s="43">
        <v>2873</v>
      </c>
      <c r="T136" s="44">
        <f>S84+S112+SUM(S132:S135)</f>
        <v>2873</v>
      </c>
      <c r="U136" s="43">
        <v>5146</v>
      </c>
      <c r="V136" s="44">
        <f>U84+U112+SUM(U132:U135)</f>
        <v>5146</v>
      </c>
      <c r="W136" s="43">
        <v>2874</v>
      </c>
      <c r="X136" s="44">
        <f>W84+W112+SUM(W132:W135)</f>
        <v>2875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U139" s="33">
        <v>2310</v>
      </c>
      <c r="W139" s="33">
        <v>3632</v>
      </c>
    </row>
    <row r="140" spans="1:37" ht="15" customHeight="1" x14ac:dyDescent="0.4">
      <c r="A140" s="32" t="s">
        <v>156</v>
      </c>
      <c r="B140" s="33" t="s">
        <v>32</v>
      </c>
      <c r="U140" s="33">
        <v>2229</v>
      </c>
      <c r="W140" s="33">
        <v>3542</v>
      </c>
    </row>
    <row r="141" spans="1:37" ht="15" customHeight="1" x14ac:dyDescent="0.4">
      <c r="A141" s="32" t="s">
        <v>157</v>
      </c>
      <c r="B141" s="33" t="s">
        <v>32</v>
      </c>
      <c r="E141" s="33">
        <v>1216</v>
      </c>
      <c r="G141" s="33">
        <v>1216</v>
      </c>
      <c r="I141" s="33">
        <v>1216</v>
      </c>
      <c r="K141" s="33">
        <v>1216</v>
      </c>
      <c r="M141" s="33">
        <v>1216</v>
      </c>
      <c r="O141" s="33">
        <v>1216</v>
      </c>
      <c r="Q141" s="33">
        <v>1216</v>
      </c>
      <c r="S141" s="33">
        <v>1216</v>
      </c>
      <c r="U141" s="33">
        <v>1466</v>
      </c>
      <c r="W141" s="33">
        <v>2216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M143" s="33">
        <v>615</v>
      </c>
      <c r="O143" s="33">
        <v>615</v>
      </c>
      <c r="Q143" s="33">
        <v>615</v>
      </c>
      <c r="S143" s="33">
        <v>615</v>
      </c>
      <c r="U143" s="33">
        <v>865</v>
      </c>
      <c r="W143" s="33">
        <v>1615</v>
      </c>
    </row>
    <row r="144" spans="1:37" ht="15" customHeight="1" x14ac:dyDescent="0.4">
      <c r="A144" s="32" t="s">
        <v>160</v>
      </c>
      <c r="B144" s="33" t="s">
        <v>32</v>
      </c>
      <c r="E144" s="33">
        <v>615</v>
      </c>
      <c r="G144" s="33">
        <v>615</v>
      </c>
      <c r="I144" s="33">
        <v>615</v>
      </c>
      <c r="K144" s="33">
        <v>615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230</v>
      </c>
      <c r="G148" s="33">
        <v>310</v>
      </c>
      <c r="I148" s="33">
        <v>500</v>
      </c>
      <c r="K148" s="33">
        <v>-372</v>
      </c>
      <c r="M148" s="33">
        <v>785</v>
      </c>
      <c r="O148" s="33">
        <v>1155</v>
      </c>
      <c r="Q148" s="33">
        <v>1334</v>
      </c>
      <c r="S148" s="33">
        <v>1628</v>
      </c>
      <c r="U148" s="33">
        <v>-87</v>
      </c>
      <c r="W148" s="33">
        <v>-274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M153" s="33">
        <v>-2</v>
      </c>
      <c r="O153" s="33">
        <v>-3</v>
      </c>
      <c r="Q153" s="33">
        <v>-57</v>
      </c>
      <c r="S153" s="33">
        <v>-638</v>
      </c>
      <c r="U153" s="33">
        <v>-15</v>
      </c>
      <c r="W153" s="33">
        <v>-15</v>
      </c>
    </row>
    <row r="154" spans="1:23" ht="15" customHeight="1" x14ac:dyDescent="0.4">
      <c r="A154" s="32" t="s">
        <v>170</v>
      </c>
      <c r="B154" s="33" t="s">
        <v>32</v>
      </c>
      <c r="U154" s="33">
        <v>-30</v>
      </c>
      <c r="W154" s="33">
        <v>-30</v>
      </c>
    </row>
    <row r="155" spans="1:23" ht="15" customHeight="1" x14ac:dyDescent="0.4">
      <c r="A155" s="32" t="s">
        <v>171</v>
      </c>
      <c r="B155" s="33" t="s">
        <v>32</v>
      </c>
      <c r="K155" s="33">
        <v>-40</v>
      </c>
      <c r="M155" s="33">
        <v>-53</v>
      </c>
      <c r="O155" s="33">
        <v>92</v>
      </c>
      <c r="Q155" s="33">
        <v>128</v>
      </c>
      <c r="S155" s="33">
        <v>207</v>
      </c>
      <c r="U155" s="33">
        <v>75</v>
      </c>
      <c r="W155" s="33">
        <v>29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I158" s="33">
        <v>-193</v>
      </c>
      <c r="K158" s="33">
        <v>-155</v>
      </c>
      <c r="M158" s="33">
        <v>-176</v>
      </c>
      <c r="O158" s="33">
        <v>-192</v>
      </c>
      <c r="Q158" s="33">
        <v>-196</v>
      </c>
      <c r="S158" s="33">
        <v>-166</v>
      </c>
      <c r="U158" s="33">
        <v>-105</v>
      </c>
      <c r="W158" s="33">
        <v>-58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>
        <v>86</v>
      </c>
      <c r="F161" s="39"/>
      <c r="G161" s="38">
        <v>54</v>
      </c>
      <c r="H161" s="39"/>
      <c r="I161" s="38">
        <v>70</v>
      </c>
      <c r="J161" s="39"/>
      <c r="K161" s="38">
        <v>89</v>
      </c>
      <c r="L161" s="39"/>
      <c r="M161" s="38">
        <v>86</v>
      </c>
      <c r="N161" s="39"/>
      <c r="O161" s="38">
        <v>93</v>
      </c>
      <c r="P161" s="39"/>
      <c r="Q161" s="38">
        <v>102</v>
      </c>
      <c r="R161" s="39"/>
      <c r="S161" s="38">
        <v>97</v>
      </c>
      <c r="T161" s="39"/>
      <c r="U161" s="38">
        <v>111</v>
      </c>
      <c r="V161" s="39"/>
      <c r="W161" s="38">
        <v>120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7295</v>
      </c>
      <c r="F162" s="39">
        <f>E136+E163+E161+E160</f>
        <v>7295</v>
      </c>
      <c r="G162" s="38">
        <v>6805</v>
      </c>
      <c r="H162" s="39">
        <f>G136+G163+G161+G160</f>
        <v>6805</v>
      </c>
      <c r="I162" s="38">
        <v>6881</v>
      </c>
      <c r="J162" s="39">
        <f>I136+I163+I161+I160</f>
        <v>6881</v>
      </c>
      <c r="K162" s="38">
        <v>5600</v>
      </c>
      <c r="L162" s="39">
        <f>K136+K163+K161+K160</f>
        <v>5601</v>
      </c>
      <c r="M162" s="38">
        <v>5059</v>
      </c>
      <c r="N162" s="39">
        <f>M136+M163+M161+M160</f>
        <v>5060</v>
      </c>
      <c r="O162" s="38">
        <v>5791</v>
      </c>
      <c r="P162" s="39">
        <f>O136+O163+O161+O160</f>
        <v>5791</v>
      </c>
      <c r="Q162" s="38">
        <v>6072</v>
      </c>
      <c r="R162" s="39">
        <f>Q136+Q163+Q161+Q160</f>
        <v>6073</v>
      </c>
      <c r="S162" s="38">
        <v>5832</v>
      </c>
      <c r="T162" s="39">
        <f>S136+S163+S161+S160</f>
        <v>5832</v>
      </c>
      <c r="U162" s="38">
        <v>7455</v>
      </c>
      <c r="V162" s="39">
        <f>U136+U163+U161+U160</f>
        <v>7456</v>
      </c>
      <c r="W162" s="38">
        <v>6507</v>
      </c>
      <c r="X162" s="39">
        <f>W136+W163+W161+W160</f>
        <v>6506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2061</v>
      </c>
      <c r="G163" s="33">
        <v>2141</v>
      </c>
      <c r="I163" s="33">
        <v>2138</v>
      </c>
      <c r="K163" s="33">
        <v>1264</v>
      </c>
      <c r="M163" s="33">
        <v>2386</v>
      </c>
      <c r="O163" s="33">
        <v>2883</v>
      </c>
      <c r="Q163" s="33">
        <v>3041</v>
      </c>
      <c r="S163" s="33">
        <v>2862</v>
      </c>
      <c r="U163" s="33">
        <v>2199</v>
      </c>
      <c r="W163" s="33">
        <v>3512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6863</v>
      </c>
      <c r="G167" s="33">
        <v>6949</v>
      </c>
      <c r="I167" s="33">
        <v>7920</v>
      </c>
      <c r="K167" s="33">
        <v>6377</v>
      </c>
      <c r="M167" s="33">
        <v>5830</v>
      </c>
      <c r="O167" s="33">
        <v>6212</v>
      </c>
      <c r="Q167" s="33">
        <v>6468</v>
      </c>
      <c r="S167" s="33">
        <v>6368</v>
      </c>
      <c r="U167" s="33">
        <v>6719</v>
      </c>
      <c r="W167" s="33">
        <v>6314</v>
      </c>
    </row>
    <row r="168" spans="1:37" ht="15" customHeight="1" x14ac:dyDescent="0.4">
      <c r="A168" s="32" t="s">
        <v>184</v>
      </c>
      <c r="B168" s="33" t="s">
        <v>32</v>
      </c>
      <c r="W168" s="33">
        <v>6370</v>
      </c>
    </row>
    <row r="169" spans="1:37" ht="15" customHeight="1" x14ac:dyDescent="0.4">
      <c r="A169" s="32" t="s">
        <v>185</v>
      </c>
      <c r="B169" s="33" t="s">
        <v>32</v>
      </c>
      <c r="E169" s="33">
        <v>5621</v>
      </c>
      <c r="G169" s="33">
        <v>5152</v>
      </c>
      <c r="I169" s="33">
        <v>5675</v>
      </c>
      <c r="K169" s="33">
        <v>4564</v>
      </c>
      <c r="M169" s="33">
        <v>4050</v>
      </c>
      <c r="O169" s="33">
        <v>4232</v>
      </c>
      <c r="Q169" s="33">
        <v>4328</v>
      </c>
      <c r="S169" s="33">
        <v>4312</v>
      </c>
      <c r="U169" s="33">
        <v>4690</v>
      </c>
      <c r="W169" s="33">
        <v>4529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1242</v>
      </c>
      <c r="F171" s="44">
        <f>E167-E169+E170</f>
        <v>1242</v>
      </c>
      <c r="G171" s="43">
        <v>1797</v>
      </c>
      <c r="H171" s="44">
        <f>G167-G169+G170</f>
        <v>1797</v>
      </c>
      <c r="I171" s="43">
        <v>2246</v>
      </c>
      <c r="J171" s="44">
        <f>I167-I169+I170</f>
        <v>2245</v>
      </c>
      <c r="K171" s="43">
        <v>1813</v>
      </c>
      <c r="L171" s="44">
        <f>K167-K169+K170</f>
        <v>1813</v>
      </c>
      <c r="M171" s="43">
        <v>1780</v>
      </c>
      <c r="N171" s="44">
        <f>M167-M169+M170</f>
        <v>1780</v>
      </c>
      <c r="O171" s="43">
        <v>1979</v>
      </c>
      <c r="P171" s="44">
        <f>O167-O169+O170</f>
        <v>1980</v>
      </c>
      <c r="Q171" s="43">
        <v>2140</v>
      </c>
      <c r="R171" s="44">
        <f>Q167-Q169+Q170</f>
        <v>2140</v>
      </c>
      <c r="S171" s="43">
        <v>2056</v>
      </c>
      <c r="T171" s="44">
        <f>S167-S169+S170</f>
        <v>2056</v>
      </c>
      <c r="U171" s="43">
        <v>2029</v>
      </c>
      <c r="V171" s="44">
        <f>U167-U169+U170</f>
        <v>2029</v>
      </c>
      <c r="W171" s="43">
        <v>1785</v>
      </c>
      <c r="X171" s="44">
        <f>W167-W169+W170</f>
        <v>1785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1821</v>
      </c>
      <c r="G172" s="33">
        <v>1799</v>
      </c>
      <c r="I172" s="33">
        <v>1897</v>
      </c>
      <c r="K172" s="33">
        <v>1887</v>
      </c>
      <c r="M172" s="33">
        <v>1737</v>
      </c>
      <c r="O172" s="33">
        <v>1671</v>
      </c>
      <c r="Q172" s="33">
        <v>1781</v>
      </c>
      <c r="S172" s="33">
        <v>1796</v>
      </c>
      <c r="U172" s="33">
        <v>1834</v>
      </c>
      <c r="W172" s="33">
        <v>1842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-579</v>
      </c>
      <c r="F174" s="44">
        <f>E171-E172</f>
        <v>-579</v>
      </c>
      <c r="G174" s="43">
        <v>-2</v>
      </c>
      <c r="H174" s="44">
        <f>G171-G172</f>
        <v>-2</v>
      </c>
      <c r="I174" s="43">
        <v>348</v>
      </c>
      <c r="J174" s="44">
        <f>I171-I172</f>
        <v>349</v>
      </c>
      <c r="K174" s="43">
        <v>-74</v>
      </c>
      <c r="L174" s="44">
        <f>K171-K172</f>
        <v>-74</v>
      </c>
      <c r="M174" s="43">
        <v>43</v>
      </c>
      <c r="N174" s="44">
        <f>M171-M172</f>
        <v>43</v>
      </c>
      <c r="O174" s="43">
        <v>308</v>
      </c>
      <c r="P174" s="44">
        <f>O171-O172</f>
        <v>308</v>
      </c>
      <c r="Q174" s="43">
        <v>359</v>
      </c>
      <c r="R174" s="44">
        <f>Q171-Q172</f>
        <v>359</v>
      </c>
      <c r="S174" s="43">
        <v>259</v>
      </c>
      <c r="T174" s="44">
        <f>S171-S172</f>
        <v>260</v>
      </c>
      <c r="U174" s="43">
        <v>195</v>
      </c>
      <c r="V174" s="44">
        <f>U171-U172</f>
        <v>195</v>
      </c>
      <c r="W174" s="43">
        <v>-56</v>
      </c>
      <c r="X174" s="44">
        <f>W171-W172</f>
        <v>-57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91</v>
      </c>
      <c r="F177" s="47">
        <f>SUM(E178:E188)</f>
        <v>90</v>
      </c>
      <c r="G177" s="46">
        <v>74</v>
      </c>
      <c r="H177" s="47">
        <f>SUM(G178:G188)</f>
        <v>74</v>
      </c>
      <c r="I177" s="46">
        <v>76</v>
      </c>
      <c r="J177" s="47">
        <f>SUM(I178:I188)</f>
        <v>75</v>
      </c>
      <c r="K177" s="46">
        <v>57</v>
      </c>
      <c r="L177" s="47">
        <f>SUM(K178:K188)</f>
        <v>57</v>
      </c>
      <c r="M177" s="46">
        <v>32</v>
      </c>
      <c r="N177" s="47">
        <f>SUM(M178:M188)</f>
        <v>32</v>
      </c>
      <c r="O177" s="46">
        <v>36</v>
      </c>
      <c r="P177" s="47">
        <f>SUM(O178:O188)</f>
        <v>37</v>
      </c>
      <c r="Q177" s="46">
        <v>42</v>
      </c>
      <c r="R177" s="47">
        <f>SUM(Q178:Q188)</f>
        <v>42</v>
      </c>
      <c r="S177" s="46">
        <v>50</v>
      </c>
      <c r="T177" s="47">
        <f>SUM(S178:S188)</f>
        <v>49</v>
      </c>
      <c r="U177" s="46">
        <v>68</v>
      </c>
      <c r="V177" s="47">
        <f>SUM(U178:U188)</f>
        <v>68</v>
      </c>
      <c r="W177" s="46">
        <v>97</v>
      </c>
      <c r="X177" s="47">
        <f>SUM(W178:W188)</f>
        <v>97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9</v>
      </c>
      <c r="G178" s="33">
        <v>4</v>
      </c>
      <c r="I178" s="33">
        <v>12</v>
      </c>
      <c r="K178" s="33">
        <v>3</v>
      </c>
      <c r="M178" s="33">
        <v>4</v>
      </c>
      <c r="O178" s="33">
        <v>12</v>
      </c>
      <c r="Q178" s="33">
        <v>12</v>
      </c>
      <c r="S178" s="33">
        <v>12</v>
      </c>
      <c r="U178" s="33">
        <v>12</v>
      </c>
      <c r="W178" s="33">
        <v>10</v>
      </c>
    </row>
    <row r="179" spans="1:37" ht="15" customHeight="1" x14ac:dyDescent="0.4">
      <c r="A179" s="32" t="s">
        <v>195</v>
      </c>
      <c r="B179" s="33" t="s">
        <v>32</v>
      </c>
      <c r="E179" s="33">
        <v>4</v>
      </c>
      <c r="G179" s="33">
        <v>1</v>
      </c>
    </row>
    <row r="180" spans="1:37" ht="15" customHeight="1" x14ac:dyDescent="0.4">
      <c r="A180" s="32" t="s">
        <v>196</v>
      </c>
      <c r="B180" s="33" t="s">
        <v>32</v>
      </c>
      <c r="G180" s="33">
        <v>11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  <c r="U182" s="33">
        <v>34</v>
      </c>
      <c r="W182" s="33">
        <v>42</v>
      </c>
    </row>
    <row r="183" spans="1:37" ht="15" customHeight="1" x14ac:dyDescent="0.4">
      <c r="A183" s="32" t="s">
        <v>199</v>
      </c>
      <c r="B183" s="33" t="s">
        <v>32</v>
      </c>
      <c r="I183" s="33">
        <v>18</v>
      </c>
      <c r="K183" s="33">
        <v>8</v>
      </c>
      <c r="O183" s="33">
        <v>2</v>
      </c>
      <c r="Q183" s="33">
        <v>3</v>
      </c>
    </row>
    <row r="184" spans="1:37" ht="15" customHeight="1" x14ac:dyDescent="0.4">
      <c r="A184" s="32" t="s">
        <v>200</v>
      </c>
      <c r="B184" s="33" t="s">
        <v>32</v>
      </c>
      <c r="E184" s="33">
        <v>12</v>
      </c>
      <c r="G184" s="33">
        <v>12</v>
      </c>
      <c r="I184" s="33">
        <v>12</v>
      </c>
      <c r="K184" s="33">
        <v>11</v>
      </c>
      <c r="M184" s="33">
        <v>11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65</v>
      </c>
      <c r="G188" s="33">
        <v>46</v>
      </c>
      <c r="I188" s="33">
        <v>33</v>
      </c>
      <c r="K188" s="33">
        <v>35</v>
      </c>
      <c r="M188" s="33">
        <v>17</v>
      </c>
      <c r="O188" s="33">
        <v>23</v>
      </c>
      <c r="Q188" s="33">
        <v>27</v>
      </c>
      <c r="S188" s="33">
        <v>37</v>
      </c>
      <c r="U188" s="33">
        <v>22</v>
      </c>
      <c r="W188" s="33">
        <v>45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141</v>
      </c>
      <c r="F189" s="47">
        <f>SUM(E190:E202)</f>
        <v>141</v>
      </c>
      <c r="G189" s="46">
        <v>139</v>
      </c>
      <c r="H189" s="47">
        <f>SUM(G190:G202)</f>
        <v>139</v>
      </c>
      <c r="I189" s="46">
        <v>85</v>
      </c>
      <c r="J189" s="47">
        <f>SUM(I190:I202)</f>
        <v>85</v>
      </c>
      <c r="K189" s="46">
        <v>78</v>
      </c>
      <c r="L189" s="47">
        <f>SUM(K190:K202)</f>
        <v>78</v>
      </c>
      <c r="M189" s="46">
        <v>75</v>
      </c>
      <c r="N189" s="47">
        <f>SUM(M190:M202)</f>
        <v>75</v>
      </c>
      <c r="O189" s="46">
        <v>63</v>
      </c>
      <c r="P189" s="47">
        <f>SUM(O190:O202)</f>
        <v>64</v>
      </c>
      <c r="Q189" s="46">
        <v>35</v>
      </c>
      <c r="R189" s="47">
        <f>SUM(Q190:Q202)</f>
        <v>35</v>
      </c>
      <c r="S189" s="46">
        <v>33</v>
      </c>
      <c r="T189" s="47">
        <f>SUM(S190:S202)</f>
        <v>33</v>
      </c>
      <c r="U189" s="46">
        <v>435</v>
      </c>
      <c r="V189" s="47">
        <f>SUM(U190:U202)</f>
        <v>434</v>
      </c>
      <c r="W189" s="46">
        <v>62</v>
      </c>
      <c r="X189" s="47">
        <f>SUM(W190:W202)</f>
        <v>65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77</v>
      </c>
      <c r="G190" s="33">
        <v>75</v>
      </c>
      <c r="I190" s="33">
        <v>67</v>
      </c>
      <c r="K190" s="33">
        <v>69</v>
      </c>
      <c r="M190" s="33">
        <v>64</v>
      </c>
      <c r="O190" s="33">
        <v>37</v>
      </c>
      <c r="Q190" s="33">
        <v>32</v>
      </c>
      <c r="S190" s="33">
        <v>30</v>
      </c>
      <c r="U190" s="33">
        <v>44</v>
      </c>
      <c r="W190" s="33">
        <v>43</v>
      </c>
    </row>
    <row r="191" spans="1:37" ht="15" customHeight="1" x14ac:dyDescent="0.4">
      <c r="A191" s="32" t="s">
        <v>207</v>
      </c>
      <c r="B191" s="33" t="s">
        <v>32</v>
      </c>
      <c r="O191" s="33">
        <v>16</v>
      </c>
    </row>
    <row r="192" spans="1:37" ht="15" customHeight="1" x14ac:dyDescent="0.4">
      <c r="A192" s="32" t="s">
        <v>208</v>
      </c>
      <c r="B192" s="33" t="s">
        <v>32</v>
      </c>
      <c r="E192" s="33">
        <v>2</v>
      </c>
    </row>
    <row r="193" spans="1:37" ht="15" customHeight="1" x14ac:dyDescent="0.4">
      <c r="A193" s="32" t="s">
        <v>209</v>
      </c>
      <c r="B193" s="33" t="s">
        <v>32</v>
      </c>
      <c r="E193" s="33">
        <v>23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  <c r="E195" s="33">
        <v>32</v>
      </c>
      <c r="G195" s="33">
        <v>47</v>
      </c>
      <c r="I195" s="33">
        <v>5</v>
      </c>
    </row>
    <row r="196" spans="1:37" ht="15" customHeight="1" x14ac:dyDescent="0.4">
      <c r="A196" s="32" t="s">
        <v>212</v>
      </c>
      <c r="B196" s="33" t="s">
        <v>32</v>
      </c>
      <c r="K196" s="33">
        <v>1</v>
      </c>
      <c r="U196" s="33">
        <v>12</v>
      </c>
      <c r="W196" s="33">
        <v>3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7</v>
      </c>
      <c r="G202" s="33">
        <v>17</v>
      </c>
      <c r="I202" s="33">
        <v>13</v>
      </c>
      <c r="K202" s="33">
        <v>8</v>
      </c>
      <c r="M202" s="33">
        <v>11</v>
      </c>
      <c r="O202" s="33">
        <v>11</v>
      </c>
      <c r="Q202" s="33">
        <v>3</v>
      </c>
      <c r="S202" s="33">
        <v>3</v>
      </c>
      <c r="U202" s="33">
        <v>378</v>
      </c>
      <c r="W202" s="33">
        <v>19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-630</v>
      </c>
      <c r="F203" s="44">
        <f>E174+E177-E189</f>
        <v>-629</v>
      </c>
      <c r="G203" s="43">
        <v>-67</v>
      </c>
      <c r="H203" s="44">
        <f>G174+G177-G189</f>
        <v>-67</v>
      </c>
      <c r="I203" s="43">
        <v>339</v>
      </c>
      <c r="J203" s="44">
        <f>I174+I177-I189</f>
        <v>339</v>
      </c>
      <c r="K203" s="43">
        <v>-95</v>
      </c>
      <c r="L203" s="44">
        <f>K174+K177-K189</f>
        <v>-95</v>
      </c>
      <c r="M203" s="43">
        <v>-1</v>
      </c>
      <c r="N203" s="44">
        <f>M174+M177-M189</f>
        <v>0</v>
      </c>
      <c r="O203" s="43">
        <v>281</v>
      </c>
      <c r="P203" s="44">
        <f>O174+O177-O189</f>
        <v>281</v>
      </c>
      <c r="Q203" s="43">
        <v>366</v>
      </c>
      <c r="R203" s="44">
        <f>Q174+Q177-Q189</f>
        <v>366</v>
      </c>
      <c r="S203" s="43">
        <v>277</v>
      </c>
      <c r="T203" s="44">
        <f>S174+S177-S189</f>
        <v>276</v>
      </c>
      <c r="U203" s="43">
        <v>-171</v>
      </c>
      <c r="V203" s="44">
        <f>U174+U177-U189</f>
        <v>-172</v>
      </c>
      <c r="W203" s="43">
        <v>-22</v>
      </c>
      <c r="X203" s="44">
        <f>W174+W177-W189</f>
        <v>-21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/>
      <c r="F204" s="41">
        <f>SUM(E205:E215)</f>
        <v>0</v>
      </c>
      <c r="G204" s="40">
        <v>210</v>
      </c>
      <c r="H204" s="41">
        <f>SUM(G205:G215)</f>
        <v>210</v>
      </c>
      <c r="I204" s="40">
        <v>2</v>
      </c>
      <c r="J204" s="41">
        <f>SUM(I205:I215)</f>
        <v>2</v>
      </c>
      <c r="K204" s="40">
        <v>1</v>
      </c>
      <c r="L204" s="41">
        <f>SUM(K205:K215)</f>
        <v>1</v>
      </c>
      <c r="M204" s="40">
        <v>1415</v>
      </c>
      <c r="N204" s="41">
        <f>SUM(M205:M215)</f>
        <v>1415</v>
      </c>
      <c r="O204" s="40">
        <v>173</v>
      </c>
      <c r="P204" s="41">
        <f>SUM(O205:O215)</f>
        <v>173</v>
      </c>
      <c r="Q204" s="40">
        <v>1</v>
      </c>
      <c r="R204" s="41">
        <f>SUM(Q205:Q215)</f>
        <v>1</v>
      </c>
      <c r="S204" s="40">
        <v>174</v>
      </c>
      <c r="T204" s="41">
        <f>SUM(S205:S215)</f>
        <v>174</v>
      </c>
      <c r="U204" s="40">
        <v>172</v>
      </c>
      <c r="V204" s="41">
        <f>SUM(U205:U215)</f>
        <v>172</v>
      </c>
      <c r="W204" s="40">
        <v>10</v>
      </c>
      <c r="X204" s="41">
        <f>SUM(W205:W215)</f>
        <v>10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O206" s="33">
        <v>20</v>
      </c>
      <c r="S206" s="33">
        <v>169</v>
      </c>
      <c r="U206" s="33">
        <v>170</v>
      </c>
      <c r="W206" s="33">
        <v>1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210</v>
      </c>
      <c r="M208" s="33">
        <v>1110</v>
      </c>
      <c r="Q208" s="33">
        <v>1</v>
      </c>
      <c r="S208" s="33">
        <v>5</v>
      </c>
      <c r="U208" s="33">
        <v>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I215" s="33">
        <v>2</v>
      </c>
      <c r="K215" s="33">
        <v>1</v>
      </c>
      <c r="M215" s="33">
        <v>305</v>
      </c>
      <c r="O215" s="33">
        <v>153</v>
      </c>
      <c r="U215" s="33">
        <v>1</v>
      </c>
      <c r="W215" s="33">
        <v>9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587</v>
      </c>
      <c r="F216" s="47">
        <f>SUM(E217:E227)</f>
        <v>587</v>
      </c>
      <c r="G216" s="46">
        <v>29</v>
      </c>
      <c r="H216" s="47">
        <f>SUM(G217:G227)</f>
        <v>29</v>
      </c>
      <c r="I216" s="46">
        <v>94</v>
      </c>
      <c r="J216" s="47">
        <f>SUM(I217:I227)</f>
        <v>94</v>
      </c>
      <c r="K216" s="46">
        <v>678</v>
      </c>
      <c r="L216" s="47">
        <f>SUM(K217:K227)</f>
        <v>678</v>
      </c>
      <c r="M216" s="46">
        <v>231</v>
      </c>
      <c r="N216" s="47">
        <f>SUM(M217:M227)</f>
        <v>231</v>
      </c>
      <c r="O216" s="46">
        <v>45</v>
      </c>
      <c r="P216" s="47">
        <f>SUM(O217:O227)</f>
        <v>45</v>
      </c>
      <c r="Q216" s="46">
        <v>6</v>
      </c>
      <c r="R216" s="47">
        <f>SUM(Q217:Q227)</f>
        <v>6</v>
      </c>
      <c r="S216" s="46">
        <v>77</v>
      </c>
      <c r="T216" s="47">
        <f>SUM(S217:S227)</f>
        <v>77</v>
      </c>
      <c r="U216" s="46">
        <v>1407</v>
      </c>
      <c r="V216" s="47">
        <f>SUM(U217:U227)</f>
        <v>1407</v>
      </c>
      <c r="W216" s="46">
        <v>192</v>
      </c>
      <c r="X216" s="47">
        <f>SUM(W217:W227)</f>
        <v>192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W218" s="33">
        <v>7</v>
      </c>
    </row>
    <row r="219" spans="1:37" ht="15" customHeight="1" x14ac:dyDescent="0.4">
      <c r="A219" s="32" t="s">
        <v>208</v>
      </c>
      <c r="B219" s="33" t="s">
        <v>32</v>
      </c>
      <c r="U219" s="33">
        <v>1375</v>
      </c>
    </row>
    <row r="220" spans="1:37" ht="15" customHeight="1" x14ac:dyDescent="0.4">
      <c r="A220" s="32" t="s">
        <v>209</v>
      </c>
      <c r="B220" s="33" t="s">
        <v>32</v>
      </c>
      <c r="I220" s="33">
        <v>59</v>
      </c>
      <c r="K220" s="33">
        <v>58</v>
      </c>
      <c r="M220" s="33">
        <v>36</v>
      </c>
      <c r="O220" s="33">
        <v>2</v>
      </c>
      <c r="U220" s="33">
        <v>30</v>
      </c>
      <c r="W220" s="33">
        <v>1</v>
      </c>
    </row>
    <row r="221" spans="1:37" ht="15" customHeight="1" x14ac:dyDescent="0.4">
      <c r="A221" s="32" t="s">
        <v>211</v>
      </c>
      <c r="B221" s="33" t="s">
        <v>32</v>
      </c>
      <c r="E221" s="33">
        <v>149</v>
      </c>
      <c r="G221" s="33">
        <v>21</v>
      </c>
      <c r="I221" s="33">
        <v>16</v>
      </c>
      <c r="K221" s="33">
        <v>175</v>
      </c>
      <c r="M221" s="33">
        <v>7</v>
      </c>
      <c r="O221" s="33">
        <v>10</v>
      </c>
      <c r="Q221" s="33">
        <v>6</v>
      </c>
      <c r="S221" s="33">
        <v>4</v>
      </c>
      <c r="U221" s="33">
        <v>2</v>
      </c>
      <c r="W221" s="33">
        <v>5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K224" s="33">
        <v>433</v>
      </c>
      <c r="M224" s="33">
        <v>2</v>
      </c>
      <c r="O224" s="33">
        <v>33</v>
      </c>
      <c r="W224" s="33">
        <v>95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438</v>
      </c>
      <c r="G227" s="33">
        <v>8</v>
      </c>
      <c r="I227" s="33">
        <v>19</v>
      </c>
      <c r="K227" s="33">
        <v>12</v>
      </c>
      <c r="M227" s="33">
        <v>186</v>
      </c>
      <c r="S227" s="33">
        <v>73</v>
      </c>
      <c r="W227" s="33">
        <v>84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-1216</v>
      </c>
      <c r="F229" s="44">
        <f>E203+E204-E216</f>
        <v>-1217</v>
      </c>
      <c r="G229" s="43">
        <v>115</v>
      </c>
      <c r="H229" s="44">
        <f>G203+G204-G216</f>
        <v>114</v>
      </c>
      <c r="I229" s="43">
        <v>247</v>
      </c>
      <c r="J229" s="44">
        <f>I203+I204-I216</f>
        <v>247</v>
      </c>
      <c r="K229" s="43">
        <v>-773</v>
      </c>
      <c r="L229" s="44">
        <f>K203+K204-K216</f>
        <v>-772</v>
      </c>
      <c r="M229" s="43">
        <v>1183</v>
      </c>
      <c r="N229" s="44">
        <f>M203+M204-M216</f>
        <v>1183</v>
      </c>
      <c r="O229" s="43">
        <v>408</v>
      </c>
      <c r="P229" s="44">
        <f>O203+O204-O216</f>
        <v>409</v>
      </c>
      <c r="Q229" s="43">
        <v>361</v>
      </c>
      <c r="R229" s="44">
        <f>Q203+Q204-Q216</f>
        <v>361</v>
      </c>
      <c r="S229" s="43">
        <v>374</v>
      </c>
      <c r="T229" s="44">
        <f>S203+S204-S216</f>
        <v>374</v>
      </c>
      <c r="U229" s="43">
        <v>-1407</v>
      </c>
      <c r="V229" s="44">
        <f>U203+U204-U216</f>
        <v>-1406</v>
      </c>
      <c r="W229" s="43">
        <v>-204</v>
      </c>
      <c r="X229" s="44">
        <f>W203+W204-W216</f>
        <v>-204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-1216</v>
      </c>
      <c r="G232" s="33">
        <v>115</v>
      </c>
      <c r="I232" s="33">
        <v>247</v>
      </c>
      <c r="K232" s="33">
        <v>-773</v>
      </c>
      <c r="M232" s="33">
        <v>1183</v>
      </c>
      <c r="O232" s="33">
        <v>408</v>
      </c>
      <c r="Q232" s="33">
        <v>361</v>
      </c>
      <c r="S232" s="33">
        <v>374</v>
      </c>
      <c r="U232" s="33">
        <v>-1407</v>
      </c>
      <c r="W232" s="33">
        <v>-204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15</v>
      </c>
      <c r="F233" s="36">
        <f>SUM(E234:E244)</f>
        <v>12</v>
      </c>
      <c r="G233" s="35">
        <v>22</v>
      </c>
      <c r="H233" s="36">
        <f>SUM(G234:G244)</f>
        <v>25</v>
      </c>
      <c r="I233" s="35">
        <v>40</v>
      </c>
      <c r="J233" s="36">
        <f>SUM(I234:I244)</f>
        <v>56</v>
      </c>
      <c r="K233" s="35">
        <v>31</v>
      </c>
      <c r="L233" s="36">
        <f>SUM(K234:K244)</f>
        <v>39</v>
      </c>
      <c r="M233" s="35">
        <v>22</v>
      </c>
      <c r="N233" s="36">
        <f>SUM(M234:M244)</f>
        <v>25</v>
      </c>
      <c r="O233" s="35">
        <v>-21</v>
      </c>
      <c r="P233" s="36">
        <f>SUM(O234:O244)</f>
        <v>-8</v>
      </c>
      <c r="Q233" s="35">
        <v>100</v>
      </c>
      <c r="R233" s="36">
        <f>SUM(Q234:Q244)</f>
        <v>112</v>
      </c>
      <c r="S233" s="35">
        <v>-8</v>
      </c>
      <c r="T233" s="36">
        <f>SUM(S234:S244)</f>
        <v>-4</v>
      </c>
      <c r="U233" s="35">
        <v>41</v>
      </c>
      <c r="V233" s="36">
        <f>SUM(U234:U244)</f>
        <v>40</v>
      </c>
      <c r="W233" s="35">
        <v>-13</v>
      </c>
      <c r="X233" s="36">
        <f>SUM(W234:W244)</f>
        <v>-16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15</v>
      </c>
      <c r="G236" s="33">
        <v>22</v>
      </c>
      <c r="I236" s="33">
        <v>51</v>
      </c>
      <c r="K236" s="33">
        <v>21</v>
      </c>
      <c r="M236" s="33">
        <v>16</v>
      </c>
      <c r="O236" s="33">
        <v>17</v>
      </c>
      <c r="Q236" s="33">
        <v>117</v>
      </c>
      <c r="S236" s="33">
        <v>154</v>
      </c>
      <c r="U236" s="33">
        <v>29</v>
      </c>
      <c r="W236" s="33">
        <v>32</v>
      </c>
    </row>
    <row r="237" spans="1:37" ht="15" customHeight="1" x14ac:dyDescent="0.4">
      <c r="A237" s="32" t="s">
        <v>245</v>
      </c>
      <c r="B237" s="33" t="s">
        <v>32</v>
      </c>
      <c r="I237" s="33">
        <v>-11</v>
      </c>
      <c r="K237" s="33">
        <v>10</v>
      </c>
      <c r="M237" s="33">
        <v>6</v>
      </c>
      <c r="O237" s="33">
        <v>-38</v>
      </c>
      <c r="Q237" s="33">
        <v>-17</v>
      </c>
      <c r="S237" s="33">
        <v>-162</v>
      </c>
      <c r="U237" s="33">
        <v>12</v>
      </c>
      <c r="W237" s="33">
        <v>-45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E240" s="33">
        <v>-3</v>
      </c>
      <c r="G240" s="33">
        <v>3</v>
      </c>
      <c r="I240" s="33">
        <v>16</v>
      </c>
      <c r="K240" s="33">
        <v>8</v>
      </c>
      <c r="M240" s="33">
        <v>3</v>
      </c>
      <c r="O240" s="33">
        <v>13</v>
      </c>
      <c r="Q240" s="33">
        <v>12</v>
      </c>
      <c r="S240" s="33">
        <v>4</v>
      </c>
      <c r="U240" s="33">
        <v>-1</v>
      </c>
      <c r="W240" s="33">
        <v>-3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-1229</v>
      </c>
      <c r="F245" s="44">
        <f>F229-E233+SUM(E242:E244)-E241-E240</f>
        <v>-1229</v>
      </c>
      <c r="G245" s="43">
        <v>90</v>
      </c>
      <c r="H245" s="44">
        <f>H229-G233+SUM(G242:G244)-G241-G240</f>
        <v>89</v>
      </c>
      <c r="I245" s="43">
        <v>191</v>
      </c>
      <c r="J245" s="44">
        <f>J229-I233+SUM(I242:I244)-I241-I240</f>
        <v>191</v>
      </c>
      <c r="K245" s="43">
        <v>-812</v>
      </c>
      <c r="L245" s="44">
        <f>L229-K233+SUM(K242:K244)-K241-K240</f>
        <v>-811</v>
      </c>
      <c r="M245" s="43">
        <v>1158</v>
      </c>
      <c r="N245" s="44">
        <f>N229-M233+SUM(M242:M244)-M241-M240</f>
        <v>1158</v>
      </c>
      <c r="O245" s="43">
        <v>416</v>
      </c>
      <c r="P245" s="44">
        <f>P229-O233+SUM(O242:O244)-O241-O240</f>
        <v>417</v>
      </c>
      <c r="Q245" s="43">
        <v>249</v>
      </c>
      <c r="R245" s="44">
        <f>R229-Q233+SUM(Q242:Q244)-Q241-Q240</f>
        <v>249</v>
      </c>
      <c r="S245" s="43">
        <v>378</v>
      </c>
      <c r="T245" s="44">
        <f>T229-S233+SUM(S242:S244)-S241-S240</f>
        <v>378</v>
      </c>
      <c r="U245" s="43">
        <v>-1446</v>
      </c>
      <c r="V245" s="44">
        <f>V229-U233+SUM(U242:U244)-U241-U240</f>
        <v>-1446</v>
      </c>
      <c r="W245" s="43">
        <v>-187</v>
      </c>
      <c r="X245" s="44">
        <f>X229-W233+SUM(W242:W244)-W241-W240</f>
        <v>-188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G246" s="33">
        <v>115</v>
      </c>
      <c r="I246" s="33">
        <v>247</v>
      </c>
      <c r="K246" s="33">
        <v>-773</v>
      </c>
      <c r="M246" s="33">
        <v>1183</v>
      </c>
      <c r="O246" s="33">
        <v>408</v>
      </c>
      <c r="Q246" s="33">
        <v>361</v>
      </c>
      <c r="S246" s="33">
        <v>374</v>
      </c>
      <c r="U246" s="33">
        <v>-1407</v>
      </c>
      <c r="W246" s="33">
        <v>-204</v>
      </c>
    </row>
    <row r="247" spans="1:37" ht="15" customHeight="1" x14ac:dyDescent="0.4">
      <c r="A247" s="32" t="s">
        <v>255</v>
      </c>
      <c r="B247" s="33" t="s">
        <v>32</v>
      </c>
      <c r="G247" s="33">
        <v>151</v>
      </c>
      <c r="I247" s="33">
        <v>127</v>
      </c>
      <c r="K247" s="33">
        <v>123</v>
      </c>
      <c r="M247" s="33">
        <v>129</v>
      </c>
      <c r="O247" s="33">
        <v>139</v>
      </c>
      <c r="Q247" s="33">
        <v>132</v>
      </c>
      <c r="S247" s="33">
        <v>135</v>
      </c>
      <c r="U247" s="33">
        <v>136</v>
      </c>
      <c r="W247" s="33">
        <v>189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W249" s="33">
        <v>7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G251" s="33">
        <v>-1</v>
      </c>
      <c r="O251" s="33">
        <v>-20</v>
      </c>
      <c r="S251" s="33">
        <v>-169</v>
      </c>
      <c r="U251" s="33">
        <v>1205</v>
      </c>
      <c r="W251" s="33">
        <v>-1</v>
      </c>
    </row>
    <row r="252" spans="1:37" ht="15" customHeight="1" x14ac:dyDescent="0.4">
      <c r="A252" s="32" t="s">
        <v>520</v>
      </c>
      <c r="B252" s="33" t="s">
        <v>32</v>
      </c>
      <c r="G252" s="33">
        <v>-11</v>
      </c>
      <c r="I252" s="33">
        <v>59</v>
      </c>
      <c r="K252" s="33">
        <v>58</v>
      </c>
      <c r="M252" s="33">
        <v>36</v>
      </c>
      <c r="O252" s="33">
        <v>2</v>
      </c>
      <c r="U252" s="33">
        <v>396</v>
      </c>
      <c r="W252" s="33">
        <v>1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-210</v>
      </c>
      <c r="K254" s="33">
        <v>70</v>
      </c>
      <c r="M254" s="33">
        <v>-1110</v>
      </c>
      <c r="Q254" s="33">
        <v>-1</v>
      </c>
      <c r="U254" s="33">
        <v>-1</v>
      </c>
      <c r="W254" s="33">
        <v>2</v>
      </c>
    </row>
    <row r="255" spans="1:37" ht="15" customHeight="1" x14ac:dyDescent="0.4">
      <c r="A255" s="32" t="s">
        <v>263</v>
      </c>
      <c r="B255" s="33" t="s">
        <v>32</v>
      </c>
      <c r="G255" s="33">
        <v>21</v>
      </c>
      <c r="I255" s="33">
        <v>11</v>
      </c>
      <c r="K255" s="33">
        <v>16</v>
      </c>
      <c r="M255" s="33">
        <v>7</v>
      </c>
      <c r="O255" s="33">
        <v>10</v>
      </c>
      <c r="Q255" s="33">
        <v>6</v>
      </c>
      <c r="S255" s="33">
        <v>4</v>
      </c>
      <c r="U255" s="33">
        <v>2</v>
      </c>
      <c r="W255" s="33">
        <v>3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>
        <v>5</v>
      </c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>
        <v>-12</v>
      </c>
      <c r="I259" s="33">
        <v>-12</v>
      </c>
      <c r="K259" s="33">
        <v>-11</v>
      </c>
      <c r="M259" s="33">
        <v>-11</v>
      </c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>
        <v>19</v>
      </c>
      <c r="I261" s="33">
        <v>2</v>
      </c>
      <c r="K261" s="33">
        <v>2</v>
      </c>
      <c r="M261" s="33">
        <v>7</v>
      </c>
      <c r="O261" s="33">
        <v>-3</v>
      </c>
      <c r="Q261" s="33">
        <v>-7</v>
      </c>
      <c r="S261" s="33">
        <v>2</v>
      </c>
      <c r="U261" s="33">
        <v>-1</v>
      </c>
      <c r="W261" s="33">
        <v>-1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>
        <v>-17</v>
      </c>
      <c r="I262" s="33">
        <v>62</v>
      </c>
      <c r="K262" s="33">
        <v>102</v>
      </c>
      <c r="M262" s="33">
        <v>-2</v>
      </c>
      <c r="O262" s="33">
        <v>69</v>
      </c>
      <c r="Q262" s="33">
        <v>-17</v>
      </c>
      <c r="S262" s="33">
        <v>40</v>
      </c>
      <c r="U262" s="33">
        <v>-111</v>
      </c>
      <c r="W262" s="33">
        <v>28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>
        <v>20</v>
      </c>
      <c r="I263" s="33">
        <v>46</v>
      </c>
      <c r="K263" s="33">
        <v>-114</v>
      </c>
      <c r="M263" s="33">
        <v>59</v>
      </c>
      <c r="O263" s="33">
        <v>-2</v>
      </c>
      <c r="Q263" s="33">
        <v>-1</v>
      </c>
      <c r="S263" s="33">
        <v>15</v>
      </c>
      <c r="U263" s="33">
        <v>-7</v>
      </c>
      <c r="W263" s="33">
        <v>-2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>
        <v>-4</v>
      </c>
      <c r="I265" s="33">
        <v>-12</v>
      </c>
      <c r="K265" s="33">
        <v>-3</v>
      </c>
      <c r="M265" s="33">
        <v>-4</v>
      </c>
      <c r="O265" s="33">
        <v>-11</v>
      </c>
      <c r="Q265" s="33">
        <v>-12</v>
      </c>
      <c r="S265" s="33">
        <v>-13</v>
      </c>
      <c r="U265" s="33">
        <v>-12</v>
      </c>
      <c r="W265" s="33">
        <v>-10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>
        <v>75</v>
      </c>
      <c r="I266" s="33">
        <v>67</v>
      </c>
      <c r="K266" s="33">
        <v>69</v>
      </c>
      <c r="M266" s="33">
        <v>64</v>
      </c>
      <c r="O266" s="33">
        <v>37</v>
      </c>
      <c r="Q266" s="33">
        <v>32</v>
      </c>
      <c r="S266" s="33">
        <v>30</v>
      </c>
      <c r="U266" s="33">
        <v>44</v>
      </c>
      <c r="W266" s="33">
        <v>43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>
        <v>2</v>
      </c>
      <c r="I267" s="33">
        <v>-11</v>
      </c>
      <c r="K267" s="33">
        <v>-6</v>
      </c>
      <c r="M267" s="33">
        <v>-1</v>
      </c>
      <c r="O267" s="33">
        <v>-4</v>
      </c>
      <c r="Q267" s="33">
        <v>-3</v>
      </c>
      <c r="S267" s="33"/>
      <c r="U267" s="33">
        <v>15</v>
      </c>
      <c r="W267" s="33">
        <v>3</v>
      </c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>
        <v>-8</v>
      </c>
      <c r="I272" s="33">
        <v>-201</v>
      </c>
      <c r="K272" s="33">
        <v>856</v>
      </c>
      <c r="M272" s="33">
        <v>160</v>
      </c>
      <c r="O272" s="33">
        <v>-23</v>
      </c>
      <c r="Q272" s="33">
        <v>-99</v>
      </c>
      <c r="S272" s="33">
        <v>202</v>
      </c>
      <c r="U272" s="33">
        <v>-158</v>
      </c>
      <c r="W272" s="33">
        <v>256</v>
      </c>
    </row>
    <row r="273" spans="1:37" ht="15" customHeight="1" x14ac:dyDescent="0.4">
      <c r="A273" s="32" t="s">
        <v>281</v>
      </c>
      <c r="B273" s="33" t="s">
        <v>32</v>
      </c>
      <c r="G273" s="33">
        <v>259</v>
      </c>
      <c r="I273" s="33">
        <v>79</v>
      </c>
      <c r="K273" s="33">
        <v>139</v>
      </c>
      <c r="M273" s="33">
        <v>97</v>
      </c>
      <c r="O273" s="33">
        <v>-86</v>
      </c>
      <c r="Q273" s="33">
        <v>-106</v>
      </c>
      <c r="S273" s="33">
        <v>-92</v>
      </c>
      <c r="U273" s="33">
        <v>-24</v>
      </c>
      <c r="W273" s="33">
        <v>-10</v>
      </c>
    </row>
    <row r="274" spans="1:37" ht="15" customHeight="1" x14ac:dyDescent="0.4">
      <c r="A274" s="32" t="s">
        <v>282</v>
      </c>
      <c r="B274" s="33" t="s">
        <v>32</v>
      </c>
      <c r="G274" s="33">
        <v>78</v>
      </c>
      <c r="I274" s="33">
        <v>32</v>
      </c>
      <c r="K274" s="33">
        <v>-507</v>
      </c>
      <c r="M274" s="33">
        <v>-118</v>
      </c>
      <c r="O274" s="33">
        <v>-10</v>
      </c>
      <c r="Q274" s="33">
        <v>95</v>
      </c>
      <c r="S274" s="33">
        <v>-47</v>
      </c>
      <c r="U274" s="33">
        <v>84</v>
      </c>
      <c r="W274" s="33">
        <v>-94</v>
      </c>
    </row>
    <row r="275" spans="1:37" ht="15" customHeight="1" x14ac:dyDescent="0.4">
      <c r="A275" s="32" t="s">
        <v>283</v>
      </c>
      <c r="B275" s="33" t="s">
        <v>32</v>
      </c>
      <c r="G275" s="33">
        <v>-9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G277" s="33">
        <v>9</v>
      </c>
    </row>
    <row r="278" spans="1:37" ht="15" customHeight="1" x14ac:dyDescent="0.4">
      <c r="A278" s="32" t="s">
        <v>286</v>
      </c>
      <c r="B278" s="33" t="s">
        <v>32</v>
      </c>
      <c r="G278" s="33">
        <v>-251</v>
      </c>
      <c r="I278" s="33">
        <v>29</v>
      </c>
    </row>
    <row r="279" spans="1:37" ht="15" customHeight="1" x14ac:dyDescent="0.4">
      <c r="A279" s="32" t="s">
        <v>287</v>
      </c>
      <c r="B279" s="33" t="s">
        <v>32</v>
      </c>
      <c r="I279" s="33">
        <v>-2</v>
      </c>
      <c r="K279" s="33">
        <v>-13</v>
      </c>
      <c r="M279" s="33">
        <v>-1</v>
      </c>
      <c r="O279" s="33">
        <v>-9</v>
      </c>
      <c r="Q279" s="33">
        <v>-14</v>
      </c>
      <c r="S279" s="33">
        <v>-20</v>
      </c>
      <c r="U279" s="33">
        <v>-22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>
        <v>20</v>
      </c>
      <c r="H280" s="36"/>
      <c r="I280" s="35">
        <v>5</v>
      </c>
      <c r="J280" s="36"/>
      <c r="K280" s="35">
        <v>289</v>
      </c>
      <c r="L280" s="36"/>
      <c r="M280" s="35">
        <v>-368</v>
      </c>
      <c r="N280" s="36"/>
      <c r="O280" s="35">
        <v>-142</v>
      </c>
      <c r="P280" s="36"/>
      <c r="Q280" s="35">
        <v>-19</v>
      </c>
      <c r="R280" s="36"/>
      <c r="S280" s="35">
        <v>-31</v>
      </c>
      <c r="T280" s="36"/>
      <c r="U280" s="35">
        <v>59</v>
      </c>
      <c r="V280" s="36"/>
      <c r="W280" s="35">
        <v>-4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>
        <v>245</v>
      </c>
      <c r="H285" s="47">
        <f>SUM(G246:G280)</f>
        <v>246</v>
      </c>
      <c r="I285" s="46">
        <v>533</v>
      </c>
      <c r="J285" s="47">
        <f>SUM(I246:I280)</f>
        <v>533</v>
      </c>
      <c r="K285" s="46">
        <v>296</v>
      </c>
      <c r="L285" s="47">
        <f>SUM(K246:K280)</f>
        <v>297</v>
      </c>
      <c r="M285" s="46">
        <v>126</v>
      </c>
      <c r="N285" s="47">
        <f>SUM(M246:M280)</f>
        <v>127</v>
      </c>
      <c r="O285" s="46">
        <v>354</v>
      </c>
      <c r="P285" s="47">
        <f>SUM(O246:O280)</f>
        <v>355</v>
      </c>
      <c r="Q285" s="46">
        <v>348</v>
      </c>
      <c r="R285" s="47">
        <f>SUM(Q246:Q280)</f>
        <v>347</v>
      </c>
      <c r="S285" s="46">
        <v>431</v>
      </c>
      <c r="T285" s="47">
        <f>SUM(S246:S280)</f>
        <v>430</v>
      </c>
      <c r="U285" s="46">
        <v>199</v>
      </c>
      <c r="V285" s="47">
        <f>SUM(U246:U280)</f>
        <v>198</v>
      </c>
      <c r="W285" s="46">
        <v>204</v>
      </c>
      <c r="X285" s="47">
        <f>SUM(W246:W280)</f>
        <v>206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</row>
    <row r="287" spans="1:37" ht="15" customHeight="1" x14ac:dyDescent="0.4">
      <c r="A287" s="32" t="s">
        <v>295</v>
      </c>
      <c r="B287" s="33" t="s">
        <v>32</v>
      </c>
    </row>
    <row r="288" spans="1:37" ht="15" customHeight="1" x14ac:dyDescent="0.4">
      <c r="A288" s="32" t="s">
        <v>296</v>
      </c>
      <c r="B288" s="33" t="s">
        <v>32</v>
      </c>
      <c r="I288" s="33">
        <v>-25</v>
      </c>
      <c r="K288" s="33">
        <v>-55</v>
      </c>
      <c r="M288" s="33">
        <v>-19</v>
      </c>
      <c r="O288" s="33">
        <v>-15</v>
      </c>
      <c r="Q288" s="33">
        <v>-11</v>
      </c>
      <c r="S288" s="33">
        <v>-172</v>
      </c>
      <c r="U288" s="33">
        <v>-129</v>
      </c>
      <c r="W288" s="33">
        <v>53</v>
      </c>
    </row>
    <row r="289" spans="1:37" ht="15" customHeight="1" x14ac:dyDescent="0.4">
      <c r="A289" s="32" t="s">
        <v>297</v>
      </c>
      <c r="B289" s="33" t="s">
        <v>32</v>
      </c>
      <c r="G289" s="33">
        <v>-15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>
        <v>230</v>
      </c>
      <c r="H291" s="44">
        <f>H285+SUM(G286:G290)</f>
        <v>231</v>
      </c>
      <c r="I291" s="43">
        <v>508</v>
      </c>
      <c r="J291" s="44">
        <f>J285+SUM(I286:I290)</f>
        <v>508</v>
      </c>
      <c r="K291" s="43">
        <v>240</v>
      </c>
      <c r="L291" s="44">
        <f>L285+SUM(K286:K290)</f>
        <v>242</v>
      </c>
      <c r="M291" s="43">
        <v>107</v>
      </c>
      <c r="N291" s="44">
        <f>N285+SUM(M286:M290)</f>
        <v>108</v>
      </c>
      <c r="O291" s="43">
        <v>339</v>
      </c>
      <c r="P291" s="44">
        <f>P285+SUM(O286:O290)</f>
        <v>340</v>
      </c>
      <c r="Q291" s="43">
        <v>337</v>
      </c>
      <c r="R291" s="44">
        <f>R285+SUM(Q286:Q290)</f>
        <v>336</v>
      </c>
      <c r="S291" s="43">
        <v>260</v>
      </c>
      <c r="T291" s="44">
        <f>T285+SUM(S286:S290)</f>
        <v>258</v>
      </c>
      <c r="U291" s="43">
        <v>71</v>
      </c>
      <c r="V291" s="44">
        <f>V285+SUM(U286:U290)</f>
        <v>69</v>
      </c>
      <c r="W291" s="43">
        <v>257</v>
      </c>
      <c r="X291" s="44">
        <f>X285+SUM(W286:W290)</f>
        <v>259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I292" s="33">
        <v>-82</v>
      </c>
      <c r="K292" s="33">
        <v>88</v>
      </c>
      <c r="M292" s="33">
        <v>-74</v>
      </c>
      <c r="O292" s="33">
        <v>-117</v>
      </c>
      <c r="Q292" s="33">
        <v>-90</v>
      </c>
      <c r="S292" s="33">
        <v>-3</v>
      </c>
      <c r="U292" s="33">
        <v>-23</v>
      </c>
      <c r="W292" s="33">
        <v>-824</v>
      </c>
    </row>
    <row r="293" spans="1:37" ht="15" customHeight="1" x14ac:dyDescent="0.4">
      <c r="A293" s="32" t="s">
        <v>301</v>
      </c>
      <c r="B293" s="33" t="s">
        <v>32</v>
      </c>
      <c r="G293" s="33">
        <v>132</v>
      </c>
    </row>
    <row r="294" spans="1:37" ht="15" customHeight="1" x14ac:dyDescent="0.4">
      <c r="A294" s="32" t="s">
        <v>302</v>
      </c>
      <c r="B294" s="33" t="s">
        <v>32</v>
      </c>
      <c r="G294" s="33">
        <v>-96</v>
      </c>
      <c r="I294" s="33">
        <v>-88</v>
      </c>
      <c r="K294" s="33">
        <v>-93</v>
      </c>
      <c r="M294" s="33">
        <v>-171</v>
      </c>
      <c r="O294" s="33">
        <v>-125</v>
      </c>
      <c r="Q294" s="33">
        <v>-123</v>
      </c>
      <c r="S294" s="33">
        <v>-98</v>
      </c>
      <c r="U294" s="33">
        <v>-139</v>
      </c>
      <c r="W294" s="33">
        <v>-156</v>
      </c>
    </row>
    <row r="295" spans="1:37" ht="15" customHeight="1" x14ac:dyDescent="0.4">
      <c r="A295" s="32" t="s">
        <v>303</v>
      </c>
      <c r="B295" s="33" t="s">
        <v>32</v>
      </c>
      <c r="G295" s="33">
        <v>276</v>
      </c>
      <c r="K295" s="33">
        <v>2</v>
      </c>
      <c r="M295" s="33">
        <v>1519</v>
      </c>
      <c r="O295" s="33">
        <v>4</v>
      </c>
      <c r="Q295" s="33">
        <v>1</v>
      </c>
      <c r="W295" s="33">
        <v>5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  <c r="G297" s="33">
        <v>3</v>
      </c>
      <c r="O297" s="33">
        <v>93</v>
      </c>
    </row>
    <row r="298" spans="1:37" ht="15" customHeight="1" x14ac:dyDescent="0.4">
      <c r="A298" s="32" t="s">
        <v>306</v>
      </c>
      <c r="B298" s="33" t="s">
        <v>32</v>
      </c>
      <c r="G298" s="33">
        <v>-1</v>
      </c>
      <c r="K298" s="33">
        <v>-106</v>
      </c>
      <c r="M298" s="33">
        <v>-13</v>
      </c>
      <c r="O298" s="33">
        <v>-18</v>
      </c>
      <c r="Q298" s="33">
        <v>-50</v>
      </c>
      <c r="S298" s="33">
        <v>-7</v>
      </c>
      <c r="U298" s="33">
        <v>-2430</v>
      </c>
      <c r="W298" s="33">
        <v>-2</v>
      </c>
    </row>
    <row r="299" spans="1:37" ht="15" customHeight="1" x14ac:dyDescent="0.4">
      <c r="A299" s="32" t="s">
        <v>307</v>
      </c>
      <c r="B299" s="33" t="s">
        <v>32</v>
      </c>
      <c r="S299" s="33">
        <v>323</v>
      </c>
      <c r="U299" s="33">
        <v>1363</v>
      </c>
      <c r="W299" s="33">
        <v>17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  <c r="G304" s="33">
        <v>4</v>
      </c>
      <c r="I304" s="33">
        <v>12</v>
      </c>
      <c r="K304" s="33">
        <v>3</v>
      </c>
      <c r="M304" s="33">
        <v>4</v>
      </c>
      <c r="O304" s="33">
        <v>11</v>
      </c>
      <c r="Q304" s="33">
        <v>12</v>
      </c>
      <c r="S304" s="33">
        <v>13</v>
      </c>
      <c r="U304" s="33">
        <v>12</v>
      </c>
      <c r="W304" s="33">
        <v>9</v>
      </c>
    </row>
    <row r="305" spans="1:37" ht="15" customHeight="1" x14ac:dyDescent="0.4">
      <c r="A305" s="32" t="s">
        <v>312</v>
      </c>
      <c r="B305" s="33" t="s">
        <v>32</v>
      </c>
      <c r="G305" s="33">
        <v>-20</v>
      </c>
      <c r="I305" s="33">
        <v>15</v>
      </c>
      <c r="K305" s="33">
        <v>-13</v>
      </c>
      <c r="M305" s="33">
        <v>234</v>
      </c>
      <c r="O305" s="33">
        <v>64</v>
      </c>
      <c r="Q305" s="33">
        <v>-11</v>
      </c>
      <c r="S305" s="33">
        <v>65</v>
      </c>
      <c r="U305" s="33">
        <v>-400</v>
      </c>
      <c r="W305" s="33">
        <v>-42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>
        <v>298</v>
      </c>
      <c r="H306" s="44">
        <f>SUM(G292:G305)</f>
        <v>298</v>
      </c>
      <c r="I306" s="43">
        <v>-143</v>
      </c>
      <c r="J306" s="44">
        <f>SUM(I292:I305)</f>
        <v>-143</v>
      </c>
      <c r="K306" s="43">
        <v>-118</v>
      </c>
      <c r="L306" s="44">
        <f>SUM(K292:K305)</f>
        <v>-119</v>
      </c>
      <c r="M306" s="43">
        <v>1498</v>
      </c>
      <c r="N306" s="44">
        <f>SUM(M292:M305)</f>
        <v>1499</v>
      </c>
      <c r="O306" s="43">
        <v>-88</v>
      </c>
      <c r="P306" s="44">
        <f>SUM(O292:O305)</f>
        <v>-88</v>
      </c>
      <c r="Q306" s="43">
        <v>-261</v>
      </c>
      <c r="R306" s="44">
        <f>SUM(Q292:Q305)</f>
        <v>-261</v>
      </c>
      <c r="S306" s="43">
        <v>293</v>
      </c>
      <c r="T306" s="44">
        <f>SUM(S292:S305)</f>
        <v>293</v>
      </c>
      <c r="U306" s="43">
        <v>-1617</v>
      </c>
      <c r="V306" s="44">
        <f>SUM(U292:U305)</f>
        <v>-1617</v>
      </c>
      <c r="W306" s="43">
        <v>-993</v>
      </c>
      <c r="X306" s="44">
        <f>SUM(W292:W305)</f>
        <v>-993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G307" s="33">
        <v>-172</v>
      </c>
      <c r="I307" s="33">
        <v>92</v>
      </c>
      <c r="K307" s="33">
        <v>-480</v>
      </c>
      <c r="M307" s="33">
        <v>-1282</v>
      </c>
      <c r="S307" s="33">
        <v>72</v>
      </c>
      <c r="U307" s="33">
        <v>229</v>
      </c>
    </row>
    <row r="308" spans="1:37" ht="15" customHeight="1" x14ac:dyDescent="0.4">
      <c r="A308" s="32" t="s">
        <v>315</v>
      </c>
      <c r="B308" s="33" t="s">
        <v>32</v>
      </c>
      <c r="O308" s="33">
        <v>-191</v>
      </c>
      <c r="Q308" s="33">
        <v>-50</v>
      </c>
      <c r="W308" s="33">
        <v>-110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G312" s="33">
        <v>36</v>
      </c>
      <c r="I312" s="33">
        <v>23</v>
      </c>
      <c r="K312" s="33">
        <v>655</v>
      </c>
      <c r="M312" s="33">
        <v>550</v>
      </c>
      <c r="O312" s="33">
        <v>160</v>
      </c>
      <c r="Q312" s="33">
        <v>220</v>
      </c>
      <c r="S312" s="33">
        <v>350</v>
      </c>
      <c r="U312" s="33">
        <v>1000</v>
      </c>
      <c r="W312" s="33">
        <v>100</v>
      </c>
    </row>
    <row r="313" spans="1:37" ht="15" customHeight="1" x14ac:dyDescent="0.4">
      <c r="A313" s="32" t="s">
        <v>320</v>
      </c>
      <c r="B313" s="33" t="s">
        <v>32</v>
      </c>
      <c r="G313" s="33">
        <v>-319</v>
      </c>
      <c r="I313" s="33">
        <v>-259</v>
      </c>
      <c r="K313" s="33">
        <v>-233</v>
      </c>
      <c r="M313" s="33">
        <v>-772</v>
      </c>
      <c r="O313" s="33">
        <v>-161</v>
      </c>
      <c r="Q313" s="33">
        <v>-144</v>
      </c>
      <c r="S313" s="33">
        <v>-230</v>
      </c>
      <c r="U313" s="33">
        <v>-371</v>
      </c>
      <c r="W313" s="33">
        <v>-672</v>
      </c>
    </row>
    <row r="314" spans="1:37" ht="15" customHeight="1" x14ac:dyDescent="0.4">
      <c r="A314" s="32" t="s">
        <v>321</v>
      </c>
      <c r="B314" s="33" t="s">
        <v>32</v>
      </c>
      <c r="O314" s="33">
        <v>484</v>
      </c>
      <c r="U314" s="33">
        <v>2000</v>
      </c>
    </row>
    <row r="315" spans="1:37" ht="15" customHeight="1" x14ac:dyDescent="0.4">
      <c r="A315" s="32" t="s">
        <v>322</v>
      </c>
      <c r="B315" s="33" t="s">
        <v>32</v>
      </c>
      <c r="O315" s="33">
        <v>-30</v>
      </c>
      <c r="Q315" s="33">
        <v>-100</v>
      </c>
      <c r="S315" s="33">
        <v>-100</v>
      </c>
      <c r="U315" s="33">
        <v>-100</v>
      </c>
      <c r="W315" s="33">
        <v>-100</v>
      </c>
    </row>
    <row r="316" spans="1:37" ht="15" customHeight="1" x14ac:dyDescent="0.4">
      <c r="A316" s="32" t="s">
        <v>323</v>
      </c>
      <c r="B316" s="33" t="s">
        <v>32</v>
      </c>
    </row>
    <row r="317" spans="1:37" ht="15" customHeight="1" x14ac:dyDescent="0.4">
      <c r="A317" s="32" t="s">
        <v>324</v>
      </c>
      <c r="B317" s="33" t="s">
        <v>32</v>
      </c>
      <c r="M317" s="33">
        <v>-2</v>
      </c>
      <c r="O317" s="33">
        <v>-1</v>
      </c>
      <c r="Q317" s="33">
        <v>-54</v>
      </c>
      <c r="S317" s="33">
        <v>-581</v>
      </c>
      <c r="U317" s="33">
        <v>444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  <c r="G319" s="33">
        <v>-74</v>
      </c>
      <c r="I319" s="33">
        <v>-67</v>
      </c>
      <c r="K319" s="33">
        <v>-67</v>
      </c>
      <c r="M319" s="33">
        <v>-62</v>
      </c>
      <c r="O319" s="33">
        <v>-37</v>
      </c>
      <c r="Q319" s="33">
        <v>-32</v>
      </c>
      <c r="S319" s="33">
        <v>-29</v>
      </c>
      <c r="U319" s="33">
        <v>-45</v>
      </c>
      <c r="W319" s="33">
        <v>-43</v>
      </c>
    </row>
    <row r="320" spans="1:37" ht="15" customHeight="1" x14ac:dyDescent="0.4">
      <c r="A320" s="32" t="s">
        <v>327</v>
      </c>
      <c r="B320" s="33" t="s">
        <v>32</v>
      </c>
      <c r="K320" s="33">
        <v>-47</v>
      </c>
      <c r="O320" s="33">
        <v>-37</v>
      </c>
      <c r="Q320" s="33">
        <v>-56</v>
      </c>
      <c r="S320" s="33">
        <v>-64</v>
      </c>
      <c r="U320" s="33">
        <v>-68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O323" s="33">
        <v>-2</v>
      </c>
      <c r="S323" s="33">
        <v>-20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>
        <v>-529</v>
      </c>
      <c r="H324" s="44">
        <f>SUM(G307:G323)</f>
        <v>-529</v>
      </c>
      <c r="I324" s="43">
        <v>-211</v>
      </c>
      <c r="J324" s="44">
        <f>SUM(I307:I323)</f>
        <v>-211</v>
      </c>
      <c r="K324" s="43">
        <v>-172</v>
      </c>
      <c r="L324" s="44">
        <f>SUM(K307:K323)</f>
        <v>-172</v>
      </c>
      <c r="M324" s="43">
        <v>-1568</v>
      </c>
      <c r="N324" s="44">
        <f>SUM(M307:M323)</f>
        <v>-1568</v>
      </c>
      <c r="O324" s="43">
        <v>184</v>
      </c>
      <c r="P324" s="44">
        <f>SUM(O307:O323)</f>
        <v>185</v>
      </c>
      <c r="Q324" s="43">
        <v>-216</v>
      </c>
      <c r="R324" s="44">
        <f>SUM(Q307:Q323)</f>
        <v>-216</v>
      </c>
      <c r="S324" s="43">
        <v>-603</v>
      </c>
      <c r="T324" s="44">
        <f>SUM(S307:S323)</f>
        <v>-602</v>
      </c>
      <c r="U324" s="43">
        <v>3088</v>
      </c>
      <c r="V324" s="44">
        <f>SUM(U307:U323)</f>
        <v>3089</v>
      </c>
      <c r="W324" s="43">
        <v>-826</v>
      </c>
      <c r="X324" s="44">
        <f>SUM(W307:W323)</f>
        <v>-825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G325" s="33">
        <v>-2</v>
      </c>
      <c r="I325" s="33">
        <v>15</v>
      </c>
      <c r="K325" s="33">
        <v>9</v>
      </c>
      <c r="M325" s="33">
        <v>3</v>
      </c>
      <c r="O325" s="33">
        <v>-1</v>
      </c>
      <c r="Q325" s="33">
        <v>3</v>
      </c>
      <c r="S325" s="33">
        <v>-2</v>
      </c>
      <c r="U325" s="33">
        <v>-17</v>
      </c>
      <c r="W325" s="33">
        <v>8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>
        <v>-2</v>
      </c>
      <c r="H326" s="44">
        <f>G329-G327-G328</f>
        <v>-2</v>
      </c>
      <c r="I326" s="43">
        <v>169</v>
      </c>
      <c r="J326" s="44">
        <f>I329-I327-I328</f>
        <v>169</v>
      </c>
      <c r="K326" s="43">
        <v>-41</v>
      </c>
      <c r="L326" s="44">
        <f>K329-K327-K328</f>
        <v>-42</v>
      </c>
      <c r="M326" s="43">
        <v>41</v>
      </c>
      <c r="N326" s="44">
        <f>M329-M327-M328</f>
        <v>41</v>
      </c>
      <c r="O326" s="43">
        <v>434</v>
      </c>
      <c r="P326" s="44">
        <f>O329-O327-O328</f>
        <v>434</v>
      </c>
      <c r="Q326" s="43">
        <v>-137</v>
      </c>
      <c r="R326" s="44">
        <f>Q329-Q327-Q328</f>
        <v>-137</v>
      </c>
      <c r="S326" s="43">
        <v>-52</v>
      </c>
      <c r="T326" s="44">
        <f>S329-S327-S328</f>
        <v>-52</v>
      </c>
      <c r="U326" s="43">
        <v>1526</v>
      </c>
      <c r="V326" s="44">
        <f>U329-U327-U328</f>
        <v>1526</v>
      </c>
      <c r="W326" s="43">
        <v>-1554</v>
      </c>
      <c r="X326" s="44">
        <f>W329-W327-W328</f>
        <v>-1554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G327" s="33">
        <v>177</v>
      </c>
      <c r="I327" s="33">
        <v>220</v>
      </c>
      <c r="K327" s="33">
        <v>389</v>
      </c>
      <c r="M327" s="33">
        <v>347</v>
      </c>
      <c r="O327" s="33">
        <v>388</v>
      </c>
      <c r="Q327" s="33">
        <v>822</v>
      </c>
      <c r="S327" s="33">
        <v>685</v>
      </c>
      <c r="U327" s="33">
        <v>633</v>
      </c>
      <c r="W327" s="33">
        <v>2159</v>
      </c>
    </row>
    <row r="328" spans="1:37" ht="15" customHeight="1" x14ac:dyDescent="0.4">
      <c r="A328" s="32" t="s">
        <v>335</v>
      </c>
      <c r="B328" s="33" t="s">
        <v>32</v>
      </c>
      <c r="G328" s="33">
        <v>45</v>
      </c>
    </row>
    <row r="329" spans="1:37" ht="15" customHeight="1" x14ac:dyDescent="0.4">
      <c r="A329" s="32" t="s">
        <v>336</v>
      </c>
      <c r="B329" s="33" t="s">
        <v>32</v>
      </c>
      <c r="G329" s="33">
        <v>220</v>
      </c>
      <c r="I329" s="33">
        <v>389</v>
      </c>
      <c r="K329" s="33">
        <v>347</v>
      </c>
      <c r="M329" s="33">
        <v>388</v>
      </c>
      <c r="O329" s="33">
        <v>822</v>
      </c>
      <c r="Q329" s="33">
        <v>685</v>
      </c>
      <c r="S329" s="33">
        <v>633</v>
      </c>
      <c r="U329" s="33">
        <v>2159</v>
      </c>
      <c r="W329" s="33">
        <v>605</v>
      </c>
    </row>
    <row r="330" spans="1:37" ht="15" customHeight="1" x14ac:dyDescent="0.4">
      <c r="A330" s="32" t="s">
        <v>337</v>
      </c>
      <c r="B330" s="33" t="s">
        <v>32</v>
      </c>
      <c r="G330" s="33">
        <v>544</v>
      </c>
      <c r="I330" s="33">
        <v>778</v>
      </c>
      <c r="K330" s="33">
        <v>712</v>
      </c>
      <c r="M330" s="33">
        <v>766</v>
      </c>
      <c r="O330" s="33">
        <v>1322</v>
      </c>
      <c r="Q330" s="33">
        <v>1291</v>
      </c>
      <c r="S330" s="33">
        <v>1201</v>
      </c>
      <c r="U330" s="33">
        <v>2873</v>
      </c>
      <c r="W330" s="33">
        <v>2130</v>
      </c>
    </row>
    <row r="331" spans="1:37" ht="15" customHeight="1" x14ac:dyDescent="0.4">
      <c r="A331" s="32" t="s">
        <v>338</v>
      </c>
      <c r="B331" s="33" t="s">
        <v>32</v>
      </c>
      <c r="G331" s="33">
        <v>-224</v>
      </c>
      <c r="I331" s="33">
        <v>-290</v>
      </c>
      <c r="K331" s="33">
        <v>-364</v>
      </c>
      <c r="M331" s="33">
        <v>-378</v>
      </c>
      <c r="O331" s="33">
        <v>-501</v>
      </c>
      <c r="Q331" s="33">
        <v>-606</v>
      </c>
      <c r="S331" s="33">
        <v>-308</v>
      </c>
      <c r="U331" s="33">
        <v>-261</v>
      </c>
      <c r="W331" s="33">
        <v>-1410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>
        <v>-100</v>
      </c>
      <c r="H336" s="36"/>
      <c r="I336" s="35">
        <v>-100</v>
      </c>
      <c r="J336" s="36"/>
      <c r="K336" s="35"/>
      <c r="L336" s="36"/>
      <c r="M336" s="35"/>
      <c r="N336" s="36"/>
      <c r="O336" s="35"/>
      <c r="P336" s="36"/>
      <c r="Q336" s="35"/>
      <c r="R336" s="36"/>
      <c r="S336" s="35">
        <v>-260</v>
      </c>
      <c r="T336" s="36"/>
      <c r="U336" s="35">
        <v>-453</v>
      </c>
      <c r="V336" s="36"/>
      <c r="W336" s="35">
        <v>-115</v>
      </c>
      <c r="X336" s="36"/>
    </row>
    <row r="337" spans="1:24" ht="15" customHeight="1" x14ac:dyDescent="0.4">
      <c r="A337" s="32" t="s">
        <v>344</v>
      </c>
      <c r="B337" s="33" t="s">
        <v>32</v>
      </c>
      <c r="U337" s="33">
        <v>1216</v>
      </c>
      <c r="W337" s="33">
        <v>1466</v>
      </c>
    </row>
    <row r="338" spans="1:24" ht="15" customHeight="1" x14ac:dyDescent="0.4">
      <c r="A338" s="32" t="s">
        <v>345</v>
      </c>
      <c r="B338" s="33" t="s">
        <v>32</v>
      </c>
      <c r="U338" s="33">
        <v>250</v>
      </c>
      <c r="W338" s="33">
        <v>750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U345" s="33">
        <v>250</v>
      </c>
      <c r="W345" s="33">
        <v>750</v>
      </c>
    </row>
    <row r="346" spans="1:24" ht="15" customHeight="1" x14ac:dyDescent="0.4">
      <c r="A346" s="32" t="s">
        <v>353</v>
      </c>
      <c r="B346" s="33" t="s">
        <v>32</v>
      </c>
      <c r="U346" s="33">
        <v>1466</v>
      </c>
      <c r="W346" s="33">
        <v>2216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R368" s="31"/>
      <c r="T368" s="31"/>
      <c r="U368" s="33">
        <v>615</v>
      </c>
      <c r="V368" s="31"/>
      <c r="W368" s="33">
        <v>865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U369" s="33">
        <v>250</v>
      </c>
      <c r="V369" s="31"/>
      <c r="W369" s="33">
        <v>750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U382" s="33">
        <v>250</v>
      </c>
      <c r="V382" s="31"/>
      <c r="W382" s="33">
        <v>750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R383" s="31"/>
      <c r="T383" s="31"/>
      <c r="U383" s="33">
        <v>865</v>
      </c>
      <c r="V383" s="31"/>
      <c r="W383" s="33">
        <v>1615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R410" s="31"/>
      <c r="T410" s="31"/>
      <c r="U410" s="33">
        <v>1628</v>
      </c>
      <c r="V410" s="31"/>
      <c r="W410" s="33">
        <v>-87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U411" s="33">
        <v>-68</v>
      </c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R413" s="31"/>
      <c r="T413" s="31"/>
      <c r="U413" s="33">
        <v>-1446</v>
      </c>
      <c r="V413" s="31"/>
      <c r="W413" s="33">
        <v>-187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U415" s="33">
        <v>-179</v>
      </c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U422" s="33">
        <v>-22</v>
      </c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R423" s="31"/>
      <c r="T423" s="31"/>
      <c r="U423" s="33">
        <v>-1716</v>
      </c>
      <c r="V423" s="31"/>
      <c r="W423" s="33">
        <v>-187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R424" s="31"/>
      <c r="T424" s="31"/>
      <c r="U424" s="33">
        <v>-87</v>
      </c>
      <c r="V424" s="31"/>
      <c r="W424" s="33">
        <v>-274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U428" s="33">
        <v>-638</v>
      </c>
      <c r="V428" s="31"/>
      <c r="W428" s="33">
        <v>-15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U429" s="33">
        <v>-366</v>
      </c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U430" s="33">
        <v>989</v>
      </c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U436" s="33">
        <v>623</v>
      </c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U437" s="33">
        <v>-15</v>
      </c>
      <c r="V437" s="31"/>
      <c r="W437" s="33">
        <v>-15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R438" s="31"/>
      <c r="T438" s="31"/>
      <c r="U438" s="33">
        <v>2822</v>
      </c>
      <c r="V438" s="31"/>
      <c r="W438" s="33">
        <v>2229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U439" s="33">
        <v>500</v>
      </c>
      <c r="V439" s="31"/>
      <c r="W439" s="33">
        <v>1500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U440" s="33">
        <v>-68</v>
      </c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R441" s="31"/>
      <c r="T441" s="31"/>
      <c r="U441" s="33">
        <v>-1446</v>
      </c>
      <c r="V441" s="31"/>
      <c r="W441" s="33">
        <v>-187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U443" s="33">
        <v>-366</v>
      </c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U444" s="33">
        <v>810</v>
      </c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U449" s="33">
        <v>-22</v>
      </c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R450" s="31"/>
      <c r="T450" s="31"/>
      <c r="U450" s="33">
        <v>-593</v>
      </c>
      <c r="V450" s="31"/>
      <c r="W450" s="33">
        <v>1313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R451" s="31"/>
      <c r="T451" s="31"/>
      <c r="U451" s="33">
        <v>2229</v>
      </c>
      <c r="V451" s="31"/>
      <c r="W451" s="33">
        <v>3542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U452" s="33">
        <v>207</v>
      </c>
      <c r="V452" s="31"/>
      <c r="W452" s="33">
        <v>75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U453" s="33">
        <v>-133</v>
      </c>
      <c r="V453" s="31"/>
      <c r="W453" s="33">
        <v>-46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U454" s="33">
        <v>75</v>
      </c>
      <c r="V454" s="31"/>
      <c r="W454" s="33">
        <v>29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U458" s="33">
        <v>-166</v>
      </c>
      <c r="V458" s="31"/>
      <c r="W458" s="33">
        <v>-105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U459" s="33">
        <v>62</v>
      </c>
      <c r="V459" s="31"/>
      <c r="W459" s="33">
        <v>47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U460" s="33">
        <v>-105</v>
      </c>
      <c r="V460" s="31"/>
      <c r="W460" s="33">
        <v>-58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T467" s="31"/>
      <c r="U467" s="33">
        <v>41</v>
      </c>
      <c r="V467" s="31"/>
      <c r="W467" s="33">
        <v>-30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T473" s="31"/>
      <c r="U473" s="33">
        <v>-71</v>
      </c>
      <c r="V473" s="31"/>
      <c r="W473" s="33">
        <v>1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T474" s="31"/>
      <c r="U474" s="33">
        <v>-30</v>
      </c>
      <c r="V474" s="31"/>
      <c r="W474" s="33">
        <v>-30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U478" s="33">
        <v>97</v>
      </c>
      <c r="V478" s="31"/>
      <c r="W478" s="33">
        <v>111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U479" s="33">
        <v>15</v>
      </c>
      <c r="V479" s="31"/>
      <c r="W479" s="33">
        <v>9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U480" s="33">
        <v>111</v>
      </c>
      <c r="V480" s="31"/>
      <c r="W480" s="33">
        <v>120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R481" s="31"/>
      <c r="T481" s="31"/>
      <c r="U481" s="33">
        <v>2959</v>
      </c>
      <c r="V481" s="31"/>
      <c r="W481" s="33">
        <v>2310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U482" s="33">
        <v>500</v>
      </c>
      <c r="V482" s="31"/>
      <c r="W482" s="33">
        <v>1500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U483" s="33">
        <v>-68</v>
      </c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R484" s="31"/>
      <c r="T484" s="31"/>
      <c r="U484" s="33">
        <v>-1446</v>
      </c>
      <c r="V484" s="31"/>
      <c r="W484" s="33">
        <v>-187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U486" s="33">
        <v>-366</v>
      </c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U487" s="33">
        <v>810</v>
      </c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R492" s="31"/>
      <c r="T492" s="31"/>
      <c r="U492" s="33">
        <v>-79</v>
      </c>
      <c r="V492" s="31"/>
      <c r="W492" s="33">
        <v>10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R493" s="31"/>
      <c r="T493" s="31"/>
      <c r="U493" s="33">
        <v>-649</v>
      </c>
      <c r="V493" s="31"/>
      <c r="W493" s="33">
        <v>1323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R494" s="31"/>
      <c r="T494" s="31"/>
      <c r="U494" s="33">
        <v>2310</v>
      </c>
      <c r="V494" s="31"/>
      <c r="W494" s="33">
        <v>3632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A617-A36E-48A6-80B9-B5332E75AB62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577</v>
      </c>
      <c r="F1" s="31"/>
      <c r="G1" s="30" t="s">
        <v>578</v>
      </c>
      <c r="H1" s="31"/>
      <c r="I1" s="30" t="s">
        <v>579</v>
      </c>
      <c r="J1" s="31"/>
      <c r="K1" s="30" t="s">
        <v>580</v>
      </c>
      <c r="L1" s="31"/>
      <c r="M1" s="30" t="s">
        <v>581</v>
      </c>
      <c r="N1" s="31"/>
      <c r="O1" s="30" t="s">
        <v>582</v>
      </c>
      <c r="P1" s="31"/>
      <c r="Q1" s="30" t="s">
        <v>583</v>
      </c>
      <c r="R1" s="31"/>
      <c r="S1" s="30" t="s">
        <v>584</v>
      </c>
      <c r="T1" s="31"/>
      <c r="U1" s="30" t="s">
        <v>585</v>
      </c>
      <c r="V1" s="31"/>
      <c r="W1" s="30" t="s">
        <v>586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268</v>
      </c>
    </row>
    <row r="4" spans="1:37" ht="15" customHeight="1" x14ac:dyDescent="0.4">
      <c r="A4" s="32" t="s">
        <v>23</v>
      </c>
      <c r="B4" s="33" t="s">
        <v>24</v>
      </c>
      <c r="E4" s="33">
        <v>7</v>
      </c>
      <c r="G4" s="33">
        <v>7</v>
      </c>
      <c r="I4" s="33">
        <v>6</v>
      </c>
      <c r="K4" s="33">
        <v>8</v>
      </c>
      <c r="M4" s="33">
        <v>8</v>
      </c>
      <c r="O4" s="33">
        <v>8</v>
      </c>
      <c r="Q4" s="33">
        <v>8</v>
      </c>
      <c r="S4" s="33">
        <v>10</v>
      </c>
      <c r="U4" s="33">
        <v>9</v>
      </c>
      <c r="W4" s="33">
        <v>8</v>
      </c>
      <c r="AA4" s="32" t="b">
        <f>IF(AB3=AA3,"OK")</f>
        <v>0</v>
      </c>
    </row>
    <row r="5" spans="1:37" ht="15" customHeight="1" x14ac:dyDescent="0.4">
      <c r="A5" s="32" t="s">
        <v>25</v>
      </c>
      <c r="B5" s="33" t="s">
        <v>26</v>
      </c>
      <c r="E5" s="33">
        <v>27500000</v>
      </c>
      <c r="G5" s="33">
        <v>27500000</v>
      </c>
      <c r="I5" s="33">
        <v>27500000</v>
      </c>
      <c r="K5" s="33">
        <v>27500000</v>
      </c>
      <c r="M5" s="33">
        <v>27500000</v>
      </c>
      <c r="O5" s="33">
        <v>27500000</v>
      </c>
      <c r="Q5" s="33">
        <v>27500000</v>
      </c>
      <c r="S5" s="33">
        <v>140500000</v>
      </c>
      <c r="U5" s="33">
        <v>147500000</v>
      </c>
      <c r="W5" s="33">
        <v>174034771</v>
      </c>
    </row>
    <row r="6" spans="1:37" ht="15" customHeight="1" x14ac:dyDescent="0.4">
      <c r="A6" s="32" t="s">
        <v>27</v>
      </c>
      <c r="B6" s="33" t="s">
        <v>26</v>
      </c>
      <c r="E6" s="33">
        <v>845</v>
      </c>
      <c r="G6" s="33">
        <v>1289</v>
      </c>
      <c r="I6" s="33">
        <v>122</v>
      </c>
      <c r="K6" s="33">
        <v>1292</v>
      </c>
      <c r="M6" s="33">
        <v>7090</v>
      </c>
      <c r="O6" s="33">
        <v>11233</v>
      </c>
      <c r="Q6" s="33">
        <v>17053</v>
      </c>
      <c r="S6" s="33">
        <v>39230</v>
      </c>
      <c r="U6" s="33">
        <v>42076</v>
      </c>
      <c r="W6" s="33">
        <v>50271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587</v>
      </c>
      <c r="F7" s="36"/>
      <c r="G7" s="35" t="s">
        <v>587</v>
      </c>
      <c r="H7" s="36"/>
      <c r="I7" s="35" t="s">
        <v>587</v>
      </c>
      <c r="J7" s="36"/>
      <c r="K7" s="35" t="s">
        <v>587</v>
      </c>
      <c r="L7" s="36"/>
      <c r="M7" s="35" t="s">
        <v>587</v>
      </c>
      <c r="N7" s="36"/>
      <c r="O7" s="35" t="s">
        <v>587</v>
      </c>
      <c r="P7" s="36"/>
      <c r="Q7" s="35" t="s">
        <v>587</v>
      </c>
      <c r="R7" s="36"/>
      <c r="S7" s="35" t="s">
        <v>587</v>
      </c>
      <c r="T7" s="36"/>
      <c r="U7" s="35" t="s">
        <v>587</v>
      </c>
      <c r="V7" s="36"/>
      <c r="W7" s="35" t="s">
        <v>587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23804</v>
      </c>
      <c r="F8" s="39">
        <f>SUM(E9:E35)-SUM(E17:E21)</f>
        <v>23804</v>
      </c>
      <c r="G8" s="38">
        <v>21655</v>
      </c>
      <c r="H8" s="39">
        <f>SUM(G9:G35)-SUM(G17:G21)</f>
        <v>21655</v>
      </c>
      <c r="I8" s="38">
        <v>19241</v>
      </c>
      <c r="J8" s="39">
        <f>SUM(I9:I35)-SUM(I17:I21)</f>
        <v>19241</v>
      </c>
      <c r="K8" s="38">
        <v>17109</v>
      </c>
      <c r="L8" s="39">
        <f>SUM(K9:K35)-SUM(K17:K21)</f>
        <v>17110</v>
      </c>
      <c r="M8" s="38">
        <v>14944</v>
      </c>
      <c r="N8" s="39">
        <f>SUM(M9:M35)-SUM(M17:M21)</f>
        <v>14945</v>
      </c>
      <c r="O8" s="38">
        <v>12528</v>
      </c>
      <c r="P8" s="39">
        <f>SUM(O9:O35)-SUM(O17:O21)</f>
        <v>12528</v>
      </c>
      <c r="Q8" s="38">
        <v>8021</v>
      </c>
      <c r="R8" s="39">
        <f>SUM(Q9:Q35)-SUM(Q17:Q21)</f>
        <v>8021</v>
      </c>
      <c r="S8" s="38">
        <v>13049</v>
      </c>
      <c r="T8" s="39">
        <f>SUM(S9:S35)-SUM(S17:S21)</f>
        <v>13048</v>
      </c>
      <c r="U8" s="38">
        <v>12100</v>
      </c>
      <c r="V8" s="39">
        <f>SUM(U9:U35)-SUM(U17:U21)</f>
        <v>12100</v>
      </c>
      <c r="W8" s="38">
        <v>9217</v>
      </c>
      <c r="X8" s="39">
        <f>SUM(W9:W35)-SUM(W17:W21)</f>
        <v>9217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2139</v>
      </c>
      <c r="G10" s="33">
        <v>1764</v>
      </c>
      <c r="I10" s="33">
        <v>996</v>
      </c>
      <c r="K10" s="33">
        <v>716</v>
      </c>
      <c r="M10" s="33">
        <v>861</v>
      </c>
      <c r="O10" s="33">
        <v>295</v>
      </c>
      <c r="Q10" s="33">
        <v>1202</v>
      </c>
      <c r="S10" s="33">
        <v>6240</v>
      </c>
      <c r="U10" s="33">
        <v>3849</v>
      </c>
      <c r="W10" s="33">
        <v>2829</v>
      </c>
    </row>
    <row r="11" spans="1:37" ht="15" customHeight="1" x14ac:dyDescent="0.4">
      <c r="A11" s="32" t="s">
        <v>35</v>
      </c>
      <c r="B11" s="33" t="s">
        <v>32</v>
      </c>
      <c r="E11" s="33">
        <v>13776</v>
      </c>
      <c r="G11" s="33">
        <v>11934</v>
      </c>
      <c r="I11" s="33">
        <v>10569</v>
      </c>
      <c r="K11" s="33">
        <v>9711</v>
      </c>
      <c r="M11" s="33">
        <v>7915</v>
      </c>
      <c r="O11" s="33">
        <v>7151</v>
      </c>
      <c r="Q11" s="33">
        <v>3630</v>
      </c>
      <c r="S11" s="33">
        <v>3072</v>
      </c>
      <c r="U11" s="33">
        <v>3467</v>
      </c>
      <c r="W11" s="33">
        <v>3007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E15" s="33">
        <v>90</v>
      </c>
      <c r="G15" s="33">
        <v>90</v>
      </c>
    </row>
    <row r="16" spans="1:37" ht="15" customHeight="1" x14ac:dyDescent="0.4">
      <c r="A16" s="32" t="s">
        <v>40</v>
      </c>
      <c r="B16" s="33" t="s">
        <v>32</v>
      </c>
      <c r="E16" s="33">
        <v>7486</v>
      </c>
      <c r="G16" s="33">
        <v>7828</v>
      </c>
      <c r="I16" s="33">
        <v>7257</v>
      </c>
      <c r="K16" s="33">
        <v>6717</v>
      </c>
      <c r="M16" s="33">
        <v>6023</v>
      </c>
      <c r="O16" s="33">
        <v>5243</v>
      </c>
      <c r="Q16" s="33">
        <v>3193</v>
      </c>
      <c r="S16" s="33">
        <v>3477</v>
      </c>
      <c r="U16" s="33">
        <v>4205</v>
      </c>
      <c r="W16" s="33">
        <v>2746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>
        <v>7024</v>
      </c>
      <c r="K17" s="33">
        <v>6417</v>
      </c>
      <c r="M17" s="33">
        <v>5774</v>
      </c>
      <c r="O17" s="33">
        <v>5092</v>
      </c>
      <c r="Q17" s="33">
        <v>3193</v>
      </c>
      <c r="S17" s="33">
        <v>3477</v>
      </c>
      <c r="U17" s="33">
        <v>4205</v>
      </c>
      <c r="W17" s="33">
        <v>2746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>
        <v>54</v>
      </c>
      <c r="K19" s="33">
        <v>68</v>
      </c>
      <c r="M19" s="33">
        <v>28</v>
      </c>
      <c r="O19" s="33">
        <v>17</v>
      </c>
      <c r="Q19" s="33"/>
      <c r="S19" s="33"/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/>
      <c r="I20" s="33">
        <v>159</v>
      </c>
      <c r="K20" s="33">
        <v>231</v>
      </c>
      <c r="M20" s="33">
        <v>185</v>
      </c>
      <c r="O20" s="33">
        <v>120</v>
      </c>
      <c r="Q20" s="33"/>
      <c r="S20" s="33"/>
      <c r="U20" s="33"/>
      <c r="W20" s="33"/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>
        <v>19</v>
      </c>
      <c r="K21" s="33"/>
      <c r="M21" s="33">
        <v>37</v>
      </c>
      <c r="O21" s="33">
        <v>14</v>
      </c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>
        <v>132</v>
      </c>
      <c r="K22" s="33">
        <v>173</v>
      </c>
      <c r="M22" s="33">
        <v>70</v>
      </c>
      <c r="O22" s="33">
        <v>60</v>
      </c>
      <c r="Q22" s="33">
        <v>11</v>
      </c>
      <c r="S22" s="33">
        <v>92</v>
      </c>
      <c r="U22" s="33">
        <v>247</v>
      </c>
      <c r="W22" s="33">
        <v>164</v>
      </c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>
        <v>231</v>
      </c>
      <c r="I23" s="33">
        <v>81</v>
      </c>
      <c r="K23" s="33">
        <v>74</v>
      </c>
      <c r="M23" s="33">
        <v>69</v>
      </c>
      <c r="O23" s="33">
        <v>53</v>
      </c>
      <c r="Q23" s="33">
        <v>23</v>
      </c>
      <c r="S23" s="33">
        <v>113</v>
      </c>
      <c r="U23" s="33">
        <v>179</v>
      </c>
      <c r="W23" s="33">
        <v>157</v>
      </c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>
        <v>2</v>
      </c>
      <c r="K24" s="33"/>
      <c r="M24" s="33">
        <v>260</v>
      </c>
      <c r="O24" s="33"/>
      <c r="Q24" s="33"/>
      <c r="S24" s="33">
        <v>13</v>
      </c>
      <c r="U24" s="33">
        <v>38</v>
      </c>
      <c r="W24" s="33">
        <v>38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>
        <v>4</v>
      </c>
      <c r="K26" s="33">
        <v>4</v>
      </c>
      <c r="M26" s="33">
        <v>3</v>
      </c>
      <c r="O26" s="33"/>
      <c r="Q26" s="33"/>
      <c r="S26" s="33">
        <v>4</v>
      </c>
      <c r="U26" s="33">
        <v>3</v>
      </c>
      <c r="W26" s="33">
        <v>31</v>
      </c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>
        <v>487</v>
      </c>
      <c r="K28" s="33"/>
      <c r="M28" s="33"/>
      <c r="O28" s="33"/>
      <c r="Q28" s="33"/>
      <c r="S28" s="33"/>
      <c r="U28" s="33">
        <v>25</v>
      </c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>
        <v>27</v>
      </c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>
        <v>2</v>
      </c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467</v>
      </c>
      <c r="G33" s="33">
        <v>140</v>
      </c>
      <c r="I33" s="33">
        <v>66</v>
      </c>
      <c r="K33" s="33">
        <v>104</v>
      </c>
      <c r="M33" s="33">
        <v>75</v>
      </c>
      <c r="O33" s="33">
        <v>59</v>
      </c>
      <c r="Q33" s="33">
        <v>144</v>
      </c>
      <c r="S33" s="33">
        <v>72</v>
      </c>
      <c r="U33" s="33">
        <v>97</v>
      </c>
      <c r="W33" s="33">
        <v>281</v>
      </c>
    </row>
    <row r="34" spans="1:37" ht="15" customHeight="1" x14ac:dyDescent="0.4">
      <c r="A34" s="32" t="s">
        <v>58</v>
      </c>
      <c r="B34" s="33" t="s">
        <v>32</v>
      </c>
      <c r="E34" s="33">
        <v>-154</v>
      </c>
      <c r="G34" s="33">
        <v>-332</v>
      </c>
      <c r="I34" s="33">
        <v>-353</v>
      </c>
      <c r="K34" s="33">
        <v>-416</v>
      </c>
      <c r="M34" s="33">
        <v>-333</v>
      </c>
      <c r="O34" s="33">
        <v>-333</v>
      </c>
      <c r="Q34" s="33">
        <v>-182</v>
      </c>
      <c r="S34" s="33">
        <v>-35</v>
      </c>
      <c r="U34" s="33">
        <v>-10</v>
      </c>
      <c r="W34" s="33">
        <v>-36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11300</v>
      </c>
      <c r="F36" s="39">
        <f>E37+E46+E55</f>
        <v>11300</v>
      </c>
      <c r="G36" s="38">
        <v>11704</v>
      </c>
      <c r="H36" s="39">
        <f>G37+G46+G55</f>
        <v>11703</v>
      </c>
      <c r="I36" s="38">
        <v>12147</v>
      </c>
      <c r="J36" s="39">
        <f>I37+I46+I55</f>
        <v>12147</v>
      </c>
      <c r="K36" s="38">
        <v>11232</v>
      </c>
      <c r="L36" s="39">
        <f>K37+K46+K55</f>
        <v>11233</v>
      </c>
      <c r="M36" s="38">
        <v>10016</v>
      </c>
      <c r="N36" s="39">
        <f>M37+M46+M55</f>
        <v>10017</v>
      </c>
      <c r="O36" s="38">
        <v>9463</v>
      </c>
      <c r="P36" s="39">
        <f>O37+O46+O55</f>
        <v>9462</v>
      </c>
      <c r="Q36" s="38">
        <v>8271</v>
      </c>
      <c r="R36" s="39">
        <f>Q37+Q46+Q55</f>
        <v>8271</v>
      </c>
      <c r="S36" s="38">
        <v>6502</v>
      </c>
      <c r="T36" s="39">
        <f>S37+S46+S55</f>
        <v>6503</v>
      </c>
      <c r="U36" s="38">
        <v>5455</v>
      </c>
      <c r="V36" s="39">
        <f>U37+U46+U55</f>
        <v>5455</v>
      </c>
      <c r="W36" s="38">
        <v>4592</v>
      </c>
      <c r="X36" s="39">
        <f>W37+W46+W55</f>
        <v>4593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8568</v>
      </c>
      <c r="F37" s="41">
        <f>SUM(E38:E45)-SUM(E39:E43)</f>
        <v>8568</v>
      </c>
      <c r="G37" s="40">
        <v>8322</v>
      </c>
      <c r="H37" s="41">
        <f>SUM(G38:G45)-SUM(G39:G43)</f>
        <v>8322</v>
      </c>
      <c r="I37" s="40">
        <v>8186</v>
      </c>
      <c r="J37" s="41">
        <f>SUM(I38:I45)-SUM(I39:I43)</f>
        <v>8186</v>
      </c>
      <c r="K37" s="40">
        <v>9037</v>
      </c>
      <c r="L37" s="41">
        <f>SUM(K38:K45)-SUM(K39:K43)</f>
        <v>9037</v>
      </c>
      <c r="M37" s="40">
        <v>8372</v>
      </c>
      <c r="N37" s="41">
        <f>SUM(M38:M45)-SUM(M39:M43)</f>
        <v>8372</v>
      </c>
      <c r="O37" s="40">
        <v>7652</v>
      </c>
      <c r="P37" s="41">
        <f>SUM(O38:O45)-SUM(O39:O43)</f>
        <v>7653</v>
      </c>
      <c r="Q37" s="40">
        <v>6879</v>
      </c>
      <c r="R37" s="41">
        <f>SUM(Q38:Q45)-SUM(Q39:Q43)</f>
        <v>6878</v>
      </c>
      <c r="S37" s="40">
        <v>3869</v>
      </c>
      <c r="T37" s="41">
        <f>SUM(S38:S45)-SUM(S39:S43)</f>
        <v>3869</v>
      </c>
      <c r="U37" s="40">
        <v>348</v>
      </c>
      <c r="V37" s="41">
        <f>SUM(U38:U45)-SUM(U39:U43)</f>
        <v>348</v>
      </c>
      <c r="W37" s="40">
        <v>283</v>
      </c>
      <c r="X37" s="41">
        <f>SUM(W38:W45)-SUM(W39:W43)</f>
        <v>283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5939</v>
      </c>
      <c r="G38" s="33">
        <v>5687</v>
      </c>
      <c r="I38" s="33">
        <v>5551</v>
      </c>
      <c r="K38" s="33">
        <v>5347</v>
      </c>
      <c r="M38" s="33">
        <v>4922</v>
      </c>
      <c r="O38" s="33">
        <v>4574</v>
      </c>
      <c r="Q38" s="33">
        <v>4240</v>
      </c>
      <c r="S38" s="33">
        <v>2578</v>
      </c>
      <c r="U38" s="33">
        <v>306</v>
      </c>
      <c r="W38" s="33">
        <v>255</v>
      </c>
    </row>
    <row r="39" spans="1:37" ht="15" customHeight="1" x14ac:dyDescent="0.4">
      <c r="A39" s="32" t="s">
        <v>63</v>
      </c>
      <c r="B39" s="33" t="s">
        <v>32</v>
      </c>
      <c r="E39" s="33">
        <v>5048</v>
      </c>
      <c r="G39" s="33">
        <v>4815</v>
      </c>
      <c r="I39" s="33">
        <v>4617</v>
      </c>
      <c r="K39" s="33">
        <v>4418</v>
      </c>
      <c r="M39" s="33">
        <v>4233</v>
      </c>
      <c r="O39" s="33">
        <v>4004</v>
      </c>
      <c r="Q39" s="33">
        <v>3770</v>
      </c>
      <c r="S39" s="33">
        <v>2085</v>
      </c>
      <c r="U39" s="33">
        <v>174</v>
      </c>
      <c r="W39" s="33">
        <v>125</v>
      </c>
    </row>
    <row r="40" spans="1:37" ht="15" customHeight="1" x14ac:dyDescent="0.4">
      <c r="A40" s="32" t="s">
        <v>64</v>
      </c>
      <c r="B40" s="33" t="s">
        <v>32</v>
      </c>
      <c r="E40" s="33">
        <v>35</v>
      </c>
      <c r="G40" s="33">
        <v>29</v>
      </c>
      <c r="I40" s="33">
        <v>29</v>
      </c>
      <c r="K40" s="33">
        <v>36</v>
      </c>
      <c r="M40" s="33">
        <v>31</v>
      </c>
      <c r="O40" s="33">
        <v>27</v>
      </c>
      <c r="Q40" s="33">
        <v>20</v>
      </c>
      <c r="S40" s="33">
        <v>9</v>
      </c>
      <c r="U40" s="33">
        <v>3</v>
      </c>
    </row>
    <row r="41" spans="1:37" ht="15" customHeight="1" x14ac:dyDescent="0.4">
      <c r="A41" s="32" t="s">
        <v>65</v>
      </c>
      <c r="B41" s="33" t="s">
        <v>32</v>
      </c>
      <c r="E41" s="33">
        <v>857</v>
      </c>
      <c r="G41" s="33">
        <v>843</v>
      </c>
      <c r="I41" s="33">
        <v>905</v>
      </c>
      <c r="K41" s="33">
        <v>893</v>
      </c>
      <c r="M41" s="33">
        <v>658</v>
      </c>
      <c r="O41" s="33">
        <v>543</v>
      </c>
      <c r="Q41" s="33">
        <v>450</v>
      </c>
      <c r="S41" s="33">
        <v>484</v>
      </c>
      <c r="U41" s="33">
        <v>129</v>
      </c>
      <c r="W41" s="33">
        <v>130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W44" s="33">
        <v>8</v>
      </c>
    </row>
    <row r="45" spans="1:37" ht="15" customHeight="1" x14ac:dyDescent="0.4">
      <c r="A45" s="32" t="s">
        <v>69</v>
      </c>
      <c r="B45" s="33" t="s">
        <v>32</v>
      </c>
      <c r="E45" s="33">
        <v>2629</v>
      </c>
      <c r="G45" s="33">
        <v>2635</v>
      </c>
      <c r="I45" s="33">
        <v>2635</v>
      </c>
      <c r="K45" s="33">
        <v>3690</v>
      </c>
      <c r="M45" s="33">
        <v>3450</v>
      </c>
      <c r="O45" s="33">
        <v>3079</v>
      </c>
      <c r="Q45" s="33">
        <v>2638</v>
      </c>
      <c r="S45" s="33">
        <v>1291</v>
      </c>
      <c r="U45" s="33">
        <v>42</v>
      </c>
      <c r="W45" s="33">
        <v>20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41</v>
      </c>
      <c r="F46" s="41">
        <f>E46</f>
        <v>41</v>
      </c>
      <c r="G46" s="40">
        <v>41</v>
      </c>
      <c r="H46" s="41">
        <f>G46</f>
        <v>41</v>
      </c>
      <c r="I46" s="40">
        <v>67</v>
      </c>
      <c r="J46" s="41">
        <f>I46</f>
        <v>67</v>
      </c>
      <c r="K46" s="40">
        <v>60</v>
      </c>
      <c r="L46" s="41">
        <f>K46</f>
        <v>60</v>
      </c>
      <c r="M46" s="40">
        <v>54</v>
      </c>
      <c r="N46" s="41">
        <f>M46</f>
        <v>54</v>
      </c>
      <c r="O46" s="40">
        <v>49</v>
      </c>
      <c r="P46" s="41">
        <f>O46</f>
        <v>49</v>
      </c>
      <c r="Q46" s="40">
        <v>46</v>
      </c>
      <c r="R46" s="41">
        <f>Q46</f>
        <v>46</v>
      </c>
      <c r="S46" s="40">
        <v>169</v>
      </c>
      <c r="T46" s="41">
        <f>S46</f>
        <v>169</v>
      </c>
      <c r="U46" s="40">
        <v>201</v>
      </c>
      <c r="V46" s="41">
        <f>U46</f>
        <v>201</v>
      </c>
      <c r="W46" s="40">
        <v>32</v>
      </c>
      <c r="X46" s="41">
        <f>W46</f>
        <v>32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I49" s="33">
        <v>26</v>
      </c>
      <c r="K49" s="33">
        <v>19</v>
      </c>
      <c r="M49" s="33">
        <v>14</v>
      </c>
      <c r="O49" s="33">
        <v>10</v>
      </c>
      <c r="Q49" s="33">
        <v>8</v>
      </c>
      <c r="S49" s="33">
        <v>59</v>
      </c>
      <c r="U49" s="33">
        <v>19</v>
      </c>
      <c r="W49" s="33">
        <v>24</v>
      </c>
    </row>
    <row r="50" spans="1:37" ht="15" customHeight="1" x14ac:dyDescent="0.4">
      <c r="A50" s="32" t="s">
        <v>74</v>
      </c>
      <c r="B50" s="33" t="s">
        <v>32</v>
      </c>
      <c r="S50" s="33">
        <v>41</v>
      </c>
      <c r="U50" s="33">
        <v>173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I54" s="33">
        <v>41</v>
      </c>
      <c r="K54" s="33">
        <v>41</v>
      </c>
      <c r="M54" s="33">
        <v>40</v>
      </c>
      <c r="O54" s="33">
        <v>39</v>
      </c>
      <c r="Q54" s="33">
        <v>38</v>
      </c>
      <c r="S54" s="33">
        <v>69</v>
      </c>
      <c r="U54" s="33">
        <v>9</v>
      </c>
      <c r="W54" s="33">
        <v>8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2691</v>
      </c>
      <c r="F55" s="41">
        <f>SUM(E56:E76)-SUM(E57:E61)</f>
        <v>2691</v>
      </c>
      <c r="G55" s="40">
        <v>3340</v>
      </c>
      <c r="H55" s="41">
        <f>SUM(G56:G76)-SUM(G57:G61)</f>
        <v>3340</v>
      </c>
      <c r="I55" s="40">
        <v>3894</v>
      </c>
      <c r="J55" s="41">
        <f>SUM(I56:I76)-SUM(I57:I61)</f>
        <v>3893</v>
      </c>
      <c r="K55" s="40">
        <v>2136</v>
      </c>
      <c r="L55" s="41">
        <f>SUM(K56:K76)-SUM(K57:K61)</f>
        <v>2135</v>
      </c>
      <c r="M55" s="40">
        <v>1591</v>
      </c>
      <c r="N55" s="41">
        <f>SUM(M56:M76)-SUM(M57:M61)</f>
        <v>1591</v>
      </c>
      <c r="O55" s="40">
        <v>1761</v>
      </c>
      <c r="P55" s="41">
        <f>SUM(O56:O76)-SUM(O57:O61)</f>
        <v>1761</v>
      </c>
      <c r="Q55" s="40">
        <v>1346</v>
      </c>
      <c r="R55" s="41">
        <f>SUM(Q56:Q76)-SUM(Q57:Q61)</f>
        <v>1347</v>
      </c>
      <c r="S55" s="40">
        <v>2465</v>
      </c>
      <c r="T55" s="41">
        <f>SUM(S56:S76)-SUM(S57:S61)</f>
        <v>2465</v>
      </c>
      <c r="U55" s="40">
        <v>4906</v>
      </c>
      <c r="V55" s="41">
        <f>SUM(U56:U76)-SUM(U57:U61)</f>
        <v>4907</v>
      </c>
      <c r="W55" s="40">
        <v>4278</v>
      </c>
      <c r="X55" s="41">
        <f>SUM(W56:W76)-SUM(W57:W61)</f>
        <v>4278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1499</v>
      </c>
      <c r="F56" s="31">
        <f>SUM(E57:E61)</f>
        <v>1499</v>
      </c>
      <c r="G56" s="33">
        <v>2167</v>
      </c>
      <c r="H56" s="31">
        <f>SUM(G57:G61)</f>
        <v>2167</v>
      </c>
      <c r="I56" s="33">
        <v>1861</v>
      </c>
      <c r="J56" s="31">
        <f>SUM(I57:I61)</f>
        <v>1861</v>
      </c>
      <c r="K56" s="33">
        <v>1301</v>
      </c>
      <c r="L56" s="31">
        <f>SUM(K57:K61)</f>
        <v>1301</v>
      </c>
      <c r="M56" s="33">
        <v>943</v>
      </c>
      <c r="N56" s="31">
        <f>SUM(M57:M61)</f>
        <v>943</v>
      </c>
      <c r="O56" s="33">
        <v>1251</v>
      </c>
      <c r="P56" s="31">
        <f>SUM(O57:O61)</f>
        <v>1251</v>
      </c>
      <c r="Q56" s="33">
        <v>1199</v>
      </c>
      <c r="R56" s="31">
        <f>SUM(Q57:Q61)</f>
        <v>1199</v>
      </c>
      <c r="S56" s="33">
        <v>1050</v>
      </c>
      <c r="T56" s="31">
        <f>SUM(S57:S61)</f>
        <v>1050</v>
      </c>
      <c r="U56" s="33">
        <v>2779</v>
      </c>
      <c r="V56" s="31">
        <f>SUM(U57:U61)</f>
        <v>2779</v>
      </c>
      <c r="W56" s="33">
        <v>2342</v>
      </c>
      <c r="X56" s="31">
        <f>SUM(W57:W61)</f>
        <v>2342</v>
      </c>
    </row>
    <row r="57" spans="1:37" ht="15" customHeight="1" x14ac:dyDescent="0.4">
      <c r="A57" s="32" t="s">
        <v>80</v>
      </c>
      <c r="B57" s="33" t="s">
        <v>32</v>
      </c>
      <c r="E57" s="33">
        <v>1480</v>
      </c>
      <c r="G57" s="33">
        <v>2148</v>
      </c>
      <c r="I57" s="33">
        <v>1842</v>
      </c>
      <c r="K57" s="33">
        <v>1301</v>
      </c>
      <c r="M57" s="33">
        <v>942</v>
      </c>
      <c r="O57" s="33">
        <v>1251</v>
      </c>
      <c r="Q57" s="33">
        <v>1199</v>
      </c>
      <c r="S57" s="33">
        <v>1050</v>
      </c>
      <c r="U57" s="33">
        <v>738</v>
      </c>
      <c r="W57" s="33">
        <v>572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E61" s="33">
        <v>19</v>
      </c>
      <c r="G61" s="33">
        <v>19</v>
      </c>
      <c r="I61" s="33">
        <v>19</v>
      </c>
      <c r="M61" s="33">
        <v>1</v>
      </c>
      <c r="U61" s="33">
        <v>2041</v>
      </c>
      <c r="W61" s="33">
        <v>1770</v>
      </c>
    </row>
    <row r="62" spans="1:37" ht="15" customHeight="1" x14ac:dyDescent="0.4">
      <c r="A62" s="32" t="s">
        <v>85</v>
      </c>
      <c r="B62" s="33" t="s">
        <v>32</v>
      </c>
      <c r="E62" s="33">
        <v>2</v>
      </c>
      <c r="G62" s="33">
        <v>3</v>
      </c>
      <c r="I62" s="33">
        <v>3</v>
      </c>
      <c r="K62" s="33">
        <v>126</v>
      </c>
      <c r="M62" s="33">
        <v>80</v>
      </c>
      <c r="O62" s="33">
        <v>42</v>
      </c>
      <c r="Q62" s="33">
        <v>6</v>
      </c>
      <c r="S62" s="33">
        <v>15</v>
      </c>
      <c r="U62" s="33">
        <v>6</v>
      </c>
      <c r="W62" s="33">
        <v>5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G64" s="33">
        <v>93</v>
      </c>
      <c r="I64" s="33">
        <v>626</v>
      </c>
      <c r="K64" s="33">
        <v>761</v>
      </c>
      <c r="M64" s="33">
        <v>230</v>
      </c>
      <c r="O64" s="33">
        <v>221</v>
      </c>
      <c r="Q64" s="33">
        <v>58</v>
      </c>
      <c r="S64" s="33">
        <v>54</v>
      </c>
      <c r="U64" s="33">
        <v>40</v>
      </c>
      <c r="W64" s="33">
        <v>40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209</v>
      </c>
      <c r="G67" s="33">
        <v>198</v>
      </c>
      <c r="I67" s="33">
        <v>129</v>
      </c>
      <c r="K67" s="33">
        <v>103</v>
      </c>
      <c r="M67" s="33">
        <v>95</v>
      </c>
      <c r="O67" s="33">
        <v>73</v>
      </c>
      <c r="Q67" s="33">
        <v>52</v>
      </c>
      <c r="S67" s="33">
        <v>48</v>
      </c>
      <c r="U67" s="33">
        <v>5</v>
      </c>
      <c r="W67" s="33">
        <v>81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905</v>
      </c>
      <c r="G70" s="33">
        <v>904</v>
      </c>
      <c r="I70" s="33">
        <v>882</v>
      </c>
      <c r="K70" s="33">
        <v>626</v>
      </c>
      <c r="M70" s="33">
        <v>545</v>
      </c>
      <c r="O70" s="33">
        <v>484</v>
      </c>
      <c r="Q70" s="33">
        <v>174</v>
      </c>
      <c r="S70" s="33">
        <v>1711</v>
      </c>
      <c r="U70" s="33">
        <v>2269</v>
      </c>
      <c r="W70" s="33">
        <v>2010</v>
      </c>
    </row>
    <row r="71" spans="1:37" ht="15" customHeight="1" x14ac:dyDescent="0.4">
      <c r="A71" s="32" t="s">
        <v>52</v>
      </c>
      <c r="B71" s="33" t="s">
        <v>32</v>
      </c>
      <c r="I71" s="33">
        <v>935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267</v>
      </c>
      <c r="F74" s="41">
        <f>E74</f>
        <v>267</v>
      </c>
      <c r="G74" s="40">
        <v>79</v>
      </c>
      <c r="H74" s="41">
        <f>G74</f>
        <v>79</v>
      </c>
      <c r="I74" s="40">
        <v>72</v>
      </c>
      <c r="J74" s="41">
        <f>I74</f>
        <v>72</v>
      </c>
      <c r="K74" s="40">
        <v>58</v>
      </c>
      <c r="L74" s="41">
        <f>K74</f>
        <v>58</v>
      </c>
      <c r="M74" s="40">
        <v>17</v>
      </c>
      <c r="N74" s="41">
        <f>M74</f>
        <v>17</v>
      </c>
      <c r="O74" s="40">
        <v>14</v>
      </c>
      <c r="P74" s="41">
        <f>O74</f>
        <v>14</v>
      </c>
      <c r="Q74" s="40"/>
      <c r="R74" s="41">
        <f>Q74</f>
        <v>0</v>
      </c>
      <c r="S74" s="40">
        <v>137</v>
      </c>
      <c r="T74" s="41">
        <f>S74</f>
        <v>137</v>
      </c>
      <c r="U74" s="40">
        <v>110</v>
      </c>
      <c r="V74" s="41">
        <f>U74</f>
        <v>110</v>
      </c>
      <c r="W74" s="40">
        <v>97</v>
      </c>
      <c r="X74" s="41">
        <f>W74</f>
        <v>97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-191</v>
      </c>
      <c r="G75" s="33">
        <v>-104</v>
      </c>
      <c r="I75" s="33">
        <v>-615</v>
      </c>
      <c r="K75" s="33">
        <v>-840</v>
      </c>
      <c r="M75" s="33">
        <v>-319</v>
      </c>
      <c r="O75" s="33">
        <v>-324</v>
      </c>
      <c r="Q75" s="33">
        <v>-142</v>
      </c>
      <c r="S75" s="33">
        <v>-550</v>
      </c>
      <c r="U75" s="33">
        <v>-302</v>
      </c>
      <c r="W75" s="33">
        <v>-297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  <c r="E82" s="33">
        <v>4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35108</v>
      </c>
      <c r="F83" s="44">
        <f>E8+E37+E46+E55+E77+E81+E82</f>
        <v>35108</v>
      </c>
      <c r="G83" s="43">
        <v>33359</v>
      </c>
      <c r="H83" s="44">
        <f>G8+G37+G46+G55+G77+G81+G82</f>
        <v>33358</v>
      </c>
      <c r="I83" s="43">
        <v>31387</v>
      </c>
      <c r="J83" s="44">
        <f>I8+I37+I46+I55+I77+I81+I82</f>
        <v>31388</v>
      </c>
      <c r="K83" s="43">
        <v>28341</v>
      </c>
      <c r="L83" s="44">
        <f>K8+K37+K46+K55+K77+K81+K82</f>
        <v>28342</v>
      </c>
      <c r="M83" s="43">
        <v>24960</v>
      </c>
      <c r="N83" s="44">
        <f>M8+M37+M46+M55+M77+M81+M82</f>
        <v>24961</v>
      </c>
      <c r="O83" s="43">
        <v>21991</v>
      </c>
      <c r="P83" s="44">
        <f>O8+O37+O46+O55+O77+O81+O82</f>
        <v>21990</v>
      </c>
      <c r="Q83" s="43">
        <v>16292</v>
      </c>
      <c r="R83" s="44">
        <f>Q8+Q37+Q46+Q55+Q77+Q81+Q82</f>
        <v>16292</v>
      </c>
      <c r="S83" s="43">
        <v>19551</v>
      </c>
      <c r="T83" s="44">
        <f>S8+S37+S46+S55+S77+S81+S82</f>
        <v>19552</v>
      </c>
      <c r="U83" s="43">
        <v>17556</v>
      </c>
      <c r="V83" s="44">
        <f>U8+U37+U46+U55+U77+U81+U82</f>
        <v>17555</v>
      </c>
      <c r="W83" s="43">
        <v>13809</v>
      </c>
      <c r="X83" s="44">
        <f>W8+W37+W46+W55+W77+W81+W82</f>
        <v>13810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20303</v>
      </c>
      <c r="F84" s="39">
        <f>SUM(E85:E111)-E87</f>
        <v>20303</v>
      </c>
      <c r="G84" s="38">
        <v>21455</v>
      </c>
      <c r="H84" s="39">
        <f>SUM(G85:G111)-G87</f>
        <v>21455</v>
      </c>
      <c r="I84" s="38">
        <v>16851</v>
      </c>
      <c r="J84" s="39">
        <f>SUM(I85:I111)-I87</f>
        <v>16851</v>
      </c>
      <c r="K84" s="38">
        <v>16336</v>
      </c>
      <c r="L84" s="39">
        <f>SUM(K85:K111)-K87</f>
        <v>16309</v>
      </c>
      <c r="M84" s="38">
        <v>17531</v>
      </c>
      <c r="N84" s="39">
        <f>SUM(M85:M111)-M87</f>
        <v>17533</v>
      </c>
      <c r="O84" s="38">
        <v>14857</v>
      </c>
      <c r="P84" s="39">
        <f>SUM(O85:O111)-O87</f>
        <v>14857</v>
      </c>
      <c r="Q84" s="38">
        <v>16816</v>
      </c>
      <c r="R84" s="39">
        <f>SUM(Q85:Q111)-Q87</f>
        <v>16815</v>
      </c>
      <c r="S84" s="38">
        <v>9131</v>
      </c>
      <c r="T84" s="39">
        <f>SUM(S85:S111)-S87</f>
        <v>9131</v>
      </c>
      <c r="U84" s="38">
        <v>9533</v>
      </c>
      <c r="V84" s="39">
        <f>SUM(U85:U111)-U87</f>
        <v>9535</v>
      </c>
      <c r="W84" s="38">
        <v>9573</v>
      </c>
      <c r="X84" s="39">
        <f>SUM(W85:W111)-W87</f>
        <v>9573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 t="b">
        <f>IF(AND(L84&gt;K84-5,L84&lt;K84+5),1)</f>
        <v>0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13742</v>
      </c>
      <c r="G85" s="33">
        <v>12824</v>
      </c>
      <c r="I85" s="33">
        <v>11199</v>
      </c>
      <c r="K85" s="33">
        <v>9816</v>
      </c>
      <c r="M85" s="33">
        <v>8777</v>
      </c>
      <c r="O85" s="33">
        <v>7373</v>
      </c>
      <c r="Q85" s="33">
        <v>6941</v>
      </c>
      <c r="S85" s="33">
        <v>5525</v>
      </c>
      <c r="U85" s="33">
        <v>6218</v>
      </c>
      <c r="W85" s="33">
        <v>5478</v>
      </c>
    </row>
    <row r="86" spans="1:37" ht="15" customHeight="1" x14ac:dyDescent="0.4">
      <c r="A86" s="32" t="s">
        <v>106</v>
      </c>
      <c r="B86" s="33" t="s">
        <v>32</v>
      </c>
      <c r="E86" s="33">
        <v>71</v>
      </c>
      <c r="G86" s="33">
        <v>44</v>
      </c>
    </row>
    <row r="87" spans="1:37" ht="15" customHeight="1" x14ac:dyDescent="0.4">
      <c r="A87" s="32" t="s">
        <v>107</v>
      </c>
      <c r="B87" s="33" t="s">
        <v>32</v>
      </c>
      <c r="E87" s="33">
        <v>4714</v>
      </c>
      <c r="G87" s="33">
        <v>7074</v>
      </c>
      <c r="I87" s="33">
        <v>4137</v>
      </c>
      <c r="K87" s="33">
        <v>4953</v>
      </c>
      <c r="M87" s="33">
        <v>7500</v>
      </c>
      <c r="O87" s="33">
        <v>5976</v>
      </c>
      <c r="Q87" s="33">
        <v>7686</v>
      </c>
      <c r="S87" s="33">
        <v>368</v>
      </c>
      <c r="U87" s="33">
        <v>478</v>
      </c>
      <c r="W87" s="33">
        <v>1712</v>
      </c>
    </row>
    <row r="88" spans="1:37" ht="15" customHeight="1" outlineLevel="1" x14ac:dyDescent="0.4">
      <c r="A88" s="32" t="s">
        <v>108</v>
      </c>
      <c r="B88" s="33" t="s">
        <v>32</v>
      </c>
      <c r="E88" s="33">
        <v>4714</v>
      </c>
      <c r="G88" s="33">
        <v>4574</v>
      </c>
      <c r="I88" s="33">
        <v>4137</v>
      </c>
      <c r="K88" s="33">
        <v>4953</v>
      </c>
      <c r="M88" s="33">
        <v>7500</v>
      </c>
      <c r="O88" s="33">
        <v>5976</v>
      </c>
      <c r="Q88" s="33">
        <v>7686</v>
      </c>
      <c r="S88" s="33">
        <v>368</v>
      </c>
      <c r="U88" s="33">
        <v>478</v>
      </c>
      <c r="W88" s="33">
        <v>1712</v>
      </c>
    </row>
    <row r="89" spans="1:37" ht="15" customHeight="1" outlineLevel="1" x14ac:dyDescent="0.4">
      <c r="A89" s="32" t="s">
        <v>109</v>
      </c>
      <c r="B89" s="33" t="s">
        <v>32</v>
      </c>
      <c r="G89" s="33">
        <v>2500</v>
      </c>
    </row>
    <row r="90" spans="1:37" ht="15" customHeight="1" x14ac:dyDescent="0.4">
      <c r="A90" s="32" t="s">
        <v>110</v>
      </c>
      <c r="B90" s="33" t="s">
        <v>32</v>
      </c>
    </row>
    <row r="91" spans="1:37" ht="15" customHeight="1" x14ac:dyDescent="0.4">
      <c r="A91" s="32" t="s">
        <v>111</v>
      </c>
      <c r="B91" s="33" t="s">
        <v>32</v>
      </c>
      <c r="E91" s="33">
        <v>790</v>
      </c>
      <c r="G91" s="33">
        <v>737</v>
      </c>
      <c r="I91" s="33">
        <v>736</v>
      </c>
      <c r="K91" s="33">
        <v>740</v>
      </c>
      <c r="M91" s="33">
        <v>621</v>
      </c>
      <c r="O91" s="33">
        <v>639</v>
      </c>
      <c r="Q91" s="33">
        <v>558</v>
      </c>
      <c r="S91" s="33">
        <v>1237</v>
      </c>
      <c r="U91" s="33">
        <v>826</v>
      </c>
      <c r="W91" s="33">
        <v>763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20</v>
      </c>
      <c r="G93" s="33">
        <v>23</v>
      </c>
      <c r="I93" s="33">
        <v>17</v>
      </c>
      <c r="K93" s="33">
        <v>18</v>
      </c>
      <c r="M93" s="33">
        <v>15</v>
      </c>
      <c r="O93" s="33">
        <v>18</v>
      </c>
      <c r="Q93" s="33">
        <v>13</v>
      </c>
      <c r="S93" s="33">
        <v>50</v>
      </c>
      <c r="U93" s="33">
        <v>30</v>
      </c>
      <c r="W93" s="33">
        <v>26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  <c r="M96" s="33">
        <v>2</v>
      </c>
      <c r="O96" s="33">
        <v>29</v>
      </c>
    </row>
    <row r="97" spans="1:37" ht="15" customHeight="1" x14ac:dyDescent="0.4">
      <c r="A97" s="32" t="s">
        <v>117</v>
      </c>
      <c r="B97" s="33" t="s">
        <v>32</v>
      </c>
      <c r="S97" s="33">
        <v>435</v>
      </c>
      <c r="U97" s="33">
        <v>381</v>
      </c>
      <c r="W97" s="33">
        <v>381</v>
      </c>
    </row>
    <row r="98" spans="1:37" ht="15" customHeight="1" x14ac:dyDescent="0.4">
      <c r="A98" s="32" t="s">
        <v>118</v>
      </c>
      <c r="B98" s="33" t="s">
        <v>32</v>
      </c>
      <c r="I98" s="33">
        <v>9</v>
      </c>
      <c r="K98" s="33">
        <v>9</v>
      </c>
      <c r="M98" s="33">
        <v>26</v>
      </c>
      <c r="O98" s="33">
        <v>31</v>
      </c>
      <c r="Q98" s="33">
        <v>21</v>
      </c>
      <c r="S98" s="33">
        <v>655</v>
      </c>
      <c r="U98" s="33">
        <v>636</v>
      </c>
      <c r="W98" s="33">
        <v>95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I100" s="33">
        <v>44</v>
      </c>
      <c r="K100" s="33">
        <v>60</v>
      </c>
      <c r="M100" s="33">
        <v>34</v>
      </c>
      <c r="O100" s="33">
        <v>189</v>
      </c>
      <c r="S100" s="33">
        <v>53</v>
      </c>
      <c r="U100" s="33">
        <v>62</v>
      </c>
      <c r="W100" s="33">
        <v>26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194</v>
      </c>
      <c r="G104" s="33">
        <v>158</v>
      </c>
      <c r="I104" s="33">
        <v>152</v>
      </c>
      <c r="K104" s="33">
        <v>132</v>
      </c>
      <c r="M104" s="33">
        <v>121</v>
      </c>
      <c r="O104" s="33">
        <v>72</v>
      </c>
      <c r="Q104" s="33">
        <v>58</v>
      </c>
      <c r="S104" s="33">
        <v>48</v>
      </c>
      <c r="U104" s="33">
        <v>47</v>
      </c>
      <c r="W104" s="33">
        <v>33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E107" s="33">
        <v>566</v>
      </c>
      <c r="G107" s="33">
        <v>533</v>
      </c>
      <c r="I107" s="33">
        <v>513</v>
      </c>
      <c r="K107" s="33">
        <v>504</v>
      </c>
      <c r="M107" s="33">
        <v>381</v>
      </c>
      <c r="O107" s="33">
        <v>418</v>
      </c>
      <c r="Q107" s="33">
        <v>1448</v>
      </c>
      <c r="S107" s="33">
        <v>688</v>
      </c>
      <c r="U107" s="33">
        <v>705</v>
      </c>
      <c r="W107" s="33">
        <v>959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206</v>
      </c>
      <c r="F111" s="36"/>
      <c r="G111" s="35">
        <v>62</v>
      </c>
      <c r="H111" s="36"/>
      <c r="I111" s="35">
        <v>44</v>
      </c>
      <c r="J111" s="36"/>
      <c r="K111" s="35">
        <v>77</v>
      </c>
      <c r="L111" s="36"/>
      <c r="M111" s="35">
        <v>56</v>
      </c>
      <c r="N111" s="36"/>
      <c r="O111" s="35">
        <v>112</v>
      </c>
      <c r="P111" s="36"/>
      <c r="Q111" s="35">
        <v>90</v>
      </c>
      <c r="R111" s="36"/>
      <c r="S111" s="35">
        <v>72</v>
      </c>
      <c r="T111" s="36"/>
      <c r="U111" s="35">
        <v>152</v>
      </c>
      <c r="V111" s="36"/>
      <c r="W111" s="35">
        <v>100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4816</v>
      </c>
      <c r="F112" s="39">
        <f>SUM(E113:E131)-E113-SUM(E121:E124)</f>
        <v>4816</v>
      </c>
      <c r="G112" s="38">
        <v>1980</v>
      </c>
      <c r="H112" s="39">
        <f>SUM(G113:G131)-G113-SUM(G121:G124)</f>
        <v>1980</v>
      </c>
      <c r="I112" s="38">
        <v>5637</v>
      </c>
      <c r="J112" s="39">
        <f>SUM(I113:I131)-I113-SUM(I121:I124)</f>
        <v>5637</v>
      </c>
      <c r="K112" s="38">
        <v>5756</v>
      </c>
      <c r="L112" s="39">
        <f>SUM(K113:K131)-K113-SUM(K121:K124)</f>
        <v>5784</v>
      </c>
      <c r="M112" s="38">
        <v>3689</v>
      </c>
      <c r="N112" s="39">
        <f>SUM(M113:M131)-M113-SUM(M121:M124)</f>
        <v>3691</v>
      </c>
      <c r="O112" s="38">
        <v>3866</v>
      </c>
      <c r="P112" s="39">
        <f>SUM(O113:O131)-O113-SUM(O121:O124)</f>
        <v>3866</v>
      </c>
      <c r="Q112" s="38">
        <v>2885</v>
      </c>
      <c r="R112" s="39">
        <f>SUM(Q113:Q131)-Q113-SUM(Q121:Q124)</f>
        <v>2885</v>
      </c>
      <c r="S112" s="38">
        <v>3614</v>
      </c>
      <c r="T112" s="39">
        <f>SUM(S113:S131)-S113-SUM(S121:S124)</f>
        <v>3614</v>
      </c>
      <c r="U112" s="38">
        <v>2265</v>
      </c>
      <c r="V112" s="39">
        <f>SUM(U113:U131)-U113-SUM(U121:U124)</f>
        <v>2264</v>
      </c>
      <c r="W112" s="38">
        <v>1826</v>
      </c>
      <c r="X112" s="39">
        <f>SUM(W113:W131)-W113-SUM(W121:W124)</f>
        <v>1826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 t="b">
        <f>IF(AND(L112&gt;K112-5,L112&lt;K112+5),1)</f>
        <v>0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4595</v>
      </c>
      <c r="G113" s="33">
        <v>1751</v>
      </c>
      <c r="I113" s="33">
        <v>3728</v>
      </c>
      <c r="K113" s="33">
        <v>3242</v>
      </c>
      <c r="M113" s="33">
        <v>1255</v>
      </c>
      <c r="O113" s="33">
        <v>1694</v>
      </c>
      <c r="Q113" s="33">
        <v>956</v>
      </c>
      <c r="S113" s="33">
        <v>341</v>
      </c>
      <c r="U113" s="33">
        <v>122</v>
      </c>
      <c r="W113" s="33">
        <v>48</v>
      </c>
    </row>
    <row r="114" spans="1:33" ht="15" customHeight="1" outlineLevel="1" x14ac:dyDescent="0.4">
      <c r="A114" s="32" t="s">
        <v>134</v>
      </c>
      <c r="B114" s="33" t="s">
        <v>32</v>
      </c>
      <c r="E114" s="33">
        <v>2500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2095</v>
      </c>
      <c r="G115" s="33">
        <v>1751</v>
      </c>
      <c r="I115" s="33">
        <v>3728</v>
      </c>
      <c r="K115" s="33">
        <v>3242</v>
      </c>
      <c r="M115" s="33">
        <v>1255</v>
      </c>
      <c r="O115" s="33">
        <v>1694</v>
      </c>
      <c r="Q115" s="33">
        <v>956</v>
      </c>
      <c r="S115" s="33">
        <v>341</v>
      </c>
      <c r="U115" s="33">
        <v>122</v>
      </c>
      <c r="W115" s="33">
        <v>48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K119" s="33">
        <v>20</v>
      </c>
      <c r="M119" s="33">
        <v>34</v>
      </c>
      <c r="O119" s="33">
        <v>20</v>
      </c>
      <c r="Q119" s="33">
        <v>17</v>
      </c>
      <c r="S119" s="33">
        <v>1193</v>
      </c>
      <c r="U119" s="33">
        <v>231</v>
      </c>
      <c r="W119" s="33">
        <v>129</v>
      </c>
    </row>
    <row r="120" spans="1:33" ht="15" customHeight="1" x14ac:dyDescent="0.4">
      <c r="A120" s="32" t="s">
        <v>139</v>
      </c>
      <c r="B120" s="33" t="s">
        <v>32</v>
      </c>
      <c r="E120" s="33">
        <v>212</v>
      </c>
      <c r="G120" s="33">
        <v>201</v>
      </c>
      <c r="I120" s="33">
        <v>264</v>
      </c>
      <c r="K120" s="33">
        <v>1815</v>
      </c>
      <c r="M120" s="33">
        <v>1708</v>
      </c>
      <c r="O120" s="33">
        <v>1589</v>
      </c>
      <c r="Q120" s="33">
        <v>1514</v>
      </c>
      <c r="S120" s="33">
        <v>1322</v>
      </c>
      <c r="U120" s="33">
        <v>1174</v>
      </c>
      <c r="W120" s="33">
        <v>1171</v>
      </c>
    </row>
    <row r="121" spans="1:33" ht="15" customHeight="1" x14ac:dyDescent="0.4">
      <c r="A121" s="32" t="s">
        <v>140</v>
      </c>
      <c r="B121" s="33" t="s">
        <v>32</v>
      </c>
      <c r="E121" s="33">
        <v>212</v>
      </c>
      <c r="G121" s="33">
        <v>201</v>
      </c>
      <c r="I121" s="33">
        <v>116</v>
      </c>
      <c r="K121" s="33">
        <v>1649</v>
      </c>
      <c r="M121" s="33">
        <v>1562</v>
      </c>
      <c r="O121" s="33">
        <v>1526</v>
      </c>
      <c r="Q121" s="33">
        <v>1455</v>
      </c>
      <c r="S121" s="33">
        <v>1300</v>
      </c>
      <c r="U121" s="33">
        <v>1174</v>
      </c>
      <c r="W121" s="33">
        <v>1171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I122" s="33">
        <v>148</v>
      </c>
      <c r="J122" s="33"/>
      <c r="K122" s="33">
        <v>166</v>
      </c>
      <c r="L122" s="33"/>
      <c r="M122" s="33">
        <v>146</v>
      </c>
      <c r="N122" s="33"/>
      <c r="O122" s="33">
        <v>63</v>
      </c>
      <c r="P122" s="33"/>
      <c r="Q122" s="33">
        <v>59</v>
      </c>
      <c r="R122" s="33"/>
      <c r="S122" s="33">
        <v>22</v>
      </c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  <c r="S125" s="33">
        <v>630</v>
      </c>
      <c r="U125" s="33">
        <v>500</v>
      </c>
      <c r="W125" s="33">
        <v>369</v>
      </c>
    </row>
    <row r="126" spans="1:33" ht="15" customHeight="1" x14ac:dyDescent="0.4">
      <c r="A126" s="32" t="s">
        <v>117</v>
      </c>
      <c r="B126" s="33" t="s">
        <v>32</v>
      </c>
      <c r="K126" s="33">
        <v>631</v>
      </c>
      <c r="M126" s="33">
        <v>631</v>
      </c>
      <c r="O126" s="33">
        <v>528</v>
      </c>
      <c r="Q126" s="33">
        <v>389</v>
      </c>
      <c r="S126" s="33">
        <v>120</v>
      </c>
      <c r="U126" s="33">
        <v>61</v>
      </c>
      <c r="W126" s="33">
        <v>17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  <c r="K130" s="33">
        <v>27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9</v>
      </c>
      <c r="F131" s="36"/>
      <c r="G131" s="35">
        <v>28</v>
      </c>
      <c r="H131" s="36"/>
      <c r="I131" s="35">
        <v>1645</v>
      </c>
      <c r="J131" s="36"/>
      <c r="K131" s="35">
        <v>49</v>
      </c>
      <c r="L131" s="36"/>
      <c r="M131" s="35">
        <v>63</v>
      </c>
      <c r="N131" s="36"/>
      <c r="O131" s="35">
        <v>35</v>
      </c>
      <c r="P131" s="36"/>
      <c r="Q131" s="35">
        <v>9</v>
      </c>
      <c r="R131" s="36"/>
      <c r="S131" s="35">
        <v>8</v>
      </c>
      <c r="T131" s="36"/>
      <c r="U131" s="35">
        <v>176</v>
      </c>
      <c r="V131" s="36"/>
      <c r="W131" s="35">
        <v>92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  <c r="G134" s="33">
        <v>3</v>
      </c>
    </row>
    <row r="135" spans="1:37" ht="15" customHeight="1" x14ac:dyDescent="0.4">
      <c r="A135" s="32" t="s">
        <v>151</v>
      </c>
      <c r="B135" s="33" t="s">
        <v>32</v>
      </c>
      <c r="E135" s="33">
        <v>5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25124</v>
      </c>
      <c r="F136" s="44">
        <f>E84+E112+SUM(E132:E135)</f>
        <v>25124</v>
      </c>
      <c r="G136" s="43">
        <v>23438</v>
      </c>
      <c r="H136" s="44">
        <f>G84+G112+SUM(G132:G135)</f>
        <v>23438</v>
      </c>
      <c r="I136" s="43">
        <v>22487</v>
      </c>
      <c r="J136" s="44">
        <f>I84+I112+SUM(I132:I135)</f>
        <v>22488</v>
      </c>
      <c r="K136" s="43">
        <v>22093</v>
      </c>
      <c r="L136" s="44">
        <f>K84+K112+SUM(K132:K135)</f>
        <v>22092</v>
      </c>
      <c r="M136" s="43">
        <v>21221</v>
      </c>
      <c r="N136" s="44">
        <f>M84+M112+SUM(M132:M135)</f>
        <v>21220</v>
      </c>
      <c r="O136" s="43">
        <v>18724</v>
      </c>
      <c r="P136" s="44">
        <f>O84+O112+SUM(O132:O135)</f>
        <v>18723</v>
      </c>
      <c r="Q136" s="43">
        <v>19701</v>
      </c>
      <c r="R136" s="44">
        <f>Q84+Q112+SUM(Q132:Q135)</f>
        <v>19701</v>
      </c>
      <c r="S136" s="43">
        <v>12745</v>
      </c>
      <c r="T136" s="44">
        <f>S84+S112+SUM(S132:S135)</f>
        <v>12745</v>
      </c>
      <c r="U136" s="43">
        <v>11798</v>
      </c>
      <c r="V136" s="44">
        <f>U84+U112+SUM(U132:U135)</f>
        <v>11798</v>
      </c>
      <c r="W136" s="43">
        <v>11399</v>
      </c>
      <c r="X136" s="44">
        <f>W84+W112+SUM(W132:W135)</f>
        <v>11399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U139" s="33">
        <v>5758</v>
      </c>
      <c r="W139" s="33">
        <v>2410</v>
      </c>
    </row>
    <row r="140" spans="1:37" ht="15" customHeight="1" x14ac:dyDescent="0.4">
      <c r="A140" s="32" t="s">
        <v>156</v>
      </c>
      <c r="B140" s="33" t="s">
        <v>32</v>
      </c>
      <c r="U140" s="33">
        <v>5662</v>
      </c>
      <c r="W140" s="33">
        <v>2360</v>
      </c>
    </row>
    <row r="141" spans="1:37" ht="15" customHeight="1" x14ac:dyDescent="0.4">
      <c r="A141" s="32" t="s">
        <v>157</v>
      </c>
      <c r="B141" s="33" t="s">
        <v>32</v>
      </c>
      <c r="E141" s="33">
        <v>2239</v>
      </c>
      <c r="G141" s="33">
        <v>2239</v>
      </c>
      <c r="I141" s="33">
        <v>2239</v>
      </c>
      <c r="K141" s="33">
        <v>2239</v>
      </c>
      <c r="M141" s="33">
        <v>2239</v>
      </c>
      <c r="O141" s="33">
        <v>2239</v>
      </c>
      <c r="Q141" s="33">
        <v>2239</v>
      </c>
      <c r="S141" s="33">
        <v>5390</v>
      </c>
      <c r="U141" s="33">
        <v>5614</v>
      </c>
      <c r="W141" s="33">
        <v>6436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M143" s="33">
        <v>1990</v>
      </c>
      <c r="O143" s="33">
        <v>1990</v>
      </c>
      <c r="Q143" s="33">
        <v>1990</v>
      </c>
      <c r="S143" s="33">
        <v>5109</v>
      </c>
      <c r="U143" s="33">
        <v>2093</v>
      </c>
      <c r="W143" s="33">
        <v>2892</v>
      </c>
    </row>
    <row r="144" spans="1:37" ht="15" customHeight="1" x14ac:dyDescent="0.4">
      <c r="A144" s="32" t="s">
        <v>160</v>
      </c>
      <c r="B144" s="33" t="s">
        <v>32</v>
      </c>
      <c r="E144" s="33">
        <v>1990</v>
      </c>
      <c r="G144" s="33">
        <v>1990</v>
      </c>
      <c r="I144" s="33">
        <v>1990</v>
      </c>
      <c r="K144" s="33">
        <v>1990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G148" s="33">
        <v>5687</v>
      </c>
      <c r="I148" s="33">
        <v>4666</v>
      </c>
      <c r="K148" s="33">
        <v>1609</v>
      </c>
      <c r="M148" s="33">
        <v>-1208</v>
      </c>
      <c r="O148" s="33">
        <v>-1735</v>
      </c>
      <c r="Q148" s="33">
        <v>-8212</v>
      </c>
      <c r="S148" s="33">
        <v>-3175</v>
      </c>
      <c r="U148" s="33">
        <v>-2037</v>
      </c>
      <c r="W148" s="33">
        <v>-6959</v>
      </c>
    </row>
    <row r="149" spans="1:23" ht="15" customHeight="1" x14ac:dyDescent="0.4">
      <c r="A149" s="32" t="s">
        <v>165</v>
      </c>
      <c r="B149" s="33" t="s">
        <v>32</v>
      </c>
      <c r="E149" s="33">
        <v>535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M153" s="33">
        <v>-1</v>
      </c>
      <c r="O153" s="33">
        <v>-1</v>
      </c>
      <c r="Q153" s="33">
        <v>-1</v>
      </c>
      <c r="S153" s="33">
        <v>-8</v>
      </c>
      <c r="U153" s="33">
        <v>-8</v>
      </c>
      <c r="W153" s="33">
        <v>-9</v>
      </c>
    </row>
    <row r="154" spans="1:23" ht="15" customHeight="1" x14ac:dyDescent="0.4">
      <c r="A154" s="32" t="s">
        <v>170</v>
      </c>
      <c r="B154" s="33" t="s">
        <v>32</v>
      </c>
      <c r="U154" s="33">
        <v>85</v>
      </c>
      <c r="W154" s="33">
        <v>20</v>
      </c>
    </row>
    <row r="155" spans="1:23" ht="15" customHeight="1" x14ac:dyDescent="0.4">
      <c r="A155" s="32" t="s">
        <v>171</v>
      </c>
      <c r="B155" s="33" t="s">
        <v>32</v>
      </c>
      <c r="K155" s="33">
        <v>-17</v>
      </c>
      <c r="M155" s="33">
        <v>-155</v>
      </c>
      <c r="O155" s="33">
        <v>95</v>
      </c>
      <c r="Q155" s="33">
        <v>115</v>
      </c>
      <c r="S155" s="33">
        <v>171</v>
      </c>
      <c r="U155" s="33">
        <v>85</v>
      </c>
      <c r="W155" s="33">
        <v>20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  <c r="K157" s="33">
        <v>424</v>
      </c>
      <c r="M157" s="33">
        <v>869</v>
      </c>
      <c r="O157" s="33">
        <v>672</v>
      </c>
      <c r="Q157" s="33">
        <v>452</v>
      </c>
      <c r="S157" s="33">
        <v>-692</v>
      </c>
    </row>
    <row r="158" spans="1:23" ht="15" customHeight="1" x14ac:dyDescent="0.4">
      <c r="A158" s="32" t="s">
        <v>174</v>
      </c>
      <c r="B158" s="33" t="s">
        <v>32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W160" s="33">
        <v>19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>
        <v>5</v>
      </c>
      <c r="H161" s="39"/>
      <c r="I161" s="38">
        <v>5</v>
      </c>
      <c r="J161" s="39"/>
      <c r="K161" s="38">
        <v>4</v>
      </c>
      <c r="L161" s="39"/>
      <c r="M161" s="38">
        <v>4</v>
      </c>
      <c r="N161" s="39"/>
      <c r="O161" s="38">
        <v>6</v>
      </c>
      <c r="P161" s="39"/>
      <c r="Q161" s="38">
        <v>8</v>
      </c>
      <c r="R161" s="39"/>
      <c r="S161" s="38">
        <v>10</v>
      </c>
      <c r="T161" s="39"/>
      <c r="U161" s="38">
        <v>10</v>
      </c>
      <c r="V161" s="39"/>
      <c r="W161" s="38">
        <v>11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35108</v>
      </c>
      <c r="F162" s="39">
        <f>E136+E163+E161+E160</f>
        <v>35108</v>
      </c>
      <c r="G162" s="38">
        <v>33359</v>
      </c>
      <c r="H162" s="39">
        <f>G136+G163+G161+G160</f>
        <v>33359</v>
      </c>
      <c r="I162" s="38">
        <v>31387</v>
      </c>
      <c r="J162" s="39">
        <f>I136+I163+I161+I160</f>
        <v>31387</v>
      </c>
      <c r="K162" s="38">
        <v>28341</v>
      </c>
      <c r="L162" s="39">
        <f>K136+K163+K161+K160</f>
        <v>28341</v>
      </c>
      <c r="M162" s="38">
        <v>24960</v>
      </c>
      <c r="N162" s="39">
        <f>M136+M163+M161+M160</f>
        <v>24960</v>
      </c>
      <c r="O162" s="38">
        <v>21991</v>
      </c>
      <c r="P162" s="39">
        <f>O136+O163+O161+O160</f>
        <v>21991</v>
      </c>
      <c r="Q162" s="38">
        <v>16292</v>
      </c>
      <c r="R162" s="39">
        <f>Q136+Q163+Q161+Q160</f>
        <v>16292</v>
      </c>
      <c r="S162" s="38">
        <v>19551</v>
      </c>
      <c r="T162" s="39">
        <f>S136+S163+S161+S160</f>
        <v>19551</v>
      </c>
      <c r="U162" s="38">
        <v>17556</v>
      </c>
      <c r="V162" s="39">
        <f>U136+U163+U161+U160</f>
        <v>17556</v>
      </c>
      <c r="W162" s="38">
        <v>13809</v>
      </c>
      <c r="X162" s="39">
        <f>W136+W163+W161+W160</f>
        <v>13809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9984</v>
      </c>
      <c r="G163" s="33">
        <v>9916</v>
      </c>
      <c r="I163" s="33">
        <v>8895</v>
      </c>
      <c r="K163" s="33">
        <v>6244</v>
      </c>
      <c r="M163" s="33">
        <v>3735</v>
      </c>
      <c r="O163" s="33">
        <v>3261</v>
      </c>
      <c r="Q163" s="33">
        <v>-3417</v>
      </c>
      <c r="S163" s="33">
        <v>6796</v>
      </c>
      <c r="U163" s="33">
        <v>5748</v>
      </c>
      <c r="W163" s="33">
        <v>2380</v>
      </c>
    </row>
    <row r="164" spans="1:37" ht="15" customHeight="1" x14ac:dyDescent="0.4">
      <c r="A164" s="32" t="s">
        <v>180</v>
      </c>
      <c r="B164" s="33" t="s">
        <v>32</v>
      </c>
      <c r="E164" s="33">
        <v>5220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54120</v>
      </c>
      <c r="G167" s="33">
        <v>51795</v>
      </c>
      <c r="I167" s="33">
        <v>49326</v>
      </c>
      <c r="K167" s="33">
        <v>45582</v>
      </c>
      <c r="M167" s="33">
        <v>37900</v>
      </c>
      <c r="O167" s="33">
        <v>32553</v>
      </c>
      <c r="Q167" s="33">
        <v>24838</v>
      </c>
      <c r="S167" s="33">
        <v>25565</v>
      </c>
      <c r="U167" s="33">
        <v>37373</v>
      </c>
      <c r="W167" s="33">
        <v>28094</v>
      </c>
    </row>
    <row r="168" spans="1:37" ht="15" customHeight="1" x14ac:dyDescent="0.4">
      <c r="A168" s="32" t="s">
        <v>184</v>
      </c>
      <c r="B168" s="33" t="s">
        <v>32</v>
      </c>
    </row>
    <row r="169" spans="1:37" ht="15" customHeight="1" x14ac:dyDescent="0.4">
      <c r="A169" s="32" t="s">
        <v>185</v>
      </c>
      <c r="B169" s="33" t="s">
        <v>32</v>
      </c>
      <c r="E169" s="33">
        <v>37850</v>
      </c>
      <c r="G169" s="33">
        <v>35548</v>
      </c>
      <c r="I169" s="33">
        <v>32656</v>
      </c>
      <c r="K169" s="33">
        <v>30180</v>
      </c>
      <c r="M169" s="33">
        <v>25821</v>
      </c>
      <c r="O169" s="33">
        <v>20996</v>
      </c>
      <c r="Q169" s="33">
        <v>20416</v>
      </c>
      <c r="S169" s="33">
        <v>15850</v>
      </c>
      <c r="U169" s="33">
        <v>22470</v>
      </c>
      <c r="W169" s="33">
        <v>17838</v>
      </c>
    </row>
    <row r="170" spans="1:37" ht="15" customHeight="1" x14ac:dyDescent="0.4">
      <c r="A170" s="32" t="s">
        <v>186</v>
      </c>
      <c r="B170" s="33" t="s">
        <v>32</v>
      </c>
      <c r="M170" s="33">
        <v>-124</v>
      </c>
      <c r="O170" s="33">
        <v>37</v>
      </c>
      <c r="Q170" s="33">
        <v>578</v>
      </c>
      <c r="S170" s="33">
        <v>-892</v>
      </c>
      <c r="U170" s="33">
        <v>-2</v>
      </c>
      <c r="W170" s="33">
        <v>114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16270</v>
      </c>
      <c r="F171" s="44">
        <f>E167-E169+E170</f>
        <v>16270</v>
      </c>
      <c r="G171" s="43">
        <v>16247</v>
      </c>
      <c r="H171" s="44">
        <f>G167-G169+G170</f>
        <v>16247</v>
      </c>
      <c r="I171" s="43">
        <v>16670</v>
      </c>
      <c r="J171" s="44">
        <f>I167-I169+I170</f>
        <v>16670</v>
      </c>
      <c r="K171" s="43">
        <v>15402</v>
      </c>
      <c r="L171" s="44">
        <f>K167-K169+K170</f>
        <v>15402</v>
      </c>
      <c r="M171" s="43">
        <v>12202</v>
      </c>
      <c r="N171" s="44">
        <f>M167-M169+M170</f>
        <v>11955</v>
      </c>
      <c r="O171" s="43">
        <v>11521</v>
      </c>
      <c r="P171" s="44">
        <f>O167-O169+O170</f>
        <v>11594</v>
      </c>
      <c r="Q171" s="43">
        <v>3844</v>
      </c>
      <c r="R171" s="44">
        <f>Q167-Q169+Q170</f>
        <v>5000</v>
      </c>
      <c r="S171" s="43">
        <v>10607</v>
      </c>
      <c r="T171" s="44">
        <f>S167-S169+S170</f>
        <v>8823</v>
      </c>
      <c r="U171" s="43">
        <v>14904</v>
      </c>
      <c r="V171" s="44">
        <f>U167-U169+U170</f>
        <v>14901</v>
      </c>
      <c r="W171" s="43">
        <v>10142</v>
      </c>
      <c r="X171" s="44">
        <f>W167-W169+W170</f>
        <v>10370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 t="b">
        <f>IF(AND(N171&gt;M171-5,N171&lt;M171+5),1)</f>
        <v>0</v>
      </c>
      <c r="AG171" s="42" t="b">
        <f>IF(AND(P171&gt;O171-5,P171&lt;O171+5),1)</f>
        <v>0</v>
      </c>
      <c r="AH171" s="42" t="b">
        <f>IF(AND(R171&gt;Q171-5,R171&lt;Q171+5),1)</f>
        <v>0</v>
      </c>
      <c r="AI171" s="42" t="b">
        <f>IF(AND(T171&gt;S171-5,T171&lt;S171+5),1)</f>
        <v>0</v>
      </c>
      <c r="AJ171" s="42">
        <f>IF(AND(V171&gt;U171-5,V171&lt;U171+5),1)</f>
        <v>1</v>
      </c>
      <c r="AK171" s="42" t="b">
        <f>IF(AND(X171&gt;W171-5,X171&lt;W171+5),1)</f>
        <v>0</v>
      </c>
    </row>
    <row r="172" spans="1:37" ht="15" customHeight="1" x14ac:dyDescent="0.4">
      <c r="A172" s="32" t="s">
        <v>188</v>
      </c>
      <c r="B172" s="33" t="s">
        <v>32</v>
      </c>
      <c r="E172" s="33">
        <v>17453</v>
      </c>
      <c r="G172" s="33">
        <v>15939</v>
      </c>
      <c r="I172" s="33">
        <v>16167</v>
      </c>
      <c r="K172" s="33">
        <v>15698</v>
      </c>
      <c r="M172" s="33">
        <v>14371</v>
      </c>
      <c r="O172" s="33">
        <v>12074</v>
      </c>
      <c r="Q172" s="33">
        <v>11453</v>
      </c>
      <c r="S172" s="33">
        <v>10900</v>
      </c>
      <c r="U172" s="33">
        <v>16694</v>
      </c>
      <c r="W172" s="33">
        <v>14138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-1183</v>
      </c>
      <c r="F174" s="44">
        <f>E171-E172</f>
        <v>-1183</v>
      </c>
      <c r="G174" s="43">
        <v>309</v>
      </c>
      <c r="H174" s="44">
        <f>G171-G172</f>
        <v>308</v>
      </c>
      <c r="I174" s="43">
        <v>504</v>
      </c>
      <c r="J174" s="44">
        <f>I171-I172</f>
        <v>503</v>
      </c>
      <c r="K174" s="43">
        <v>-296</v>
      </c>
      <c r="L174" s="44">
        <f>K171-K172</f>
        <v>-296</v>
      </c>
      <c r="M174" s="43">
        <v>-2169</v>
      </c>
      <c r="N174" s="44">
        <f>M171-M172</f>
        <v>-2169</v>
      </c>
      <c r="O174" s="43">
        <v>-554</v>
      </c>
      <c r="P174" s="44">
        <f>O171-O172</f>
        <v>-553</v>
      </c>
      <c r="Q174" s="43">
        <v>-7610</v>
      </c>
      <c r="R174" s="44">
        <f>Q171-Q172</f>
        <v>-7609</v>
      </c>
      <c r="S174" s="43">
        <v>-292</v>
      </c>
      <c r="T174" s="44">
        <f>S171-S172</f>
        <v>-293</v>
      </c>
      <c r="U174" s="43">
        <v>-1790</v>
      </c>
      <c r="V174" s="44">
        <f>U171-U172</f>
        <v>-1790</v>
      </c>
      <c r="W174" s="43">
        <v>-3996</v>
      </c>
      <c r="X174" s="44">
        <f>W171-W172</f>
        <v>-3996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198</v>
      </c>
      <c r="F177" s="47">
        <f>SUM(E178:E188)</f>
        <v>198</v>
      </c>
      <c r="G177" s="46">
        <v>187</v>
      </c>
      <c r="H177" s="47">
        <f>SUM(G178:G188)</f>
        <v>187</v>
      </c>
      <c r="I177" s="46">
        <v>197</v>
      </c>
      <c r="J177" s="47">
        <f>SUM(I178:I188)</f>
        <v>198</v>
      </c>
      <c r="K177" s="46">
        <v>161</v>
      </c>
      <c r="L177" s="47">
        <f>SUM(K178:K188)</f>
        <v>161</v>
      </c>
      <c r="M177" s="46">
        <v>137</v>
      </c>
      <c r="N177" s="47">
        <f>SUM(M178:M188)</f>
        <v>137</v>
      </c>
      <c r="O177" s="46">
        <v>140</v>
      </c>
      <c r="P177" s="47">
        <f>SUM(O178:O188)</f>
        <v>140</v>
      </c>
      <c r="Q177" s="46">
        <v>153</v>
      </c>
      <c r="R177" s="47">
        <f>SUM(Q178:Q188)</f>
        <v>153</v>
      </c>
      <c r="S177" s="46">
        <v>170</v>
      </c>
      <c r="T177" s="47">
        <f>SUM(S178:S188)</f>
        <v>170</v>
      </c>
      <c r="U177" s="46">
        <v>541</v>
      </c>
      <c r="V177" s="47">
        <f>SUM(U178:U188)</f>
        <v>540</v>
      </c>
      <c r="W177" s="46">
        <v>1039</v>
      </c>
      <c r="X177" s="47">
        <f>SUM(W178:W188)</f>
        <v>1039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45</v>
      </c>
      <c r="G178" s="33">
        <v>34</v>
      </c>
      <c r="I178" s="33">
        <v>33</v>
      </c>
      <c r="K178" s="33">
        <v>18</v>
      </c>
      <c r="M178" s="33">
        <v>15</v>
      </c>
      <c r="O178" s="33">
        <v>12</v>
      </c>
      <c r="Q178" s="33">
        <v>14</v>
      </c>
      <c r="S178" s="33">
        <v>11</v>
      </c>
      <c r="U178" s="33">
        <v>9</v>
      </c>
      <c r="W178" s="33">
        <v>23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S183" s="33">
        <v>12</v>
      </c>
    </row>
    <row r="184" spans="1:37" ht="15" customHeight="1" x14ac:dyDescent="0.4">
      <c r="A184" s="32" t="s">
        <v>200</v>
      </c>
      <c r="B184" s="33" t="s">
        <v>32</v>
      </c>
      <c r="S184" s="33">
        <v>22</v>
      </c>
      <c r="U184" s="33">
        <v>130</v>
      </c>
      <c r="W184" s="33">
        <v>130</v>
      </c>
    </row>
    <row r="185" spans="1:37" ht="15" customHeight="1" x14ac:dyDescent="0.4">
      <c r="A185" s="32" t="s">
        <v>201</v>
      </c>
      <c r="B185" s="33" t="s">
        <v>32</v>
      </c>
      <c r="W185" s="33">
        <v>35</v>
      </c>
    </row>
    <row r="186" spans="1:37" ht="15" customHeight="1" x14ac:dyDescent="0.4">
      <c r="A186" s="32" t="s">
        <v>202</v>
      </c>
      <c r="B186" s="33" t="s">
        <v>32</v>
      </c>
      <c r="W186" s="33">
        <v>543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153</v>
      </c>
      <c r="G188" s="33">
        <v>153</v>
      </c>
      <c r="I188" s="33">
        <v>165</v>
      </c>
      <c r="K188" s="33">
        <v>143</v>
      </c>
      <c r="M188" s="33">
        <v>122</v>
      </c>
      <c r="O188" s="33">
        <v>128</v>
      </c>
      <c r="Q188" s="33">
        <v>139</v>
      </c>
      <c r="S188" s="33">
        <v>125</v>
      </c>
      <c r="U188" s="33">
        <v>401</v>
      </c>
      <c r="W188" s="33">
        <v>308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365</v>
      </c>
      <c r="F189" s="47">
        <f>SUM(E190:E202)</f>
        <v>365</v>
      </c>
      <c r="G189" s="46">
        <v>348</v>
      </c>
      <c r="H189" s="47">
        <f>SUM(G190:G202)</f>
        <v>348</v>
      </c>
      <c r="I189" s="46">
        <v>324</v>
      </c>
      <c r="J189" s="47">
        <f>SUM(I190:I202)</f>
        <v>324</v>
      </c>
      <c r="K189" s="46">
        <v>239</v>
      </c>
      <c r="L189" s="47">
        <f>SUM(K190:K202)</f>
        <v>238</v>
      </c>
      <c r="M189" s="46">
        <v>321</v>
      </c>
      <c r="N189" s="47">
        <f>SUM(M190:M202)</f>
        <v>321</v>
      </c>
      <c r="O189" s="46">
        <v>370</v>
      </c>
      <c r="P189" s="47">
        <f>SUM(O190:O202)</f>
        <v>371</v>
      </c>
      <c r="Q189" s="46">
        <v>382</v>
      </c>
      <c r="R189" s="47">
        <f>SUM(Q190:Q202)</f>
        <v>382</v>
      </c>
      <c r="S189" s="46">
        <v>406</v>
      </c>
      <c r="T189" s="47">
        <f>SUM(S190:S202)</f>
        <v>406</v>
      </c>
      <c r="U189" s="46">
        <v>571</v>
      </c>
      <c r="V189" s="47">
        <f>SUM(U190:U202)</f>
        <v>571</v>
      </c>
      <c r="W189" s="46">
        <v>531</v>
      </c>
      <c r="X189" s="47">
        <f>SUM(W190:W202)</f>
        <v>530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317</v>
      </c>
      <c r="G190" s="33">
        <v>315</v>
      </c>
      <c r="I190" s="33">
        <v>294</v>
      </c>
      <c r="K190" s="33">
        <v>236</v>
      </c>
      <c r="M190" s="33">
        <v>280</v>
      </c>
      <c r="O190" s="33">
        <v>298</v>
      </c>
      <c r="Q190" s="33">
        <v>331</v>
      </c>
      <c r="S190" s="33">
        <v>262</v>
      </c>
      <c r="U190" s="33">
        <v>129</v>
      </c>
      <c r="W190" s="33">
        <v>164</v>
      </c>
    </row>
    <row r="191" spans="1:37" ht="15" customHeight="1" x14ac:dyDescent="0.4">
      <c r="A191" s="32" t="s">
        <v>207</v>
      </c>
      <c r="B191" s="33" t="s">
        <v>32</v>
      </c>
      <c r="G191" s="33">
        <v>8</v>
      </c>
      <c r="I191" s="33">
        <v>7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G196" s="33">
        <v>10</v>
      </c>
      <c r="M196" s="33">
        <v>12</v>
      </c>
      <c r="O196" s="33">
        <v>5</v>
      </c>
      <c r="S196" s="33">
        <v>7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48</v>
      </c>
      <c r="G202" s="33">
        <v>15</v>
      </c>
      <c r="I202" s="33">
        <v>23</v>
      </c>
      <c r="K202" s="33">
        <v>2</v>
      </c>
      <c r="M202" s="33">
        <v>29</v>
      </c>
      <c r="O202" s="33">
        <v>68</v>
      </c>
      <c r="Q202" s="33">
        <v>51</v>
      </c>
      <c r="S202" s="33">
        <v>137</v>
      </c>
      <c r="U202" s="33">
        <v>442</v>
      </c>
      <c r="W202" s="33">
        <v>366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-1349</v>
      </c>
      <c r="F203" s="44">
        <f>E174+E177-E189</f>
        <v>-1350</v>
      </c>
      <c r="G203" s="43">
        <v>148</v>
      </c>
      <c r="H203" s="44">
        <f>G174+G177-G189</f>
        <v>148</v>
      </c>
      <c r="I203" s="43">
        <v>377</v>
      </c>
      <c r="J203" s="44">
        <f>I174+I177-I189</f>
        <v>377</v>
      </c>
      <c r="K203" s="43">
        <v>-374</v>
      </c>
      <c r="L203" s="44">
        <f>K174+K177-K189</f>
        <v>-374</v>
      </c>
      <c r="M203" s="43">
        <v>-2353</v>
      </c>
      <c r="N203" s="44">
        <f>M174+M177-M189</f>
        <v>-2353</v>
      </c>
      <c r="O203" s="43">
        <v>-784</v>
      </c>
      <c r="P203" s="44">
        <f>O174+O177-O189</f>
        <v>-784</v>
      </c>
      <c r="Q203" s="43">
        <v>-7839</v>
      </c>
      <c r="R203" s="44">
        <f>Q174+Q177-Q189</f>
        <v>-7839</v>
      </c>
      <c r="S203" s="43">
        <v>-529</v>
      </c>
      <c r="T203" s="44">
        <f>S174+S177-S189</f>
        <v>-528</v>
      </c>
      <c r="U203" s="43">
        <v>-1820</v>
      </c>
      <c r="V203" s="44">
        <f>U174+U177-U189</f>
        <v>-1820</v>
      </c>
      <c r="W203" s="43">
        <v>-3488</v>
      </c>
      <c r="X203" s="44">
        <f>W174+W177-W189</f>
        <v>-3488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71</v>
      </c>
      <c r="F204" s="41">
        <f>SUM(E205:E215)</f>
        <v>71</v>
      </c>
      <c r="G204" s="40">
        <v>791</v>
      </c>
      <c r="H204" s="41">
        <f>SUM(G205:G215)</f>
        <v>791</v>
      </c>
      <c r="I204" s="40">
        <v>593</v>
      </c>
      <c r="J204" s="41">
        <f>SUM(I205:I215)</f>
        <v>593</v>
      </c>
      <c r="K204" s="40">
        <v>99</v>
      </c>
      <c r="L204" s="41">
        <f>SUM(K205:K215)</f>
        <v>99</v>
      </c>
      <c r="M204" s="40">
        <v>276</v>
      </c>
      <c r="N204" s="41">
        <f>SUM(M205:M215)</f>
        <v>276</v>
      </c>
      <c r="O204" s="40">
        <v>46</v>
      </c>
      <c r="P204" s="41">
        <f>SUM(O205:O215)</f>
        <v>46</v>
      </c>
      <c r="Q204" s="40">
        <v>1556</v>
      </c>
      <c r="R204" s="41">
        <f>SUM(Q205:Q215)</f>
        <v>1555</v>
      </c>
      <c r="S204" s="40">
        <v>1147</v>
      </c>
      <c r="T204" s="41">
        <f>SUM(S205:S215)</f>
        <v>1147</v>
      </c>
      <c r="U204" s="40">
        <v>2812</v>
      </c>
      <c r="V204" s="41">
        <f>SUM(U205:U215)</f>
        <v>2813</v>
      </c>
      <c r="W204" s="40">
        <v>19</v>
      </c>
      <c r="X204" s="41">
        <f>SUM(W205:W215)</f>
        <v>19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E206" s="33">
        <v>1</v>
      </c>
      <c r="G206" s="33">
        <v>705</v>
      </c>
      <c r="I206" s="33">
        <v>593</v>
      </c>
      <c r="K206" s="33">
        <v>88</v>
      </c>
      <c r="M206" s="33">
        <v>28</v>
      </c>
      <c r="O206" s="33">
        <v>3</v>
      </c>
      <c r="Q206" s="33">
        <v>266</v>
      </c>
      <c r="S206" s="33">
        <v>271</v>
      </c>
      <c r="U206" s="33">
        <v>1340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Q208" s="33">
        <v>1091</v>
      </c>
      <c r="S208" s="33">
        <v>646</v>
      </c>
      <c r="U208" s="33">
        <v>1353</v>
      </c>
      <c r="W208" s="33">
        <v>2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K210" s="33">
        <v>11</v>
      </c>
      <c r="O210" s="33">
        <v>43</v>
      </c>
      <c r="S210" s="33">
        <v>57</v>
      </c>
      <c r="U210" s="33">
        <v>10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E215" s="33">
        <v>70</v>
      </c>
      <c r="G215" s="33">
        <v>86</v>
      </c>
      <c r="M215" s="33">
        <v>248</v>
      </c>
      <c r="Q215" s="33">
        <v>198</v>
      </c>
      <c r="S215" s="33">
        <v>173</v>
      </c>
      <c r="U215" s="33">
        <v>110</v>
      </c>
      <c r="W215" s="33">
        <v>17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76</v>
      </c>
      <c r="F216" s="47">
        <f>SUM(E217:E227)</f>
        <v>76</v>
      </c>
      <c r="G216" s="46">
        <v>982</v>
      </c>
      <c r="H216" s="47">
        <f>SUM(G217:G227)</f>
        <v>982</v>
      </c>
      <c r="I216" s="46">
        <v>3402</v>
      </c>
      <c r="J216" s="47">
        <f>SUM(I217:I227)</f>
        <v>3402</v>
      </c>
      <c r="K216" s="46">
        <v>1333</v>
      </c>
      <c r="L216" s="47">
        <f>SUM(K217:K227)</f>
        <v>1332</v>
      </c>
      <c r="M216" s="46">
        <v>279</v>
      </c>
      <c r="N216" s="47">
        <f>SUM(M217:M227)</f>
        <v>279</v>
      </c>
      <c r="O216" s="46">
        <v>134</v>
      </c>
      <c r="P216" s="47">
        <f>SUM(O217:O227)</f>
        <v>134</v>
      </c>
      <c r="Q216" s="46">
        <v>551</v>
      </c>
      <c r="R216" s="47">
        <f>SUM(Q217:Q227)</f>
        <v>552</v>
      </c>
      <c r="S216" s="46">
        <v>652</v>
      </c>
      <c r="T216" s="47">
        <f>SUM(S217:S227)</f>
        <v>653</v>
      </c>
      <c r="U216" s="46">
        <v>2210</v>
      </c>
      <c r="V216" s="47">
        <f>SUM(U217:U227)</f>
        <v>2209</v>
      </c>
      <c r="W216" s="46">
        <v>1400</v>
      </c>
      <c r="X216" s="47">
        <f>SUM(W217:W227)</f>
        <v>1400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U218" s="33">
        <v>1281</v>
      </c>
      <c r="W218" s="33">
        <v>154</v>
      </c>
    </row>
    <row r="219" spans="1:37" ht="15" customHeight="1" x14ac:dyDescent="0.4">
      <c r="A219" s="32" t="s">
        <v>208</v>
      </c>
      <c r="B219" s="33" t="s">
        <v>32</v>
      </c>
      <c r="I219" s="33">
        <v>9</v>
      </c>
      <c r="K219" s="33">
        <v>69</v>
      </c>
      <c r="M219" s="33">
        <v>24</v>
      </c>
      <c r="U219" s="33">
        <v>145</v>
      </c>
      <c r="W219" s="33">
        <v>9</v>
      </c>
    </row>
    <row r="220" spans="1:37" ht="15" customHeight="1" x14ac:dyDescent="0.4">
      <c r="A220" s="32" t="s">
        <v>209</v>
      </c>
      <c r="B220" s="33" t="s">
        <v>32</v>
      </c>
      <c r="I220" s="33">
        <v>55</v>
      </c>
      <c r="K220" s="33">
        <v>332</v>
      </c>
      <c r="M220" s="33">
        <v>79</v>
      </c>
      <c r="S220" s="33">
        <v>19</v>
      </c>
      <c r="U220" s="33">
        <v>177</v>
      </c>
      <c r="W220" s="33">
        <v>48</v>
      </c>
    </row>
    <row r="221" spans="1:37" ht="15" customHeight="1" x14ac:dyDescent="0.4">
      <c r="A221" s="32" t="s">
        <v>211</v>
      </c>
      <c r="B221" s="33" t="s">
        <v>32</v>
      </c>
      <c r="E221" s="33">
        <v>39</v>
      </c>
      <c r="G221" s="33">
        <v>42</v>
      </c>
      <c r="I221" s="33">
        <v>803</v>
      </c>
      <c r="K221" s="33">
        <v>600</v>
      </c>
      <c r="M221" s="33">
        <v>176</v>
      </c>
      <c r="O221" s="33">
        <v>134</v>
      </c>
      <c r="Q221" s="33">
        <v>99</v>
      </c>
      <c r="S221" s="33">
        <v>154</v>
      </c>
      <c r="U221" s="33">
        <v>173</v>
      </c>
      <c r="W221" s="33">
        <v>17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  <c r="W223" s="33">
        <v>108</v>
      </c>
    </row>
    <row r="224" spans="1:37" ht="15" customHeight="1" x14ac:dyDescent="0.4">
      <c r="A224" s="32" t="s">
        <v>232</v>
      </c>
      <c r="B224" s="33" t="s">
        <v>32</v>
      </c>
      <c r="S224" s="33">
        <v>156</v>
      </c>
      <c r="U224" s="33">
        <v>190</v>
      </c>
      <c r="W224" s="33">
        <v>18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37</v>
      </c>
      <c r="G227" s="33">
        <v>940</v>
      </c>
      <c r="I227" s="33">
        <v>2535</v>
      </c>
      <c r="K227" s="33">
        <v>331</v>
      </c>
      <c r="Q227" s="33">
        <v>453</v>
      </c>
      <c r="S227" s="33">
        <v>324</v>
      </c>
      <c r="U227" s="33">
        <v>243</v>
      </c>
      <c r="W227" s="33">
        <v>1046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-1355</v>
      </c>
      <c r="F229" s="44">
        <f>E203+E204-E216</f>
        <v>-1354</v>
      </c>
      <c r="G229" s="43">
        <v>-43</v>
      </c>
      <c r="H229" s="44">
        <f>G203+G204-G216</f>
        <v>-43</v>
      </c>
      <c r="I229" s="43">
        <v>-2432</v>
      </c>
      <c r="J229" s="44">
        <f>I203+I204-I216</f>
        <v>-2432</v>
      </c>
      <c r="K229" s="43">
        <v>-1607</v>
      </c>
      <c r="L229" s="44">
        <f>K203+K204-K216</f>
        <v>-1608</v>
      </c>
      <c r="M229" s="43">
        <v>-2356</v>
      </c>
      <c r="N229" s="44">
        <f>M203+M204-M216</f>
        <v>-2356</v>
      </c>
      <c r="O229" s="43">
        <v>-872</v>
      </c>
      <c r="P229" s="44">
        <f>O203+O204-O216</f>
        <v>-872</v>
      </c>
      <c r="Q229" s="43">
        <v>-6834</v>
      </c>
      <c r="R229" s="44">
        <f>Q203+Q204-Q216</f>
        <v>-6834</v>
      </c>
      <c r="S229" s="43">
        <v>-34</v>
      </c>
      <c r="T229" s="44">
        <f>S203+S204-S216</f>
        <v>-34</v>
      </c>
      <c r="U229" s="43">
        <v>-1218</v>
      </c>
      <c r="V229" s="44">
        <f>U203+U204-U216</f>
        <v>-1218</v>
      </c>
      <c r="W229" s="43">
        <v>-4869</v>
      </c>
      <c r="X229" s="44">
        <f>W203+W204-W216</f>
        <v>-4869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-1355</v>
      </c>
      <c r="G232" s="33">
        <v>-43</v>
      </c>
      <c r="I232" s="33">
        <v>-2432</v>
      </c>
      <c r="K232" s="33">
        <v>-1607</v>
      </c>
      <c r="M232" s="33">
        <v>-2356</v>
      </c>
      <c r="O232" s="33">
        <v>-872</v>
      </c>
      <c r="Q232" s="33">
        <v>-6834</v>
      </c>
      <c r="S232" s="33">
        <v>-34</v>
      </c>
      <c r="U232" s="33">
        <v>-1218</v>
      </c>
      <c r="W232" s="33">
        <v>-4869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25</v>
      </c>
      <c r="F233" s="36">
        <f>SUM(E234:E244)</f>
        <v>22</v>
      </c>
      <c r="G233" s="35">
        <v>25</v>
      </c>
      <c r="H233" s="36">
        <f>SUM(G234:G244)</f>
        <v>25</v>
      </c>
      <c r="I233" s="35">
        <v>-901</v>
      </c>
      <c r="J233" s="36">
        <f>SUM(I234:I244)</f>
        <v>-901</v>
      </c>
      <c r="K233" s="35">
        <v>1445</v>
      </c>
      <c r="L233" s="36">
        <f>SUM(K234:K244)</f>
        <v>1444</v>
      </c>
      <c r="M233" s="35">
        <v>15</v>
      </c>
      <c r="N233" s="36">
        <f>SUM(M234:M244)</f>
        <v>15</v>
      </c>
      <c r="O233" s="35">
        <v>-136</v>
      </c>
      <c r="P233" s="36">
        <f>SUM(O234:O244)</f>
        <v>-134</v>
      </c>
      <c r="Q233" s="35">
        <v>-138</v>
      </c>
      <c r="R233" s="36">
        <f>SUM(Q234:Q244)</f>
        <v>-136</v>
      </c>
      <c r="S233" s="35">
        <v>-396</v>
      </c>
      <c r="T233" s="36">
        <f>SUM(S234:S244)</f>
        <v>-394</v>
      </c>
      <c r="U233" s="35">
        <v>64</v>
      </c>
      <c r="V233" s="36">
        <f>SUM(U234:U244)</f>
        <v>187</v>
      </c>
      <c r="W233" s="35">
        <v>53</v>
      </c>
      <c r="X233" s="36">
        <f>SUM(W234:W244)</f>
        <v>53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25</v>
      </c>
      <c r="G236" s="33">
        <v>25</v>
      </c>
      <c r="I236" s="33">
        <v>14</v>
      </c>
      <c r="K236" s="33">
        <v>19</v>
      </c>
      <c r="M236" s="33">
        <v>15</v>
      </c>
      <c r="O236" s="33">
        <v>18</v>
      </c>
      <c r="Q236" s="33">
        <v>14</v>
      </c>
      <c r="S236" s="33">
        <v>28</v>
      </c>
      <c r="U236" s="33">
        <v>121</v>
      </c>
      <c r="W236" s="33">
        <v>28</v>
      </c>
    </row>
    <row r="237" spans="1:37" ht="15" customHeight="1" x14ac:dyDescent="0.4">
      <c r="A237" s="32" t="s">
        <v>245</v>
      </c>
      <c r="B237" s="33" t="s">
        <v>32</v>
      </c>
      <c r="I237" s="33">
        <v>-915</v>
      </c>
      <c r="K237" s="33">
        <v>1426</v>
      </c>
      <c r="O237" s="33">
        <v>-154</v>
      </c>
      <c r="Q237" s="33">
        <v>-152</v>
      </c>
      <c r="S237" s="33">
        <v>-424</v>
      </c>
      <c r="U237" s="33">
        <v>-57</v>
      </c>
      <c r="W237" s="33">
        <v>25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E240" s="33">
        <v>-3</v>
      </c>
      <c r="K240" s="33">
        <v>-1</v>
      </c>
      <c r="O240" s="33">
        <v>2</v>
      </c>
      <c r="Q240" s="33">
        <v>2</v>
      </c>
      <c r="S240" s="33">
        <v>2</v>
      </c>
      <c r="U240" s="33">
        <v>123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-1377</v>
      </c>
      <c r="F245" s="44">
        <f>F229-E233+SUM(E242:E244)-E241-E240</f>
        <v>-1376</v>
      </c>
      <c r="G245" s="43">
        <v>-68</v>
      </c>
      <c r="H245" s="44">
        <f>H229-G233+SUM(G242:G244)-G241-G240</f>
        <v>-68</v>
      </c>
      <c r="I245" s="43">
        <v>-1530</v>
      </c>
      <c r="J245" s="44">
        <f>J229-I233+SUM(I242:I244)-I241-I240</f>
        <v>-1531</v>
      </c>
      <c r="K245" s="43">
        <v>-3051</v>
      </c>
      <c r="L245" s="44">
        <f>L229-K233+SUM(K242:K244)-K241-K240</f>
        <v>-3052</v>
      </c>
      <c r="M245" s="43">
        <v>-2372</v>
      </c>
      <c r="N245" s="44">
        <f>N229-M233+SUM(M242:M244)-M241-M240</f>
        <v>-2371</v>
      </c>
      <c r="O245" s="43">
        <v>-739</v>
      </c>
      <c r="P245" s="44">
        <f>P229-O233+SUM(O242:O244)-O241-O240</f>
        <v>-738</v>
      </c>
      <c r="Q245" s="43">
        <v>-6697</v>
      </c>
      <c r="R245" s="44">
        <f>R229-Q233+SUM(Q242:Q244)-Q241-Q240</f>
        <v>-6698</v>
      </c>
      <c r="S245" s="43">
        <v>360</v>
      </c>
      <c r="T245" s="44">
        <f>T229-S233+SUM(S242:S244)-S241-S240</f>
        <v>360</v>
      </c>
      <c r="U245" s="43">
        <v>-1405</v>
      </c>
      <c r="V245" s="44">
        <f>V229-U233+SUM(U242:U244)-U241-U240</f>
        <v>-1405</v>
      </c>
      <c r="W245" s="43">
        <v>-4923</v>
      </c>
      <c r="X245" s="44">
        <f>X229-W233+SUM(W242:W244)-W241-W240</f>
        <v>-4922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I246" s="33">
        <v>-2432</v>
      </c>
      <c r="K246" s="33">
        <v>-1607</v>
      </c>
      <c r="M246" s="33">
        <v>-2356</v>
      </c>
      <c r="O246" s="33">
        <v>-872</v>
      </c>
      <c r="Q246" s="33">
        <v>-6834</v>
      </c>
      <c r="S246" s="33">
        <v>-34</v>
      </c>
      <c r="U246" s="33">
        <v>-1218</v>
      </c>
      <c r="W246" s="33">
        <v>-4869</v>
      </c>
    </row>
    <row r="247" spans="1:37" ht="15" customHeight="1" x14ac:dyDescent="0.4">
      <c r="A247" s="32" t="s">
        <v>255</v>
      </c>
      <c r="B247" s="33" t="s">
        <v>32</v>
      </c>
      <c r="I247" s="33">
        <v>506</v>
      </c>
      <c r="K247" s="33">
        <v>492</v>
      </c>
      <c r="M247" s="33">
        <v>449</v>
      </c>
      <c r="O247" s="33">
        <v>383</v>
      </c>
      <c r="Q247" s="33">
        <v>349</v>
      </c>
      <c r="S247" s="33">
        <v>296</v>
      </c>
      <c r="U247" s="33">
        <v>479</v>
      </c>
      <c r="W247" s="33">
        <v>137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U249" s="33">
        <v>1281</v>
      </c>
      <c r="W249" s="33">
        <v>154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I251" s="33">
        <v>-585</v>
      </c>
      <c r="K251" s="33">
        <v>-19</v>
      </c>
      <c r="M251" s="33">
        <v>-4</v>
      </c>
      <c r="O251" s="33">
        <v>-3</v>
      </c>
      <c r="Q251" s="33">
        <v>-266</v>
      </c>
      <c r="S251" s="33">
        <v>-271</v>
      </c>
      <c r="U251" s="33">
        <v>-1195</v>
      </c>
      <c r="W251" s="33">
        <v>3</v>
      </c>
    </row>
    <row r="252" spans="1:37" ht="15" customHeight="1" x14ac:dyDescent="0.4">
      <c r="A252" s="32" t="s">
        <v>520</v>
      </c>
      <c r="B252" s="33" t="s">
        <v>32</v>
      </c>
      <c r="I252" s="33">
        <v>55</v>
      </c>
      <c r="K252" s="33">
        <v>332</v>
      </c>
      <c r="M252" s="33">
        <v>79</v>
      </c>
      <c r="S252" s="33">
        <v>18</v>
      </c>
      <c r="U252" s="33">
        <v>177</v>
      </c>
      <c r="W252" s="33">
        <v>48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M254" s="33">
        <v>7</v>
      </c>
      <c r="O254" s="33">
        <v>82</v>
      </c>
      <c r="Q254" s="33">
        <v>-1091</v>
      </c>
      <c r="S254" s="33">
        <v>-586</v>
      </c>
      <c r="U254" s="33">
        <v>-1328</v>
      </c>
      <c r="W254" s="33">
        <v>3</v>
      </c>
    </row>
    <row r="255" spans="1:37" ht="15" customHeight="1" x14ac:dyDescent="0.4">
      <c r="A255" s="32" t="s">
        <v>263</v>
      </c>
      <c r="B255" s="33" t="s">
        <v>32</v>
      </c>
      <c r="I255" s="33">
        <v>7</v>
      </c>
      <c r="K255" s="33">
        <v>44</v>
      </c>
      <c r="M255" s="33">
        <v>170</v>
      </c>
      <c r="O255" s="33">
        <v>52</v>
      </c>
      <c r="Q255" s="33">
        <v>99</v>
      </c>
      <c r="S255" s="33">
        <v>79</v>
      </c>
      <c r="U255" s="33">
        <v>126</v>
      </c>
      <c r="W255" s="33">
        <v>12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>
        <v>-18</v>
      </c>
      <c r="U259" s="33">
        <v>-21</v>
      </c>
      <c r="W259" s="33">
        <v>17</v>
      </c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/>
      <c r="I261" s="33">
        <v>531</v>
      </c>
      <c r="K261" s="33">
        <v>288</v>
      </c>
      <c r="M261" s="33">
        <v>-604</v>
      </c>
      <c r="O261" s="33">
        <v>5</v>
      </c>
      <c r="Q261" s="33">
        <v>-333</v>
      </c>
      <c r="S261" s="33">
        <v>-185</v>
      </c>
      <c r="U261" s="33">
        <v>-76</v>
      </c>
      <c r="W261" s="33">
        <v>21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/>
      <c r="I262" s="33">
        <v>1689</v>
      </c>
      <c r="K262" s="33">
        <v>-89</v>
      </c>
      <c r="M262" s="33">
        <v>-87</v>
      </c>
      <c r="O262" s="33">
        <v>-36</v>
      </c>
      <c r="Q262" s="33">
        <v>-71</v>
      </c>
      <c r="S262" s="33">
        <v>-396</v>
      </c>
      <c r="U262" s="33">
        <v>-124</v>
      </c>
      <c r="W262" s="33">
        <v>-3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/>
      <c r="I263" s="33">
        <v>-5</v>
      </c>
      <c r="K263" s="33">
        <v>-21</v>
      </c>
      <c r="M263" s="33">
        <v>-11</v>
      </c>
      <c r="O263" s="33">
        <v>-49</v>
      </c>
      <c r="Q263" s="33">
        <v>-14</v>
      </c>
      <c r="S263" s="33">
        <v>-10</v>
      </c>
      <c r="U263" s="33">
        <v>10</v>
      </c>
      <c r="W263" s="33">
        <v>-14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/>
      <c r="I265" s="33">
        <v>-32</v>
      </c>
      <c r="K265" s="33">
        <v>-18</v>
      </c>
      <c r="M265" s="33">
        <v>-15</v>
      </c>
      <c r="O265" s="33">
        <v>-12</v>
      </c>
      <c r="Q265" s="33">
        <v>-13</v>
      </c>
      <c r="S265" s="33">
        <v>-11</v>
      </c>
      <c r="U265" s="33">
        <v>-10</v>
      </c>
      <c r="W265" s="33">
        <v>-22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/>
      <c r="I266" s="33">
        <v>294</v>
      </c>
      <c r="K266" s="33">
        <v>218</v>
      </c>
      <c r="M266" s="33">
        <v>261</v>
      </c>
      <c r="O266" s="33">
        <v>273</v>
      </c>
      <c r="Q266" s="33">
        <v>331</v>
      </c>
      <c r="S266" s="33">
        <v>257</v>
      </c>
      <c r="U266" s="33">
        <v>129</v>
      </c>
      <c r="W266" s="33">
        <v>164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>
        <v>258</v>
      </c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/>
      <c r="I272" s="33">
        <v>833</v>
      </c>
      <c r="K272" s="33">
        <v>739</v>
      </c>
      <c r="M272" s="33">
        <v>2328</v>
      </c>
      <c r="O272" s="33">
        <v>773</v>
      </c>
      <c r="Q272" s="33">
        <v>3684</v>
      </c>
      <c r="S272" s="33">
        <v>963</v>
      </c>
      <c r="U272" s="33">
        <v>-85</v>
      </c>
      <c r="W272" s="33">
        <v>436</v>
      </c>
    </row>
    <row r="273" spans="1:37" ht="15" customHeight="1" x14ac:dyDescent="0.4">
      <c r="A273" s="32" t="s">
        <v>281</v>
      </c>
      <c r="B273" s="33" t="s">
        <v>32</v>
      </c>
      <c r="I273" s="33">
        <v>571</v>
      </c>
      <c r="K273" s="33">
        <v>554</v>
      </c>
      <c r="M273" s="33">
        <v>694</v>
      </c>
      <c r="O273" s="33">
        <v>780</v>
      </c>
      <c r="Q273" s="33">
        <v>2050</v>
      </c>
      <c r="S273" s="33">
        <v>1630</v>
      </c>
      <c r="U273" s="33">
        <v>-274</v>
      </c>
      <c r="W273" s="33">
        <v>1451</v>
      </c>
    </row>
    <row r="274" spans="1:37" ht="15" customHeight="1" x14ac:dyDescent="0.4">
      <c r="A274" s="32" t="s">
        <v>282</v>
      </c>
      <c r="B274" s="33" t="s">
        <v>32</v>
      </c>
      <c r="I274" s="33">
        <v>-1695</v>
      </c>
      <c r="K274" s="33">
        <v>-1288</v>
      </c>
      <c r="M274" s="33">
        <v>-1039</v>
      </c>
      <c r="O274" s="33">
        <v>-1403</v>
      </c>
      <c r="Q274" s="33">
        <v>-433</v>
      </c>
      <c r="S274" s="33">
        <v>-2304</v>
      </c>
      <c r="U274" s="33">
        <v>307</v>
      </c>
      <c r="W274" s="33">
        <v>-724</v>
      </c>
    </row>
    <row r="275" spans="1:37" ht="15" customHeight="1" x14ac:dyDescent="0.4">
      <c r="A275" s="32" t="s">
        <v>283</v>
      </c>
      <c r="B275" s="33" t="s">
        <v>32</v>
      </c>
      <c r="S275" s="33">
        <v>339</v>
      </c>
      <c r="U275" s="33">
        <v>-228</v>
      </c>
      <c r="W275" s="33">
        <v>-128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K277" s="33">
        <v>12</v>
      </c>
      <c r="M277" s="33">
        <v>-105</v>
      </c>
      <c r="O277" s="33">
        <v>181</v>
      </c>
      <c r="Q277" s="33">
        <v>-299</v>
      </c>
    </row>
    <row r="278" spans="1:37" ht="15" customHeight="1" x14ac:dyDescent="0.4">
      <c r="A278" s="32" t="s">
        <v>286</v>
      </c>
      <c r="B278" s="33" t="s">
        <v>32</v>
      </c>
      <c r="Q278" s="33">
        <v>1031</v>
      </c>
      <c r="S278" s="33">
        <v>-892</v>
      </c>
      <c r="U278" s="33">
        <v>-391</v>
      </c>
      <c r="W278" s="33">
        <v>-531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/>
      <c r="H280" s="36"/>
      <c r="I280" s="35">
        <v>193</v>
      </c>
      <c r="J280" s="36"/>
      <c r="K280" s="35"/>
      <c r="L280" s="36"/>
      <c r="M280" s="35"/>
      <c r="N280" s="36"/>
      <c r="O280" s="35"/>
      <c r="P280" s="36"/>
      <c r="Q280" s="35"/>
      <c r="R280" s="36"/>
      <c r="S280" s="35">
        <v>652</v>
      </c>
      <c r="T280" s="36"/>
      <c r="U280" s="35"/>
      <c r="V280" s="36"/>
      <c r="W280" s="35"/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/>
      <c r="H285" s="47">
        <f>SUM(G246:G280)</f>
        <v>0</v>
      </c>
      <c r="I285" s="46">
        <v>-69</v>
      </c>
      <c r="J285" s="47">
        <f>SUM(I246:I280)</f>
        <v>-70</v>
      </c>
      <c r="K285" s="46">
        <v>-364</v>
      </c>
      <c r="L285" s="47">
        <f>SUM(K246:K280)</f>
        <v>-363</v>
      </c>
      <c r="M285" s="46">
        <v>-234</v>
      </c>
      <c r="N285" s="47">
        <f>SUM(M246:M280)</f>
        <v>-233</v>
      </c>
      <c r="O285" s="46">
        <v>154</v>
      </c>
      <c r="P285" s="47">
        <f>SUM(O246:O280)</f>
        <v>154</v>
      </c>
      <c r="Q285" s="46">
        <v>-1812</v>
      </c>
      <c r="R285" s="47">
        <f>SUM(Q246:Q280)</f>
        <v>-1810</v>
      </c>
      <c r="S285" s="46">
        <v>-471</v>
      </c>
      <c r="T285" s="47">
        <f>SUM(S246:S280)</f>
        <v>-473</v>
      </c>
      <c r="U285" s="46">
        <v>-2440</v>
      </c>
      <c r="V285" s="47">
        <f>SUM(U246:U280)</f>
        <v>-2441</v>
      </c>
      <c r="W285" s="46">
        <v>-3589</v>
      </c>
      <c r="X285" s="47">
        <f>SUM(W246:W280)</f>
        <v>-3587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I286" s="33">
        <v>32</v>
      </c>
      <c r="K286" s="33">
        <v>18</v>
      </c>
      <c r="M286" s="33">
        <v>15</v>
      </c>
      <c r="O286" s="33">
        <v>12</v>
      </c>
      <c r="Q286" s="33">
        <v>13</v>
      </c>
      <c r="S286" s="33">
        <v>11</v>
      </c>
      <c r="U286" s="33">
        <v>10</v>
      </c>
      <c r="W286" s="33">
        <v>46</v>
      </c>
    </row>
    <row r="287" spans="1:37" ht="15" customHeight="1" x14ac:dyDescent="0.4">
      <c r="A287" s="32" t="s">
        <v>295</v>
      </c>
      <c r="B287" s="33" t="s">
        <v>32</v>
      </c>
      <c r="I287" s="33">
        <v>-333</v>
      </c>
      <c r="K287" s="33">
        <v>-226</v>
      </c>
      <c r="M287" s="33">
        <v>-265</v>
      </c>
      <c r="O287" s="33">
        <v>-273</v>
      </c>
      <c r="Q287" s="33">
        <v>-341</v>
      </c>
      <c r="S287" s="33">
        <v>-239</v>
      </c>
      <c r="U287" s="33">
        <v>-129</v>
      </c>
      <c r="W287" s="33">
        <v>-165</v>
      </c>
    </row>
    <row r="288" spans="1:37" ht="15" customHeight="1" x14ac:dyDescent="0.4">
      <c r="A288" s="32" t="s">
        <v>296</v>
      </c>
      <c r="B288" s="33" t="s">
        <v>32</v>
      </c>
      <c r="I288" s="33">
        <v>-21</v>
      </c>
      <c r="K288" s="33">
        <v>-18</v>
      </c>
      <c r="M288" s="33">
        <v>-18</v>
      </c>
      <c r="O288" s="33">
        <v>-15</v>
      </c>
      <c r="Q288" s="33">
        <v>-18</v>
      </c>
      <c r="S288" s="33">
        <v>-26</v>
      </c>
      <c r="U288" s="33">
        <v>-121</v>
      </c>
      <c r="W288" s="33">
        <v>-31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/>
      <c r="H291" s="44">
        <f>H285+SUM(G286:G290)</f>
        <v>0</v>
      </c>
      <c r="I291" s="43">
        <v>-391</v>
      </c>
      <c r="J291" s="44">
        <f>J285+SUM(I286:I290)</f>
        <v>-392</v>
      </c>
      <c r="K291" s="43">
        <v>-590</v>
      </c>
      <c r="L291" s="44">
        <f>L285+SUM(K286:K290)</f>
        <v>-589</v>
      </c>
      <c r="M291" s="43">
        <v>-503</v>
      </c>
      <c r="N291" s="44">
        <f>N285+SUM(M286:M290)</f>
        <v>-501</v>
      </c>
      <c r="O291" s="43">
        <v>-122</v>
      </c>
      <c r="P291" s="44">
        <f>P285+SUM(O286:O290)</f>
        <v>-122</v>
      </c>
      <c r="Q291" s="43">
        <v>-2159</v>
      </c>
      <c r="R291" s="44">
        <f>R285+SUM(Q286:Q290)</f>
        <v>-2156</v>
      </c>
      <c r="S291" s="43">
        <v>-726</v>
      </c>
      <c r="T291" s="44">
        <f>T285+SUM(S286:S290)</f>
        <v>-727</v>
      </c>
      <c r="U291" s="43">
        <v>-2679</v>
      </c>
      <c r="V291" s="44">
        <f>V285+SUM(U286:U290)</f>
        <v>-2681</v>
      </c>
      <c r="W291" s="43">
        <v>-3738</v>
      </c>
      <c r="X291" s="44">
        <f>X285+SUM(W286:W290)</f>
        <v>-3737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</row>
    <row r="293" spans="1:37" ht="15" customHeight="1" x14ac:dyDescent="0.4">
      <c r="A293" s="32" t="s">
        <v>301</v>
      </c>
      <c r="B293" s="33" t="s">
        <v>32</v>
      </c>
    </row>
    <row r="294" spans="1:37" ht="15" customHeight="1" x14ac:dyDescent="0.4">
      <c r="A294" s="32" t="s">
        <v>302</v>
      </c>
      <c r="B294" s="33" t="s">
        <v>32</v>
      </c>
      <c r="I294" s="33">
        <v>-370</v>
      </c>
      <c r="K294" s="33">
        <v>-385</v>
      </c>
      <c r="M294" s="33">
        <v>-239</v>
      </c>
      <c r="O294" s="33">
        <v>-109</v>
      </c>
      <c r="Q294" s="33">
        <v>-179</v>
      </c>
      <c r="S294" s="33">
        <v>-274</v>
      </c>
      <c r="U294" s="33">
        <v>-328</v>
      </c>
      <c r="W294" s="33">
        <v>-349</v>
      </c>
    </row>
    <row r="295" spans="1:37" ht="15" customHeight="1" x14ac:dyDescent="0.4">
      <c r="A295" s="32" t="s">
        <v>303</v>
      </c>
      <c r="B295" s="33" t="s">
        <v>32</v>
      </c>
      <c r="M295" s="33">
        <v>14</v>
      </c>
      <c r="O295" s="33">
        <v>604</v>
      </c>
      <c r="Q295" s="33">
        <v>1590</v>
      </c>
      <c r="S295" s="33">
        <v>4773</v>
      </c>
      <c r="U295" s="33">
        <v>4026</v>
      </c>
      <c r="W295" s="33">
        <v>105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I298" s="33">
        <v>-9</v>
      </c>
      <c r="K298" s="33">
        <v>-4</v>
      </c>
      <c r="M298" s="33">
        <v>-6</v>
      </c>
      <c r="O298" s="33">
        <v>-4</v>
      </c>
      <c r="Q298" s="33">
        <v>-4</v>
      </c>
      <c r="S298" s="33">
        <v>-224</v>
      </c>
      <c r="U298" s="33">
        <v>-6</v>
      </c>
      <c r="W298" s="33">
        <v>-7</v>
      </c>
    </row>
    <row r="299" spans="1:37" ht="15" customHeight="1" x14ac:dyDescent="0.4">
      <c r="A299" s="32" t="s">
        <v>307</v>
      </c>
      <c r="B299" s="33" t="s">
        <v>32</v>
      </c>
      <c r="I299" s="33">
        <v>844</v>
      </c>
      <c r="K299" s="33">
        <v>217</v>
      </c>
      <c r="M299" s="33">
        <v>152</v>
      </c>
      <c r="O299" s="33">
        <v>14</v>
      </c>
      <c r="Q299" s="33">
        <v>356</v>
      </c>
      <c r="S299" s="33">
        <v>769</v>
      </c>
      <c r="U299" s="33">
        <v>349</v>
      </c>
      <c r="W299" s="33">
        <v>2</v>
      </c>
    </row>
    <row r="300" spans="1:37" ht="15" customHeight="1" x14ac:dyDescent="0.4">
      <c r="A300" s="32" t="s">
        <v>308</v>
      </c>
      <c r="B300" s="33" t="s">
        <v>32</v>
      </c>
      <c r="S300" s="33">
        <v>-1214</v>
      </c>
      <c r="U300" s="33">
        <v>-2656</v>
      </c>
    </row>
    <row r="301" spans="1:37" ht="15" customHeight="1" x14ac:dyDescent="0.4">
      <c r="A301" s="32" t="s">
        <v>309</v>
      </c>
      <c r="B301" s="33" t="s">
        <v>32</v>
      </c>
      <c r="S301" s="33">
        <v>18</v>
      </c>
      <c r="U301" s="33">
        <v>1330</v>
      </c>
      <c r="W301" s="33">
        <v>-8</v>
      </c>
    </row>
    <row r="302" spans="1:37" ht="15" customHeight="1" x14ac:dyDescent="0.4">
      <c r="A302" s="32" t="s">
        <v>310</v>
      </c>
      <c r="B302" s="33" t="s">
        <v>32</v>
      </c>
      <c r="S302" s="33">
        <v>-47</v>
      </c>
      <c r="U302" s="33">
        <v>-6</v>
      </c>
    </row>
    <row r="303" spans="1:37" ht="15" customHeight="1" x14ac:dyDescent="0.4">
      <c r="A303" s="32" t="s">
        <v>311</v>
      </c>
      <c r="B303" s="33" t="s">
        <v>32</v>
      </c>
      <c r="S303" s="33">
        <v>38</v>
      </c>
      <c r="U303" s="33">
        <v>41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I305" s="33">
        <v>26</v>
      </c>
      <c r="K305" s="33">
        <v>148</v>
      </c>
      <c r="M305" s="33">
        <v>169</v>
      </c>
      <c r="O305" s="33">
        <v>137</v>
      </c>
      <c r="Q305" s="33">
        <v>330</v>
      </c>
      <c r="S305" s="33">
        <v>261</v>
      </c>
      <c r="U305" s="33">
        <v>-412</v>
      </c>
      <c r="W305" s="33">
        <v>147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/>
      <c r="H306" s="44">
        <f>SUM(G292:G305)</f>
        <v>0</v>
      </c>
      <c r="I306" s="43">
        <v>492</v>
      </c>
      <c r="J306" s="44">
        <f>SUM(I292:I305)</f>
        <v>491</v>
      </c>
      <c r="K306" s="43">
        <v>-23</v>
      </c>
      <c r="L306" s="44">
        <f>SUM(K292:K305)</f>
        <v>-24</v>
      </c>
      <c r="M306" s="43">
        <v>89</v>
      </c>
      <c r="N306" s="44">
        <f>SUM(M292:M305)</f>
        <v>90</v>
      </c>
      <c r="O306" s="43">
        <v>641</v>
      </c>
      <c r="P306" s="44">
        <f>SUM(O292:O305)</f>
        <v>642</v>
      </c>
      <c r="Q306" s="43">
        <v>2093</v>
      </c>
      <c r="R306" s="44">
        <f>SUM(Q292:Q305)</f>
        <v>2093</v>
      </c>
      <c r="S306" s="43">
        <v>4100</v>
      </c>
      <c r="T306" s="44">
        <f>SUM(S292:S305)</f>
        <v>4100</v>
      </c>
      <c r="U306" s="43">
        <v>2338</v>
      </c>
      <c r="V306" s="44">
        <f>SUM(U292:U305)</f>
        <v>2338</v>
      </c>
      <c r="W306" s="43">
        <v>-110</v>
      </c>
      <c r="X306" s="44">
        <f>SUM(W292:W305)</f>
        <v>-110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I307" s="33">
        <v>-580</v>
      </c>
      <c r="K307" s="33">
        <v>816</v>
      </c>
      <c r="M307" s="33">
        <v>834</v>
      </c>
      <c r="O307" s="33">
        <v>15</v>
      </c>
      <c r="Q307" s="33">
        <v>1714</v>
      </c>
      <c r="W307" s="33">
        <v>1500</v>
      </c>
    </row>
    <row r="308" spans="1:37" ht="15" customHeight="1" x14ac:dyDescent="0.4">
      <c r="A308" s="32" t="s">
        <v>315</v>
      </c>
      <c r="B308" s="33" t="s">
        <v>32</v>
      </c>
      <c r="S308" s="33">
        <v>-7203</v>
      </c>
      <c r="U308" s="33">
        <v>-54</v>
      </c>
      <c r="W308" s="33">
        <v>-87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I312" s="33">
        <v>2500</v>
      </c>
      <c r="M312" s="33">
        <v>420</v>
      </c>
      <c r="O312" s="33">
        <v>1200</v>
      </c>
      <c r="S312" s="33">
        <v>14</v>
      </c>
      <c r="U312" s="33">
        <v>900</v>
      </c>
    </row>
    <row r="313" spans="1:37" ht="15" customHeight="1" x14ac:dyDescent="0.4">
      <c r="A313" s="32" t="s">
        <v>320</v>
      </c>
      <c r="B313" s="33" t="s">
        <v>32</v>
      </c>
      <c r="I313" s="33">
        <v>-379</v>
      </c>
      <c r="K313" s="33">
        <v>-487</v>
      </c>
      <c r="M313" s="33">
        <v>-694</v>
      </c>
      <c r="O313" s="33">
        <v>-2300</v>
      </c>
      <c r="Q313" s="33">
        <v>-741</v>
      </c>
      <c r="S313" s="33">
        <v>-1044</v>
      </c>
      <c r="U313" s="33">
        <v>-1328</v>
      </c>
      <c r="W313" s="33">
        <v>-211</v>
      </c>
    </row>
    <row r="314" spans="1:37" ht="15" customHeight="1" x14ac:dyDescent="0.4">
      <c r="A314" s="32" t="s">
        <v>321</v>
      </c>
      <c r="B314" s="33" t="s">
        <v>32</v>
      </c>
    </row>
    <row r="315" spans="1:37" ht="15" customHeight="1" x14ac:dyDescent="0.4">
      <c r="A315" s="32" t="s">
        <v>322</v>
      </c>
      <c r="B315" s="33" t="s">
        <v>32</v>
      </c>
      <c r="I315" s="33">
        <v>-2500</v>
      </c>
      <c r="U315" s="33">
        <v>-404</v>
      </c>
    </row>
    <row r="316" spans="1:37" ht="15" customHeight="1" x14ac:dyDescent="0.4">
      <c r="A316" s="32" t="s">
        <v>323</v>
      </c>
      <c r="B316" s="33" t="s">
        <v>32</v>
      </c>
      <c r="S316" s="33">
        <v>10030</v>
      </c>
      <c r="U316" s="33">
        <v>417</v>
      </c>
      <c r="W316" s="33">
        <v>1606</v>
      </c>
    </row>
    <row r="317" spans="1:37" ht="15" customHeight="1" x14ac:dyDescent="0.4">
      <c r="A317" s="32" t="s">
        <v>324</v>
      </c>
      <c r="B317" s="33" t="s">
        <v>32</v>
      </c>
      <c r="Q317" s="33">
        <v>-1</v>
      </c>
      <c r="S317" s="33">
        <v>-6</v>
      </c>
      <c r="W317" s="33">
        <v>-1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  <c r="U322" s="33">
        <v>-16</v>
      </c>
    </row>
    <row r="323" spans="1:37" ht="15" customHeight="1" x14ac:dyDescent="0.4">
      <c r="A323" s="32" t="s">
        <v>330</v>
      </c>
      <c r="B323" s="33" t="s">
        <v>32</v>
      </c>
      <c r="S323" s="33">
        <v>-128</v>
      </c>
      <c r="U323" s="33">
        <v>-949</v>
      </c>
      <c r="W323" s="33">
        <v>20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/>
      <c r="H324" s="44">
        <f>SUM(G307:G323)</f>
        <v>0</v>
      </c>
      <c r="I324" s="43">
        <v>-959</v>
      </c>
      <c r="J324" s="44">
        <f>SUM(I307:I323)</f>
        <v>-959</v>
      </c>
      <c r="K324" s="43">
        <v>329</v>
      </c>
      <c r="L324" s="44">
        <f>SUM(K307:K323)</f>
        <v>329</v>
      </c>
      <c r="M324" s="43">
        <v>559</v>
      </c>
      <c r="N324" s="44">
        <f>SUM(M307:M323)</f>
        <v>560</v>
      </c>
      <c r="O324" s="43">
        <v>-1085</v>
      </c>
      <c r="P324" s="44">
        <f>SUM(O307:O323)</f>
        <v>-1085</v>
      </c>
      <c r="Q324" s="43">
        <v>972</v>
      </c>
      <c r="R324" s="44">
        <f>SUM(Q307:Q323)</f>
        <v>972</v>
      </c>
      <c r="S324" s="43">
        <v>1663</v>
      </c>
      <c r="T324" s="44">
        <f>SUM(S307:S323)</f>
        <v>1663</v>
      </c>
      <c r="U324" s="43">
        <v>-1434</v>
      </c>
      <c r="V324" s="44">
        <f>SUM(U307:U323)</f>
        <v>-1434</v>
      </c>
      <c r="W324" s="43">
        <v>2828</v>
      </c>
      <c r="X324" s="44">
        <f>SUM(W307:W323)</f>
        <v>2827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/>
      <c r="H326" s="44">
        <f>G329-G327-G328</f>
        <v>0</v>
      </c>
      <c r="I326" s="43">
        <v>-858</v>
      </c>
      <c r="J326" s="44">
        <f>I329-I327-I328</f>
        <v>-859</v>
      </c>
      <c r="K326" s="43">
        <v>-284</v>
      </c>
      <c r="L326" s="44">
        <f>K329-K327-K328</f>
        <v>-284</v>
      </c>
      <c r="M326" s="43">
        <v>145</v>
      </c>
      <c r="N326" s="44">
        <f>M329-M327-M328</f>
        <v>145</v>
      </c>
      <c r="O326" s="43">
        <v>-566</v>
      </c>
      <c r="P326" s="44">
        <f>O329-O327-O328</f>
        <v>-566</v>
      </c>
      <c r="Q326" s="43">
        <v>907</v>
      </c>
      <c r="R326" s="44">
        <f>Q329-Q327-Q328</f>
        <v>907</v>
      </c>
      <c r="S326" s="43">
        <v>5038</v>
      </c>
      <c r="T326" s="44">
        <f>S329-S327-S328</f>
        <v>5038</v>
      </c>
      <c r="U326" s="43">
        <v>-1775</v>
      </c>
      <c r="V326" s="44">
        <f>U329-U327-U328</f>
        <v>-1776</v>
      </c>
      <c r="W326" s="43">
        <v>-1021</v>
      </c>
      <c r="X326" s="44">
        <f>W329-W327-W328</f>
        <v>-1020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I327" s="33">
        <v>1855</v>
      </c>
      <c r="K327" s="33">
        <v>996</v>
      </c>
      <c r="M327" s="33">
        <v>716</v>
      </c>
      <c r="O327" s="33">
        <v>861</v>
      </c>
      <c r="Q327" s="33">
        <v>295</v>
      </c>
      <c r="S327" s="33">
        <v>1202</v>
      </c>
      <c r="U327" s="33">
        <v>6240</v>
      </c>
      <c r="W327" s="33">
        <v>3849</v>
      </c>
    </row>
    <row r="328" spans="1:37" ht="15" customHeight="1" x14ac:dyDescent="0.4">
      <c r="A328" s="32" t="s">
        <v>335</v>
      </c>
      <c r="B328" s="33" t="s">
        <v>32</v>
      </c>
      <c r="K328" s="33">
        <v>4</v>
      </c>
      <c r="U328" s="33">
        <v>-615</v>
      </c>
    </row>
    <row r="329" spans="1:37" ht="15" customHeight="1" x14ac:dyDescent="0.4">
      <c r="A329" s="32" t="s">
        <v>336</v>
      </c>
      <c r="B329" s="33" t="s">
        <v>32</v>
      </c>
      <c r="I329" s="33">
        <v>996</v>
      </c>
      <c r="K329" s="33">
        <v>716</v>
      </c>
      <c r="M329" s="33">
        <v>861</v>
      </c>
      <c r="O329" s="33">
        <v>295</v>
      </c>
      <c r="Q329" s="33">
        <v>1202</v>
      </c>
      <c r="S329" s="33">
        <v>6240</v>
      </c>
      <c r="U329" s="33">
        <v>3849</v>
      </c>
      <c r="W329" s="33">
        <v>2829</v>
      </c>
    </row>
    <row r="330" spans="1:37" ht="15" customHeight="1" x14ac:dyDescent="0.4">
      <c r="A330" s="32" t="s">
        <v>337</v>
      </c>
      <c r="B330" s="33" t="s">
        <v>32</v>
      </c>
      <c r="I330" s="33">
        <v>996</v>
      </c>
      <c r="K330" s="33">
        <v>716</v>
      </c>
      <c r="M330" s="33">
        <v>861</v>
      </c>
      <c r="O330" s="33">
        <v>295</v>
      </c>
      <c r="Q330" s="33">
        <v>1202</v>
      </c>
      <c r="S330" s="33">
        <v>6240</v>
      </c>
      <c r="U330" s="33">
        <v>3849</v>
      </c>
      <c r="W330" s="33">
        <v>2829</v>
      </c>
    </row>
    <row r="331" spans="1:37" ht="15" customHeight="1" x14ac:dyDescent="0.4">
      <c r="A331" s="32" t="s">
        <v>338</v>
      </c>
      <c r="B331" s="33" t="s">
        <v>32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U337" s="33">
        <v>5390</v>
      </c>
      <c r="W337" s="33">
        <v>5614</v>
      </c>
    </row>
    <row r="338" spans="1:24" ht="15" customHeight="1" x14ac:dyDescent="0.4">
      <c r="A338" s="32" t="s">
        <v>345</v>
      </c>
      <c r="B338" s="33" t="s">
        <v>32</v>
      </c>
      <c r="U338" s="33">
        <v>224</v>
      </c>
      <c r="W338" s="33">
        <v>822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U345" s="33">
        <v>224</v>
      </c>
      <c r="W345" s="33">
        <v>822</v>
      </c>
    </row>
    <row r="346" spans="1:24" ht="15" customHeight="1" x14ac:dyDescent="0.4">
      <c r="A346" s="32" t="s">
        <v>353</v>
      </c>
      <c r="B346" s="33" t="s">
        <v>32</v>
      </c>
      <c r="U346" s="33">
        <v>5614</v>
      </c>
      <c r="W346" s="33">
        <v>6436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R368" s="31"/>
      <c r="T368" s="31"/>
      <c r="U368" s="33">
        <v>5109</v>
      </c>
      <c r="V368" s="31"/>
      <c r="W368" s="33">
        <v>2093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U369" s="33">
        <v>217</v>
      </c>
      <c r="V369" s="31"/>
      <c r="W369" s="33">
        <v>799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U378" s="33">
        <v>-3233</v>
      </c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U382" s="33">
        <v>-3016</v>
      </c>
      <c r="V382" s="31"/>
      <c r="W382" s="33">
        <v>799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R383" s="31"/>
      <c r="T383" s="31"/>
      <c r="U383" s="33">
        <v>2093</v>
      </c>
      <c r="V383" s="31"/>
      <c r="W383" s="33">
        <v>2892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R410" s="31"/>
      <c r="T410" s="31"/>
      <c r="U410" s="33">
        <v>-3175</v>
      </c>
      <c r="V410" s="31"/>
      <c r="W410" s="33">
        <v>-2037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R413" s="31"/>
      <c r="T413" s="31"/>
      <c r="U413" s="33">
        <v>-1405</v>
      </c>
      <c r="V413" s="31"/>
      <c r="W413" s="33">
        <v>-4923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U418" s="33">
        <v>3233</v>
      </c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U421" s="33">
        <v>2</v>
      </c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U422" s="33">
        <v>-692</v>
      </c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R423" s="31"/>
      <c r="T423" s="31"/>
      <c r="U423" s="33">
        <v>1138</v>
      </c>
      <c r="V423" s="31"/>
      <c r="W423" s="33">
        <v>-4923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R424" s="31"/>
      <c r="T424" s="31"/>
      <c r="U424" s="33">
        <v>-2037</v>
      </c>
      <c r="V424" s="31"/>
      <c r="W424" s="33">
        <v>-6959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U428" s="33">
        <v>-8</v>
      </c>
      <c r="V428" s="31"/>
      <c r="W428" s="33">
        <v>-8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W429" s="33">
        <v>-1</v>
      </c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W436" s="33">
        <v>-1</v>
      </c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U437" s="33">
        <v>-8</v>
      </c>
      <c r="V437" s="31"/>
      <c r="W437" s="33">
        <v>-9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R438" s="31"/>
      <c r="T438" s="31"/>
      <c r="U438" s="33">
        <v>7317</v>
      </c>
      <c r="V438" s="31"/>
      <c r="W438" s="33">
        <v>5662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U439" s="33">
        <v>441</v>
      </c>
      <c r="V439" s="31"/>
      <c r="W439" s="33">
        <v>1621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R441" s="31"/>
      <c r="T441" s="31"/>
      <c r="U441" s="33">
        <v>-1405</v>
      </c>
      <c r="V441" s="31"/>
      <c r="W441" s="33">
        <v>-4923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W443" s="33">
        <v>-1</v>
      </c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U448" s="33">
        <v>2</v>
      </c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U449" s="33">
        <v>-692</v>
      </c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R450" s="31"/>
      <c r="T450" s="31"/>
      <c r="U450" s="33">
        <v>-1654</v>
      </c>
      <c r="V450" s="31"/>
      <c r="W450" s="33">
        <v>-3302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R451" s="31"/>
      <c r="T451" s="31"/>
      <c r="U451" s="33">
        <v>5662</v>
      </c>
      <c r="V451" s="31"/>
      <c r="W451" s="33">
        <v>2360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U452" s="33">
        <v>171</v>
      </c>
      <c r="V452" s="31"/>
      <c r="W452" s="33">
        <v>85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U453" s="33">
        <v>-86</v>
      </c>
      <c r="V453" s="31"/>
      <c r="W453" s="33">
        <v>-65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U454" s="33">
        <v>85</v>
      </c>
      <c r="V454" s="31"/>
      <c r="W454" s="33">
        <v>20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V459" s="31"/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U464" s="33">
        <v>-692</v>
      </c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U465" s="33">
        <v>692</v>
      </c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T467" s="31"/>
      <c r="U467" s="33">
        <v>-521</v>
      </c>
      <c r="V467" s="31"/>
      <c r="W467" s="33">
        <v>85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T473" s="31"/>
      <c r="U473" s="33">
        <v>606</v>
      </c>
      <c r="V473" s="31"/>
      <c r="W473" s="33">
        <v>-65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T474" s="31"/>
      <c r="U474" s="33">
        <v>85</v>
      </c>
      <c r="V474" s="31"/>
      <c r="W474" s="33">
        <v>20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U475" s="33">
        <v>21</v>
      </c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U476" s="33">
        <v>-21</v>
      </c>
      <c r="V476" s="31"/>
      <c r="W476" s="33">
        <v>19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W477" s="33">
        <v>19</v>
      </c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U478" s="33">
        <v>10</v>
      </c>
      <c r="V478" s="31"/>
      <c r="W478" s="33">
        <v>10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U480" s="33">
        <v>10</v>
      </c>
      <c r="V480" s="31"/>
      <c r="W480" s="33">
        <v>11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R481" s="31"/>
      <c r="T481" s="31"/>
      <c r="U481" s="33">
        <v>6827</v>
      </c>
      <c r="V481" s="31"/>
      <c r="W481" s="33">
        <v>5758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U482" s="33">
        <v>441</v>
      </c>
      <c r="V482" s="31"/>
      <c r="W482" s="33">
        <v>1621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R484" s="31"/>
      <c r="T484" s="31"/>
      <c r="U484" s="33">
        <v>-1405</v>
      </c>
      <c r="V484" s="31"/>
      <c r="W484" s="33">
        <v>-4923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W486" s="33">
        <v>-1</v>
      </c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U491" s="33">
        <v>2</v>
      </c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R492" s="31"/>
      <c r="T492" s="31"/>
      <c r="U492" s="33">
        <v>-107</v>
      </c>
      <c r="V492" s="31"/>
      <c r="W492" s="33">
        <v>-46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R493" s="31"/>
      <c r="T493" s="31"/>
      <c r="U493" s="33">
        <v>-1069</v>
      </c>
      <c r="V493" s="31"/>
      <c r="W493" s="33">
        <v>-3348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R494" s="31"/>
      <c r="T494" s="31"/>
      <c r="U494" s="33">
        <v>5758</v>
      </c>
      <c r="V494" s="31"/>
      <c r="W494" s="33">
        <v>2410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0C0F-049E-47BC-8E99-163C611DA678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 t="s">
        <v>17</v>
      </c>
      <c r="D1" s="31"/>
      <c r="E1" s="30" t="s">
        <v>19</v>
      </c>
      <c r="F1" s="31"/>
      <c r="G1" s="30" t="s">
        <v>512</v>
      </c>
      <c r="H1" s="31"/>
      <c r="I1" s="30" t="s">
        <v>550</v>
      </c>
      <c r="J1" s="31"/>
      <c r="K1" s="30" t="s">
        <v>566</v>
      </c>
      <c r="L1" s="31"/>
      <c r="M1" s="30" t="s">
        <v>570</v>
      </c>
      <c r="N1" s="31"/>
      <c r="O1" s="30" t="s">
        <v>571</v>
      </c>
      <c r="P1" s="31"/>
      <c r="Q1" s="30" t="s">
        <v>572</v>
      </c>
      <c r="R1" s="31"/>
      <c r="S1" s="30" t="s">
        <v>573</v>
      </c>
      <c r="T1" s="31"/>
      <c r="U1" s="30" t="s">
        <v>574</v>
      </c>
      <c r="V1" s="31"/>
      <c r="W1" s="30" t="s">
        <v>589</v>
      </c>
      <c r="X1" s="31"/>
    </row>
    <row r="2" spans="1:37" s="29" customFormat="1" ht="15" customHeight="1" x14ac:dyDescent="0.4">
      <c r="B2" s="30"/>
      <c r="C2" s="30" t="s">
        <v>20</v>
      </c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C3" s="33">
        <v>12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C4" s="33">
        <v>33</v>
      </c>
      <c r="E4" s="33">
        <v>33</v>
      </c>
      <c r="G4" s="33">
        <v>32</v>
      </c>
      <c r="I4" s="33">
        <v>31</v>
      </c>
      <c r="K4" s="33">
        <v>32</v>
      </c>
      <c r="M4" s="33">
        <v>29</v>
      </c>
      <c r="O4" s="33">
        <v>29</v>
      </c>
      <c r="Q4" s="33">
        <v>22</v>
      </c>
      <c r="S4" s="33">
        <v>21</v>
      </c>
      <c r="U4" s="33">
        <v>11</v>
      </c>
      <c r="W4" s="33">
        <v>9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C5" s="33">
        <v>21700000</v>
      </c>
      <c r="E5" s="33">
        <v>22700000</v>
      </c>
      <c r="G5" s="33">
        <v>22700000</v>
      </c>
      <c r="I5" s="33">
        <v>22700000</v>
      </c>
      <c r="K5" s="33">
        <v>22700000</v>
      </c>
      <c r="M5" s="33">
        <v>22700000</v>
      </c>
      <c r="O5" s="33">
        <v>22700000</v>
      </c>
      <c r="Q5" s="33">
        <v>22700000</v>
      </c>
      <c r="S5" s="33">
        <v>22700000</v>
      </c>
      <c r="U5" s="33">
        <v>22700000</v>
      </c>
      <c r="W5" s="33">
        <v>22700000</v>
      </c>
    </row>
    <row r="6" spans="1:37" ht="15" customHeight="1" x14ac:dyDescent="0.4">
      <c r="A6" s="32" t="s">
        <v>27</v>
      </c>
      <c r="B6" s="33" t="s">
        <v>26</v>
      </c>
      <c r="G6" s="33">
        <v>1376</v>
      </c>
      <c r="I6" s="33">
        <v>3051</v>
      </c>
      <c r="K6" s="33">
        <v>8535</v>
      </c>
      <c r="M6" s="33">
        <v>394433</v>
      </c>
      <c r="O6" s="33">
        <v>397481</v>
      </c>
      <c r="Q6" s="33">
        <v>556081</v>
      </c>
      <c r="S6" s="33">
        <v>558264</v>
      </c>
      <c r="U6" s="33">
        <v>560313</v>
      </c>
      <c r="W6" s="33">
        <v>561766</v>
      </c>
    </row>
    <row r="7" spans="1:37" s="34" customFormat="1" ht="15" customHeight="1" x14ac:dyDescent="0.4">
      <c r="A7" s="34" t="s">
        <v>28</v>
      </c>
      <c r="B7" s="35" t="s">
        <v>29</v>
      </c>
      <c r="C7" s="35" t="s">
        <v>588</v>
      </c>
      <c r="D7" s="36"/>
      <c r="E7" s="35" t="s">
        <v>588</v>
      </c>
      <c r="F7" s="36"/>
      <c r="G7" s="35" t="s">
        <v>588</v>
      </c>
      <c r="H7" s="36"/>
      <c r="I7" s="35" t="s">
        <v>588</v>
      </c>
      <c r="J7" s="36"/>
      <c r="K7" s="35" t="s">
        <v>588</v>
      </c>
      <c r="L7" s="36"/>
      <c r="M7" s="35" t="s">
        <v>588</v>
      </c>
      <c r="N7" s="36"/>
      <c r="O7" s="35" t="s">
        <v>588</v>
      </c>
      <c r="P7" s="36"/>
      <c r="Q7" s="35" t="s">
        <v>588</v>
      </c>
      <c r="R7" s="36"/>
      <c r="S7" s="35" t="s">
        <v>588</v>
      </c>
      <c r="T7" s="36"/>
      <c r="U7" s="35" t="s">
        <v>588</v>
      </c>
      <c r="V7" s="36"/>
      <c r="W7" s="35" t="s">
        <v>588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>
        <v>15645</v>
      </c>
      <c r="D8" s="39">
        <f>SUM(C9:C35)-SUM(C17:C21)</f>
        <v>15644</v>
      </c>
      <c r="E8" s="38">
        <v>14468</v>
      </c>
      <c r="F8" s="39">
        <f>SUM(E9:E35)-SUM(E17:E21)</f>
        <v>14465</v>
      </c>
      <c r="G8" s="38">
        <v>12102</v>
      </c>
      <c r="H8" s="39">
        <f>SUM(G9:G35)-SUM(G17:G21)</f>
        <v>12102</v>
      </c>
      <c r="I8" s="38">
        <v>11689</v>
      </c>
      <c r="J8" s="39">
        <f>SUM(I9:I35)-SUM(I17:I21)</f>
        <v>11689</v>
      </c>
      <c r="K8" s="38">
        <v>11380</v>
      </c>
      <c r="L8" s="39">
        <f>SUM(K9:K35)-SUM(K17:K21)</f>
        <v>11377</v>
      </c>
      <c r="M8" s="38">
        <v>10602</v>
      </c>
      <c r="N8" s="39">
        <f>SUM(M9:M35)-SUM(M17:M21)</f>
        <v>10601</v>
      </c>
      <c r="O8" s="38">
        <v>9637</v>
      </c>
      <c r="P8" s="39">
        <f>SUM(O9:O35)-SUM(O17:O21)</f>
        <v>9635</v>
      </c>
      <c r="Q8" s="38">
        <v>9055</v>
      </c>
      <c r="R8" s="39">
        <f>SUM(Q9:Q35)-SUM(Q17:Q21)</f>
        <v>9053</v>
      </c>
      <c r="S8" s="38">
        <v>7583</v>
      </c>
      <c r="T8" s="39">
        <f>SUM(S9:S35)-SUM(S17:S21)</f>
        <v>7582</v>
      </c>
      <c r="U8" s="38">
        <v>6371</v>
      </c>
      <c r="V8" s="39">
        <f>SUM(U9:U35)-SUM(U17:U21)</f>
        <v>6367</v>
      </c>
      <c r="W8" s="38">
        <v>4658</v>
      </c>
      <c r="X8" s="39">
        <f>SUM(W9:W35)-SUM(W17:W21)</f>
        <v>4654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C10" s="33">
        <v>1528</v>
      </c>
      <c r="E10" s="33">
        <v>1470</v>
      </c>
      <c r="G10" s="33">
        <v>1493</v>
      </c>
      <c r="I10" s="33">
        <v>1342</v>
      </c>
      <c r="K10" s="33">
        <v>1186</v>
      </c>
      <c r="M10" s="33">
        <v>814</v>
      </c>
      <c r="O10" s="33">
        <v>1234</v>
      </c>
      <c r="Q10" s="33">
        <v>457</v>
      </c>
      <c r="S10" s="33">
        <v>1584</v>
      </c>
      <c r="U10" s="33">
        <v>329</v>
      </c>
      <c r="W10" s="33">
        <v>141</v>
      </c>
    </row>
    <row r="11" spans="1:37" ht="15" customHeight="1" x14ac:dyDescent="0.4">
      <c r="A11" s="32" t="s">
        <v>35</v>
      </c>
      <c r="B11" s="33" t="s">
        <v>32</v>
      </c>
      <c r="C11" s="33">
        <v>9017</v>
      </c>
      <c r="E11" s="33">
        <v>8039</v>
      </c>
      <c r="G11" s="33">
        <v>7326</v>
      </c>
      <c r="I11" s="33">
        <v>6334</v>
      </c>
      <c r="K11" s="33">
        <v>5708</v>
      </c>
      <c r="M11" s="33">
        <v>4961</v>
      </c>
      <c r="O11" s="33">
        <v>4834</v>
      </c>
      <c r="Q11" s="33">
        <v>4615</v>
      </c>
      <c r="S11" s="33">
        <v>4028</v>
      </c>
      <c r="U11" s="33">
        <v>3192</v>
      </c>
      <c r="W11" s="33">
        <v>2502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C15" s="33">
        <v>1560</v>
      </c>
      <c r="E15" s="33">
        <v>1593</v>
      </c>
    </row>
    <row r="16" spans="1:37" ht="15" customHeight="1" x14ac:dyDescent="0.4">
      <c r="A16" s="32" t="s">
        <v>40</v>
      </c>
      <c r="B16" s="33" t="s">
        <v>32</v>
      </c>
      <c r="C16" s="33">
        <v>3170</v>
      </c>
      <c r="E16" s="33">
        <v>2881</v>
      </c>
      <c r="G16" s="33">
        <v>2794</v>
      </c>
      <c r="I16" s="33">
        <v>3573</v>
      </c>
      <c r="K16" s="33">
        <v>3848</v>
      </c>
      <c r="M16" s="33">
        <v>4298</v>
      </c>
      <c r="O16" s="33">
        <v>3203</v>
      </c>
      <c r="Q16" s="33">
        <v>3402</v>
      </c>
      <c r="S16" s="33">
        <v>1681</v>
      </c>
      <c r="U16" s="33">
        <v>1979</v>
      </c>
      <c r="W16" s="33">
        <v>1716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2881</v>
      </c>
      <c r="G17" s="33">
        <v>2763</v>
      </c>
      <c r="I17" s="33">
        <v>3514</v>
      </c>
      <c r="K17" s="33">
        <v>3800</v>
      </c>
      <c r="M17" s="33">
        <v>4298</v>
      </c>
      <c r="O17" s="33">
        <v>3203</v>
      </c>
      <c r="Q17" s="33">
        <v>3402</v>
      </c>
      <c r="S17" s="33">
        <v>1681</v>
      </c>
      <c r="U17" s="33">
        <v>1918</v>
      </c>
      <c r="W17" s="33">
        <v>1655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>
        <v>5</v>
      </c>
      <c r="I19" s="33">
        <v>48</v>
      </c>
      <c r="K19" s="33">
        <v>48</v>
      </c>
      <c r="M19" s="33"/>
      <c r="O19" s="33"/>
      <c r="Q19" s="33"/>
      <c r="S19" s="33"/>
      <c r="U19" s="33">
        <v>13</v>
      </c>
      <c r="W19" s="33">
        <v>11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>
        <v>26</v>
      </c>
      <c r="I20" s="33">
        <v>11</v>
      </c>
      <c r="K20" s="33"/>
      <c r="M20" s="33"/>
      <c r="O20" s="33"/>
      <c r="Q20" s="33"/>
      <c r="S20" s="33"/>
      <c r="U20" s="33">
        <v>48</v>
      </c>
      <c r="W20" s="33">
        <v>50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>
        <v>1</v>
      </c>
      <c r="G22" s="33">
        <v>2</v>
      </c>
      <c r="I22" s="33">
        <v>1</v>
      </c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>
        <v>249</v>
      </c>
      <c r="E23" s="33">
        <v>245</v>
      </c>
      <c r="G23" s="33">
        <v>286</v>
      </c>
      <c r="I23" s="33">
        <v>261</v>
      </c>
      <c r="K23" s="33">
        <v>246</v>
      </c>
      <c r="M23" s="33">
        <v>258</v>
      </c>
      <c r="O23" s="33">
        <v>169</v>
      </c>
      <c r="Q23" s="33">
        <v>139</v>
      </c>
      <c r="S23" s="33">
        <v>147</v>
      </c>
      <c r="U23" s="33">
        <v>166</v>
      </c>
      <c r="W23" s="33">
        <v>168</v>
      </c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/>
      <c r="K24" s="33"/>
      <c r="M24" s="33"/>
      <c r="O24" s="33"/>
      <c r="Q24" s="33"/>
      <c r="S24" s="33"/>
      <c r="U24" s="33">
        <v>592</v>
      </c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>
        <v>136</v>
      </c>
      <c r="G28" s="33">
        <v>156</v>
      </c>
      <c r="I28" s="33">
        <v>128</v>
      </c>
      <c r="K28" s="33">
        <v>304</v>
      </c>
      <c r="M28" s="33">
        <v>210</v>
      </c>
      <c r="O28" s="33">
        <v>144</v>
      </c>
      <c r="Q28" s="33">
        <v>235</v>
      </c>
      <c r="S28" s="33">
        <v>77</v>
      </c>
      <c r="U28" s="33">
        <v>97</v>
      </c>
      <c r="W28" s="33">
        <v>69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C33" s="33">
        <v>183</v>
      </c>
      <c r="E33" s="33">
        <v>148</v>
      </c>
      <c r="G33" s="33">
        <v>78</v>
      </c>
      <c r="I33" s="33">
        <v>131</v>
      </c>
      <c r="K33" s="33">
        <v>112</v>
      </c>
      <c r="M33" s="33">
        <v>83</v>
      </c>
      <c r="O33" s="33">
        <v>58</v>
      </c>
      <c r="Q33" s="33">
        <v>209</v>
      </c>
      <c r="S33" s="33">
        <v>70</v>
      </c>
      <c r="U33" s="33">
        <v>34</v>
      </c>
      <c r="W33" s="33">
        <v>68</v>
      </c>
    </row>
    <row r="34" spans="1:37" ht="15" customHeight="1" x14ac:dyDescent="0.4">
      <c r="A34" s="32" t="s">
        <v>58</v>
      </c>
      <c r="B34" s="33" t="s">
        <v>32</v>
      </c>
      <c r="C34" s="33">
        <v>-63</v>
      </c>
      <c r="E34" s="33">
        <v>-48</v>
      </c>
      <c r="G34" s="33">
        <v>-33</v>
      </c>
      <c r="I34" s="33">
        <v>-81</v>
      </c>
      <c r="K34" s="33">
        <v>-27</v>
      </c>
      <c r="M34" s="33">
        <v>-23</v>
      </c>
      <c r="O34" s="33">
        <v>-7</v>
      </c>
      <c r="Q34" s="33">
        <v>-4</v>
      </c>
      <c r="S34" s="33">
        <v>-5</v>
      </c>
      <c r="U34" s="33">
        <v>-22</v>
      </c>
      <c r="W34" s="33">
        <v>-10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>
        <v>9851</v>
      </c>
      <c r="D36" s="39">
        <f>C37+C46+C55</f>
        <v>9850</v>
      </c>
      <c r="E36" s="38">
        <v>10254</v>
      </c>
      <c r="F36" s="39">
        <f>E37+E46+E55</f>
        <v>10253</v>
      </c>
      <c r="G36" s="38">
        <v>11924</v>
      </c>
      <c r="H36" s="39">
        <f>G37+G46+G55</f>
        <v>11924</v>
      </c>
      <c r="I36" s="38">
        <v>11838</v>
      </c>
      <c r="J36" s="39">
        <f>I37+I46+I55</f>
        <v>11838</v>
      </c>
      <c r="K36" s="38">
        <v>11742</v>
      </c>
      <c r="L36" s="39">
        <f>K37+K46+K55</f>
        <v>11741</v>
      </c>
      <c r="M36" s="38">
        <v>11953</v>
      </c>
      <c r="N36" s="39">
        <f>M37+M46+M55</f>
        <v>11953</v>
      </c>
      <c r="O36" s="38">
        <v>9798</v>
      </c>
      <c r="P36" s="39">
        <f>O37+O46+O55</f>
        <v>9797</v>
      </c>
      <c r="Q36" s="38">
        <v>9231</v>
      </c>
      <c r="R36" s="39">
        <f>Q37+Q46+Q55</f>
        <v>9230</v>
      </c>
      <c r="S36" s="38">
        <v>7835</v>
      </c>
      <c r="T36" s="39">
        <f>S37+S46+S55</f>
        <v>7834</v>
      </c>
      <c r="U36" s="38">
        <v>6094</v>
      </c>
      <c r="V36" s="39">
        <f>U37+U46+U55</f>
        <v>6092</v>
      </c>
      <c r="W36" s="38">
        <v>6136</v>
      </c>
      <c r="X36" s="39">
        <f>W37+W46+W55</f>
        <v>6135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>
        <v>8724</v>
      </c>
      <c r="D37" s="41">
        <f>SUM(C38:C45)-SUM(C39:C43)</f>
        <v>8724</v>
      </c>
      <c r="E37" s="40">
        <v>8679</v>
      </c>
      <c r="F37" s="41">
        <f>SUM(E38:E45)-SUM(E39:E43)</f>
        <v>8679</v>
      </c>
      <c r="G37" s="40">
        <v>8653</v>
      </c>
      <c r="H37" s="41">
        <f>SUM(G38:G45)-SUM(G39:G43)</f>
        <v>8653</v>
      </c>
      <c r="I37" s="40">
        <v>8527</v>
      </c>
      <c r="J37" s="41">
        <f>SUM(I38:I45)-SUM(I39:I43)</f>
        <v>8527</v>
      </c>
      <c r="K37" s="40">
        <v>9154</v>
      </c>
      <c r="L37" s="41">
        <f>SUM(K38:K45)-SUM(K39:K43)</f>
        <v>9153</v>
      </c>
      <c r="M37" s="40">
        <v>9059</v>
      </c>
      <c r="N37" s="41">
        <f>SUM(M38:M45)-SUM(M39:M43)</f>
        <v>9057</v>
      </c>
      <c r="O37" s="40">
        <v>7531</v>
      </c>
      <c r="P37" s="41">
        <f>SUM(O38:O45)-SUM(O39:O43)</f>
        <v>7529</v>
      </c>
      <c r="Q37" s="40">
        <v>7359</v>
      </c>
      <c r="R37" s="41">
        <f>SUM(Q38:Q45)-SUM(Q39:Q43)</f>
        <v>7358</v>
      </c>
      <c r="S37" s="40">
        <v>6690</v>
      </c>
      <c r="T37" s="41">
        <f>SUM(S38:S45)-SUM(S39:S43)</f>
        <v>6688</v>
      </c>
      <c r="U37" s="40">
        <v>5308</v>
      </c>
      <c r="V37" s="41">
        <f>SUM(U38:U45)-SUM(U39:U43)</f>
        <v>5306</v>
      </c>
      <c r="W37" s="40">
        <v>5315</v>
      </c>
      <c r="X37" s="41">
        <f>SUM(W38:W45)-SUM(W39:W43)</f>
        <v>5313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C38" s="33">
        <v>4875</v>
      </c>
      <c r="E38" s="33">
        <v>4830</v>
      </c>
      <c r="G38" s="33">
        <v>4787</v>
      </c>
      <c r="I38" s="33">
        <v>4672</v>
      </c>
      <c r="K38" s="33">
        <v>4852</v>
      </c>
      <c r="M38" s="33">
        <v>4744</v>
      </c>
      <c r="O38" s="33">
        <v>4215</v>
      </c>
      <c r="Q38" s="33">
        <v>4044</v>
      </c>
      <c r="S38" s="33">
        <v>3515</v>
      </c>
      <c r="U38" s="33">
        <v>3144</v>
      </c>
      <c r="W38" s="33">
        <v>3151</v>
      </c>
    </row>
    <row r="39" spans="1:37" ht="15" customHeight="1" x14ac:dyDescent="0.4">
      <c r="A39" s="32" t="s">
        <v>63</v>
      </c>
      <c r="B39" s="33" t="s">
        <v>32</v>
      </c>
      <c r="C39" s="33">
        <v>4793</v>
      </c>
      <c r="E39" s="33">
        <v>4743</v>
      </c>
      <c r="G39" s="33">
        <v>4722</v>
      </c>
      <c r="I39" s="33">
        <v>4590</v>
      </c>
      <c r="K39" s="33">
        <v>4716</v>
      </c>
      <c r="M39" s="33">
        <v>4619</v>
      </c>
      <c r="O39" s="33">
        <v>4099</v>
      </c>
      <c r="Q39" s="33">
        <v>3867</v>
      </c>
      <c r="S39" s="33">
        <v>3352</v>
      </c>
      <c r="U39" s="33">
        <v>2863</v>
      </c>
      <c r="W39" s="33">
        <v>2718</v>
      </c>
    </row>
    <row r="40" spans="1:37" ht="15" customHeight="1" x14ac:dyDescent="0.4">
      <c r="A40" s="32" t="s">
        <v>64</v>
      </c>
      <c r="B40" s="33" t="s">
        <v>32</v>
      </c>
      <c r="G40" s="33">
        <v>17</v>
      </c>
      <c r="I40" s="33">
        <v>10</v>
      </c>
      <c r="K40" s="33">
        <v>22</v>
      </c>
      <c r="M40" s="33">
        <v>18</v>
      </c>
      <c r="O40" s="33">
        <v>14</v>
      </c>
      <c r="Q40" s="33">
        <v>8</v>
      </c>
      <c r="S40" s="33">
        <v>12</v>
      </c>
      <c r="U40" s="33">
        <v>27</v>
      </c>
    </row>
    <row r="41" spans="1:37" ht="15" customHeight="1" x14ac:dyDescent="0.4">
      <c r="A41" s="32" t="s">
        <v>65</v>
      </c>
      <c r="B41" s="33" t="s">
        <v>32</v>
      </c>
      <c r="G41" s="33">
        <v>48</v>
      </c>
      <c r="I41" s="33">
        <v>72</v>
      </c>
      <c r="K41" s="33">
        <v>114</v>
      </c>
      <c r="M41" s="33">
        <v>107</v>
      </c>
      <c r="O41" s="33">
        <v>102</v>
      </c>
      <c r="Q41" s="33">
        <v>169</v>
      </c>
      <c r="S41" s="33">
        <v>151</v>
      </c>
      <c r="U41" s="33">
        <v>254</v>
      </c>
    </row>
    <row r="42" spans="1:37" ht="15" customHeight="1" x14ac:dyDescent="0.4">
      <c r="A42" s="32" t="s">
        <v>66</v>
      </c>
      <c r="B42" s="33" t="s">
        <v>32</v>
      </c>
      <c r="W42" s="33">
        <v>90</v>
      </c>
    </row>
    <row r="43" spans="1:37" s="34" customFormat="1" ht="15" customHeight="1" x14ac:dyDescent="0.4">
      <c r="A43" s="34" t="s">
        <v>67</v>
      </c>
      <c r="B43" s="35" t="s">
        <v>32</v>
      </c>
      <c r="C43" s="35">
        <v>81</v>
      </c>
      <c r="D43" s="36"/>
      <c r="E43" s="35">
        <v>87</v>
      </c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>
        <v>343</v>
      </c>
      <c r="X43" s="36"/>
    </row>
    <row r="44" spans="1:37" ht="15" customHeight="1" x14ac:dyDescent="0.4">
      <c r="A44" s="32" t="s">
        <v>68</v>
      </c>
      <c r="B44" s="33" t="s">
        <v>32</v>
      </c>
    </row>
    <row r="45" spans="1:37" ht="15" customHeight="1" x14ac:dyDescent="0.4">
      <c r="A45" s="32" t="s">
        <v>69</v>
      </c>
      <c r="B45" s="33" t="s">
        <v>32</v>
      </c>
      <c r="C45" s="33">
        <v>3849</v>
      </c>
      <c r="E45" s="33">
        <v>3849</v>
      </c>
      <c r="G45" s="33">
        <v>3866</v>
      </c>
      <c r="I45" s="33">
        <v>3855</v>
      </c>
      <c r="K45" s="33">
        <v>4301</v>
      </c>
      <c r="M45" s="33">
        <v>4313</v>
      </c>
      <c r="O45" s="33">
        <v>3314</v>
      </c>
      <c r="Q45" s="33">
        <v>3314</v>
      </c>
      <c r="S45" s="33">
        <v>3173</v>
      </c>
      <c r="U45" s="33">
        <v>2162</v>
      </c>
      <c r="W45" s="33">
        <v>2162</v>
      </c>
    </row>
    <row r="46" spans="1:37" s="28" customFormat="1" ht="15" customHeight="1" x14ac:dyDescent="0.4">
      <c r="A46" s="28" t="s">
        <v>70</v>
      </c>
      <c r="B46" s="40" t="s">
        <v>32</v>
      </c>
      <c r="C46" s="40">
        <v>38</v>
      </c>
      <c r="D46" s="41">
        <f>C46</f>
        <v>38</v>
      </c>
      <c r="E46" s="40">
        <v>36</v>
      </c>
      <c r="F46" s="41">
        <f>E46</f>
        <v>36</v>
      </c>
      <c r="G46" s="40">
        <v>38</v>
      </c>
      <c r="H46" s="41">
        <f>G46</f>
        <v>38</v>
      </c>
      <c r="I46" s="40">
        <v>35</v>
      </c>
      <c r="J46" s="41">
        <f>I46</f>
        <v>35</v>
      </c>
      <c r="K46" s="40">
        <v>69</v>
      </c>
      <c r="L46" s="41">
        <f>K46</f>
        <v>69</v>
      </c>
      <c r="M46" s="40">
        <v>62</v>
      </c>
      <c r="N46" s="41">
        <f>M46</f>
        <v>62</v>
      </c>
      <c r="O46" s="40">
        <v>55</v>
      </c>
      <c r="P46" s="41">
        <f>O46</f>
        <v>55</v>
      </c>
      <c r="Q46" s="40">
        <v>57</v>
      </c>
      <c r="R46" s="41">
        <f>Q46</f>
        <v>57</v>
      </c>
      <c r="S46" s="40">
        <v>56</v>
      </c>
      <c r="T46" s="41">
        <f>S46</f>
        <v>56</v>
      </c>
      <c r="U46" s="40">
        <v>81</v>
      </c>
      <c r="V46" s="41">
        <f>U46</f>
        <v>81</v>
      </c>
      <c r="W46" s="40">
        <v>84</v>
      </c>
      <c r="X46" s="41">
        <f>W46</f>
        <v>84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  <c r="W51" s="33">
        <v>24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36</v>
      </c>
      <c r="G54" s="33">
        <v>38</v>
      </c>
      <c r="I54" s="33">
        <v>35</v>
      </c>
      <c r="K54" s="33">
        <v>69</v>
      </c>
      <c r="M54" s="33">
        <v>62</v>
      </c>
      <c r="O54" s="33">
        <v>55</v>
      </c>
      <c r="Q54" s="33">
        <v>57</v>
      </c>
      <c r="S54" s="33">
        <v>56</v>
      </c>
      <c r="U54" s="33">
        <v>81</v>
      </c>
      <c r="W54" s="33">
        <v>60</v>
      </c>
    </row>
    <row r="55" spans="1:37" s="28" customFormat="1" ht="15" customHeight="1" x14ac:dyDescent="0.4">
      <c r="A55" s="28" t="s">
        <v>78</v>
      </c>
      <c r="B55" s="40" t="s">
        <v>32</v>
      </c>
      <c r="C55" s="40">
        <v>1088</v>
      </c>
      <c r="D55" s="41">
        <f>SUM(C56:C76)-SUM(C57:C61)</f>
        <v>1088</v>
      </c>
      <c r="E55" s="40">
        <v>1538</v>
      </c>
      <c r="F55" s="41">
        <f>SUM(E56:E76)-SUM(E57:E61)</f>
        <v>1537</v>
      </c>
      <c r="G55" s="40">
        <v>3233</v>
      </c>
      <c r="H55" s="41">
        <f>SUM(G56:G76)-SUM(G57:G61)</f>
        <v>3233</v>
      </c>
      <c r="I55" s="40">
        <v>3276</v>
      </c>
      <c r="J55" s="41">
        <f>SUM(I56:I76)-SUM(I57:I61)</f>
        <v>3276</v>
      </c>
      <c r="K55" s="40">
        <v>2518</v>
      </c>
      <c r="L55" s="41">
        <f>SUM(K56:K76)-SUM(K57:K61)</f>
        <v>2516</v>
      </c>
      <c r="M55" s="40">
        <v>2832</v>
      </c>
      <c r="N55" s="41">
        <f>SUM(M56:M76)-SUM(M57:M61)</f>
        <v>2829</v>
      </c>
      <c r="O55" s="40">
        <v>2211</v>
      </c>
      <c r="P55" s="41">
        <f>SUM(O56:O76)-SUM(O57:O61)</f>
        <v>2211</v>
      </c>
      <c r="Q55" s="40">
        <v>1814</v>
      </c>
      <c r="R55" s="41">
        <f>SUM(Q56:Q76)-SUM(Q57:Q61)</f>
        <v>1813</v>
      </c>
      <c r="S55" s="40">
        <v>1088</v>
      </c>
      <c r="T55" s="41">
        <f>SUM(S56:S76)-SUM(S57:S61)</f>
        <v>1087</v>
      </c>
      <c r="U55" s="40">
        <v>703</v>
      </c>
      <c r="V55" s="41">
        <f>SUM(U56:U76)-SUM(U57:U61)</f>
        <v>703</v>
      </c>
      <c r="W55" s="40">
        <v>736</v>
      </c>
      <c r="X55" s="41">
        <f>SUM(W56:W76)-SUM(W57:W61)</f>
        <v>736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C56" s="33">
        <v>257</v>
      </c>
      <c r="D56" s="31">
        <f>SUM(C57:C61)</f>
        <v>257</v>
      </c>
      <c r="E56" s="33">
        <v>245</v>
      </c>
      <c r="F56" s="31">
        <f>SUM(E57:E61)</f>
        <v>245</v>
      </c>
      <c r="G56" s="33">
        <v>1854</v>
      </c>
      <c r="H56" s="31">
        <f>SUM(G57:G61)</f>
        <v>1854</v>
      </c>
      <c r="I56" s="33">
        <v>1815</v>
      </c>
      <c r="J56" s="31">
        <f>SUM(I57:I61)</f>
        <v>1815</v>
      </c>
      <c r="K56" s="33">
        <v>1394</v>
      </c>
      <c r="L56" s="31">
        <f>SUM(K57:K61)</f>
        <v>1394</v>
      </c>
      <c r="M56" s="33">
        <v>1908</v>
      </c>
      <c r="N56" s="31">
        <f>SUM(M57:M61)</f>
        <v>1908</v>
      </c>
      <c r="O56" s="33">
        <v>1211</v>
      </c>
      <c r="P56" s="31">
        <f>SUM(O57:O61)</f>
        <v>1211</v>
      </c>
      <c r="Q56" s="33">
        <v>1332</v>
      </c>
      <c r="R56" s="31">
        <f>SUM(Q57:Q61)</f>
        <v>1332</v>
      </c>
      <c r="S56" s="33">
        <v>649</v>
      </c>
      <c r="T56" s="31">
        <f>SUM(S57:S61)</f>
        <v>649</v>
      </c>
      <c r="U56" s="33">
        <v>295</v>
      </c>
      <c r="V56" s="31">
        <f>SUM(U57:U61)</f>
        <v>295</v>
      </c>
      <c r="W56" s="33">
        <v>282</v>
      </c>
      <c r="X56" s="31">
        <f>SUM(W57:W61)</f>
        <v>282</v>
      </c>
    </row>
    <row r="57" spans="1:37" ht="15" customHeight="1" x14ac:dyDescent="0.4">
      <c r="A57" s="32" t="s">
        <v>80</v>
      </c>
      <c r="B57" s="33" t="s">
        <v>32</v>
      </c>
      <c r="C57" s="33">
        <v>257</v>
      </c>
      <c r="E57" s="33">
        <v>245</v>
      </c>
      <c r="G57" s="33">
        <v>1854</v>
      </c>
      <c r="I57" s="33">
        <v>1815</v>
      </c>
      <c r="K57" s="33">
        <v>1394</v>
      </c>
      <c r="M57" s="33">
        <v>1908</v>
      </c>
      <c r="O57" s="33">
        <v>1211</v>
      </c>
      <c r="Q57" s="33">
        <v>1332</v>
      </c>
      <c r="S57" s="33">
        <v>649</v>
      </c>
      <c r="U57" s="33">
        <v>295</v>
      </c>
      <c r="W57" s="33">
        <v>282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E64" s="33">
        <v>623</v>
      </c>
      <c r="G64" s="33">
        <v>617</v>
      </c>
      <c r="I64" s="33">
        <v>933</v>
      </c>
      <c r="K64" s="33">
        <v>70</v>
      </c>
      <c r="M64" s="33">
        <v>59</v>
      </c>
      <c r="O64" s="33">
        <v>42</v>
      </c>
      <c r="Q64" s="33">
        <v>25</v>
      </c>
      <c r="S64" s="33">
        <v>24</v>
      </c>
      <c r="U64" s="33">
        <v>38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G67" s="33">
        <v>9</v>
      </c>
      <c r="I67" s="33">
        <v>11</v>
      </c>
      <c r="K67" s="33">
        <v>16</v>
      </c>
      <c r="M67" s="33">
        <v>10</v>
      </c>
      <c r="O67" s="33">
        <v>17</v>
      </c>
      <c r="Q67" s="33">
        <v>11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132</v>
      </c>
      <c r="G70" s="33">
        <v>135</v>
      </c>
      <c r="I70" s="33">
        <v>154</v>
      </c>
      <c r="K70" s="33">
        <v>154</v>
      </c>
      <c r="M70" s="33">
        <v>102</v>
      </c>
      <c r="O70" s="33">
        <v>190</v>
      </c>
      <c r="Q70" s="33">
        <v>194</v>
      </c>
      <c r="S70" s="33">
        <v>172</v>
      </c>
      <c r="U70" s="33">
        <v>358</v>
      </c>
    </row>
    <row r="71" spans="1:37" ht="15" customHeight="1" x14ac:dyDescent="0.4">
      <c r="A71" s="32" t="s">
        <v>52</v>
      </c>
      <c r="B71" s="33" t="s">
        <v>32</v>
      </c>
      <c r="E71" s="33">
        <v>540</v>
      </c>
      <c r="G71" s="33">
        <v>606</v>
      </c>
      <c r="I71" s="33">
        <v>673</v>
      </c>
      <c r="K71" s="33">
        <v>614</v>
      </c>
      <c r="M71" s="33">
        <v>469</v>
      </c>
      <c r="O71" s="33">
        <v>591</v>
      </c>
      <c r="Q71" s="33">
        <v>126</v>
      </c>
      <c r="S71" s="33">
        <v>232</v>
      </c>
      <c r="U71" s="33">
        <v>20</v>
      </c>
      <c r="W71" s="33">
        <v>8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>
        <v>858</v>
      </c>
      <c r="D74" s="41">
        <f>C74</f>
        <v>858</v>
      </c>
      <c r="E74" s="40">
        <v>620</v>
      </c>
      <c r="F74" s="41">
        <f>E74</f>
        <v>620</v>
      </c>
      <c r="G74" s="40">
        <v>629</v>
      </c>
      <c r="H74" s="41">
        <f>G74</f>
        <v>629</v>
      </c>
      <c r="I74" s="40">
        <v>648</v>
      </c>
      <c r="J74" s="41">
        <f>I74</f>
        <v>648</v>
      </c>
      <c r="K74" s="40">
        <v>346</v>
      </c>
      <c r="L74" s="41">
        <f>K74</f>
        <v>346</v>
      </c>
      <c r="M74" s="40">
        <v>348</v>
      </c>
      <c r="N74" s="41">
        <f>M74</f>
        <v>348</v>
      </c>
      <c r="O74" s="40">
        <v>210</v>
      </c>
      <c r="P74" s="41">
        <f>O74</f>
        <v>210</v>
      </c>
      <c r="Q74" s="40">
        <v>181</v>
      </c>
      <c r="R74" s="41">
        <f>Q74</f>
        <v>181</v>
      </c>
      <c r="S74" s="40">
        <v>65</v>
      </c>
      <c r="T74" s="41">
        <f>S74</f>
        <v>65</v>
      </c>
      <c r="U74" s="40">
        <v>66</v>
      </c>
      <c r="V74" s="41">
        <f>U74</f>
        <v>66</v>
      </c>
      <c r="W74" s="40">
        <v>535</v>
      </c>
      <c r="X74" s="41">
        <f>W74</f>
        <v>535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C75" s="33">
        <v>-27</v>
      </c>
      <c r="E75" s="33">
        <v>-623</v>
      </c>
      <c r="G75" s="33">
        <v>-617</v>
      </c>
      <c r="I75" s="33">
        <v>-958</v>
      </c>
      <c r="K75" s="33">
        <v>-78</v>
      </c>
      <c r="M75" s="33">
        <v>-67</v>
      </c>
      <c r="O75" s="33">
        <v>-50</v>
      </c>
      <c r="Q75" s="33">
        <v>-56</v>
      </c>
      <c r="S75" s="33">
        <v>-55</v>
      </c>
      <c r="U75" s="33">
        <v>-74</v>
      </c>
      <c r="W75" s="33">
        <v>-89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>
        <v>25497</v>
      </c>
      <c r="D83" s="44">
        <f>C8+C37+C46+C55+C77+C81+C82</f>
        <v>25495</v>
      </c>
      <c r="E83" s="43">
        <v>24721</v>
      </c>
      <c r="F83" s="44">
        <f>E8+E37+E46+E55+E77+E81+E82</f>
        <v>24721</v>
      </c>
      <c r="G83" s="43">
        <v>24026</v>
      </c>
      <c r="H83" s="44">
        <f>G8+G37+G46+G55+G77+G81+G82</f>
        <v>24026</v>
      </c>
      <c r="I83" s="43">
        <v>23527</v>
      </c>
      <c r="J83" s="44">
        <f>I8+I37+I46+I55+I77+I81+I82</f>
        <v>23527</v>
      </c>
      <c r="K83" s="43">
        <v>23122</v>
      </c>
      <c r="L83" s="44">
        <f>K8+K37+K46+K55+K77+K81+K82</f>
        <v>23121</v>
      </c>
      <c r="M83" s="43">
        <v>22556</v>
      </c>
      <c r="N83" s="44">
        <f>M8+M37+M46+M55+M77+M81+M82</f>
        <v>22555</v>
      </c>
      <c r="O83" s="43">
        <v>19436</v>
      </c>
      <c r="P83" s="44">
        <f>O8+O37+O46+O55+O77+O81+O82</f>
        <v>19434</v>
      </c>
      <c r="Q83" s="43">
        <v>18287</v>
      </c>
      <c r="R83" s="44">
        <f>Q8+Q37+Q46+Q55+Q77+Q81+Q82</f>
        <v>18285</v>
      </c>
      <c r="S83" s="43">
        <v>15419</v>
      </c>
      <c r="T83" s="44">
        <f>S8+S37+S46+S55+S77+S81+S82</f>
        <v>15417</v>
      </c>
      <c r="U83" s="43">
        <v>12465</v>
      </c>
      <c r="V83" s="44">
        <f>U8+U37+U46+U55+U77+U81+U82</f>
        <v>12463</v>
      </c>
      <c r="W83" s="43">
        <v>10795</v>
      </c>
      <c r="X83" s="44">
        <f>W8+W37+W46+W55+W77+W81+W82</f>
        <v>10793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>
        <v>15643</v>
      </c>
      <c r="D84" s="37">
        <f>SUM(C85:C111)-C87</f>
        <v>15642</v>
      </c>
      <c r="E84" s="38">
        <v>14770</v>
      </c>
      <c r="F84" s="39">
        <f>SUM(E85:E111)-E87</f>
        <v>14766</v>
      </c>
      <c r="G84" s="38">
        <v>13610</v>
      </c>
      <c r="H84" s="39">
        <f>SUM(G85:G111)-G87</f>
        <v>13610</v>
      </c>
      <c r="I84" s="38">
        <v>12185</v>
      </c>
      <c r="J84" s="39">
        <f>SUM(I85:I111)-I87</f>
        <v>12184</v>
      </c>
      <c r="K84" s="38">
        <v>11805</v>
      </c>
      <c r="L84" s="39">
        <f>SUM(K85:K111)-K87</f>
        <v>11802</v>
      </c>
      <c r="M84" s="38">
        <v>11115</v>
      </c>
      <c r="N84" s="39">
        <f>SUM(M85:M111)-M87</f>
        <v>11112</v>
      </c>
      <c r="O84" s="38">
        <v>10468</v>
      </c>
      <c r="P84" s="39">
        <f>SUM(O85:O111)-O87</f>
        <v>10466</v>
      </c>
      <c r="Q84" s="38">
        <v>10054</v>
      </c>
      <c r="R84" s="39">
        <f>SUM(Q85:Q111)-Q87</f>
        <v>10051</v>
      </c>
      <c r="S84" s="38">
        <v>9448</v>
      </c>
      <c r="T84" s="39">
        <f>SUM(S85:S111)-S87</f>
        <v>9445</v>
      </c>
      <c r="U84" s="38">
        <v>7352</v>
      </c>
      <c r="V84" s="39">
        <f>SUM(U85:U111)-U87</f>
        <v>7348</v>
      </c>
      <c r="W84" s="38">
        <v>6562</v>
      </c>
      <c r="X84" s="39">
        <f>SUM(W85:W111)-W87</f>
        <v>6559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C85" s="33">
        <v>11225</v>
      </c>
      <c r="E85" s="33">
        <v>10261</v>
      </c>
      <c r="G85" s="33">
        <v>9120</v>
      </c>
      <c r="I85" s="33">
        <v>8147</v>
      </c>
      <c r="K85" s="33">
        <v>8071</v>
      </c>
      <c r="M85" s="33">
        <v>6181</v>
      </c>
      <c r="O85" s="33">
        <v>5688</v>
      </c>
      <c r="Q85" s="33">
        <v>5729</v>
      </c>
      <c r="S85" s="33">
        <v>5051</v>
      </c>
      <c r="U85" s="33">
        <v>3360</v>
      </c>
      <c r="W85" s="33">
        <v>2751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C87" s="33">
        <v>2565</v>
      </c>
      <c r="E87" s="33">
        <v>2636</v>
      </c>
      <c r="G87" s="33">
        <v>2999</v>
      </c>
      <c r="I87" s="33">
        <v>2947</v>
      </c>
      <c r="K87" s="33">
        <v>2529</v>
      </c>
      <c r="M87" s="33">
        <v>3666</v>
      </c>
      <c r="O87" s="33">
        <v>3846</v>
      </c>
      <c r="Q87" s="33">
        <v>3593</v>
      </c>
      <c r="S87" s="33">
        <v>3489</v>
      </c>
      <c r="U87" s="33">
        <v>2248</v>
      </c>
      <c r="W87" s="33">
        <v>2620</v>
      </c>
    </row>
    <row r="88" spans="1:37" ht="15" customHeight="1" outlineLevel="1" x14ac:dyDescent="0.4">
      <c r="A88" s="32" t="s">
        <v>108</v>
      </c>
      <c r="B88" s="33" t="s">
        <v>32</v>
      </c>
      <c r="C88" s="33">
        <v>2565</v>
      </c>
      <c r="E88" s="33">
        <v>2636</v>
      </c>
      <c r="G88" s="33">
        <v>2999</v>
      </c>
      <c r="I88" s="33">
        <v>2947</v>
      </c>
      <c r="K88" s="33">
        <v>2529</v>
      </c>
      <c r="M88" s="33">
        <v>3666</v>
      </c>
      <c r="O88" s="33">
        <v>3646</v>
      </c>
      <c r="Q88" s="33">
        <v>3393</v>
      </c>
      <c r="S88" s="33">
        <v>3289</v>
      </c>
      <c r="U88" s="33">
        <v>2048</v>
      </c>
      <c r="W88" s="33">
        <v>1920</v>
      </c>
    </row>
    <row r="89" spans="1:37" ht="15" customHeight="1" outlineLevel="1" x14ac:dyDescent="0.4">
      <c r="A89" s="32" t="s">
        <v>109</v>
      </c>
      <c r="B89" s="33" t="s">
        <v>32</v>
      </c>
      <c r="O89" s="33">
        <v>200</v>
      </c>
      <c r="Q89" s="33">
        <v>200</v>
      </c>
      <c r="S89" s="33">
        <v>200</v>
      </c>
      <c r="U89" s="33">
        <v>200</v>
      </c>
      <c r="W89" s="33">
        <v>700</v>
      </c>
    </row>
    <row r="90" spans="1:37" ht="15" customHeight="1" x14ac:dyDescent="0.4">
      <c r="A90" s="32" t="s">
        <v>110</v>
      </c>
      <c r="B90" s="33" t="s">
        <v>32</v>
      </c>
      <c r="U90" s="33">
        <v>4</v>
      </c>
      <c r="W90" s="33">
        <v>19</v>
      </c>
    </row>
    <row r="91" spans="1:37" ht="15" customHeight="1" x14ac:dyDescent="0.4">
      <c r="A91" s="32" t="s">
        <v>111</v>
      </c>
      <c r="B91" s="33" t="s">
        <v>32</v>
      </c>
      <c r="C91" s="33">
        <v>499</v>
      </c>
      <c r="E91" s="33">
        <v>597</v>
      </c>
      <c r="G91" s="33">
        <v>644</v>
      </c>
      <c r="I91" s="33">
        <v>638</v>
      </c>
      <c r="K91" s="33">
        <v>810</v>
      </c>
      <c r="M91" s="33">
        <v>705</v>
      </c>
      <c r="O91" s="33">
        <v>708</v>
      </c>
      <c r="Q91" s="33">
        <v>541</v>
      </c>
      <c r="S91" s="33">
        <v>575</v>
      </c>
      <c r="U91" s="33">
        <v>751</v>
      </c>
      <c r="W91" s="33">
        <v>616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C93" s="33">
        <v>522</v>
      </c>
      <c r="E93" s="33">
        <v>351</v>
      </c>
      <c r="G93" s="33">
        <v>290</v>
      </c>
      <c r="I93" s="33">
        <v>67</v>
      </c>
      <c r="K93" s="33">
        <v>151</v>
      </c>
      <c r="M93" s="33">
        <v>231</v>
      </c>
      <c r="O93" s="33">
        <v>48</v>
      </c>
      <c r="Q93" s="33">
        <v>43</v>
      </c>
      <c r="S93" s="33">
        <v>134</v>
      </c>
      <c r="U93" s="33">
        <v>649</v>
      </c>
      <c r="W93" s="33">
        <v>107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  <c r="E97" s="33">
        <v>6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C104" s="33">
        <v>320</v>
      </c>
      <c r="E104" s="33">
        <v>414</v>
      </c>
      <c r="G104" s="33">
        <v>376</v>
      </c>
      <c r="I104" s="33">
        <v>226</v>
      </c>
      <c r="K104" s="33">
        <v>211</v>
      </c>
      <c r="M104" s="33">
        <v>162</v>
      </c>
      <c r="O104" s="33">
        <v>148</v>
      </c>
      <c r="Q104" s="33">
        <v>114</v>
      </c>
      <c r="S104" s="33">
        <v>110</v>
      </c>
      <c r="U104" s="33">
        <v>98</v>
      </c>
      <c r="W104" s="33">
        <v>7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C107" s="33">
        <v>123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>
        <v>388</v>
      </c>
      <c r="D111" s="36"/>
      <c r="E111" s="35">
        <v>501</v>
      </c>
      <c r="F111" s="36"/>
      <c r="G111" s="35">
        <v>181</v>
      </c>
      <c r="H111" s="36"/>
      <c r="I111" s="35">
        <v>159</v>
      </c>
      <c r="J111" s="36"/>
      <c r="K111" s="35">
        <v>30</v>
      </c>
      <c r="L111" s="36"/>
      <c r="M111" s="35">
        <v>167</v>
      </c>
      <c r="N111" s="36"/>
      <c r="O111" s="35">
        <v>28</v>
      </c>
      <c r="P111" s="36"/>
      <c r="Q111" s="35">
        <v>31</v>
      </c>
      <c r="R111" s="36"/>
      <c r="S111" s="35">
        <v>86</v>
      </c>
      <c r="T111" s="36"/>
      <c r="U111" s="35">
        <v>238</v>
      </c>
      <c r="V111" s="36"/>
      <c r="W111" s="35">
        <v>439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>
        <v>3098</v>
      </c>
      <c r="D112" s="39">
        <f>SUM(C113:C131)-C113-SUM(C121:C124)</f>
        <v>3097</v>
      </c>
      <c r="E112" s="38">
        <v>2558</v>
      </c>
      <c r="F112" s="39">
        <f>SUM(E113:E131)-E113-SUM(E121:E124)</f>
        <v>2557</v>
      </c>
      <c r="G112" s="38">
        <v>2576</v>
      </c>
      <c r="H112" s="39">
        <f>SUM(G113:G131)-G113-SUM(G121:G124)</f>
        <v>2576</v>
      </c>
      <c r="I112" s="38">
        <v>3620</v>
      </c>
      <c r="J112" s="39">
        <f>SUM(I113:I131)-I113-SUM(I121:I124)</f>
        <v>3620</v>
      </c>
      <c r="K112" s="38">
        <v>4411</v>
      </c>
      <c r="L112" s="39">
        <f>SUM(K113:K131)-K113-SUM(K121:K124)</f>
        <v>4410</v>
      </c>
      <c r="M112" s="38">
        <v>4901</v>
      </c>
      <c r="N112" s="39">
        <f>SUM(M113:M131)-M113-SUM(M121:M124)</f>
        <v>4899</v>
      </c>
      <c r="O112" s="38">
        <v>4687</v>
      </c>
      <c r="P112" s="39">
        <f>SUM(O113:O131)-O113-SUM(O121:O124)</f>
        <v>4685</v>
      </c>
      <c r="Q112" s="38">
        <v>3593</v>
      </c>
      <c r="R112" s="39">
        <f>SUM(Q113:Q131)-Q113-SUM(Q121:Q124)</f>
        <v>3591</v>
      </c>
      <c r="S112" s="38">
        <v>2597</v>
      </c>
      <c r="T112" s="39">
        <f>SUM(S113:S131)-S113-SUM(S121:S124)</f>
        <v>2595</v>
      </c>
      <c r="U112" s="38">
        <v>1737</v>
      </c>
      <c r="V112" s="39">
        <f>SUM(U113:U131)-U113-SUM(U121:U124)</f>
        <v>1734</v>
      </c>
      <c r="W112" s="38">
        <v>1157</v>
      </c>
      <c r="X112" s="39">
        <f>SUM(W113:W131)-W113-SUM(W121:W124)</f>
        <v>1155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C113" s="33">
        <v>1438</v>
      </c>
      <c r="E113" s="33">
        <v>1255</v>
      </c>
      <c r="G113" s="33">
        <v>1169</v>
      </c>
      <c r="I113" s="33">
        <v>2049</v>
      </c>
      <c r="K113" s="33">
        <v>2861</v>
      </c>
      <c r="M113" s="33">
        <v>3383</v>
      </c>
      <c r="O113" s="33">
        <v>3294</v>
      </c>
      <c r="Q113" s="33">
        <v>2251</v>
      </c>
      <c r="S113" s="33">
        <v>1469</v>
      </c>
      <c r="U113" s="33">
        <v>919</v>
      </c>
      <c r="W113" s="33">
        <v>409</v>
      </c>
    </row>
    <row r="114" spans="1:33" ht="15" customHeight="1" outlineLevel="1" x14ac:dyDescent="0.4">
      <c r="A114" s="32" t="s">
        <v>134</v>
      </c>
      <c r="B114" s="33" t="s">
        <v>32</v>
      </c>
      <c r="K114" s="33">
        <v>500</v>
      </c>
      <c r="M114" s="33">
        <v>1400</v>
      </c>
      <c r="O114" s="33">
        <v>1300</v>
      </c>
      <c r="Q114" s="33">
        <v>1100</v>
      </c>
      <c r="S114" s="33">
        <v>900</v>
      </c>
      <c r="U114" s="33">
        <v>700</v>
      </c>
    </row>
    <row r="115" spans="1:33" ht="15" customHeight="1" outlineLevel="1" x14ac:dyDescent="0.4">
      <c r="A115" s="32" t="s">
        <v>135</v>
      </c>
      <c r="B115" s="33" t="s">
        <v>32</v>
      </c>
      <c r="C115" s="33">
        <v>1438</v>
      </c>
      <c r="E115" s="33">
        <v>1255</v>
      </c>
      <c r="G115" s="33">
        <v>1169</v>
      </c>
      <c r="I115" s="33">
        <v>2049</v>
      </c>
      <c r="K115" s="33">
        <v>2361</v>
      </c>
      <c r="M115" s="33">
        <v>1983</v>
      </c>
      <c r="O115" s="33">
        <v>1994</v>
      </c>
      <c r="Q115" s="33">
        <v>1151</v>
      </c>
      <c r="S115" s="33">
        <v>569</v>
      </c>
      <c r="U115" s="33">
        <v>219</v>
      </c>
      <c r="W115" s="33">
        <v>409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U117" s="33">
        <v>10</v>
      </c>
      <c r="W117" s="33">
        <v>97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</row>
    <row r="120" spans="1:33" ht="15" customHeight="1" x14ac:dyDescent="0.4">
      <c r="A120" s="32" t="s">
        <v>139</v>
      </c>
      <c r="B120" s="33" t="s">
        <v>32</v>
      </c>
      <c r="C120" s="33">
        <v>730</v>
      </c>
      <c r="E120" s="33">
        <v>713</v>
      </c>
      <c r="G120" s="33">
        <v>784</v>
      </c>
      <c r="I120" s="33">
        <v>915</v>
      </c>
      <c r="K120" s="33">
        <v>942</v>
      </c>
      <c r="M120" s="33">
        <v>1060</v>
      </c>
      <c r="O120" s="33">
        <v>1006</v>
      </c>
      <c r="Q120" s="33">
        <v>940</v>
      </c>
      <c r="S120" s="33">
        <v>730</v>
      </c>
      <c r="U120" s="33">
        <v>528</v>
      </c>
      <c r="W120" s="33">
        <v>392</v>
      </c>
    </row>
    <row r="121" spans="1:33" ht="15" customHeight="1" x14ac:dyDescent="0.4">
      <c r="A121" s="32" t="s">
        <v>140</v>
      </c>
      <c r="B121" s="33" t="s">
        <v>32</v>
      </c>
      <c r="C121" s="33">
        <v>730</v>
      </c>
      <c r="E121" s="33">
        <v>519</v>
      </c>
      <c r="G121" s="33">
        <v>568</v>
      </c>
      <c r="I121" s="33">
        <v>689</v>
      </c>
      <c r="K121" s="33">
        <v>804</v>
      </c>
      <c r="M121" s="33">
        <v>913</v>
      </c>
      <c r="O121" s="33">
        <v>897</v>
      </c>
      <c r="Q121" s="33">
        <v>834</v>
      </c>
      <c r="S121" s="33">
        <v>641</v>
      </c>
      <c r="U121" s="33">
        <v>448</v>
      </c>
      <c r="W121" s="33">
        <v>392</v>
      </c>
    </row>
    <row r="122" spans="1:33" ht="15" customHeight="1" x14ac:dyDescent="0.4">
      <c r="A122" s="32" t="s">
        <v>141</v>
      </c>
      <c r="B122" s="33" t="s">
        <v>32</v>
      </c>
      <c r="D122" s="33"/>
      <c r="E122" s="33">
        <v>194</v>
      </c>
      <c r="F122" s="33"/>
      <c r="G122" s="33">
        <v>216</v>
      </c>
      <c r="H122" s="33"/>
      <c r="I122" s="33">
        <v>226</v>
      </c>
      <c r="J122" s="33"/>
      <c r="K122" s="33">
        <v>137</v>
      </c>
      <c r="L122" s="33"/>
      <c r="M122" s="33">
        <v>147</v>
      </c>
      <c r="N122" s="33"/>
      <c r="O122" s="33">
        <v>109</v>
      </c>
      <c r="P122" s="33"/>
      <c r="Q122" s="33">
        <v>106</v>
      </c>
      <c r="R122" s="33"/>
      <c r="S122" s="33">
        <v>89</v>
      </c>
      <c r="T122" s="33"/>
      <c r="U122" s="33">
        <v>80</v>
      </c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E126" s="33">
        <v>589</v>
      </c>
      <c r="G126" s="33">
        <v>623</v>
      </c>
      <c r="I126" s="33">
        <v>656</v>
      </c>
      <c r="K126" s="33">
        <v>607</v>
      </c>
      <c r="M126" s="33">
        <v>456</v>
      </c>
      <c r="O126" s="33">
        <v>385</v>
      </c>
      <c r="Q126" s="33">
        <v>386</v>
      </c>
      <c r="S126" s="33">
        <v>386</v>
      </c>
      <c r="U126" s="33">
        <v>219</v>
      </c>
      <c r="W126" s="33">
        <v>174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>
        <v>929</v>
      </c>
      <c r="D131" s="36"/>
      <c r="E131" s="35"/>
      <c r="F131" s="36"/>
      <c r="G131" s="35"/>
      <c r="H131" s="36"/>
      <c r="I131" s="35"/>
      <c r="J131" s="36"/>
      <c r="K131" s="35"/>
      <c r="L131" s="36"/>
      <c r="M131" s="35"/>
      <c r="N131" s="36"/>
      <c r="O131" s="35"/>
      <c r="P131" s="36"/>
      <c r="Q131" s="35">
        <v>14</v>
      </c>
      <c r="R131" s="36"/>
      <c r="S131" s="35">
        <v>10</v>
      </c>
      <c r="T131" s="36"/>
      <c r="U131" s="35">
        <v>58</v>
      </c>
      <c r="V131" s="36"/>
      <c r="W131" s="35">
        <v>83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>
        <v>18742</v>
      </c>
      <c r="D136" s="44">
        <f>C84+C112+SUM(C132:C135)</f>
        <v>18741</v>
      </c>
      <c r="E136" s="43">
        <v>17329</v>
      </c>
      <c r="F136" s="44">
        <f>E84+E112+SUM(E132:E135)</f>
        <v>17328</v>
      </c>
      <c r="G136" s="43">
        <v>16186</v>
      </c>
      <c r="H136" s="44">
        <f>G84+G112+SUM(G132:G135)</f>
        <v>16186</v>
      </c>
      <c r="I136" s="43">
        <v>15805</v>
      </c>
      <c r="J136" s="44">
        <f>I84+I112+SUM(I132:I135)</f>
        <v>15805</v>
      </c>
      <c r="K136" s="43">
        <v>16216</v>
      </c>
      <c r="L136" s="44">
        <f>K84+K112+SUM(K132:K135)</f>
        <v>16216</v>
      </c>
      <c r="M136" s="43">
        <v>16016</v>
      </c>
      <c r="N136" s="44">
        <f>M84+M112+SUM(M132:M135)</f>
        <v>16016</v>
      </c>
      <c r="O136" s="43">
        <v>15155</v>
      </c>
      <c r="P136" s="44">
        <f>O84+O112+SUM(O132:O135)</f>
        <v>15155</v>
      </c>
      <c r="Q136" s="43">
        <v>13647</v>
      </c>
      <c r="R136" s="44">
        <f>Q84+Q112+SUM(Q132:Q135)</f>
        <v>13647</v>
      </c>
      <c r="S136" s="43">
        <v>12045</v>
      </c>
      <c r="T136" s="44">
        <f>S84+S112+SUM(S132:S135)</f>
        <v>12045</v>
      </c>
      <c r="U136" s="43">
        <v>9089</v>
      </c>
      <c r="V136" s="44">
        <f>U84+U112+SUM(U132:U135)</f>
        <v>9089</v>
      </c>
      <c r="W136" s="43">
        <v>7720</v>
      </c>
      <c r="X136" s="44">
        <f>W84+W112+SUM(W132:W135)</f>
        <v>7719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S139" s="33">
        <v>3373</v>
      </c>
      <c r="U139" s="33">
        <v>3376</v>
      </c>
      <c r="W139" s="33">
        <v>3074</v>
      </c>
    </row>
    <row r="140" spans="1:37" ht="15" customHeight="1" x14ac:dyDescent="0.4">
      <c r="A140" s="32" t="s">
        <v>156</v>
      </c>
      <c r="B140" s="33" t="s">
        <v>32</v>
      </c>
      <c r="S140" s="33">
        <v>3336</v>
      </c>
      <c r="U140" s="33">
        <v>3324</v>
      </c>
      <c r="W140" s="33">
        <v>3005</v>
      </c>
    </row>
    <row r="141" spans="1:37" ht="15" customHeight="1" x14ac:dyDescent="0.4">
      <c r="A141" s="32" t="s">
        <v>157</v>
      </c>
      <c r="B141" s="33" t="s">
        <v>32</v>
      </c>
      <c r="C141" s="33">
        <v>2354</v>
      </c>
      <c r="E141" s="33">
        <v>2635</v>
      </c>
      <c r="G141" s="33">
        <v>2635</v>
      </c>
      <c r="I141" s="33">
        <v>2635</v>
      </c>
      <c r="K141" s="33">
        <v>2635</v>
      </c>
      <c r="M141" s="33">
        <v>2635</v>
      </c>
      <c r="O141" s="33">
        <v>2635</v>
      </c>
      <c r="Q141" s="33">
        <v>2635</v>
      </c>
      <c r="S141" s="33">
        <v>2635</v>
      </c>
      <c r="U141" s="33">
        <v>2635</v>
      </c>
      <c r="W141" s="33">
        <v>2635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K143" s="33">
        <v>1974</v>
      </c>
      <c r="M143" s="33">
        <v>1974</v>
      </c>
      <c r="O143" s="33">
        <v>1974</v>
      </c>
      <c r="Q143" s="33">
        <v>1974</v>
      </c>
      <c r="S143" s="33">
        <v>1974</v>
      </c>
      <c r="U143" s="33">
        <v>1974</v>
      </c>
      <c r="W143" s="33">
        <v>1974</v>
      </c>
    </row>
    <row r="144" spans="1:37" ht="15" customHeight="1" x14ac:dyDescent="0.4">
      <c r="A144" s="32" t="s">
        <v>160</v>
      </c>
      <c r="B144" s="33" t="s">
        <v>32</v>
      </c>
      <c r="C144" s="33">
        <v>1695</v>
      </c>
      <c r="E144" s="33">
        <v>1974</v>
      </c>
      <c r="G144" s="33">
        <v>1974</v>
      </c>
      <c r="I144" s="33">
        <v>1974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C148" s="33">
        <v>2691</v>
      </c>
      <c r="E148" s="33">
        <v>2765</v>
      </c>
      <c r="G148" s="33">
        <v>3085</v>
      </c>
      <c r="I148" s="33">
        <v>2745</v>
      </c>
      <c r="K148" s="33">
        <v>2338</v>
      </c>
      <c r="M148" s="33">
        <v>1823</v>
      </c>
      <c r="O148" s="33">
        <v>-237</v>
      </c>
      <c r="Q148" s="33">
        <v>-18</v>
      </c>
      <c r="S148" s="33">
        <v>-1124</v>
      </c>
      <c r="U148" s="33">
        <v>-1136</v>
      </c>
      <c r="W148" s="33">
        <v>-1455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I153" s="33">
        <v>-1</v>
      </c>
      <c r="K153" s="33">
        <v>-2</v>
      </c>
      <c r="M153" s="33">
        <v>-104</v>
      </c>
      <c r="O153" s="33">
        <v>-105</v>
      </c>
      <c r="Q153" s="33">
        <v>-148</v>
      </c>
      <c r="S153" s="33">
        <v>-148</v>
      </c>
      <c r="U153" s="33">
        <v>-148</v>
      </c>
      <c r="W153" s="33">
        <v>-149</v>
      </c>
    </row>
    <row r="154" spans="1:23" ht="15" customHeight="1" x14ac:dyDescent="0.4">
      <c r="A154" s="32" t="s">
        <v>170</v>
      </c>
      <c r="B154" s="33" t="s">
        <v>32</v>
      </c>
      <c r="S154" s="33">
        <v>-1</v>
      </c>
      <c r="U154" s="33">
        <v>-41</v>
      </c>
      <c r="W154" s="33">
        <v>-26</v>
      </c>
    </row>
    <row r="155" spans="1:23" ht="15" customHeight="1" x14ac:dyDescent="0.4">
      <c r="A155" s="32" t="s">
        <v>171</v>
      </c>
      <c r="B155" s="33" t="s">
        <v>32</v>
      </c>
      <c r="G155" s="33">
        <v>128</v>
      </c>
      <c r="I155" s="33">
        <v>332</v>
      </c>
      <c r="K155" s="33">
        <v>-46</v>
      </c>
      <c r="M155" s="33">
        <v>251</v>
      </c>
      <c r="O155" s="33">
        <v>51</v>
      </c>
      <c r="Q155" s="33">
        <v>155</v>
      </c>
      <c r="S155" s="33">
        <v>-27</v>
      </c>
      <c r="U155" s="33">
        <v>-73</v>
      </c>
      <c r="W155" s="33">
        <v>3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G158" s="33">
        <v>-2</v>
      </c>
      <c r="I158" s="33">
        <v>13</v>
      </c>
      <c r="K158" s="33">
        <v>-22</v>
      </c>
      <c r="M158" s="33">
        <v>-73</v>
      </c>
      <c r="O158" s="33">
        <v>-71</v>
      </c>
      <c r="Q158" s="33">
        <v>2</v>
      </c>
      <c r="S158" s="33">
        <v>25</v>
      </c>
      <c r="U158" s="33">
        <v>31</v>
      </c>
      <c r="W158" s="33">
        <v>-30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>
        <v>15</v>
      </c>
      <c r="D161" s="39"/>
      <c r="E161" s="38">
        <v>16</v>
      </c>
      <c r="F161" s="39"/>
      <c r="G161" s="38">
        <v>20</v>
      </c>
      <c r="H161" s="39"/>
      <c r="I161" s="38">
        <v>24</v>
      </c>
      <c r="J161" s="39"/>
      <c r="K161" s="38">
        <v>28</v>
      </c>
      <c r="L161" s="39"/>
      <c r="M161" s="38">
        <v>33</v>
      </c>
      <c r="N161" s="39"/>
      <c r="O161" s="38">
        <v>35</v>
      </c>
      <c r="P161" s="39"/>
      <c r="Q161" s="38">
        <v>39</v>
      </c>
      <c r="R161" s="39"/>
      <c r="S161" s="38">
        <v>38</v>
      </c>
      <c r="T161" s="39"/>
      <c r="U161" s="38">
        <v>93</v>
      </c>
      <c r="V161" s="39"/>
      <c r="W161" s="38">
        <v>96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>
        <v>25497</v>
      </c>
      <c r="D162" s="39">
        <f>C136+C163+C161+C160</f>
        <v>25496</v>
      </c>
      <c r="E162" s="38">
        <v>24721</v>
      </c>
      <c r="F162" s="39">
        <f>E136+E163+E161+E160</f>
        <v>24720</v>
      </c>
      <c r="G162" s="38">
        <v>24026</v>
      </c>
      <c r="H162" s="39">
        <f>G136+G163+G161+G160</f>
        <v>24026</v>
      </c>
      <c r="I162" s="38">
        <v>23527</v>
      </c>
      <c r="J162" s="39">
        <f>I136+I163+I161+I160</f>
        <v>23527</v>
      </c>
      <c r="K162" s="38">
        <v>23122</v>
      </c>
      <c r="L162" s="39">
        <f>K136+K163+K161+K160</f>
        <v>23120</v>
      </c>
      <c r="M162" s="38">
        <v>22556</v>
      </c>
      <c r="N162" s="39">
        <f>M136+M163+M161+M160</f>
        <v>22554</v>
      </c>
      <c r="O162" s="38">
        <v>19436</v>
      </c>
      <c r="P162" s="39">
        <f>O136+O163+O161+O160</f>
        <v>19435</v>
      </c>
      <c r="Q162" s="38">
        <v>18287</v>
      </c>
      <c r="R162" s="39">
        <f>Q136+Q163+Q161+Q160</f>
        <v>18287</v>
      </c>
      <c r="S162" s="38">
        <v>15419</v>
      </c>
      <c r="T162" s="39">
        <f>S136+S163+S161+S160</f>
        <v>15418</v>
      </c>
      <c r="U162" s="38">
        <v>12465</v>
      </c>
      <c r="V162" s="39">
        <f>U136+U163+U161+U160</f>
        <v>12465</v>
      </c>
      <c r="W162" s="38">
        <v>10795</v>
      </c>
      <c r="X162" s="39">
        <f>W136+W163+W161+W160</f>
        <v>10794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C163" s="33">
        <v>6739</v>
      </c>
      <c r="E163" s="33">
        <v>7375</v>
      </c>
      <c r="G163" s="33">
        <v>7820</v>
      </c>
      <c r="I163" s="33">
        <v>7698</v>
      </c>
      <c r="K163" s="33">
        <v>6876</v>
      </c>
      <c r="M163" s="33">
        <v>6505</v>
      </c>
      <c r="O163" s="33">
        <v>4245</v>
      </c>
      <c r="Q163" s="33">
        <v>4601</v>
      </c>
      <c r="S163" s="33">
        <v>3335</v>
      </c>
      <c r="U163" s="33">
        <v>3283</v>
      </c>
      <c r="W163" s="33">
        <v>2978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C167" s="33">
        <v>47521</v>
      </c>
      <c r="E167" s="33">
        <v>48155</v>
      </c>
      <c r="G167" s="33">
        <v>46233</v>
      </c>
      <c r="I167" s="33">
        <v>41906</v>
      </c>
      <c r="K167" s="33">
        <v>38273</v>
      </c>
      <c r="M167" s="33">
        <v>33352</v>
      </c>
      <c r="O167" s="33">
        <v>30817</v>
      </c>
      <c r="Q167" s="33">
        <v>29614</v>
      </c>
      <c r="S167" s="33">
        <v>25966</v>
      </c>
      <c r="U167" s="33">
        <v>23367</v>
      </c>
      <c r="W167" s="33">
        <v>19656</v>
      </c>
    </row>
    <row r="168" spans="1:37" ht="15" customHeight="1" x14ac:dyDescent="0.4">
      <c r="A168" s="32" t="s">
        <v>184</v>
      </c>
      <c r="B168" s="33" t="s">
        <v>32</v>
      </c>
      <c r="U168" s="33">
        <v>23672</v>
      </c>
      <c r="W168" s="33">
        <v>19859</v>
      </c>
    </row>
    <row r="169" spans="1:37" ht="15" customHeight="1" x14ac:dyDescent="0.4">
      <c r="A169" s="32" t="s">
        <v>185</v>
      </c>
      <c r="B169" s="33" t="s">
        <v>32</v>
      </c>
      <c r="C169" s="33">
        <v>37504</v>
      </c>
      <c r="E169" s="33">
        <v>37284</v>
      </c>
      <c r="G169" s="33">
        <v>36147</v>
      </c>
      <c r="I169" s="33">
        <v>32787</v>
      </c>
      <c r="K169" s="33">
        <v>30135</v>
      </c>
      <c r="M169" s="33">
        <v>25999</v>
      </c>
      <c r="O169" s="33">
        <v>24666</v>
      </c>
      <c r="Q169" s="33">
        <v>23085</v>
      </c>
      <c r="S169" s="33">
        <v>22783</v>
      </c>
      <c r="U169" s="33">
        <v>18073</v>
      </c>
      <c r="W169" s="33">
        <v>15321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>
        <v>10017</v>
      </c>
      <c r="D171" s="44">
        <f>C167-C169+C170</f>
        <v>10017</v>
      </c>
      <c r="E171" s="43">
        <v>10870</v>
      </c>
      <c r="F171" s="44">
        <f>E167-E169+E170</f>
        <v>10871</v>
      </c>
      <c r="G171" s="43">
        <v>10086</v>
      </c>
      <c r="H171" s="44">
        <f>G167-G169+G170</f>
        <v>10086</v>
      </c>
      <c r="I171" s="43">
        <v>9119</v>
      </c>
      <c r="J171" s="44">
        <f>I167-I169+I170</f>
        <v>9119</v>
      </c>
      <c r="K171" s="43">
        <v>8138</v>
      </c>
      <c r="L171" s="44">
        <f>K167-K169+K170</f>
        <v>8138</v>
      </c>
      <c r="M171" s="43">
        <v>7352</v>
      </c>
      <c r="N171" s="44">
        <f>M167-M169+M170</f>
        <v>7353</v>
      </c>
      <c r="O171" s="43">
        <v>6150</v>
      </c>
      <c r="P171" s="44">
        <f>O167-O169+O170</f>
        <v>6151</v>
      </c>
      <c r="Q171" s="43">
        <v>6529</v>
      </c>
      <c r="R171" s="44">
        <f>Q167-Q169+Q170</f>
        <v>6529</v>
      </c>
      <c r="S171" s="43">
        <v>3183</v>
      </c>
      <c r="T171" s="44">
        <f>S167-S169+S170</f>
        <v>3183</v>
      </c>
      <c r="U171" s="43">
        <v>5294</v>
      </c>
      <c r="V171" s="44">
        <f>U167-U169+U170</f>
        <v>5294</v>
      </c>
      <c r="W171" s="43">
        <v>4335</v>
      </c>
      <c r="X171" s="44">
        <f>W167-W169+W170</f>
        <v>4335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C172" s="33">
        <v>8472</v>
      </c>
      <c r="E172" s="33">
        <v>9410</v>
      </c>
      <c r="G172" s="33">
        <v>8677</v>
      </c>
      <c r="I172" s="33">
        <v>8520</v>
      </c>
      <c r="K172" s="33">
        <v>8233</v>
      </c>
      <c r="M172" s="33">
        <v>7559</v>
      </c>
      <c r="O172" s="33">
        <v>7249</v>
      </c>
      <c r="Q172" s="33">
        <v>6170</v>
      </c>
      <c r="S172" s="33">
        <v>5835</v>
      </c>
      <c r="U172" s="33">
        <v>5599</v>
      </c>
      <c r="W172" s="33">
        <v>4538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>
        <v>1546</v>
      </c>
      <c r="D174" s="44">
        <f>C171-C172</f>
        <v>1545</v>
      </c>
      <c r="E174" s="43">
        <v>1459</v>
      </c>
      <c r="F174" s="44">
        <f>E171-E172</f>
        <v>1460</v>
      </c>
      <c r="G174" s="43">
        <v>1409</v>
      </c>
      <c r="H174" s="44">
        <f>G171-G172</f>
        <v>1409</v>
      </c>
      <c r="I174" s="43">
        <v>599</v>
      </c>
      <c r="J174" s="44">
        <f>I171-I172</f>
        <v>599</v>
      </c>
      <c r="K174" s="43">
        <v>-95</v>
      </c>
      <c r="L174" s="44">
        <f>K171-K172</f>
        <v>-95</v>
      </c>
      <c r="M174" s="43">
        <v>-207</v>
      </c>
      <c r="N174" s="44">
        <f>M171-M172</f>
        <v>-207</v>
      </c>
      <c r="O174" s="43">
        <v>-1098</v>
      </c>
      <c r="P174" s="44">
        <f>O171-O172</f>
        <v>-1099</v>
      </c>
      <c r="Q174" s="43">
        <v>359</v>
      </c>
      <c r="R174" s="44">
        <f>Q171-Q172</f>
        <v>359</v>
      </c>
      <c r="S174" s="43">
        <v>-2652</v>
      </c>
      <c r="T174" s="44">
        <f>S171-S172</f>
        <v>-2652</v>
      </c>
      <c r="U174" s="43">
        <v>-305</v>
      </c>
      <c r="V174" s="44">
        <f>U171-U172</f>
        <v>-305</v>
      </c>
      <c r="W174" s="43">
        <v>-202</v>
      </c>
      <c r="X174" s="44">
        <f>W171-W172</f>
        <v>-203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>
        <v>143</v>
      </c>
      <c r="D177" s="47">
        <f>SUM(C178:C188)</f>
        <v>143</v>
      </c>
      <c r="E177" s="46">
        <v>95</v>
      </c>
      <c r="F177" s="47">
        <f>SUM(E178:E188)</f>
        <v>94</v>
      </c>
      <c r="G177" s="46">
        <v>116</v>
      </c>
      <c r="H177" s="47">
        <f>SUM(G178:G188)</f>
        <v>116</v>
      </c>
      <c r="I177" s="46">
        <v>106</v>
      </c>
      <c r="J177" s="47">
        <f>SUM(I178:I188)</f>
        <v>106</v>
      </c>
      <c r="K177" s="46">
        <v>161</v>
      </c>
      <c r="L177" s="47">
        <f>SUM(K178:K188)</f>
        <v>160</v>
      </c>
      <c r="M177" s="46">
        <v>110</v>
      </c>
      <c r="N177" s="47">
        <f>SUM(M178:M188)</f>
        <v>109</v>
      </c>
      <c r="O177" s="46">
        <v>102</v>
      </c>
      <c r="P177" s="47">
        <f>SUM(O178:O188)</f>
        <v>100</v>
      </c>
      <c r="Q177" s="46">
        <v>63</v>
      </c>
      <c r="R177" s="47">
        <f>SUM(Q178:Q188)</f>
        <v>62</v>
      </c>
      <c r="S177" s="46">
        <v>73</v>
      </c>
      <c r="T177" s="47">
        <f>SUM(S178:S188)</f>
        <v>72</v>
      </c>
      <c r="U177" s="46">
        <v>137</v>
      </c>
      <c r="V177" s="47">
        <f>SUM(U178:U188)</f>
        <v>135</v>
      </c>
      <c r="W177" s="46">
        <v>173</v>
      </c>
      <c r="X177" s="47">
        <f>SUM(W178:W188)</f>
        <v>171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C178" s="33">
        <v>66</v>
      </c>
      <c r="E178" s="33">
        <v>28</v>
      </c>
      <c r="G178" s="33">
        <v>42</v>
      </c>
      <c r="I178" s="33">
        <v>25</v>
      </c>
      <c r="K178" s="33">
        <v>24</v>
      </c>
      <c r="M178" s="33">
        <v>24</v>
      </c>
      <c r="O178" s="33">
        <v>23</v>
      </c>
      <c r="Q178" s="33">
        <v>18</v>
      </c>
      <c r="S178" s="33">
        <v>20</v>
      </c>
      <c r="U178" s="33">
        <v>21</v>
      </c>
      <c r="W178" s="33">
        <v>8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U183" s="33">
        <v>63</v>
      </c>
      <c r="W183" s="33">
        <v>100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C188" s="33">
        <v>77</v>
      </c>
      <c r="E188" s="33">
        <v>66</v>
      </c>
      <c r="G188" s="33">
        <v>74</v>
      </c>
      <c r="I188" s="33">
        <v>81</v>
      </c>
      <c r="K188" s="33">
        <v>136</v>
      </c>
      <c r="M188" s="33">
        <v>85</v>
      </c>
      <c r="O188" s="33">
        <v>77</v>
      </c>
      <c r="Q188" s="33">
        <v>44</v>
      </c>
      <c r="S188" s="33">
        <v>52</v>
      </c>
      <c r="U188" s="33">
        <v>51</v>
      </c>
      <c r="W188" s="33">
        <v>63</v>
      </c>
    </row>
    <row r="189" spans="1:37" s="45" customFormat="1" ht="15" customHeight="1" x14ac:dyDescent="0.4">
      <c r="A189" s="45" t="s">
        <v>205</v>
      </c>
      <c r="B189" s="46" t="s">
        <v>32</v>
      </c>
      <c r="C189" s="46">
        <v>330</v>
      </c>
      <c r="D189" s="47">
        <f>SUM(C190:C202)</f>
        <v>330</v>
      </c>
      <c r="E189" s="46">
        <v>286</v>
      </c>
      <c r="F189" s="47">
        <f>SUM(E190:E202)</f>
        <v>284</v>
      </c>
      <c r="G189" s="46">
        <v>100</v>
      </c>
      <c r="H189" s="47">
        <f>SUM(G190:G202)</f>
        <v>99</v>
      </c>
      <c r="I189" s="46">
        <v>176</v>
      </c>
      <c r="J189" s="47">
        <f>SUM(I190:I202)</f>
        <v>176</v>
      </c>
      <c r="K189" s="46">
        <v>167</v>
      </c>
      <c r="L189" s="47">
        <f>SUM(K190:K202)</f>
        <v>166</v>
      </c>
      <c r="M189" s="46">
        <v>186</v>
      </c>
      <c r="N189" s="47">
        <f>SUM(M190:M202)</f>
        <v>184</v>
      </c>
      <c r="O189" s="46">
        <v>193</v>
      </c>
      <c r="P189" s="47">
        <f>SUM(O190:O202)</f>
        <v>192</v>
      </c>
      <c r="Q189" s="46">
        <v>172</v>
      </c>
      <c r="R189" s="47">
        <f>SUM(Q190:Q202)</f>
        <v>171</v>
      </c>
      <c r="S189" s="46">
        <v>136</v>
      </c>
      <c r="T189" s="47">
        <f>SUM(S190:S202)</f>
        <v>136</v>
      </c>
      <c r="U189" s="46">
        <v>130</v>
      </c>
      <c r="V189" s="47">
        <f>SUM(U190:U202)</f>
        <v>128</v>
      </c>
      <c r="W189" s="46">
        <v>91</v>
      </c>
      <c r="X189" s="47">
        <f>SUM(W190:W202)</f>
        <v>88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C190" s="33">
        <v>118</v>
      </c>
      <c r="E190" s="33">
        <v>100</v>
      </c>
      <c r="G190" s="33">
        <v>91</v>
      </c>
      <c r="I190" s="33">
        <v>90</v>
      </c>
      <c r="K190" s="33">
        <v>103</v>
      </c>
      <c r="M190" s="33">
        <v>118</v>
      </c>
      <c r="O190" s="33">
        <v>131</v>
      </c>
      <c r="Q190" s="33">
        <v>135</v>
      </c>
      <c r="S190" s="33">
        <v>124</v>
      </c>
      <c r="U190" s="33">
        <v>117</v>
      </c>
      <c r="W190" s="33">
        <v>78</v>
      </c>
    </row>
    <row r="191" spans="1:37" ht="15" customHeight="1" x14ac:dyDescent="0.4">
      <c r="A191" s="32" t="s">
        <v>207</v>
      </c>
      <c r="B191" s="33" t="s">
        <v>32</v>
      </c>
      <c r="K191" s="33">
        <v>15</v>
      </c>
      <c r="M191" s="33">
        <v>21</v>
      </c>
      <c r="O191" s="33">
        <v>21</v>
      </c>
    </row>
    <row r="192" spans="1:37" ht="15" customHeight="1" x14ac:dyDescent="0.4">
      <c r="A192" s="32" t="s">
        <v>208</v>
      </c>
      <c r="B192" s="33" t="s">
        <v>32</v>
      </c>
      <c r="C192" s="33">
        <v>89</v>
      </c>
      <c r="E192" s="33">
        <v>2</v>
      </c>
    </row>
    <row r="193" spans="1:37" ht="15" customHeight="1" x14ac:dyDescent="0.4">
      <c r="A193" s="32" t="s">
        <v>209</v>
      </c>
      <c r="B193" s="33" t="s">
        <v>32</v>
      </c>
      <c r="C193" s="33">
        <v>67</v>
      </c>
      <c r="E193" s="33">
        <v>126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  <c r="E195" s="33">
        <v>40</v>
      </c>
    </row>
    <row r="196" spans="1:37" ht="15" customHeight="1" x14ac:dyDescent="0.4">
      <c r="A196" s="32" t="s">
        <v>212</v>
      </c>
      <c r="B196" s="33" t="s">
        <v>32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C202" s="33">
        <v>56</v>
      </c>
      <c r="E202" s="33">
        <v>16</v>
      </c>
      <c r="G202" s="33">
        <v>8</v>
      </c>
      <c r="I202" s="33">
        <v>86</v>
      </c>
      <c r="K202" s="33">
        <v>48</v>
      </c>
      <c r="M202" s="33">
        <v>45</v>
      </c>
      <c r="O202" s="33">
        <v>40</v>
      </c>
      <c r="Q202" s="33">
        <v>36</v>
      </c>
      <c r="S202" s="33">
        <v>12</v>
      </c>
      <c r="U202" s="33">
        <v>11</v>
      </c>
      <c r="W202" s="33">
        <v>10</v>
      </c>
    </row>
    <row r="203" spans="1:37" s="42" customFormat="1" ht="15" customHeight="1" x14ac:dyDescent="0.4">
      <c r="A203" s="42" t="s">
        <v>219</v>
      </c>
      <c r="B203" s="43" t="s">
        <v>32</v>
      </c>
      <c r="C203" s="43">
        <v>1359</v>
      </c>
      <c r="D203" s="44">
        <f>C174+C177-C189</f>
        <v>1359</v>
      </c>
      <c r="E203" s="43">
        <v>1269</v>
      </c>
      <c r="F203" s="44">
        <f>E174+E177-E189</f>
        <v>1268</v>
      </c>
      <c r="G203" s="43">
        <v>1425</v>
      </c>
      <c r="H203" s="44">
        <f>G174+G177-G189</f>
        <v>1425</v>
      </c>
      <c r="I203" s="43">
        <v>529</v>
      </c>
      <c r="J203" s="44">
        <f>I174+I177-I189</f>
        <v>529</v>
      </c>
      <c r="K203" s="43">
        <v>-101</v>
      </c>
      <c r="L203" s="44">
        <f>K174+K177-K189</f>
        <v>-101</v>
      </c>
      <c r="M203" s="43">
        <v>-282</v>
      </c>
      <c r="N203" s="44">
        <f>M174+M177-M189</f>
        <v>-283</v>
      </c>
      <c r="O203" s="43">
        <v>-1190</v>
      </c>
      <c r="P203" s="44">
        <f>O174+O177-O189</f>
        <v>-1189</v>
      </c>
      <c r="Q203" s="43">
        <v>251</v>
      </c>
      <c r="R203" s="44">
        <f>Q174+Q177-Q189</f>
        <v>250</v>
      </c>
      <c r="S203" s="43">
        <v>-2715</v>
      </c>
      <c r="T203" s="44">
        <f>S174+S177-S189</f>
        <v>-2715</v>
      </c>
      <c r="U203" s="43">
        <v>-297</v>
      </c>
      <c r="V203" s="44">
        <f>U174+U177-U189</f>
        <v>-298</v>
      </c>
      <c r="W203" s="43">
        <v>-120</v>
      </c>
      <c r="X203" s="44">
        <f>W174+W177-W189</f>
        <v>-120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>
        <v>5</v>
      </c>
      <c r="D204" s="41">
        <f>SUM(C205:C215)</f>
        <v>5</v>
      </c>
      <c r="E204" s="40"/>
      <c r="F204" s="41">
        <f>SUM(E205:E215)</f>
        <v>0</v>
      </c>
      <c r="G204" s="40">
        <v>1</v>
      </c>
      <c r="H204" s="41">
        <f>SUM(G205:G215)</f>
        <v>1</v>
      </c>
      <c r="I204" s="40">
        <v>237</v>
      </c>
      <c r="J204" s="41">
        <f>SUM(I205:I215)</f>
        <v>237</v>
      </c>
      <c r="K204" s="40">
        <v>618</v>
      </c>
      <c r="L204" s="41">
        <f>SUM(K205:K215)</f>
        <v>618</v>
      </c>
      <c r="M204" s="40">
        <v>236</v>
      </c>
      <c r="N204" s="41">
        <f>SUM(M205:M215)</f>
        <v>236</v>
      </c>
      <c r="O204" s="40">
        <v>462</v>
      </c>
      <c r="P204" s="41">
        <f>SUM(O205:O215)</f>
        <v>462</v>
      </c>
      <c r="Q204" s="40">
        <v>717</v>
      </c>
      <c r="R204" s="41">
        <f>SUM(Q205:Q215)</f>
        <v>715</v>
      </c>
      <c r="S204" s="40">
        <v>1956</v>
      </c>
      <c r="T204" s="41">
        <f>SUM(S205:S215)</f>
        <v>1956</v>
      </c>
      <c r="U204" s="40">
        <v>1683</v>
      </c>
      <c r="V204" s="41">
        <f>SUM(U205:U215)</f>
        <v>1682</v>
      </c>
      <c r="W204" s="40">
        <v>123</v>
      </c>
      <c r="X204" s="41">
        <f>SUM(W205:W215)</f>
        <v>121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  <c r="U205" s="33">
        <v>42</v>
      </c>
    </row>
    <row r="206" spans="1:37" ht="15" customHeight="1" x14ac:dyDescent="0.4">
      <c r="A206" s="32" t="s">
        <v>195</v>
      </c>
      <c r="B206" s="33" t="s">
        <v>32</v>
      </c>
      <c r="K206" s="33">
        <v>376</v>
      </c>
      <c r="M206" s="33">
        <v>236</v>
      </c>
      <c r="O206" s="33">
        <v>408</v>
      </c>
      <c r="Q206" s="33">
        <v>714</v>
      </c>
      <c r="S206" s="33">
        <v>150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1</v>
      </c>
      <c r="I208" s="33">
        <v>237</v>
      </c>
      <c r="K208" s="33">
        <v>136</v>
      </c>
      <c r="S208" s="33">
        <v>1806</v>
      </c>
      <c r="U208" s="33">
        <v>1622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K210" s="33">
        <v>37</v>
      </c>
      <c r="O210" s="33">
        <v>39</v>
      </c>
      <c r="W210" s="33">
        <v>80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C215" s="33">
        <v>5</v>
      </c>
      <c r="K215" s="33">
        <v>69</v>
      </c>
      <c r="O215" s="33">
        <v>15</v>
      </c>
      <c r="Q215" s="33">
        <v>1</v>
      </c>
      <c r="U215" s="33">
        <v>18</v>
      </c>
      <c r="W215" s="33">
        <v>41</v>
      </c>
    </row>
    <row r="216" spans="1:37" s="45" customFormat="1" ht="15" customHeight="1" x14ac:dyDescent="0.4">
      <c r="A216" s="45" t="s">
        <v>228</v>
      </c>
      <c r="B216" s="46" t="s">
        <v>32</v>
      </c>
      <c r="C216" s="46">
        <v>130</v>
      </c>
      <c r="D216" s="47">
        <f>SUM(C217:C227)</f>
        <v>130</v>
      </c>
      <c r="E216" s="46">
        <v>166</v>
      </c>
      <c r="F216" s="47">
        <f>SUM(E217:E227)</f>
        <v>165</v>
      </c>
      <c r="G216" s="46">
        <v>324</v>
      </c>
      <c r="H216" s="47">
        <f>SUM(G217:G227)</f>
        <v>326</v>
      </c>
      <c r="I216" s="46">
        <v>836</v>
      </c>
      <c r="J216" s="47">
        <f>SUM(I217:I227)</f>
        <v>834</v>
      </c>
      <c r="K216" s="46">
        <v>505</v>
      </c>
      <c r="L216" s="47">
        <f>SUM(K217:K227)</f>
        <v>505</v>
      </c>
      <c r="M216" s="46">
        <v>55</v>
      </c>
      <c r="N216" s="47">
        <f>SUM(M217:M227)</f>
        <v>53</v>
      </c>
      <c r="O216" s="46">
        <v>1036</v>
      </c>
      <c r="P216" s="47">
        <f>SUM(O217:O227)</f>
        <v>1035</v>
      </c>
      <c r="Q216" s="46">
        <v>383</v>
      </c>
      <c r="R216" s="47">
        <f>SUM(Q217:Q227)</f>
        <v>380</v>
      </c>
      <c r="S216" s="46">
        <v>55</v>
      </c>
      <c r="T216" s="47">
        <f>SUM(S217:S227)</f>
        <v>54</v>
      </c>
      <c r="U216" s="46">
        <v>633</v>
      </c>
      <c r="V216" s="47">
        <f>SUM(U217:U227)</f>
        <v>631</v>
      </c>
      <c r="W216" s="46">
        <v>204</v>
      </c>
      <c r="X216" s="47">
        <f>SUM(W217:W227)</f>
        <v>201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  <c r="U217" s="33">
        <v>70</v>
      </c>
    </row>
    <row r="218" spans="1:37" ht="15" customHeight="1" x14ac:dyDescent="0.4">
      <c r="A218" s="32" t="s">
        <v>230</v>
      </c>
      <c r="B218" s="33" t="s">
        <v>32</v>
      </c>
      <c r="Q218" s="33">
        <v>53</v>
      </c>
      <c r="U218" s="33">
        <v>267</v>
      </c>
    </row>
    <row r="219" spans="1:37" ht="15" customHeight="1" x14ac:dyDescent="0.4">
      <c r="A219" s="32" t="s">
        <v>208</v>
      </c>
      <c r="B219" s="33" t="s">
        <v>32</v>
      </c>
      <c r="G219" s="33">
        <v>67</v>
      </c>
      <c r="I219" s="33">
        <v>18</v>
      </c>
      <c r="K219" s="33">
        <v>40</v>
      </c>
      <c r="U219" s="33">
        <v>92</v>
      </c>
      <c r="W219" s="33">
        <v>3</v>
      </c>
    </row>
    <row r="220" spans="1:37" ht="15" customHeight="1" x14ac:dyDescent="0.4">
      <c r="A220" s="32" t="s">
        <v>209</v>
      </c>
      <c r="B220" s="33" t="s">
        <v>32</v>
      </c>
      <c r="E220" s="33">
        <v>13</v>
      </c>
      <c r="G220" s="33">
        <v>134</v>
      </c>
      <c r="I220" s="33">
        <v>322</v>
      </c>
      <c r="K220" s="33">
        <v>151</v>
      </c>
      <c r="M220" s="33">
        <v>6</v>
      </c>
      <c r="Q220" s="33">
        <v>1</v>
      </c>
      <c r="S220" s="33">
        <v>9</v>
      </c>
      <c r="U220" s="33">
        <v>64</v>
      </c>
      <c r="W220" s="33">
        <v>124</v>
      </c>
    </row>
    <row r="221" spans="1:37" ht="15" customHeight="1" x14ac:dyDescent="0.4">
      <c r="A221" s="32" t="s">
        <v>211</v>
      </c>
      <c r="B221" s="33" t="s">
        <v>32</v>
      </c>
      <c r="C221" s="33">
        <v>130</v>
      </c>
      <c r="G221" s="33">
        <v>57</v>
      </c>
      <c r="I221" s="33">
        <v>142</v>
      </c>
      <c r="K221" s="33">
        <v>70</v>
      </c>
      <c r="M221" s="33">
        <v>3</v>
      </c>
      <c r="O221" s="33">
        <v>1014</v>
      </c>
      <c r="Q221" s="33">
        <v>293</v>
      </c>
      <c r="U221" s="33">
        <v>51</v>
      </c>
      <c r="W221" s="33">
        <v>60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G224" s="33">
        <v>68</v>
      </c>
      <c r="I224" s="33">
        <v>68</v>
      </c>
      <c r="K224" s="33">
        <v>125</v>
      </c>
      <c r="M224" s="33">
        <v>44</v>
      </c>
      <c r="Q224" s="33">
        <v>6</v>
      </c>
      <c r="U224" s="33">
        <v>70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152</v>
      </c>
      <c r="I227" s="33">
        <v>284</v>
      </c>
      <c r="K227" s="33">
        <v>119</v>
      </c>
      <c r="O227" s="33">
        <v>21</v>
      </c>
      <c r="Q227" s="33">
        <v>27</v>
      </c>
      <c r="S227" s="33">
        <v>45</v>
      </c>
      <c r="U227" s="33">
        <v>17</v>
      </c>
      <c r="W227" s="33">
        <v>14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>
        <v>1234</v>
      </c>
      <c r="D229" s="44">
        <f>C203+C204-C216</f>
        <v>1234</v>
      </c>
      <c r="E229" s="43">
        <v>1103</v>
      </c>
      <c r="F229" s="44">
        <f>E203+E204-E216</f>
        <v>1103</v>
      </c>
      <c r="G229" s="43">
        <v>1102</v>
      </c>
      <c r="H229" s="44">
        <f>G203+G204-G216</f>
        <v>1102</v>
      </c>
      <c r="I229" s="43">
        <v>-68</v>
      </c>
      <c r="J229" s="44">
        <f>I203+I204-I216</f>
        <v>-70</v>
      </c>
      <c r="K229" s="43">
        <v>11</v>
      </c>
      <c r="L229" s="44">
        <f>K203+K204-K216</f>
        <v>12</v>
      </c>
      <c r="M229" s="43">
        <v>-101</v>
      </c>
      <c r="N229" s="44">
        <f>M203+M204-M216</f>
        <v>-101</v>
      </c>
      <c r="O229" s="43">
        <v>-1763</v>
      </c>
      <c r="P229" s="44">
        <f>O203+O204-O216</f>
        <v>-1764</v>
      </c>
      <c r="Q229" s="43">
        <v>585</v>
      </c>
      <c r="R229" s="44">
        <f>Q203+Q204-Q216</f>
        <v>585</v>
      </c>
      <c r="S229" s="43">
        <v>-814</v>
      </c>
      <c r="T229" s="44">
        <f>S203+S204-S216</f>
        <v>-814</v>
      </c>
      <c r="U229" s="43">
        <v>753</v>
      </c>
      <c r="V229" s="44">
        <f>U203+U204-U216</f>
        <v>753</v>
      </c>
      <c r="W229" s="43">
        <v>-202</v>
      </c>
      <c r="X229" s="44">
        <f>W203+W204-W216</f>
        <v>-201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C232" s="33">
        <v>1234</v>
      </c>
      <c r="E232" s="33">
        <v>1103</v>
      </c>
      <c r="G232" s="33">
        <v>1102</v>
      </c>
      <c r="I232" s="33">
        <v>-68</v>
      </c>
      <c r="K232" s="33">
        <v>11</v>
      </c>
      <c r="M232" s="33">
        <v>-101</v>
      </c>
      <c r="O232" s="33">
        <v>-1763</v>
      </c>
      <c r="Q232" s="33">
        <v>585</v>
      </c>
      <c r="S232" s="33">
        <v>-814</v>
      </c>
      <c r="U232" s="33">
        <v>753</v>
      </c>
      <c r="W232" s="33">
        <v>-202</v>
      </c>
    </row>
    <row r="233" spans="1:37" s="34" customFormat="1" ht="15" customHeight="1" x14ac:dyDescent="0.4">
      <c r="A233" s="34" t="s">
        <v>241</v>
      </c>
      <c r="B233" s="35" t="s">
        <v>32</v>
      </c>
      <c r="C233" s="35">
        <v>995</v>
      </c>
      <c r="D233" s="36">
        <f>SUM(C234:C244)</f>
        <v>997</v>
      </c>
      <c r="E233" s="35">
        <v>630</v>
      </c>
      <c r="F233" s="36">
        <f>SUM(E234:E244)</f>
        <v>632</v>
      </c>
      <c r="G233" s="35">
        <v>393</v>
      </c>
      <c r="H233" s="36">
        <f>SUM(G234:G244)</f>
        <v>397</v>
      </c>
      <c r="I233" s="35">
        <v>18</v>
      </c>
      <c r="J233" s="36">
        <f>SUM(I234:I244)</f>
        <v>24</v>
      </c>
      <c r="K233" s="35">
        <v>255</v>
      </c>
      <c r="L233" s="36">
        <f>SUM(K234:K244)</f>
        <v>261</v>
      </c>
      <c r="M233" s="35">
        <v>193</v>
      </c>
      <c r="N233" s="36">
        <f>SUM(M234:M244)</f>
        <v>199</v>
      </c>
      <c r="O233" s="35">
        <v>85</v>
      </c>
      <c r="P233" s="36">
        <f>SUM(O234:O244)</f>
        <v>89</v>
      </c>
      <c r="Q233" s="35">
        <v>357</v>
      </c>
      <c r="R233" s="36">
        <f>SUM(Q234:Q244)</f>
        <v>361</v>
      </c>
      <c r="S233" s="35">
        <v>288</v>
      </c>
      <c r="T233" s="36">
        <f>SUM(S234:S244)</f>
        <v>289</v>
      </c>
      <c r="U233" s="35">
        <v>683</v>
      </c>
      <c r="V233" s="36">
        <f>SUM(U234:U244)</f>
        <v>690</v>
      </c>
      <c r="W233" s="35">
        <v>110</v>
      </c>
      <c r="X233" s="36">
        <f>SUM(W234:W244)</f>
        <v>115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C236" s="33">
        <v>995</v>
      </c>
      <c r="E236" s="33">
        <v>798</v>
      </c>
      <c r="G236" s="33">
        <v>525</v>
      </c>
      <c r="I236" s="33">
        <v>145</v>
      </c>
      <c r="K236" s="33">
        <v>199</v>
      </c>
      <c r="M236" s="33">
        <v>309</v>
      </c>
      <c r="O236" s="33">
        <v>75</v>
      </c>
      <c r="Q236" s="33">
        <v>54</v>
      </c>
      <c r="S236" s="33">
        <v>139</v>
      </c>
      <c r="U236" s="33">
        <v>653</v>
      </c>
      <c r="W236" s="33">
        <v>85</v>
      </c>
    </row>
    <row r="237" spans="1:37" ht="15" customHeight="1" x14ac:dyDescent="0.4">
      <c r="A237" s="32" t="s">
        <v>245</v>
      </c>
      <c r="B237" s="33" t="s">
        <v>32</v>
      </c>
      <c r="E237" s="33">
        <v>-168</v>
      </c>
      <c r="G237" s="33">
        <v>-132</v>
      </c>
      <c r="I237" s="33">
        <v>-127</v>
      </c>
      <c r="K237" s="33">
        <v>56</v>
      </c>
      <c r="M237" s="33">
        <v>-116</v>
      </c>
      <c r="O237" s="33">
        <v>10</v>
      </c>
      <c r="Q237" s="33">
        <v>303</v>
      </c>
      <c r="S237" s="33">
        <v>149</v>
      </c>
      <c r="U237" s="33">
        <v>30</v>
      </c>
      <c r="W237" s="33">
        <v>25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C240" s="33">
        <v>2</v>
      </c>
      <c r="E240" s="33">
        <v>2</v>
      </c>
      <c r="G240" s="33">
        <v>4</v>
      </c>
      <c r="I240" s="33">
        <v>6</v>
      </c>
      <c r="K240" s="33">
        <v>6</v>
      </c>
      <c r="M240" s="33">
        <v>6</v>
      </c>
      <c r="O240" s="33">
        <v>4</v>
      </c>
      <c r="Q240" s="33">
        <v>4</v>
      </c>
      <c r="S240" s="33">
        <v>1</v>
      </c>
      <c r="U240" s="33">
        <v>7</v>
      </c>
      <c r="W240" s="33">
        <v>5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>
        <v>237</v>
      </c>
      <c r="D245" s="44">
        <f>D229-C233+SUM(C242:C244)-C241-C240</f>
        <v>237</v>
      </c>
      <c r="E245" s="43">
        <v>469</v>
      </c>
      <c r="F245" s="44">
        <f>F229-E233+SUM(E242:E244)-E241-E240</f>
        <v>471</v>
      </c>
      <c r="G245" s="43">
        <v>705</v>
      </c>
      <c r="H245" s="44">
        <f>H229-G233+SUM(G242:G244)-G241-G240</f>
        <v>705</v>
      </c>
      <c r="I245" s="43">
        <v>-94</v>
      </c>
      <c r="J245" s="44">
        <f>J229-I233+SUM(I242:I244)-I241-I240</f>
        <v>-94</v>
      </c>
      <c r="K245" s="43">
        <v>-250</v>
      </c>
      <c r="L245" s="44">
        <f>L229-K233+SUM(K242:K244)-K241-K240</f>
        <v>-249</v>
      </c>
      <c r="M245" s="43">
        <v>-301</v>
      </c>
      <c r="N245" s="44">
        <f>N229-M233+SUM(M242:M244)-M241-M240</f>
        <v>-300</v>
      </c>
      <c r="O245" s="43">
        <v>-1854</v>
      </c>
      <c r="P245" s="44">
        <f>P229-O233+SUM(O242:O244)-O241-O240</f>
        <v>-1853</v>
      </c>
      <c r="Q245" s="43">
        <v>221</v>
      </c>
      <c r="R245" s="44">
        <f>R229-Q233+SUM(Q242:Q244)-Q241-Q240</f>
        <v>224</v>
      </c>
      <c r="S245" s="43">
        <v>-1104</v>
      </c>
      <c r="T245" s="44">
        <f>T229-S233+SUM(S242:S244)-S241-S240</f>
        <v>-1103</v>
      </c>
      <c r="U245" s="43">
        <v>60</v>
      </c>
      <c r="V245" s="44">
        <f>V229-U233+SUM(U242:U244)-U241-U240</f>
        <v>63</v>
      </c>
      <c r="W245" s="43">
        <v>-318</v>
      </c>
      <c r="X245" s="44">
        <f>X229-W233+SUM(W242:W244)-W241-W240</f>
        <v>-316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1103</v>
      </c>
      <c r="G246" s="33">
        <v>1102</v>
      </c>
      <c r="I246" s="33">
        <v>-68</v>
      </c>
      <c r="K246" s="33">
        <v>11</v>
      </c>
      <c r="M246" s="33">
        <v>-101</v>
      </c>
      <c r="O246" s="33">
        <v>-1763</v>
      </c>
      <c r="Q246" s="33">
        <v>585</v>
      </c>
      <c r="S246" s="33">
        <v>-814</v>
      </c>
      <c r="U246" s="33">
        <v>753</v>
      </c>
      <c r="W246" s="33">
        <v>-202</v>
      </c>
    </row>
    <row r="247" spans="1:37" ht="15" customHeight="1" x14ac:dyDescent="0.4">
      <c r="A247" s="32" t="s">
        <v>255</v>
      </c>
      <c r="B247" s="33" t="s">
        <v>32</v>
      </c>
      <c r="E247" s="33">
        <v>265</v>
      </c>
      <c r="G247" s="33">
        <v>278</v>
      </c>
      <c r="I247" s="33">
        <v>289</v>
      </c>
      <c r="K247" s="33">
        <v>311</v>
      </c>
      <c r="M247" s="33">
        <v>328</v>
      </c>
      <c r="O247" s="33">
        <v>314</v>
      </c>
      <c r="Q247" s="33">
        <v>303</v>
      </c>
      <c r="S247" s="33">
        <v>271</v>
      </c>
      <c r="U247" s="33">
        <v>271</v>
      </c>
      <c r="W247" s="33">
        <v>280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Q249" s="33">
        <v>53</v>
      </c>
      <c r="U249" s="33">
        <v>267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E251" s="33">
        <v>3</v>
      </c>
      <c r="G251" s="33">
        <v>67</v>
      </c>
      <c r="I251" s="33">
        <v>17</v>
      </c>
      <c r="K251" s="33">
        <v>-336</v>
      </c>
      <c r="M251" s="33">
        <v>-236</v>
      </c>
      <c r="O251" s="33">
        <v>-408</v>
      </c>
      <c r="Q251" s="33">
        <v>-714</v>
      </c>
      <c r="S251" s="33">
        <v>-150</v>
      </c>
      <c r="U251" s="33">
        <v>92</v>
      </c>
      <c r="W251" s="33">
        <v>2</v>
      </c>
    </row>
    <row r="252" spans="1:37" ht="15" customHeight="1" x14ac:dyDescent="0.4">
      <c r="A252" s="32" t="s">
        <v>520</v>
      </c>
      <c r="B252" s="33" t="s">
        <v>32</v>
      </c>
      <c r="E252" s="33">
        <v>140</v>
      </c>
      <c r="G252" s="33">
        <v>134</v>
      </c>
      <c r="I252" s="33">
        <v>321</v>
      </c>
      <c r="K252" s="33">
        <v>151</v>
      </c>
      <c r="M252" s="33">
        <v>6</v>
      </c>
      <c r="Q252" s="33">
        <v>1</v>
      </c>
      <c r="S252" s="33">
        <v>9</v>
      </c>
      <c r="U252" s="33">
        <v>64</v>
      </c>
      <c r="W252" s="33">
        <v>124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1</v>
      </c>
      <c r="I254" s="33">
        <v>-235</v>
      </c>
      <c r="K254" s="33">
        <v>-136</v>
      </c>
      <c r="O254" s="33">
        <v>407</v>
      </c>
      <c r="S254" s="33">
        <v>-1806</v>
      </c>
      <c r="U254" s="33">
        <v>-1622</v>
      </c>
    </row>
    <row r="255" spans="1:37" ht="15" customHeight="1" x14ac:dyDescent="0.4">
      <c r="A255" s="32" t="s">
        <v>263</v>
      </c>
      <c r="B255" s="33" t="s">
        <v>32</v>
      </c>
      <c r="E255" s="33">
        <v>2</v>
      </c>
      <c r="I255" s="33">
        <v>81</v>
      </c>
      <c r="K255" s="33">
        <v>69</v>
      </c>
      <c r="M255" s="33">
        <v>3</v>
      </c>
      <c r="O255" s="33">
        <v>6</v>
      </c>
      <c r="Q255" s="33">
        <v>11</v>
      </c>
      <c r="U255" s="33">
        <v>15</v>
      </c>
      <c r="W255" s="33">
        <v>19</v>
      </c>
    </row>
    <row r="256" spans="1:37" ht="15" customHeight="1" x14ac:dyDescent="0.4">
      <c r="A256" s="32" t="s">
        <v>264</v>
      </c>
      <c r="B256" s="33" t="s">
        <v>32</v>
      </c>
      <c r="Q256" s="33">
        <v>23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>
        <v>49</v>
      </c>
      <c r="I257" s="33">
        <v>34</v>
      </c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>
        <v>21</v>
      </c>
      <c r="O258" s="33">
        <v>21</v>
      </c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581</v>
      </c>
      <c r="G261" s="33">
        <v>-21</v>
      </c>
      <c r="I261" s="33">
        <v>388</v>
      </c>
      <c r="K261" s="33">
        <v>-933</v>
      </c>
      <c r="M261" s="33">
        <v>-14</v>
      </c>
      <c r="O261" s="33">
        <v>-33</v>
      </c>
      <c r="Q261" s="33">
        <v>-19</v>
      </c>
      <c r="S261" s="33"/>
      <c r="U261" s="33">
        <v>36</v>
      </c>
      <c r="W261" s="33">
        <v>2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-16</v>
      </c>
      <c r="G262" s="33">
        <v>69</v>
      </c>
      <c r="I262" s="33">
        <v>129</v>
      </c>
      <c r="K262" s="33">
        <v>28</v>
      </c>
      <c r="M262" s="33">
        <v>118</v>
      </c>
      <c r="O262" s="33">
        <v>-53</v>
      </c>
      <c r="Q262" s="33">
        <v>-66</v>
      </c>
      <c r="S262" s="33">
        <v>-208</v>
      </c>
      <c r="U262" s="33">
        <v>-199</v>
      </c>
      <c r="W262" s="33">
        <v>-136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-14</v>
      </c>
      <c r="G263" s="33">
        <v>-37</v>
      </c>
      <c r="I263" s="33">
        <v>-150</v>
      </c>
      <c r="K263" s="33">
        <v>-14</v>
      </c>
      <c r="M263" s="33">
        <v>-48</v>
      </c>
      <c r="O263" s="33">
        <v>-14</v>
      </c>
      <c r="Q263" s="33">
        <v>-34</v>
      </c>
      <c r="S263" s="33">
        <v>-3</v>
      </c>
      <c r="U263" s="33">
        <v>-12</v>
      </c>
      <c r="W263" s="33">
        <v>-90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-29</v>
      </c>
      <c r="G265" s="33">
        <v>-59</v>
      </c>
      <c r="I265" s="33">
        <v>-25</v>
      </c>
      <c r="K265" s="33">
        <v>-25</v>
      </c>
      <c r="M265" s="33">
        <v>-25</v>
      </c>
      <c r="O265" s="33">
        <v>-24</v>
      </c>
      <c r="Q265" s="33">
        <v>-19</v>
      </c>
      <c r="S265" s="33">
        <v>-20</v>
      </c>
      <c r="U265" s="33">
        <v>-21</v>
      </c>
      <c r="W265" s="33">
        <v>-8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100</v>
      </c>
      <c r="G266" s="33">
        <v>79</v>
      </c>
      <c r="I266" s="33">
        <v>77</v>
      </c>
      <c r="K266" s="33">
        <v>90</v>
      </c>
      <c r="M266" s="33">
        <v>107</v>
      </c>
      <c r="O266" s="33">
        <v>122</v>
      </c>
      <c r="Q266" s="33">
        <v>127</v>
      </c>
      <c r="S266" s="33">
        <v>116</v>
      </c>
      <c r="U266" s="33">
        <v>109</v>
      </c>
      <c r="W266" s="33">
        <v>71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978</v>
      </c>
      <c r="G272" s="33">
        <v>713</v>
      </c>
      <c r="I272" s="33">
        <v>992</v>
      </c>
      <c r="K272" s="33">
        <v>1488</v>
      </c>
      <c r="M272" s="33">
        <v>756</v>
      </c>
      <c r="O272" s="33">
        <v>109</v>
      </c>
      <c r="Q272" s="33">
        <v>212</v>
      </c>
      <c r="S272" s="33">
        <v>590</v>
      </c>
      <c r="U272" s="33">
        <v>819</v>
      </c>
      <c r="W272" s="33">
        <v>661</v>
      </c>
    </row>
    <row r="273" spans="1:37" ht="15" customHeight="1" x14ac:dyDescent="0.4">
      <c r="A273" s="32" t="s">
        <v>281</v>
      </c>
      <c r="B273" s="33" t="s">
        <v>32</v>
      </c>
      <c r="E273" s="33">
        <v>288</v>
      </c>
      <c r="G273" s="33">
        <v>87</v>
      </c>
      <c r="I273" s="33">
        <v>-779</v>
      </c>
      <c r="K273" s="33">
        <v>-275</v>
      </c>
      <c r="M273" s="33">
        <v>-450</v>
      </c>
      <c r="O273" s="33">
        <v>1095</v>
      </c>
      <c r="Q273" s="33">
        <v>-196</v>
      </c>
      <c r="S273" s="33">
        <v>1722</v>
      </c>
      <c r="U273" s="33">
        <v>-305</v>
      </c>
      <c r="W273" s="33">
        <v>261</v>
      </c>
    </row>
    <row r="274" spans="1:37" ht="15" customHeight="1" x14ac:dyDescent="0.4">
      <c r="A274" s="32" t="s">
        <v>282</v>
      </c>
      <c r="B274" s="33" t="s">
        <v>32</v>
      </c>
      <c r="E274" s="33">
        <v>-963</v>
      </c>
      <c r="G274" s="33">
        <v>-1141</v>
      </c>
      <c r="I274" s="33">
        <v>-973</v>
      </c>
      <c r="K274" s="33">
        <v>-76</v>
      </c>
      <c r="M274" s="33">
        <v>-1889</v>
      </c>
      <c r="O274" s="33">
        <v>-493</v>
      </c>
      <c r="Q274" s="33">
        <v>40</v>
      </c>
      <c r="S274" s="33">
        <v>-679</v>
      </c>
      <c r="U274" s="33">
        <v>-1691</v>
      </c>
      <c r="W274" s="33">
        <v>-608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E277" s="33">
        <v>-477</v>
      </c>
      <c r="G277" s="33">
        <v>-34</v>
      </c>
      <c r="I277" s="33">
        <v>-418</v>
      </c>
      <c r="K277" s="33">
        <v>297</v>
      </c>
      <c r="M277" s="33">
        <v>74</v>
      </c>
      <c r="O277" s="33">
        <v>201</v>
      </c>
      <c r="Q277" s="33">
        <v>109</v>
      </c>
      <c r="S277" s="33">
        <v>165</v>
      </c>
      <c r="U277" s="33">
        <v>-636</v>
      </c>
      <c r="W277" s="33">
        <v>31</v>
      </c>
    </row>
    <row r="278" spans="1:37" ht="15" customHeight="1" x14ac:dyDescent="0.4">
      <c r="A278" s="32" t="s">
        <v>286</v>
      </c>
      <c r="B278" s="33" t="s">
        <v>32</v>
      </c>
      <c r="E278" s="33">
        <v>226</v>
      </c>
      <c r="G278" s="33">
        <v>-43</v>
      </c>
      <c r="I278" s="33">
        <v>-49</v>
      </c>
      <c r="K278" s="33">
        <v>115</v>
      </c>
      <c r="M278" s="33">
        <v>-106</v>
      </c>
      <c r="O278" s="33">
        <v>2</v>
      </c>
      <c r="Q278" s="33">
        <v>-207</v>
      </c>
      <c r="S278" s="33">
        <v>80</v>
      </c>
      <c r="U278" s="33">
        <v>138</v>
      </c>
      <c r="W278" s="33">
        <v>-164</v>
      </c>
    </row>
    <row r="279" spans="1:37" ht="15" customHeight="1" x14ac:dyDescent="0.4">
      <c r="A279" s="32" t="s">
        <v>287</v>
      </c>
      <c r="B279" s="33" t="s">
        <v>32</v>
      </c>
      <c r="E279" s="33">
        <v>-46</v>
      </c>
      <c r="G279" s="33">
        <v>-48</v>
      </c>
      <c r="I279" s="33">
        <v>-42</v>
      </c>
      <c r="K279" s="33">
        <v>-20</v>
      </c>
      <c r="M279" s="33">
        <v>-10</v>
      </c>
      <c r="O279" s="33">
        <v>-7</v>
      </c>
      <c r="Q279" s="33">
        <v>-2</v>
      </c>
      <c r="S279" s="33">
        <v>-1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/>
      <c r="H280" s="36"/>
      <c r="I280" s="35"/>
      <c r="J280" s="36"/>
      <c r="K280" s="35">
        <v>15</v>
      </c>
      <c r="L280" s="36"/>
      <c r="M280" s="35"/>
      <c r="N280" s="36"/>
      <c r="O280" s="35"/>
      <c r="P280" s="36"/>
      <c r="Q280" s="35"/>
      <c r="R280" s="36"/>
      <c r="S280" s="35">
        <v>20</v>
      </c>
      <c r="T280" s="36"/>
      <c r="U280" s="35">
        <v>-42</v>
      </c>
      <c r="V280" s="36"/>
      <c r="W280" s="35"/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2142</v>
      </c>
      <c r="F285" s="47">
        <f>SUM(E246:E280)</f>
        <v>2141</v>
      </c>
      <c r="G285" s="46">
        <v>1196</v>
      </c>
      <c r="H285" s="47">
        <f>SUM(G246:G280)</f>
        <v>1196</v>
      </c>
      <c r="I285" s="46">
        <v>-409</v>
      </c>
      <c r="J285" s="47">
        <f>SUM(I246:I280)</f>
        <v>-411</v>
      </c>
      <c r="K285" s="46">
        <v>761</v>
      </c>
      <c r="L285" s="47">
        <f>SUM(K246:K280)</f>
        <v>760</v>
      </c>
      <c r="M285" s="46">
        <v>-1465</v>
      </c>
      <c r="N285" s="47">
        <f>SUM(M246:M280)</f>
        <v>-1466</v>
      </c>
      <c r="O285" s="46">
        <v>-517</v>
      </c>
      <c r="P285" s="47">
        <f>SUM(O246:O280)</f>
        <v>-518</v>
      </c>
      <c r="Q285" s="46">
        <v>206</v>
      </c>
      <c r="R285" s="47">
        <f>SUM(Q246:Q280)</f>
        <v>207</v>
      </c>
      <c r="S285" s="46">
        <v>-707</v>
      </c>
      <c r="T285" s="47">
        <f>SUM(S246:S280)</f>
        <v>-708</v>
      </c>
      <c r="U285" s="46">
        <v>-1965</v>
      </c>
      <c r="V285" s="47">
        <f>SUM(U246:U280)</f>
        <v>-1964</v>
      </c>
      <c r="W285" s="46">
        <v>244</v>
      </c>
      <c r="X285" s="47">
        <f>SUM(W246:W280)</f>
        <v>243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29</v>
      </c>
      <c r="G286" s="33">
        <v>41</v>
      </c>
      <c r="I286" s="33">
        <v>25</v>
      </c>
      <c r="K286" s="33">
        <v>25</v>
      </c>
      <c r="M286" s="33">
        <v>25</v>
      </c>
      <c r="O286" s="33">
        <v>24</v>
      </c>
      <c r="Q286" s="33">
        <v>19</v>
      </c>
      <c r="S286" s="33">
        <v>20</v>
      </c>
      <c r="U286" s="33">
        <v>21</v>
      </c>
      <c r="W286" s="33">
        <v>8</v>
      </c>
    </row>
    <row r="287" spans="1:37" ht="15" customHeight="1" x14ac:dyDescent="0.4">
      <c r="A287" s="32" t="s">
        <v>295</v>
      </c>
      <c r="B287" s="33" t="s">
        <v>32</v>
      </c>
      <c r="E287" s="33">
        <v>-107</v>
      </c>
      <c r="G287" s="33">
        <v>-82</v>
      </c>
      <c r="I287" s="33">
        <v>-74</v>
      </c>
      <c r="K287" s="33">
        <v>-88</v>
      </c>
      <c r="M287" s="33">
        <v>-108</v>
      </c>
      <c r="O287" s="33">
        <v>-126</v>
      </c>
      <c r="Q287" s="33">
        <v>-127</v>
      </c>
      <c r="S287" s="33">
        <v>-111</v>
      </c>
      <c r="U287" s="33">
        <v>-108</v>
      </c>
      <c r="W287" s="33">
        <v>-71</v>
      </c>
    </row>
    <row r="288" spans="1:37" ht="15" customHeight="1" x14ac:dyDescent="0.4">
      <c r="A288" s="32" t="s">
        <v>296</v>
      </c>
      <c r="B288" s="33" t="s">
        <v>32</v>
      </c>
      <c r="E288" s="33">
        <v>-970</v>
      </c>
      <c r="G288" s="33">
        <v>-586</v>
      </c>
      <c r="I288" s="33">
        <v>-368</v>
      </c>
      <c r="K288" s="33">
        <v>-114</v>
      </c>
      <c r="M288" s="33">
        <v>-229</v>
      </c>
      <c r="O288" s="33">
        <v>-258</v>
      </c>
      <c r="Q288" s="33">
        <v>-53</v>
      </c>
      <c r="S288" s="33">
        <v>-49</v>
      </c>
      <c r="U288" s="33">
        <v>-140</v>
      </c>
      <c r="W288" s="33">
        <v>-395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1093</v>
      </c>
      <c r="F291" s="44">
        <f>F285+SUM(E286:E290)</f>
        <v>1093</v>
      </c>
      <c r="G291" s="43">
        <v>569</v>
      </c>
      <c r="H291" s="44">
        <f>H285+SUM(G286:G290)</f>
        <v>569</v>
      </c>
      <c r="I291" s="43">
        <v>-827</v>
      </c>
      <c r="J291" s="44">
        <f>J285+SUM(I286:I290)</f>
        <v>-828</v>
      </c>
      <c r="K291" s="43">
        <v>583</v>
      </c>
      <c r="L291" s="44">
        <f>L285+SUM(K286:K290)</f>
        <v>583</v>
      </c>
      <c r="M291" s="43">
        <v>-1777</v>
      </c>
      <c r="N291" s="44">
        <f>N285+SUM(M286:M290)</f>
        <v>-1778</v>
      </c>
      <c r="O291" s="43">
        <v>-878</v>
      </c>
      <c r="P291" s="44">
        <f>P285+SUM(O286:O290)</f>
        <v>-878</v>
      </c>
      <c r="Q291" s="43">
        <v>44</v>
      </c>
      <c r="R291" s="44">
        <f>R285+SUM(Q286:Q290)</f>
        <v>46</v>
      </c>
      <c r="S291" s="43">
        <v>-848</v>
      </c>
      <c r="T291" s="44">
        <f>T285+SUM(S286:S290)</f>
        <v>-848</v>
      </c>
      <c r="U291" s="43">
        <v>-2192</v>
      </c>
      <c r="V291" s="44">
        <f>V285+SUM(U286:U290)</f>
        <v>-2191</v>
      </c>
      <c r="W291" s="43">
        <v>-214</v>
      </c>
      <c r="X291" s="44">
        <f>X285+SUM(W286:W290)</f>
        <v>-215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O292" s="33">
        <v>-47</v>
      </c>
      <c r="Q292" s="33">
        <v>-26</v>
      </c>
      <c r="S292" s="33">
        <v>-12</v>
      </c>
    </row>
    <row r="293" spans="1:37" ht="15" customHeight="1" x14ac:dyDescent="0.4">
      <c r="A293" s="32" t="s">
        <v>301</v>
      </c>
      <c r="B293" s="33" t="s">
        <v>32</v>
      </c>
      <c r="Q293" s="33">
        <v>54</v>
      </c>
      <c r="S293" s="33">
        <v>31</v>
      </c>
      <c r="U293" s="33">
        <v>10</v>
      </c>
    </row>
    <row r="294" spans="1:37" ht="15" customHeight="1" x14ac:dyDescent="0.4">
      <c r="A294" s="32" t="s">
        <v>302</v>
      </c>
      <c r="B294" s="33" t="s">
        <v>32</v>
      </c>
      <c r="E294" s="33">
        <v>-237</v>
      </c>
      <c r="G294" s="33">
        <v>-232</v>
      </c>
      <c r="I294" s="33">
        <v>-227</v>
      </c>
      <c r="K294" s="33">
        <v>-1159</v>
      </c>
      <c r="M294" s="33">
        <v>-140</v>
      </c>
      <c r="O294" s="33">
        <v>-213</v>
      </c>
      <c r="Q294" s="33">
        <v>-99</v>
      </c>
      <c r="S294" s="33">
        <v>-22</v>
      </c>
      <c r="U294" s="33">
        <v>-241</v>
      </c>
      <c r="W294" s="33">
        <v>-206</v>
      </c>
    </row>
    <row r="295" spans="1:37" ht="15" customHeight="1" x14ac:dyDescent="0.4">
      <c r="A295" s="32" t="s">
        <v>303</v>
      </c>
      <c r="B295" s="33" t="s">
        <v>32</v>
      </c>
      <c r="G295" s="33">
        <v>6</v>
      </c>
      <c r="I295" s="33">
        <v>265</v>
      </c>
      <c r="K295" s="33">
        <v>251</v>
      </c>
      <c r="O295" s="33">
        <v>952</v>
      </c>
      <c r="Q295" s="33">
        <v>2</v>
      </c>
      <c r="S295" s="33">
        <v>2245</v>
      </c>
      <c r="U295" s="33">
        <v>2756</v>
      </c>
      <c r="W295" s="33">
        <v>502</v>
      </c>
    </row>
    <row r="296" spans="1:37" ht="15" customHeight="1" x14ac:dyDescent="0.4">
      <c r="A296" s="32" t="s">
        <v>304</v>
      </c>
      <c r="B296" s="33" t="s">
        <v>32</v>
      </c>
      <c r="E296" s="33">
        <v>-164</v>
      </c>
      <c r="G296" s="33">
        <v>-229</v>
      </c>
    </row>
    <row r="297" spans="1:37" ht="15" customHeight="1" x14ac:dyDescent="0.4">
      <c r="A297" s="32" t="s">
        <v>305</v>
      </c>
      <c r="B297" s="33" t="s">
        <v>32</v>
      </c>
      <c r="E297" s="33">
        <v>1</v>
      </c>
      <c r="G297" s="33">
        <v>212</v>
      </c>
    </row>
    <row r="298" spans="1:37" ht="15" customHeight="1" x14ac:dyDescent="0.4">
      <c r="A298" s="32" t="s">
        <v>306</v>
      </c>
      <c r="B298" s="33" t="s">
        <v>32</v>
      </c>
      <c r="E298" s="33">
        <v>-1</v>
      </c>
      <c r="I298" s="33">
        <v>-88</v>
      </c>
      <c r="K298" s="33">
        <v>-869</v>
      </c>
      <c r="M298" s="33">
        <v>-1111</v>
      </c>
      <c r="O298" s="33">
        <v>-938</v>
      </c>
      <c r="Q298" s="33">
        <v>-1290</v>
      </c>
      <c r="S298" s="33">
        <v>-5</v>
      </c>
      <c r="U298" s="33">
        <v>-154</v>
      </c>
      <c r="W298" s="33">
        <v>-57</v>
      </c>
    </row>
    <row r="299" spans="1:37" ht="15" customHeight="1" x14ac:dyDescent="0.4">
      <c r="A299" s="32" t="s">
        <v>307</v>
      </c>
      <c r="B299" s="33" t="s">
        <v>32</v>
      </c>
      <c r="I299" s="33">
        <v>110</v>
      </c>
      <c r="K299" s="33">
        <v>874</v>
      </c>
      <c r="M299" s="33">
        <v>1329</v>
      </c>
      <c r="O299" s="33">
        <v>1623</v>
      </c>
      <c r="Q299" s="33">
        <v>1893</v>
      </c>
      <c r="S299" s="33">
        <v>549</v>
      </c>
      <c r="U299" s="33">
        <v>340</v>
      </c>
      <c r="W299" s="33">
        <v>26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K305" s="33">
        <v>31</v>
      </c>
      <c r="S305" s="33">
        <v>93</v>
      </c>
      <c r="W305" s="33">
        <v>-65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-402</v>
      </c>
      <c r="F306" s="44">
        <f>SUM(E292:E305)</f>
        <v>-401</v>
      </c>
      <c r="G306" s="43">
        <v>-243</v>
      </c>
      <c r="H306" s="44">
        <f>SUM(G292:G305)</f>
        <v>-243</v>
      </c>
      <c r="I306" s="43">
        <v>60</v>
      </c>
      <c r="J306" s="44">
        <f>SUM(I292:I305)</f>
        <v>60</v>
      </c>
      <c r="K306" s="43">
        <v>-872</v>
      </c>
      <c r="L306" s="44">
        <f>SUM(K292:K305)</f>
        <v>-872</v>
      </c>
      <c r="M306" s="43">
        <v>77</v>
      </c>
      <c r="N306" s="44">
        <f>SUM(M292:M305)</f>
        <v>78</v>
      </c>
      <c r="O306" s="43">
        <v>1376</v>
      </c>
      <c r="P306" s="44">
        <f>SUM(O292:O305)</f>
        <v>1377</v>
      </c>
      <c r="Q306" s="43">
        <v>533</v>
      </c>
      <c r="R306" s="44">
        <f>SUM(Q292:Q305)</f>
        <v>534</v>
      </c>
      <c r="S306" s="43">
        <v>2879</v>
      </c>
      <c r="T306" s="44">
        <f>SUM(S292:S305)</f>
        <v>2879</v>
      </c>
      <c r="U306" s="43">
        <v>2710</v>
      </c>
      <c r="V306" s="44">
        <f>SUM(U292:U305)</f>
        <v>2711</v>
      </c>
      <c r="W306" s="43">
        <v>198</v>
      </c>
      <c r="X306" s="44">
        <f>SUM(W292:W305)</f>
        <v>200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E307" s="33">
        <v>33</v>
      </c>
      <c r="I307" s="33">
        <v>205</v>
      </c>
      <c r="K307" s="33">
        <v>-621</v>
      </c>
      <c r="M307" s="33">
        <v>1002</v>
      </c>
      <c r="S307" s="33">
        <v>184</v>
      </c>
    </row>
    <row r="308" spans="1:37" ht="15" customHeight="1" x14ac:dyDescent="0.4">
      <c r="A308" s="32" t="s">
        <v>315</v>
      </c>
      <c r="B308" s="33" t="s">
        <v>32</v>
      </c>
      <c r="G308" s="33">
        <v>-57</v>
      </c>
      <c r="O308" s="33">
        <v>-98</v>
      </c>
      <c r="Q308" s="33">
        <v>-167</v>
      </c>
      <c r="U308" s="33">
        <v>-788</v>
      </c>
      <c r="W308" s="33">
        <v>-194</v>
      </c>
    </row>
    <row r="309" spans="1:37" ht="15" customHeight="1" x14ac:dyDescent="0.4">
      <c r="A309" s="32" t="s">
        <v>316</v>
      </c>
      <c r="B309" s="33" t="s">
        <v>32</v>
      </c>
      <c r="U309" s="33">
        <v>-24</v>
      </c>
      <c r="W309" s="33">
        <v>-21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E312" s="33">
        <v>620</v>
      </c>
      <c r="G312" s="33">
        <v>695</v>
      </c>
      <c r="I312" s="33">
        <v>1644</v>
      </c>
      <c r="K312" s="33">
        <v>1135</v>
      </c>
      <c r="M312" s="33">
        <v>1374</v>
      </c>
      <c r="O312" s="33">
        <v>1023</v>
      </c>
      <c r="Q312" s="33">
        <v>630</v>
      </c>
      <c r="U312" s="33">
        <v>284</v>
      </c>
      <c r="W312" s="33">
        <v>400</v>
      </c>
    </row>
    <row r="313" spans="1:37" ht="15" customHeight="1" x14ac:dyDescent="0.4">
      <c r="A313" s="32" t="s">
        <v>320</v>
      </c>
      <c r="B313" s="33" t="s">
        <v>32</v>
      </c>
      <c r="E313" s="33">
        <v>-765</v>
      </c>
      <c r="G313" s="33">
        <v>-361</v>
      </c>
      <c r="I313" s="33">
        <v>-1020</v>
      </c>
      <c r="K313" s="33">
        <v>-619</v>
      </c>
      <c r="M313" s="33">
        <v>-1616</v>
      </c>
      <c r="O313" s="33">
        <v>-934</v>
      </c>
      <c r="Q313" s="33">
        <v>-1571</v>
      </c>
      <c r="S313" s="33">
        <v>-874</v>
      </c>
      <c r="U313" s="33">
        <v>-1082</v>
      </c>
      <c r="W313" s="33">
        <v>-141</v>
      </c>
    </row>
    <row r="314" spans="1:37" ht="15" customHeight="1" x14ac:dyDescent="0.4">
      <c r="A314" s="32" t="s">
        <v>321</v>
      </c>
      <c r="B314" s="33" t="s">
        <v>32</v>
      </c>
      <c r="K314" s="33">
        <v>484</v>
      </c>
      <c r="M314" s="33">
        <v>878</v>
      </c>
      <c r="O314" s="33">
        <v>978</v>
      </c>
    </row>
    <row r="315" spans="1:37" ht="15" customHeight="1" x14ac:dyDescent="0.4">
      <c r="A315" s="32" t="s">
        <v>322</v>
      </c>
      <c r="B315" s="33" t="s">
        <v>32</v>
      </c>
      <c r="O315" s="33">
        <v>-900</v>
      </c>
      <c r="Q315" s="33">
        <v>-200</v>
      </c>
      <c r="S315" s="33">
        <v>-200</v>
      </c>
      <c r="U315" s="33">
        <v>-200</v>
      </c>
      <c r="W315" s="33">
        <v>-200</v>
      </c>
    </row>
    <row r="316" spans="1:37" ht="15" customHeight="1" x14ac:dyDescent="0.4">
      <c r="A316" s="32" t="s">
        <v>323</v>
      </c>
      <c r="B316" s="33" t="s">
        <v>32</v>
      </c>
      <c r="E316" s="33">
        <v>561</v>
      </c>
    </row>
    <row r="317" spans="1:37" ht="15" customHeight="1" x14ac:dyDescent="0.4">
      <c r="A317" s="32" t="s">
        <v>324</v>
      </c>
      <c r="B317" s="33" t="s">
        <v>32</v>
      </c>
      <c r="K317" s="33">
        <v>-1</v>
      </c>
      <c r="M317" s="33">
        <v>-102</v>
      </c>
      <c r="Q317" s="33">
        <v>-42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-260</v>
      </c>
      <c r="G320" s="33">
        <v>-317</v>
      </c>
      <c r="I320" s="33">
        <v>-204</v>
      </c>
      <c r="K320" s="33">
        <v>-136</v>
      </c>
      <c r="M320" s="33">
        <v>-204</v>
      </c>
      <c r="O320" s="33">
        <v>-200</v>
      </c>
    </row>
    <row r="321" spans="1:37" ht="15" customHeight="1" x14ac:dyDescent="0.4">
      <c r="A321" s="32" t="s">
        <v>328</v>
      </c>
      <c r="B321" s="33" t="s">
        <v>32</v>
      </c>
      <c r="U321" s="33">
        <v>50</v>
      </c>
    </row>
    <row r="322" spans="1:37" ht="15" customHeight="1" x14ac:dyDescent="0.4">
      <c r="A322" s="32" t="s">
        <v>329</v>
      </c>
      <c r="B322" s="33" t="s">
        <v>32</v>
      </c>
      <c r="E322" s="33">
        <v>-1</v>
      </c>
      <c r="K322" s="33">
        <v>-1</v>
      </c>
      <c r="M322" s="33">
        <v>-1</v>
      </c>
      <c r="O322" s="33">
        <v>-1</v>
      </c>
      <c r="Q322" s="33">
        <v>-1</v>
      </c>
      <c r="S322" s="33">
        <v>-1</v>
      </c>
      <c r="W322" s="33">
        <v>-2</v>
      </c>
    </row>
    <row r="323" spans="1:37" ht="15" customHeight="1" x14ac:dyDescent="0.4">
      <c r="A323" s="32" t="s">
        <v>330</v>
      </c>
      <c r="B323" s="33" t="s">
        <v>32</v>
      </c>
      <c r="E323" s="33">
        <v>-937</v>
      </c>
      <c r="G323" s="33">
        <v>-256</v>
      </c>
      <c r="I323" s="33">
        <v>-23</v>
      </c>
      <c r="K323" s="33">
        <v>-72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-749</v>
      </c>
      <c r="F324" s="44">
        <f>SUM(E307:E323)</f>
        <v>-749</v>
      </c>
      <c r="G324" s="43">
        <v>-300</v>
      </c>
      <c r="H324" s="44">
        <f>SUM(G307:G323)</f>
        <v>-296</v>
      </c>
      <c r="I324" s="43">
        <v>600</v>
      </c>
      <c r="J324" s="44">
        <f>SUM(I307:I323)</f>
        <v>602</v>
      </c>
      <c r="K324" s="43">
        <v>166</v>
      </c>
      <c r="L324" s="44">
        <f>SUM(K307:K323)</f>
        <v>169</v>
      </c>
      <c r="M324" s="43">
        <v>1329</v>
      </c>
      <c r="N324" s="44">
        <f>SUM(M307:M323)</f>
        <v>1331</v>
      </c>
      <c r="O324" s="43">
        <v>-133</v>
      </c>
      <c r="P324" s="44">
        <f>SUM(O307:O323)</f>
        <v>-132</v>
      </c>
      <c r="Q324" s="43">
        <v>-1353</v>
      </c>
      <c r="R324" s="44">
        <f>SUM(Q307:Q323)</f>
        <v>-1351</v>
      </c>
      <c r="S324" s="43">
        <v>-891</v>
      </c>
      <c r="T324" s="44">
        <f>SUM(S307:S323)</f>
        <v>-891</v>
      </c>
      <c r="U324" s="43">
        <v>-1762</v>
      </c>
      <c r="V324" s="44">
        <f>SUM(U307:U323)</f>
        <v>-1760</v>
      </c>
      <c r="W324" s="43">
        <v>-160</v>
      </c>
      <c r="X324" s="44">
        <f>SUM(W307:W323)</f>
        <v>-158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E325" s="33">
        <v>-1</v>
      </c>
      <c r="G325" s="33">
        <v>-2</v>
      </c>
      <c r="I325" s="33">
        <v>14</v>
      </c>
      <c r="K325" s="33">
        <v>-33</v>
      </c>
      <c r="M325" s="33">
        <v>-1</v>
      </c>
      <c r="O325" s="33">
        <v>8</v>
      </c>
      <c r="Q325" s="33">
        <v>17</v>
      </c>
      <c r="S325" s="33">
        <v>3</v>
      </c>
      <c r="W325" s="33">
        <v>-12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-58</v>
      </c>
      <c r="F326" s="44">
        <f>E329-E327-E328</f>
        <v>-58</v>
      </c>
      <c r="G326" s="43">
        <v>22</v>
      </c>
      <c r="H326" s="44">
        <f>G329-G327-G328</f>
        <v>23</v>
      </c>
      <c r="I326" s="43">
        <v>-151</v>
      </c>
      <c r="J326" s="44">
        <f>I329-I327-I328</f>
        <v>-151</v>
      </c>
      <c r="K326" s="43">
        <v>-155</v>
      </c>
      <c r="L326" s="44">
        <f>K329-K327-K328</f>
        <v>-156</v>
      </c>
      <c r="M326" s="43">
        <v>-371</v>
      </c>
      <c r="N326" s="44">
        <f>M329-M327-M328</f>
        <v>-372</v>
      </c>
      <c r="O326" s="43">
        <v>372</v>
      </c>
      <c r="P326" s="44">
        <f>O329-O327-O328</f>
        <v>373</v>
      </c>
      <c r="Q326" s="43">
        <v>-757</v>
      </c>
      <c r="R326" s="44">
        <f>Q329-Q327-Q328</f>
        <v>-757</v>
      </c>
      <c r="S326" s="43">
        <v>1144</v>
      </c>
      <c r="T326" s="44">
        <f>S329-S327-S328</f>
        <v>1144</v>
      </c>
      <c r="U326" s="43">
        <v>-1244</v>
      </c>
      <c r="V326" s="44">
        <f>U329-U327-U328</f>
        <v>-1245</v>
      </c>
      <c r="W326" s="43">
        <v>-188</v>
      </c>
      <c r="X326" s="44">
        <f>W329-W327-W328</f>
        <v>-188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1528</v>
      </c>
      <c r="G327" s="33">
        <v>1470</v>
      </c>
      <c r="I327" s="33">
        <v>1493</v>
      </c>
      <c r="K327" s="33">
        <v>1342</v>
      </c>
      <c r="M327" s="33">
        <v>1186</v>
      </c>
      <c r="O327" s="33">
        <v>814</v>
      </c>
      <c r="Q327" s="33">
        <v>1187</v>
      </c>
      <c r="S327" s="33">
        <v>430</v>
      </c>
      <c r="U327" s="33">
        <v>1574</v>
      </c>
      <c r="W327" s="33">
        <v>329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E329" s="33">
        <v>1470</v>
      </c>
      <c r="G329" s="33">
        <v>1493</v>
      </c>
      <c r="I329" s="33">
        <v>1342</v>
      </c>
      <c r="K329" s="33">
        <v>1186</v>
      </c>
      <c r="M329" s="33">
        <v>814</v>
      </c>
      <c r="O329" s="33">
        <v>1187</v>
      </c>
      <c r="Q329" s="33">
        <v>430</v>
      </c>
      <c r="S329" s="33">
        <v>1574</v>
      </c>
      <c r="U329" s="33">
        <v>329</v>
      </c>
      <c r="W329" s="33">
        <v>141</v>
      </c>
    </row>
    <row r="330" spans="1:37" ht="15" customHeight="1" x14ac:dyDescent="0.4">
      <c r="A330" s="32" t="s">
        <v>337</v>
      </c>
      <c r="B330" s="33" t="s">
        <v>32</v>
      </c>
      <c r="E330" s="33">
        <v>1470</v>
      </c>
      <c r="G330" s="33">
        <v>1493</v>
      </c>
      <c r="I330" s="33">
        <v>1342</v>
      </c>
      <c r="K330" s="33">
        <v>1186</v>
      </c>
      <c r="M330" s="33">
        <v>814</v>
      </c>
      <c r="O330" s="33">
        <v>1234</v>
      </c>
      <c r="Q330" s="33">
        <v>457</v>
      </c>
      <c r="S330" s="33">
        <v>1584</v>
      </c>
      <c r="U330" s="33">
        <v>329</v>
      </c>
      <c r="W330" s="33">
        <v>141</v>
      </c>
    </row>
    <row r="331" spans="1:37" ht="15" customHeight="1" x14ac:dyDescent="0.4">
      <c r="A331" s="32" t="s">
        <v>338</v>
      </c>
      <c r="B331" s="33" t="s">
        <v>32</v>
      </c>
      <c r="O331" s="33">
        <v>-47</v>
      </c>
      <c r="Q331" s="33">
        <v>-27</v>
      </c>
      <c r="S331" s="33">
        <v>-10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S337" s="33">
        <v>2635</v>
      </c>
      <c r="U337" s="33">
        <v>2635</v>
      </c>
      <c r="W337" s="33">
        <v>2635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S346" s="33">
        <v>2635</v>
      </c>
      <c r="U346" s="33">
        <v>2635</v>
      </c>
      <c r="W346" s="33">
        <v>2635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R368" s="31"/>
      <c r="S368" s="33">
        <v>1974</v>
      </c>
      <c r="T368" s="31"/>
      <c r="U368" s="33">
        <v>1974</v>
      </c>
      <c r="V368" s="31"/>
      <c r="W368" s="33">
        <v>1974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R383" s="31"/>
      <c r="S383" s="33">
        <v>1974</v>
      </c>
      <c r="T383" s="31"/>
      <c r="U383" s="33">
        <v>1974</v>
      </c>
      <c r="V383" s="31"/>
      <c r="W383" s="33">
        <v>1974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R410" s="31"/>
      <c r="S410" s="33">
        <v>-18</v>
      </c>
      <c r="T410" s="31"/>
      <c r="U410" s="33">
        <v>-1124</v>
      </c>
      <c r="V410" s="31"/>
      <c r="W410" s="33">
        <v>-1136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R413" s="31"/>
      <c r="S413" s="33">
        <v>-1104</v>
      </c>
      <c r="T413" s="31"/>
      <c r="U413" s="33">
        <v>60</v>
      </c>
      <c r="V413" s="31"/>
      <c r="W413" s="33">
        <v>-318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U421" s="33">
        <v>-34</v>
      </c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S422" s="33">
        <v>-1</v>
      </c>
      <c r="T422" s="31"/>
      <c r="U422" s="33">
        <v>-38</v>
      </c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R423" s="31"/>
      <c r="S423" s="33">
        <v>-1105</v>
      </c>
      <c r="T423" s="31"/>
      <c r="U423" s="33">
        <v>-11</v>
      </c>
      <c r="V423" s="31"/>
      <c r="W423" s="33">
        <v>-318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R424" s="31"/>
      <c r="S424" s="33">
        <v>-1124</v>
      </c>
      <c r="T424" s="31"/>
      <c r="U424" s="33">
        <v>-1136</v>
      </c>
      <c r="V424" s="31"/>
      <c r="W424" s="33">
        <v>-1455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S428" s="33">
        <v>-148</v>
      </c>
      <c r="T428" s="31"/>
      <c r="U428" s="33">
        <v>-148</v>
      </c>
      <c r="V428" s="31"/>
      <c r="W428" s="33">
        <v>-148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S437" s="33">
        <v>-148</v>
      </c>
      <c r="T437" s="31"/>
      <c r="U437" s="33">
        <v>-148</v>
      </c>
      <c r="V437" s="31"/>
      <c r="W437" s="33">
        <v>-149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R438" s="31"/>
      <c r="S438" s="33">
        <v>4442</v>
      </c>
      <c r="T438" s="31"/>
      <c r="U438" s="33">
        <v>3336</v>
      </c>
      <c r="V438" s="31"/>
      <c r="W438" s="33">
        <v>3324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R441" s="31"/>
      <c r="S441" s="33">
        <v>-1104</v>
      </c>
      <c r="T441" s="31"/>
      <c r="U441" s="33">
        <v>60</v>
      </c>
      <c r="V441" s="31"/>
      <c r="W441" s="33">
        <v>-318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U448" s="33">
        <v>-34</v>
      </c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S449" s="33">
        <v>-1</v>
      </c>
      <c r="T449" s="31"/>
      <c r="U449" s="33">
        <v>-38</v>
      </c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R450" s="31"/>
      <c r="S450" s="33">
        <v>-1106</v>
      </c>
      <c r="T450" s="31"/>
      <c r="U450" s="33">
        <v>-12</v>
      </c>
      <c r="V450" s="31"/>
      <c r="W450" s="33">
        <v>-318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R451" s="31"/>
      <c r="S451" s="33">
        <v>3336</v>
      </c>
      <c r="T451" s="31"/>
      <c r="U451" s="33">
        <v>3324</v>
      </c>
      <c r="V451" s="31"/>
      <c r="W451" s="33">
        <v>3005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S452" s="33">
        <v>155</v>
      </c>
      <c r="T452" s="31"/>
      <c r="U452" s="33">
        <v>-27</v>
      </c>
      <c r="V452" s="31"/>
      <c r="W452" s="33">
        <v>-73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S453" s="33">
        <v>-182</v>
      </c>
      <c r="T453" s="31"/>
      <c r="U453" s="33">
        <v>-46</v>
      </c>
      <c r="V453" s="31"/>
      <c r="W453" s="33">
        <v>77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S454" s="33">
        <v>-27</v>
      </c>
      <c r="T454" s="31"/>
      <c r="U454" s="33">
        <v>-73</v>
      </c>
      <c r="V454" s="31"/>
      <c r="W454" s="33">
        <v>3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S458" s="33">
        <v>2</v>
      </c>
      <c r="T458" s="31"/>
      <c r="U458" s="33">
        <v>25</v>
      </c>
      <c r="V458" s="31"/>
      <c r="W458" s="33">
        <v>31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S459" s="33">
        <v>22</v>
      </c>
      <c r="T459" s="31"/>
      <c r="U459" s="33">
        <v>6</v>
      </c>
      <c r="V459" s="31"/>
      <c r="W459" s="33">
        <v>-62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S460" s="33">
        <v>25</v>
      </c>
      <c r="T460" s="31"/>
      <c r="U460" s="33">
        <v>31</v>
      </c>
      <c r="V460" s="31"/>
      <c r="W460" s="33">
        <v>-30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S467" s="33">
        <v>158</v>
      </c>
      <c r="T467" s="31"/>
      <c r="U467" s="33">
        <v>-1</v>
      </c>
      <c r="V467" s="31"/>
      <c r="W467" s="33">
        <v>-41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S473" s="33">
        <v>-159</v>
      </c>
      <c r="T473" s="31"/>
      <c r="U473" s="33">
        <v>-40</v>
      </c>
      <c r="V473" s="31"/>
      <c r="W473" s="33">
        <v>15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S474" s="33">
        <v>-1</v>
      </c>
      <c r="T474" s="31"/>
      <c r="U474" s="33">
        <v>-41</v>
      </c>
      <c r="V474" s="31"/>
      <c r="W474" s="33">
        <v>-26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S478" s="33">
        <v>39</v>
      </c>
      <c r="T478" s="31"/>
      <c r="U478" s="33">
        <v>38</v>
      </c>
      <c r="V478" s="31"/>
      <c r="W478" s="33">
        <v>93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U479" s="33">
        <v>55</v>
      </c>
      <c r="V479" s="31"/>
      <c r="W479" s="33">
        <v>2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S480" s="33">
        <v>38</v>
      </c>
      <c r="T480" s="31"/>
      <c r="U480" s="33">
        <v>93</v>
      </c>
      <c r="V480" s="31"/>
      <c r="W480" s="33">
        <v>96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R481" s="31"/>
      <c r="S481" s="33">
        <v>4640</v>
      </c>
      <c r="T481" s="31"/>
      <c r="U481" s="33">
        <v>3373</v>
      </c>
      <c r="V481" s="31"/>
      <c r="W481" s="33">
        <v>3376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R484" s="31"/>
      <c r="S484" s="33">
        <v>-1104</v>
      </c>
      <c r="T484" s="31"/>
      <c r="U484" s="33">
        <v>60</v>
      </c>
      <c r="V484" s="31"/>
      <c r="W484" s="33">
        <v>-318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U491" s="33">
        <v>-34</v>
      </c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R492" s="31"/>
      <c r="S492" s="33">
        <v>-161</v>
      </c>
      <c r="T492" s="31"/>
      <c r="U492" s="33">
        <v>-23</v>
      </c>
      <c r="V492" s="31"/>
      <c r="W492" s="33">
        <v>18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R493" s="31"/>
      <c r="S493" s="33">
        <v>-1266</v>
      </c>
      <c r="T493" s="31"/>
      <c r="U493" s="33">
        <v>2</v>
      </c>
      <c r="V493" s="31"/>
      <c r="W493" s="33">
        <v>-301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R494" s="31"/>
      <c r="S494" s="33">
        <v>3373</v>
      </c>
      <c r="T494" s="31"/>
      <c r="U494" s="33">
        <v>3376</v>
      </c>
      <c r="V494" s="31"/>
      <c r="W494" s="33">
        <v>3074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81BF-23BB-4E08-857F-F636D511DB6E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512</v>
      </c>
      <c r="F1" s="31"/>
      <c r="G1" s="30" t="s">
        <v>550</v>
      </c>
      <c r="H1" s="31"/>
      <c r="I1" s="30" t="s">
        <v>566</v>
      </c>
      <c r="J1" s="31"/>
      <c r="K1" s="30" t="s">
        <v>570</v>
      </c>
      <c r="L1" s="31"/>
      <c r="M1" s="30" t="s">
        <v>571</v>
      </c>
      <c r="N1" s="31"/>
      <c r="O1" s="30" t="s">
        <v>572</v>
      </c>
      <c r="P1" s="31"/>
      <c r="Q1" s="30" t="s">
        <v>573</v>
      </c>
      <c r="R1" s="31"/>
      <c r="S1" s="30" t="s">
        <v>574</v>
      </c>
      <c r="T1" s="31"/>
      <c r="U1" s="30" t="s">
        <v>589</v>
      </c>
      <c r="V1" s="31"/>
      <c r="W1" s="30" t="s">
        <v>591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E4" s="33">
        <v>2</v>
      </c>
      <c r="G4" s="33">
        <v>3</v>
      </c>
      <c r="I4" s="33">
        <v>3</v>
      </c>
      <c r="K4" s="33">
        <v>4</v>
      </c>
      <c r="M4" s="33">
        <v>4</v>
      </c>
      <c r="O4" s="33">
        <v>4</v>
      </c>
      <c r="Q4" s="33">
        <v>9</v>
      </c>
      <c r="S4" s="33">
        <v>9</v>
      </c>
      <c r="U4" s="33">
        <v>4</v>
      </c>
      <c r="W4" s="33">
        <v>4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92715233</v>
      </c>
      <c r="G5" s="33">
        <v>124159254</v>
      </c>
      <c r="I5" s="33">
        <v>134028196</v>
      </c>
      <c r="K5" s="33">
        <v>174811268</v>
      </c>
      <c r="M5" s="33">
        <v>186478485</v>
      </c>
      <c r="O5" s="33">
        <v>246132676</v>
      </c>
      <c r="Q5" s="33">
        <v>349836036</v>
      </c>
      <c r="S5" s="33">
        <v>373836036</v>
      </c>
      <c r="U5" s="33">
        <v>450846036</v>
      </c>
      <c r="W5" s="33">
        <v>536646036</v>
      </c>
    </row>
    <row r="6" spans="1:37" ht="15" customHeight="1" x14ac:dyDescent="0.4">
      <c r="A6" s="32" t="s">
        <v>27</v>
      </c>
      <c r="B6" s="33" t="s">
        <v>26</v>
      </c>
      <c r="E6" s="33">
        <v>110155</v>
      </c>
      <c r="G6" s="33">
        <v>144899</v>
      </c>
      <c r="I6" s="33">
        <v>186541</v>
      </c>
      <c r="K6" s="33">
        <v>205461</v>
      </c>
      <c r="M6" s="33">
        <v>222960</v>
      </c>
      <c r="O6" s="33">
        <v>251540</v>
      </c>
      <c r="Q6" s="33">
        <v>262432</v>
      </c>
      <c r="S6" s="33">
        <v>272014</v>
      </c>
      <c r="U6" s="33">
        <v>289481</v>
      </c>
      <c r="W6" s="33">
        <v>294488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590</v>
      </c>
      <c r="F7" s="36"/>
      <c r="G7" s="35" t="s">
        <v>590</v>
      </c>
      <c r="H7" s="36"/>
      <c r="I7" s="35" t="s">
        <v>590</v>
      </c>
      <c r="J7" s="36"/>
      <c r="K7" s="35" t="s">
        <v>590</v>
      </c>
      <c r="L7" s="36"/>
      <c r="M7" s="35" t="s">
        <v>590</v>
      </c>
      <c r="N7" s="36"/>
      <c r="O7" s="35" t="s">
        <v>590</v>
      </c>
      <c r="P7" s="36"/>
      <c r="Q7" s="35" t="s">
        <v>590</v>
      </c>
      <c r="R7" s="36"/>
      <c r="S7" s="35" t="s">
        <v>590</v>
      </c>
      <c r="T7" s="36"/>
      <c r="U7" s="35" t="s">
        <v>590</v>
      </c>
      <c r="V7" s="36"/>
      <c r="W7" s="35" t="s">
        <v>590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3881</v>
      </c>
      <c r="F8" s="39">
        <f>SUM(E9:E35)-SUM(E17:E21)</f>
        <v>3882</v>
      </c>
      <c r="G8" s="38">
        <v>4040</v>
      </c>
      <c r="H8" s="39">
        <f>SUM(G9:G35)-SUM(G17:G21)</f>
        <v>4040</v>
      </c>
      <c r="I8" s="38">
        <v>3138</v>
      </c>
      <c r="J8" s="39">
        <f>SUM(I9:I35)-SUM(I17:I21)</f>
        <v>3136</v>
      </c>
      <c r="K8" s="38">
        <v>3309</v>
      </c>
      <c r="L8" s="39">
        <f>SUM(K9:K35)-SUM(K17:K21)</f>
        <v>3307</v>
      </c>
      <c r="M8" s="38">
        <v>2577</v>
      </c>
      <c r="N8" s="39">
        <f>SUM(M9:M35)-SUM(M17:M21)</f>
        <v>2577</v>
      </c>
      <c r="O8" s="38">
        <v>5147</v>
      </c>
      <c r="P8" s="39">
        <f>SUM(O9:O35)-SUM(O17:O21)</f>
        <v>5147</v>
      </c>
      <c r="Q8" s="38">
        <v>6769</v>
      </c>
      <c r="R8" s="39">
        <f>SUM(Q9:Q35)-SUM(Q17:Q21)</f>
        <v>6769</v>
      </c>
      <c r="S8" s="38">
        <v>5974</v>
      </c>
      <c r="T8" s="39">
        <f>SUM(S9:S35)-SUM(S17:S21)</f>
        <v>5975</v>
      </c>
      <c r="U8" s="38">
        <v>2252</v>
      </c>
      <c r="V8" s="39">
        <f>SUM(U9:U35)-SUM(U17:U21)</f>
        <v>2248</v>
      </c>
      <c r="W8" s="38">
        <v>1922</v>
      </c>
      <c r="X8" s="39">
        <f>SUM(W9:W35)-SUM(W17:W21)</f>
        <v>1920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271</v>
      </c>
      <c r="G10" s="33">
        <v>921</v>
      </c>
      <c r="I10" s="33">
        <v>305</v>
      </c>
      <c r="K10" s="33">
        <v>1206</v>
      </c>
      <c r="M10" s="33">
        <v>599</v>
      </c>
      <c r="O10" s="33">
        <v>3055</v>
      </c>
      <c r="Q10" s="33">
        <v>3235</v>
      </c>
      <c r="S10" s="33">
        <v>1518</v>
      </c>
      <c r="U10" s="33">
        <v>351</v>
      </c>
      <c r="W10" s="33">
        <v>481</v>
      </c>
    </row>
    <row r="11" spans="1:37" ht="15" customHeight="1" x14ac:dyDescent="0.4">
      <c r="A11" s="32" t="s">
        <v>35</v>
      </c>
      <c r="B11" s="33" t="s">
        <v>32</v>
      </c>
      <c r="E11" s="33">
        <v>1100</v>
      </c>
      <c r="G11" s="33">
        <v>1097</v>
      </c>
      <c r="I11" s="33">
        <v>759</v>
      </c>
      <c r="K11" s="33">
        <v>782</v>
      </c>
      <c r="M11" s="33">
        <v>813</v>
      </c>
      <c r="O11" s="33">
        <v>678</v>
      </c>
      <c r="Q11" s="33">
        <v>1731</v>
      </c>
      <c r="S11" s="33">
        <v>1950</v>
      </c>
      <c r="U11" s="33">
        <v>824</v>
      </c>
      <c r="W11" s="33">
        <v>647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O15" s="33">
        <v>107</v>
      </c>
      <c r="Q15" s="33">
        <v>183</v>
      </c>
      <c r="S15" s="33">
        <v>101</v>
      </c>
      <c r="W15" s="33">
        <v>45</v>
      </c>
    </row>
    <row r="16" spans="1:37" ht="15" customHeight="1" x14ac:dyDescent="0.4">
      <c r="A16" s="32" t="s">
        <v>40</v>
      </c>
      <c r="B16" s="33" t="s">
        <v>32</v>
      </c>
      <c r="E16" s="33">
        <v>2387</v>
      </c>
      <c r="G16" s="33">
        <v>1933</v>
      </c>
      <c r="I16" s="33">
        <v>1988</v>
      </c>
      <c r="K16" s="33">
        <v>1266</v>
      </c>
      <c r="M16" s="33">
        <v>1145</v>
      </c>
      <c r="O16" s="33">
        <v>1052</v>
      </c>
      <c r="Q16" s="33">
        <v>1342</v>
      </c>
      <c r="S16" s="33">
        <v>1110</v>
      </c>
      <c r="U16" s="33">
        <v>987</v>
      </c>
      <c r="W16" s="33">
        <v>338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/>
      <c r="K17" s="33"/>
      <c r="M17" s="33"/>
      <c r="O17" s="33"/>
      <c r="Q17" s="33"/>
      <c r="S17" s="33">
        <v>467</v>
      </c>
      <c r="U17" s="33">
        <v>628</v>
      </c>
      <c r="W17" s="33">
        <v>132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/>
      <c r="S19" s="33">
        <v>26</v>
      </c>
      <c r="U19" s="33">
        <v>8</v>
      </c>
      <c r="W19" s="33">
        <v>38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/>
      <c r="I20" s="33"/>
      <c r="K20" s="33"/>
      <c r="M20" s="33"/>
      <c r="O20" s="33"/>
      <c r="Q20" s="33"/>
      <c r="S20" s="33">
        <v>617</v>
      </c>
      <c r="U20" s="33">
        <v>351</v>
      </c>
      <c r="W20" s="33">
        <v>167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>
        <v>35</v>
      </c>
      <c r="S22" s="33">
        <v>1052</v>
      </c>
      <c r="U22" s="33">
        <v>27</v>
      </c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/>
      <c r="K24" s="33"/>
      <c r="M24" s="33"/>
      <c r="O24" s="33"/>
      <c r="Q24" s="33"/>
      <c r="S24" s="33"/>
      <c r="U24" s="33"/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>
        <v>33</v>
      </c>
      <c r="I26" s="33"/>
      <c r="K26" s="33"/>
      <c r="M26" s="33"/>
      <c r="O26" s="33">
        <v>18</v>
      </c>
      <c r="Q26" s="33">
        <v>4</v>
      </c>
      <c r="S26" s="33">
        <v>127</v>
      </c>
      <c r="U26" s="33">
        <v>6</v>
      </c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143</v>
      </c>
      <c r="G33" s="33">
        <v>81</v>
      </c>
      <c r="I33" s="33">
        <v>102</v>
      </c>
      <c r="K33" s="33">
        <v>66</v>
      </c>
      <c r="M33" s="33">
        <v>27</v>
      </c>
      <c r="O33" s="33">
        <v>260</v>
      </c>
      <c r="Q33" s="33">
        <v>244</v>
      </c>
      <c r="S33" s="33">
        <v>138</v>
      </c>
      <c r="U33" s="33">
        <v>70</v>
      </c>
      <c r="W33" s="33">
        <v>430</v>
      </c>
    </row>
    <row r="34" spans="1:37" ht="15" customHeight="1" x14ac:dyDescent="0.4">
      <c r="A34" s="32" t="s">
        <v>58</v>
      </c>
      <c r="B34" s="33" t="s">
        <v>32</v>
      </c>
      <c r="E34" s="33">
        <v>-19</v>
      </c>
      <c r="G34" s="33">
        <v>-25</v>
      </c>
      <c r="I34" s="33">
        <v>-18</v>
      </c>
      <c r="K34" s="33">
        <v>-13</v>
      </c>
      <c r="M34" s="33">
        <v>-7</v>
      </c>
      <c r="O34" s="33">
        <v>-23</v>
      </c>
      <c r="Q34" s="33">
        <v>-5</v>
      </c>
      <c r="S34" s="33">
        <v>-21</v>
      </c>
      <c r="U34" s="33">
        <v>-17</v>
      </c>
      <c r="W34" s="33">
        <v>-21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6330</v>
      </c>
      <c r="F36" s="39">
        <f>E37+E46+E55</f>
        <v>6330</v>
      </c>
      <c r="G36" s="38">
        <v>1627</v>
      </c>
      <c r="H36" s="39">
        <f>G37+G46+G55</f>
        <v>1627</v>
      </c>
      <c r="I36" s="38">
        <v>1842</v>
      </c>
      <c r="J36" s="39">
        <f>I37+I46+I55</f>
        <v>1842</v>
      </c>
      <c r="K36" s="38">
        <v>1432</v>
      </c>
      <c r="L36" s="39">
        <f>K37+K46+K55</f>
        <v>1432</v>
      </c>
      <c r="M36" s="38">
        <v>2425</v>
      </c>
      <c r="N36" s="39">
        <f>M37+M46+M55</f>
        <v>2426</v>
      </c>
      <c r="O36" s="38">
        <v>1851</v>
      </c>
      <c r="P36" s="39">
        <f>O37+O46+O55</f>
        <v>1851</v>
      </c>
      <c r="Q36" s="38">
        <v>6002</v>
      </c>
      <c r="R36" s="39">
        <f>Q37+Q46+Q55</f>
        <v>6002</v>
      </c>
      <c r="S36" s="38">
        <v>5479</v>
      </c>
      <c r="T36" s="39">
        <f>S37+S46+S55</f>
        <v>5480</v>
      </c>
      <c r="U36" s="38">
        <v>1708</v>
      </c>
      <c r="V36" s="39">
        <f>U37+U46+U55</f>
        <v>1708</v>
      </c>
      <c r="W36" s="38">
        <v>890</v>
      </c>
      <c r="X36" s="39">
        <f>W37+W46+W55</f>
        <v>889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4666</v>
      </c>
      <c r="F37" s="41">
        <f>SUM(E38:E45)-SUM(E39:E43)</f>
        <v>4666</v>
      </c>
      <c r="G37" s="40">
        <v>1210</v>
      </c>
      <c r="H37" s="41">
        <f>SUM(G38:G45)-SUM(G39:G43)</f>
        <v>1210</v>
      </c>
      <c r="I37" s="40">
        <v>1210</v>
      </c>
      <c r="J37" s="41">
        <f>SUM(I38:I45)-SUM(I39:I43)</f>
        <v>1210</v>
      </c>
      <c r="K37" s="40">
        <v>1111</v>
      </c>
      <c r="L37" s="41">
        <f>SUM(K38:K45)-SUM(K39:K43)</f>
        <v>1111</v>
      </c>
      <c r="M37" s="40">
        <v>1090</v>
      </c>
      <c r="N37" s="41">
        <f>SUM(M38:M45)-SUM(M39:M43)</f>
        <v>1090</v>
      </c>
      <c r="O37" s="40">
        <v>1156</v>
      </c>
      <c r="P37" s="41">
        <f>SUM(O38:O45)-SUM(O39:O43)</f>
        <v>1155</v>
      </c>
      <c r="Q37" s="40">
        <v>1682</v>
      </c>
      <c r="R37" s="41">
        <f>SUM(Q38:Q45)-SUM(Q39:Q43)</f>
        <v>1682</v>
      </c>
      <c r="S37" s="40">
        <v>1638</v>
      </c>
      <c r="T37" s="41">
        <f>SUM(S38:S45)-SUM(S39:S43)</f>
        <v>1638</v>
      </c>
      <c r="U37" s="40">
        <v>1319</v>
      </c>
      <c r="V37" s="41">
        <f>SUM(U38:U45)-SUM(U39:U43)</f>
        <v>1317</v>
      </c>
      <c r="W37" s="40">
        <v>783</v>
      </c>
      <c r="X37" s="41">
        <f>SUM(W38:W45)-SUM(W39:W43)</f>
        <v>783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2128</v>
      </c>
      <c r="G38" s="33">
        <v>874</v>
      </c>
      <c r="I38" s="33">
        <v>873</v>
      </c>
      <c r="K38" s="33">
        <v>774</v>
      </c>
      <c r="M38" s="33">
        <v>753</v>
      </c>
      <c r="O38" s="33">
        <v>834</v>
      </c>
      <c r="Q38" s="33">
        <v>1268</v>
      </c>
      <c r="S38" s="33">
        <v>1162</v>
      </c>
      <c r="U38" s="33">
        <v>1008</v>
      </c>
      <c r="W38" s="33">
        <v>474</v>
      </c>
    </row>
    <row r="39" spans="1:37" ht="15" customHeight="1" x14ac:dyDescent="0.4">
      <c r="A39" s="32" t="s">
        <v>63</v>
      </c>
      <c r="B39" s="33" t="s">
        <v>32</v>
      </c>
      <c r="E39" s="33">
        <v>1823</v>
      </c>
      <c r="G39" s="33">
        <v>474</v>
      </c>
      <c r="I39" s="33">
        <v>468</v>
      </c>
      <c r="K39" s="33">
        <v>426</v>
      </c>
      <c r="M39" s="33">
        <v>392</v>
      </c>
      <c r="O39" s="33">
        <v>351</v>
      </c>
      <c r="Q39" s="33">
        <v>641</v>
      </c>
      <c r="S39" s="33">
        <v>617</v>
      </c>
      <c r="U39" s="33">
        <v>566</v>
      </c>
      <c r="W39" s="33">
        <v>471</v>
      </c>
    </row>
    <row r="40" spans="1:37" ht="15" customHeight="1" x14ac:dyDescent="0.4">
      <c r="A40" s="32" t="s">
        <v>64</v>
      </c>
      <c r="B40" s="33" t="s">
        <v>32</v>
      </c>
      <c r="E40" s="33">
        <v>135</v>
      </c>
      <c r="G40" s="33">
        <v>209</v>
      </c>
      <c r="I40" s="33">
        <v>200</v>
      </c>
      <c r="K40" s="33">
        <v>168</v>
      </c>
      <c r="M40" s="33">
        <v>166</v>
      </c>
      <c r="O40" s="33">
        <v>259</v>
      </c>
      <c r="Q40" s="33">
        <v>427</v>
      </c>
      <c r="S40" s="33">
        <v>418</v>
      </c>
      <c r="U40" s="33">
        <v>316</v>
      </c>
    </row>
    <row r="41" spans="1:37" ht="15" customHeight="1" x14ac:dyDescent="0.4">
      <c r="A41" s="32" t="s">
        <v>65</v>
      </c>
      <c r="B41" s="33" t="s">
        <v>32</v>
      </c>
    </row>
    <row r="42" spans="1:37" ht="15" customHeight="1" x14ac:dyDescent="0.4">
      <c r="A42" s="32" t="s">
        <v>66</v>
      </c>
      <c r="B42" s="33" t="s">
        <v>32</v>
      </c>
      <c r="U42" s="33">
        <v>28</v>
      </c>
      <c r="W42" s="33">
        <v>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>
        <v>170</v>
      </c>
      <c r="F43" s="36"/>
      <c r="G43" s="35">
        <v>191</v>
      </c>
      <c r="H43" s="36"/>
      <c r="I43" s="35">
        <v>205</v>
      </c>
      <c r="J43" s="36"/>
      <c r="K43" s="35">
        <v>180</v>
      </c>
      <c r="L43" s="36"/>
      <c r="M43" s="35">
        <v>195</v>
      </c>
      <c r="N43" s="36"/>
      <c r="O43" s="35">
        <v>224</v>
      </c>
      <c r="P43" s="36"/>
      <c r="Q43" s="35">
        <v>200</v>
      </c>
      <c r="R43" s="36"/>
      <c r="S43" s="35">
        <v>127</v>
      </c>
      <c r="T43" s="36"/>
      <c r="U43" s="35">
        <v>98</v>
      </c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S44" s="33">
        <v>80</v>
      </c>
    </row>
    <row r="45" spans="1:37" ht="15" customHeight="1" x14ac:dyDescent="0.4">
      <c r="A45" s="32" t="s">
        <v>69</v>
      </c>
      <c r="B45" s="33" t="s">
        <v>32</v>
      </c>
      <c r="E45" s="33">
        <v>2538</v>
      </c>
      <c r="G45" s="33">
        <v>336</v>
      </c>
      <c r="I45" s="33">
        <v>337</v>
      </c>
      <c r="K45" s="33">
        <v>337</v>
      </c>
      <c r="M45" s="33">
        <v>337</v>
      </c>
      <c r="O45" s="33">
        <v>321</v>
      </c>
      <c r="Q45" s="33">
        <v>414</v>
      </c>
      <c r="S45" s="33">
        <v>396</v>
      </c>
      <c r="U45" s="33">
        <v>309</v>
      </c>
      <c r="W45" s="33">
        <v>309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32</v>
      </c>
      <c r="F46" s="41">
        <f>E46</f>
        <v>32</v>
      </c>
      <c r="G46" s="40">
        <v>53</v>
      </c>
      <c r="H46" s="41">
        <f>G46</f>
        <v>53</v>
      </c>
      <c r="I46" s="40">
        <v>41</v>
      </c>
      <c r="J46" s="41">
        <f>I46</f>
        <v>41</v>
      </c>
      <c r="K46" s="40">
        <v>76</v>
      </c>
      <c r="L46" s="41">
        <f>K46</f>
        <v>76</v>
      </c>
      <c r="M46" s="40">
        <v>91</v>
      </c>
      <c r="N46" s="41">
        <f>M46</f>
        <v>91</v>
      </c>
      <c r="O46" s="40">
        <v>85</v>
      </c>
      <c r="P46" s="41">
        <f>O46</f>
        <v>85</v>
      </c>
      <c r="Q46" s="40">
        <v>3629</v>
      </c>
      <c r="R46" s="41">
        <f>Q46</f>
        <v>3629</v>
      </c>
      <c r="S46" s="40">
        <v>3348</v>
      </c>
      <c r="T46" s="41">
        <f>S46</f>
        <v>3348</v>
      </c>
      <c r="U46" s="40">
        <v>149</v>
      </c>
      <c r="V46" s="41">
        <f>U46</f>
        <v>149</v>
      </c>
      <c r="W46" s="40"/>
      <c r="X46" s="41">
        <f>W46</f>
        <v>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  <c r="Q47" s="33">
        <v>6</v>
      </c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  <c r="K50" s="33">
        <v>43</v>
      </c>
      <c r="M50" s="33">
        <v>39</v>
      </c>
      <c r="O50" s="33">
        <v>35</v>
      </c>
      <c r="Q50" s="33">
        <v>3565</v>
      </c>
      <c r="S50" s="33">
        <v>3186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32</v>
      </c>
      <c r="G54" s="33">
        <v>53</v>
      </c>
      <c r="I54" s="33">
        <v>41</v>
      </c>
      <c r="K54" s="33">
        <v>34</v>
      </c>
      <c r="M54" s="33">
        <v>52</v>
      </c>
      <c r="O54" s="33">
        <v>50</v>
      </c>
      <c r="Q54" s="33">
        <v>64</v>
      </c>
      <c r="S54" s="33">
        <v>162</v>
      </c>
      <c r="U54" s="33">
        <v>149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1632</v>
      </c>
      <c r="F55" s="41">
        <f>SUM(E56:E76)-SUM(E57:E61)</f>
        <v>1631</v>
      </c>
      <c r="G55" s="40">
        <v>364</v>
      </c>
      <c r="H55" s="41">
        <f>SUM(G56:G76)-SUM(G57:G61)</f>
        <v>364</v>
      </c>
      <c r="I55" s="40">
        <v>591</v>
      </c>
      <c r="J55" s="41">
        <f>SUM(I56:I76)-SUM(I57:I61)</f>
        <v>591</v>
      </c>
      <c r="K55" s="40">
        <v>245</v>
      </c>
      <c r="L55" s="41">
        <f>SUM(K56:K76)-SUM(K57:K61)</f>
        <v>244</v>
      </c>
      <c r="M55" s="40">
        <v>1245</v>
      </c>
      <c r="N55" s="41">
        <f>SUM(M56:M76)-SUM(M57:M61)</f>
        <v>1245</v>
      </c>
      <c r="O55" s="40">
        <v>610</v>
      </c>
      <c r="P55" s="41">
        <f>SUM(O56:O76)-SUM(O57:O61)</f>
        <v>611</v>
      </c>
      <c r="Q55" s="40">
        <v>691</v>
      </c>
      <c r="R55" s="41">
        <f>SUM(Q56:Q76)-SUM(Q57:Q61)</f>
        <v>691</v>
      </c>
      <c r="S55" s="40">
        <v>494</v>
      </c>
      <c r="T55" s="41">
        <f>SUM(S56:S76)-SUM(S57:S61)</f>
        <v>494</v>
      </c>
      <c r="U55" s="40">
        <v>240</v>
      </c>
      <c r="V55" s="41">
        <f>SUM(U56:U76)-SUM(U57:U61)</f>
        <v>237</v>
      </c>
      <c r="W55" s="40">
        <v>106</v>
      </c>
      <c r="X55" s="41">
        <f>SUM(W56:W76)-SUM(W57:W61)</f>
        <v>105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82</v>
      </c>
      <c r="F56" s="31">
        <f>SUM(E57:E61)</f>
        <v>82</v>
      </c>
      <c r="G56" s="33">
        <v>47</v>
      </c>
      <c r="H56" s="31">
        <f>SUM(G57:G61)</f>
        <v>47</v>
      </c>
      <c r="J56" s="31">
        <f>SUM(I57:I61)</f>
        <v>0</v>
      </c>
      <c r="L56" s="31">
        <f>SUM(K57:K61)</f>
        <v>0</v>
      </c>
      <c r="N56" s="31">
        <f>SUM(M57:M61)</f>
        <v>0</v>
      </c>
      <c r="O56" s="33">
        <v>302</v>
      </c>
      <c r="P56" s="31">
        <f>SUM(O57:O61)</f>
        <v>302</v>
      </c>
      <c r="Q56" s="33">
        <v>316</v>
      </c>
      <c r="R56" s="31">
        <f>SUM(Q57:Q61)</f>
        <v>316</v>
      </c>
      <c r="S56" s="33">
        <v>215</v>
      </c>
      <c r="T56" s="31">
        <f>SUM(S57:S61)</f>
        <v>215</v>
      </c>
      <c r="U56" s="33">
        <v>114</v>
      </c>
      <c r="V56" s="31">
        <f>SUM(U57:U61)</f>
        <v>114</v>
      </c>
      <c r="W56" s="33">
        <v>3</v>
      </c>
      <c r="X56" s="31">
        <f>SUM(W57:W61)</f>
        <v>3</v>
      </c>
    </row>
    <row r="57" spans="1:37" ht="15" customHeight="1" x14ac:dyDescent="0.4">
      <c r="A57" s="32" t="s">
        <v>80</v>
      </c>
      <c r="B57" s="33" t="s">
        <v>32</v>
      </c>
      <c r="E57" s="33">
        <v>82</v>
      </c>
      <c r="G57" s="33">
        <v>47</v>
      </c>
      <c r="O57" s="33">
        <v>302</v>
      </c>
      <c r="Q57" s="33">
        <v>316</v>
      </c>
      <c r="S57" s="33">
        <v>215</v>
      </c>
      <c r="U57" s="33">
        <v>114</v>
      </c>
      <c r="W57" s="33">
        <v>3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  <c r="E62" s="33">
        <v>50</v>
      </c>
      <c r="G62" s="33">
        <v>18</v>
      </c>
      <c r="I62" s="33">
        <v>109</v>
      </c>
      <c r="K62" s="33">
        <v>30</v>
      </c>
      <c r="M62" s="33">
        <v>24</v>
      </c>
      <c r="Q62" s="33">
        <v>87</v>
      </c>
      <c r="S62" s="33">
        <v>73</v>
      </c>
      <c r="U62" s="33">
        <v>6</v>
      </c>
      <c r="W62" s="33">
        <v>6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S64" s="33">
        <v>239</v>
      </c>
      <c r="U64" s="33">
        <v>1471</v>
      </c>
      <c r="W64" s="33">
        <v>1453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1157</v>
      </c>
      <c r="G70" s="33">
        <v>140</v>
      </c>
      <c r="I70" s="33">
        <v>330</v>
      </c>
      <c r="K70" s="33">
        <v>124</v>
      </c>
      <c r="M70" s="33">
        <v>1121</v>
      </c>
      <c r="O70" s="33">
        <v>158</v>
      </c>
      <c r="Q70" s="33">
        <v>131</v>
      </c>
      <c r="S70" s="33">
        <v>130</v>
      </c>
      <c r="U70" s="33">
        <v>67</v>
      </c>
      <c r="W70" s="33">
        <v>72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414</v>
      </c>
      <c r="F74" s="41">
        <f>E74</f>
        <v>414</v>
      </c>
      <c r="G74" s="40">
        <v>239</v>
      </c>
      <c r="H74" s="41">
        <f>G74</f>
        <v>239</v>
      </c>
      <c r="I74" s="40">
        <v>241</v>
      </c>
      <c r="J74" s="41">
        <f>I74</f>
        <v>241</v>
      </c>
      <c r="K74" s="40">
        <v>177</v>
      </c>
      <c r="L74" s="41">
        <f>K74</f>
        <v>177</v>
      </c>
      <c r="M74" s="40">
        <v>181</v>
      </c>
      <c r="N74" s="41">
        <f>M74</f>
        <v>181</v>
      </c>
      <c r="O74" s="40">
        <v>184</v>
      </c>
      <c r="P74" s="41">
        <f>O74</f>
        <v>184</v>
      </c>
      <c r="Q74" s="40">
        <v>221</v>
      </c>
      <c r="R74" s="41">
        <f>Q74</f>
        <v>221</v>
      </c>
      <c r="S74" s="40">
        <v>159</v>
      </c>
      <c r="T74" s="41">
        <f>S74</f>
        <v>159</v>
      </c>
      <c r="U74" s="40">
        <v>965</v>
      </c>
      <c r="V74" s="41">
        <f>U74</f>
        <v>965</v>
      </c>
      <c r="W74" s="40">
        <v>934</v>
      </c>
      <c r="X74" s="41">
        <f>W74</f>
        <v>934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-72</v>
      </c>
      <c r="G75" s="33">
        <v>-80</v>
      </c>
      <c r="I75" s="33">
        <v>-89</v>
      </c>
      <c r="K75" s="33">
        <v>-87</v>
      </c>
      <c r="M75" s="33">
        <v>-81</v>
      </c>
      <c r="O75" s="33">
        <v>-33</v>
      </c>
      <c r="Q75" s="33">
        <v>-64</v>
      </c>
      <c r="S75" s="33">
        <v>-322</v>
      </c>
      <c r="U75" s="33">
        <v>-2386</v>
      </c>
      <c r="W75" s="33">
        <v>-2363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>
        <v>38</v>
      </c>
      <c r="F77" s="36"/>
      <c r="G77" s="35"/>
      <c r="H77" s="36"/>
      <c r="I77" s="35">
        <v>9</v>
      </c>
      <c r="J77" s="36"/>
      <c r="K77" s="35"/>
      <c r="L77" s="36"/>
      <c r="M77" s="35">
        <v>28</v>
      </c>
      <c r="N77" s="36"/>
      <c r="O77" s="35">
        <v>3</v>
      </c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  <c r="I78" s="33">
        <v>9</v>
      </c>
      <c r="M78" s="33">
        <v>28</v>
      </c>
      <c r="O78" s="33">
        <v>3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E80" s="33">
        <v>38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10248</v>
      </c>
      <c r="F83" s="44">
        <f>E8+E37+E46+E55+E77+E81+E82</f>
        <v>10249</v>
      </c>
      <c r="G83" s="43">
        <v>5667</v>
      </c>
      <c r="H83" s="44">
        <f>G8+G37+G46+G55+G77+G81+G82</f>
        <v>5667</v>
      </c>
      <c r="I83" s="43">
        <v>4989</v>
      </c>
      <c r="J83" s="44">
        <f>I8+I37+I46+I55+I77+I81+I82</f>
        <v>4989</v>
      </c>
      <c r="K83" s="43">
        <v>4741</v>
      </c>
      <c r="L83" s="44">
        <f>K8+K37+K46+K55+K77+K81+K82</f>
        <v>4741</v>
      </c>
      <c r="M83" s="43">
        <v>5031</v>
      </c>
      <c r="N83" s="44">
        <f>M8+M37+M46+M55+M77+M81+M82</f>
        <v>5031</v>
      </c>
      <c r="O83" s="43">
        <v>7001</v>
      </c>
      <c r="P83" s="44">
        <f>O8+O37+O46+O55+O77+O81+O82</f>
        <v>7001</v>
      </c>
      <c r="Q83" s="43">
        <v>12772</v>
      </c>
      <c r="R83" s="44">
        <f>Q8+Q37+Q46+Q55+Q77+Q81+Q82</f>
        <v>12771</v>
      </c>
      <c r="S83" s="43">
        <v>11453</v>
      </c>
      <c r="T83" s="44">
        <f>S8+S37+S46+S55+S77+S81+S82</f>
        <v>11454</v>
      </c>
      <c r="U83" s="43">
        <v>3961</v>
      </c>
      <c r="V83" s="44">
        <f>U8+U37+U46+U55+U77+U81+U82</f>
        <v>3960</v>
      </c>
      <c r="W83" s="43">
        <v>2812</v>
      </c>
      <c r="X83" s="44">
        <f>W8+W37+W46+W55+W77+W81+W82</f>
        <v>2811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5273</v>
      </c>
      <c r="F84" s="39">
        <f>SUM(E85:E111)-E87</f>
        <v>5273</v>
      </c>
      <c r="G84" s="38">
        <v>1320</v>
      </c>
      <c r="H84" s="39">
        <f>SUM(G85:G111)-G87</f>
        <v>1319</v>
      </c>
      <c r="I84" s="38">
        <v>932</v>
      </c>
      <c r="J84" s="39">
        <f>SUM(I85:I111)-I87</f>
        <v>933</v>
      </c>
      <c r="K84" s="38">
        <v>962</v>
      </c>
      <c r="L84" s="39">
        <f>SUM(K85:K111)-K87</f>
        <v>962</v>
      </c>
      <c r="M84" s="38">
        <v>765</v>
      </c>
      <c r="N84" s="39">
        <f>SUM(M85:M111)-M87</f>
        <v>765</v>
      </c>
      <c r="O84" s="38">
        <v>724</v>
      </c>
      <c r="P84" s="39">
        <f>SUM(O85:O111)-O87</f>
        <v>724</v>
      </c>
      <c r="Q84" s="38">
        <v>1865</v>
      </c>
      <c r="R84" s="39">
        <f>SUM(Q85:Q111)-Q87</f>
        <v>1865</v>
      </c>
      <c r="S84" s="38">
        <v>2097</v>
      </c>
      <c r="T84" s="39">
        <f>SUM(S85:S111)-S87</f>
        <v>2096</v>
      </c>
      <c r="U84" s="38">
        <v>1011</v>
      </c>
      <c r="V84" s="39">
        <f>SUM(U85:U111)-U87</f>
        <v>1008</v>
      </c>
      <c r="W84" s="38">
        <v>1445</v>
      </c>
      <c r="X84" s="39">
        <f>SUM(W85:W111)-W87</f>
        <v>1442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843</v>
      </c>
      <c r="G85" s="33">
        <v>678</v>
      </c>
      <c r="I85" s="33">
        <v>571</v>
      </c>
      <c r="K85" s="33">
        <v>516</v>
      </c>
      <c r="M85" s="33">
        <v>392</v>
      </c>
      <c r="O85" s="33">
        <v>457</v>
      </c>
      <c r="Q85" s="33">
        <v>839</v>
      </c>
      <c r="S85" s="33">
        <v>1143</v>
      </c>
      <c r="U85" s="33">
        <v>463</v>
      </c>
      <c r="W85" s="33">
        <v>333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4116</v>
      </c>
      <c r="G87" s="33">
        <v>330</v>
      </c>
      <c r="I87" s="33">
        <v>200</v>
      </c>
      <c r="K87" s="33">
        <v>195</v>
      </c>
      <c r="M87" s="33">
        <v>174</v>
      </c>
      <c r="O87" s="33">
        <v>14</v>
      </c>
      <c r="Q87" s="33">
        <v>719</v>
      </c>
      <c r="S87" s="33">
        <v>545</v>
      </c>
      <c r="U87" s="33">
        <v>16</v>
      </c>
      <c r="W87" s="33">
        <v>819</v>
      </c>
    </row>
    <row r="88" spans="1:37" ht="15" customHeight="1" outlineLevel="1" x14ac:dyDescent="0.4">
      <c r="A88" s="32" t="s">
        <v>108</v>
      </c>
      <c r="B88" s="33" t="s">
        <v>32</v>
      </c>
      <c r="E88" s="33">
        <v>4116</v>
      </c>
      <c r="G88" s="33">
        <v>330</v>
      </c>
      <c r="I88" s="33">
        <v>200</v>
      </c>
      <c r="K88" s="33">
        <v>195</v>
      </c>
      <c r="M88" s="33">
        <v>174</v>
      </c>
      <c r="O88" s="33">
        <v>14</v>
      </c>
      <c r="Q88" s="33">
        <v>719</v>
      </c>
      <c r="S88" s="33">
        <v>345</v>
      </c>
      <c r="U88" s="33">
        <v>16</v>
      </c>
      <c r="W88" s="33">
        <v>819</v>
      </c>
    </row>
    <row r="89" spans="1:37" ht="15" customHeight="1" outlineLevel="1" x14ac:dyDescent="0.4">
      <c r="A89" s="32" t="s">
        <v>109</v>
      </c>
      <c r="B89" s="33" t="s">
        <v>32</v>
      </c>
      <c r="S89" s="33">
        <v>200</v>
      </c>
    </row>
    <row r="90" spans="1:37" ht="15" customHeight="1" x14ac:dyDescent="0.4">
      <c r="A90" s="32" t="s">
        <v>110</v>
      </c>
      <c r="B90" s="33" t="s">
        <v>32</v>
      </c>
      <c r="U90" s="33">
        <v>30</v>
      </c>
      <c r="W90" s="33">
        <v>8</v>
      </c>
    </row>
    <row r="91" spans="1:37" ht="15" customHeight="1" x14ac:dyDescent="0.4">
      <c r="A91" s="32" t="s">
        <v>111</v>
      </c>
      <c r="B91" s="33" t="s">
        <v>32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9</v>
      </c>
      <c r="G93" s="33">
        <v>9</v>
      </c>
      <c r="I93" s="33">
        <v>11</v>
      </c>
      <c r="K93" s="33">
        <v>9</v>
      </c>
      <c r="M93" s="33">
        <v>40</v>
      </c>
      <c r="O93" s="33">
        <v>28</v>
      </c>
      <c r="Q93" s="33">
        <v>47</v>
      </c>
      <c r="S93" s="33">
        <v>36</v>
      </c>
      <c r="U93" s="33">
        <v>32</v>
      </c>
      <c r="W93" s="33">
        <v>30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85</v>
      </c>
      <c r="G104" s="33">
        <v>31</v>
      </c>
      <c r="I104" s="33">
        <v>30</v>
      </c>
      <c r="K104" s="33">
        <v>31</v>
      </c>
      <c r="M104" s="33">
        <v>28</v>
      </c>
      <c r="O104" s="33">
        <v>28</v>
      </c>
      <c r="Q104" s="33">
        <v>38</v>
      </c>
      <c r="S104" s="33">
        <v>38</v>
      </c>
      <c r="U104" s="33">
        <v>32</v>
      </c>
      <c r="W104" s="33">
        <v>28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S107" s="33">
        <v>36</v>
      </c>
      <c r="U107" s="33">
        <v>172</v>
      </c>
      <c r="W107" s="33">
        <v>87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220</v>
      </c>
      <c r="F111" s="36"/>
      <c r="G111" s="35">
        <v>271</v>
      </c>
      <c r="H111" s="36"/>
      <c r="I111" s="35">
        <v>121</v>
      </c>
      <c r="J111" s="36"/>
      <c r="K111" s="35">
        <v>211</v>
      </c>
      <c r="L111" s="36"/>
      <c r="M111" s="35">
        <v>131</v>
      </c>
      <c r="N111" s="36"/>
      <c r="O111" s="35">
        <v>197</v>
      </c>
      <c r="P111" s="36"/>
      <c r="Q111" s="35">
        <v>222</v>
      </c>
      <c r="R111" s="36"/>
      <c r="S111" s="35">
        <v>298</v>
      </c>
      <c r="T111" s="36"/>
      <c r="U111" s="35">
        <v>263</v>
      </c>
      <c r="V111" s="36"/>
      <c r="W111" s="35">
        <v>137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2943</v>
      </c>
      <c r="F112" s="39">
        <f>SUM(E113:E131)-E113-SUM(E121:E124)</f>
        <v>2942</v>
      </c>
      <c r="G112" s="38">
        <v>894</v>
      </c>
      <c r="H112" s="39">
        <f>SUM(G113:G131)-G113-SUM(G121:G124)</f>
        <v>895</v>
      </c>
      <c r="I112" s="38">
        <v>1163</v>
      </c>
      <c r="J112" s="39">
        <f>SUM(I113:I131)-I113-SUM(I121:I124)</f>
        <v>1163</v>
      </c>
      <c r="K112" s="38">
        <v>895</v>
      </c>
      <c r="L112" s="39">
        <f>SUM(K113:K131)-K113-SUM(K121:K124)</f>
        <v>895</v>
      </c>
      <c r="M112" s="38">
        <v>1880</v>
      </c>
      <c r="N112" s="39">
        <f>SUM(M113:M131)-M113-SUM(M121:M124)</f>
        <v>1880</v>
      </c>
      <c r="O112" s="38">
        <v>1571</v>
      </c>
      <c r="P112" s="39">
        <f>SUM(O113:O131)-O113-SUM(O121:O124)</f>
        <v>1570</v>
      </c>
      <c r="Q112" s="38">
        <v>1517</v>
      </c>
      <c r="R112" s="39">
        <f>SUM(Q113:Q131)-Q113-SUM(Q121:Q124)</f>
        <v>1516</v>
      </c>
      <c r="S112" s="38">
        <v>1145</v>
      </c>
      <c r="T112" s="39">
        <f>SUM(S113:S131)-S113-SUM(S121:S124)</f>
        <v>1145</v>
      </c>
      <c r="U112" s="38">
        <v>964</v>
      </c>
      <c r="V112" s="39">
        <f>SUM(U113:U131)-U113-SUM(U121:U124)</f>
        <v>962</v>
      </c>
      <c r="W112" s="38">
        <v>776</v>
      </c>
      <c r="X112" s="39">
        <f>SUM(W113:W131)-W113-SUM(W121:W124)</f>
        <v>775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1158</v>
      </c>
      <c r="G113" s="33">
        <v>8</v>
      </c>
      <c r="I113" s="33">
        <v>278</v>
      </c>
      <c r="K113" s="33">
        <v>41</v>
      </c>
      <c r="M113" s="33">
        <v>1083</v>
      </c>
      <c r="O113" s="33">
        <v>729</v>
      </c>
      <c r="Q113" s="33">
        <v>620</v>
      </c>
      <c r="S113" s="33">
        <v>320</v>
      </c>
      <c r="U113" s="33">
        <v>79</v>
      </c>
      <c r="W113" s="33">
        <v>118</v>
      </c>
    </row>
    <row r="114" spans="1:33" ht="15" customHeight="1" outlineLevel="1" x14ac:dyDescent="0.4">
      <c r="A114" s="32" t="s">
        <v>134</v>
      </c>
      <c r="B114" s="33" t="s">
        <v>32</v>
      </c>
      <c r="E114" s="33">
        <v>1120</v>
      </c>
      <c r="I114" s="33">
        <v>230</v>
      </c>
      <c r="M114" s="33">
        <v>1060</v>
      </c>
      <c r="O114" s="33">
        <v>720</v>
      </c>
      <c r="Q114" s="33">
        <v>200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38</v>
      </c>
      <c r="G115" s="33">
        <v>8</v>
      </c>
      <c r="I115" s="33">
        <v>48</v>
      </c>
      <c r="K115" s="33">
        <v>41</v>
      </c>
      <c r="M115" s="33">
        <v>23</v>
      </c>
      <c r="O115" s="33">
        <v>9</v>
      </c>
      <c r="Q115" s="33">
        <v>420</v>
      </c>
      <c r="S115" s="33">
        <v>320</v>
      </c>
      <c r="U115" s="33">
        <v>79</v>
      </c>
      <c r="W115" s="33">
        <v>118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U117" s="33">
        <v>11</v>
      </c>
      <c r="W117" s="33">
        <v>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</row>
    <row r="120" spans="1:33" ht="15" customHeight="1" x14ac:dyDescent="0.4">
      <c r="A120" s="32" t="s">
        <v>139</v>
      </c>
      <c r="B120" s="33" t="s">
        <v>32</v>
      </c>
      <c r="E120" s="33">
        <v>800</v>
      </c>
      <c r="G120" s="33">
        <v>786</v>
      </c>
      <c r="I120" s="33">
        <v>807</v>
      </c>
      <c r="K120" s="33">
        <v>823</v>
      </c>
      <c r="M120" s="33">
        <v>770</v>
      </c>
      <c r="O120" s="33">
        <v>811</v>
      </c>
      <c r="Q120" s="33">
        <v>855</v>
      </c>
      <c r="S120" s="33">
        <v>787</v>
      </c>
      <c r="U120" s="33">
        <v>838</v>
      </c>
      <c r="W120" s="33">
        <v>628</v>
      </c>
    </row>
    <row r="121" spans="1:33" ht="15" customHeight="1" x14ac:dyDescent="0.4">
      <c r="A121" s="32" t="s">
        <v>140</v>
      </c>
      <c r="B121" s="33" t="s">
        <v>32</v>
      </c>
      <c r="E121" s="33">
        <v>800</v>
      </c>
      <c r="G121" s="33">
        <v>786</v>
      </c>
      <c r="I121" s="33">
        <v>807</v>
      </c>
      <c r="K121" s="33">
        <v>823</v>
      </c>
      <c r="M121" s="33">
        <v>770</v>
      </c>
      <c r="O121" s="33">
        <v>811</v>
      </c>
      <c r="Q121" s="33">
        <v>855</v>
      </c>
      <c r="S121" s="33">
        <v>787</v>
      </c>
      <c r="U121" s="33">
        <v>669</v>
      </c>
      <c r="W121" s="33">
        <v>628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  <c r="U124" s="33">
        <v>169</v>
      </c>
    </row>
    <row r="125" spans="1:33" ht="15" customHeight="1" x14ac:dyDescent="0.4">
      <c r="A125" s="32" t="s">
        <v>144</v>
      </c>
      <c r="B125" s="33" t="s">
        <v>32</v>
      </c>
      <c r="G125" s="33">
        <v>56</v>
      </c>
      <c r="I125" s="33">
        <v>42</v>
      </c>
    </row>
    <row r="126" spans="1:33" ht="15" customHeight="1" x14ac:dyDescent="0.4">
      <c r="A126" s="32" t="s">
        <v>117</v>
      </c>
      <c r="B126" s="33" t="s">
        <v>32</v>
      </c>
      <c r="E126" s="33">
        <v>835</v>
      </c>
      <c r="G126" s="33">
        <v>9</v>
      </c>
      <c r="I126" s="33">
        <v>9</v>
      </c>
      <c r="K126" s="33">
        <v>9</v>
      </c>
      <c r="M126" s="33">
        <v>9</v>
      </c>
      <c r="O126" s="33">
        <v>16</v>
      </c>
      <c r="Q126" s="33">
        <v>18</v>
      </c>
      <c r="S126" s="33">
        <v>2</v>
      </c>
    </row>
    <row r="127" spans="1:33" ht="15" customHeight="1" x14ac:dyDescent="0.4">
      <c r="A127" s="32" t="s">
        <v>145</v>
      </c>
      <c r="B127" s="33" t="s">
        <v>32</v>
      </c>
      <c r="S127" s="33">
        <v>16</v>
      </c>
      <c r="U127" s="33">
        <v>16</v>
      </c>
      <c r="W127" s="33">
        <v>16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149</v>
      </c>
      <c r="F131" s="36"/>
      <c r="G131" s="35">
        <v>36</v>
      </c>
      <c r="H131" s="36"/>
      <c r="I131" s="35">
        <v>27</v>
      </c>
      <c r="J131" s="36"/>
      <c r="K131" s="35">
        <v>22</v>
      </c>
      <c r="L131" s="36"/>
      <c r="M131" s="35">
        <v>18</v>
      </c>
      <c r="N131" s="36"/>
      <c r="O131" s="35">
        <v>14</v>
      </c>
      <c r="P131" s="36"/>
      <c r="Q131" s="35">
        <v>23</v>
      </c>
      <c r="R131" s="36"/>
      <c r="S131" s="35">
        <v>20</v>
      </c>
      <c r="T131" s="36"/>
      <c r="U131" s="35">
        <v>18</v>
      </c>
      <c r="V131" s="36"/>
      <c r="W131" s="35">
        <v>11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8216</v>
      </c>
      <c r="F136" s="44">
        <f>E84+E112+SUM(E132:E135)</f>
        <v>8216</v>
      </c>
      <c r="G136" s="43">
        <v>2214</v>
      </c>
      <c r="H136" s="44">
        <f>G84+G112+SUM(G132:G135)</f>
        <v>2214</v>
      </c>
      <c r="I136" s="43">
        <v>2095</v>
      </c>
      <c r="J136" s="44">
        <f>I84+I112+SUM(I132:I135)</f>
        <v>2095</v>
      </c>
      <c r="K136" s="43">
        <v>1857</v>
      </c>
      <c r="L136" s="44">
        <f>K84+K112+SUM(K132:K135)</f>
        <v>1857</v>
      </c>
      <c r="M136" s="43">
        <v>2646</v>
      </c>
      <c r="N136" s="44">
        <f>M84+M112+SUM(M132:M135)</f>
        <v>2645</v>
      </c>
      <c r="O136" s="43">
        <v>2296</v>
      </c>
      <c r="P136" s="44">
        <f>O84+O112+SUM(O132:O135)</f>
        <v>2295</v>
      </c>
      <c r="Q136" s="43">
        <v>3381</v>
      </c>
      <c r="R136" s="44">
        <f>Q84+Q112+SUM(Q132:Q135)</f>
        <v>3382</v>
      </c>
      <c r="S136" s="43">
        <v>3242</v>
      </c>
      <c r="T136" s="44">
        <f>S84+S112+SUM(S132:S135)</f>
        <v>3242</v>
      </c>
      <c r="U136" s="43">
        <v>1975</v>
      </c>
      <c r="V136" s="44">
        <f>U84+U112+SUM(U132:U135)</f>
        <v>1975</v>
      </c>
      <c r="W136" s="43">
        <v>2222</v>
      </c>
      <c r="X136" s="44">
        <f>W84+W112+SUM(W132:W135)</f>
        <v>2221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Q139" s="33">
        <v>9390</v>
      </c>
      <c r="S139" s="33">
        <v>8211</v>
      </c>
      <c r="U139" s="33">
        <v>1985</v>
      </c>
      <c r="W139" s="33">
        <v>590</v>
      </c>
    </row>
    <row r="140" spans="1:37" ht="15" customHeight="1" x14ac:dyDescent="0.4">
      <c r="A140" s="32" t="s">
        <v>156</v>
      </c>
      <c r="B140" s="33" t="s">
        <v>32</v>
      </c>
      <c r="Q140" s="33">
        <v>8970</v>
      </c>
      <c r="S140" s="33">
        <v>8201</v>
      </c>
      <c r="U140" s="33">
        <v>2002</v>
      </c>
      <c r="W140" s="33">
        <v>614</v>
      </c>
    </row>
    <row r="141" spans="1:37" ht="15" customHeight="1" x14ac:dyDescent="0.4">
      <c r="A141" s="32" t="s">
        <v>157</v>
      </c>
      <c r="B141" s="33" t="s">
        <v>32</v>
      </c>
      <c r="E141" s="33">
        <v>8719</v>
      </c>
      <c r="G141" s="33">
        <v>10291</v>
      </c>
      <c r="I141" s="33">
        <v>10480</v>
      </c>
      <c r="K141" s="33">
        <v>11367</v>
      </c>
      <c r="M141" s="33">
        <v>11593</v>
      </c>
      <c r="O141" s="33">
        <v>13292</v>
      </c>
      <c r="Q141" s="33">
        <v>16234</v>
      </c>
      <c r="S141" s="33">
        <v>16954</v>
      </c>
      <c r="U141" s="33">
        <v>17210</v>
      </c>
      <c r="W141" s="33">
        <v>17505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I143" s="33">
        <v>228</v>
      </c>
      <c r="K143" s="33">
        <v>872</v>
      </c>
      <c r="M143" s="33">
        <v>235</v>
      </c>
      <c r="O143" s="33">
        <v>1676</v>
      </c>
      <c r="Q143" s="33">
        <v>2963</v>
      </c>
      <c r="S143" s="33">
        <v>783</v>
      </c>
      <c r="U143" s="33">
        <v>1040</v>
      </c>
      <c r="W143" s="33">
        <v>1334</v>
      </c>
    </row>
    <row r="144" spans="1:37" ht="15" customHeight="1" x14ac:dyDescent="0.4">
      <c r="A144" s="32" t="s">
        <v>160</v>
      </c>
      <c r="B144" s="33" t="s">
        <v>32</v>
      </c>
      <c r="E144" s="33">
        <v>529</v>
      </c>
      <c r="G144" s="33">
        <v>947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-8246</v>
      </c>
      <c r="G148" s="33">
        <v>-7802</v>
      </c>
      <c r="I148" s="33">
        <v>-7808</v>
      </c>
      <c r="K148" s="33">
        <v>-9255</v>
      </c>
      <c r="M148" s="33">
        <v>-9334</v>
      </c>
      <c r="O148" s="33">
        <v>-10205</v>
      </c>
      <c r="Q148" s="33">
        <v>-10171</v>
      </c>
      <c r="S148" s="33">
        <v>-9479</v>
      </c>
      <c r="U148" s="33">
        <v>-16191</v>
      </c>
      <c r="W148" s="33">
        <v>-18168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E153" s="33">
        <v>-47</v>
      </c>
      <c r="G153" s="33">
        <v>-50</v>
      </c>
      <c r="I153" s="33">
        <v>-52</v>
      </c>
      <c r="K153" s="33">
        <v>-52</v>
      </c>
      <c r="M153" s="33">
        <v>-54</v>
      </c>
      <c r="O153" s="33">
        <v>-56</v>
      </c>
      <c r="Q153" s="33">
        <v>-56</v>
      </c>
      <c r="S153" s="33">
        <v>-57</v>
      </c>
      <c r="U153" s="33">
        <v>-57</v>
      </c>
      <c r="W153" s="33">
        <v>-57</v>
      </c>
    </row>
    <row r="154" spans="1:23" ht="15" customHeight="1" x14ac:dyDescent="0.4">
      <c r="A154" s="32" t="s">
        <v>170</v>
      </c>
      <c r="B154" s="33" t="s">
        <v>32</v>
      </c>
      <c r="Q154" s="33">
        <v>10</v>
      </c>
      <c r="S154" s="33">
        <v>10</v>
      </c>
      <c r="U154" s="33">
        <v>-27</v>
      </c>
      <c r="W154" s="33">
        <v>-23</v>
      </c>
    </row>
    <row r="155" spans="1:23" ht="15" customHeight="1" x14ac:dyDescent="0.4">
      <c r="A155" s="32" t="s">
        <v>171</v>
      </c>
      <c r="B155" s="33" t="s">
        <v>32</v>
      </c>
      <c r="E155" s="33">
        <v>-33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  <c r="E157" s="33">
        <v>1151</v>
      </c>
      <c r="G157" s="33">
        <v>12</v>
      </c>
      <c r="I157" s="33">
        <v>12</v>
      </c>
      <c r="K157" s="33">
        <v>12</v>
      </c>
      <c r="M157" s="33">
        <v>12</v>
      </c>
      <c r="O157" s="33">
        <v>24</v>
      </c>
      <c r="Q157" s="33">
        <v>24</v>
      </c>
      <c r="S157" s="33">
        <v>24</v>
      </c>
      <c r="U157" s="33">
        <v>23</v>
      </c>
      <c r="W157" s="33">
        <v>23</v>
      </c>
    </row>
    <row r="158" spans="1:23" ht="15" customHeight="1" x14ac:dyDescent="0.4">
      <c r="A158" s="32" t="s">
        <v>174</v>
      </c>
      <c r="B158" s="33" t="s">
        <v>32</v>
      </c>
      <c r="E158" s="33">
        <v>-42</v>
      </c>
      <c r="G158" s="33">
        <v>-24</v>
      </c>
      <c r="I158" s="33">
        <v>-40</v>
      </c>
      <c r="K158" s="33">
        <v>-59</v>
      </c>
      <c r="M158" s="33">
        <v>-68</v>
      </c>
      <c r="O158" s="33">
        <v>-26</v>
      </c>
      <c r="Q158" s="33">
        <v>-14</v>
      </c>
      <c r="S158" s="33">
        <v>-14</v>
      </c>
      <c r="U158" s="33">
        <v>-51</v>
      </c>
      <c r="W158" s="33">
        <v>-47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Q160" s="33">
        <v>393</v>
      </c>
      <c r="U160" s="33">
        <v>9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>
        <v>78</v>
      </c>
      <c r="H161" s="39"/>
      <c r="I161" s="38">
        <v>74</v>
      </c>
      <c r="J161" s="39"/>
      <c r="K161" s="38"/>
      <c r="L161" s="39"/>
      <c r="M161" s="38"/>
      <c r="N161" s="39"/>
      <c r="O161" s="38"/>
      <c r="P161" s="39"/>
      <c r="Q161" s="38">
        <v>18</v>
      </c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10248</v>
      </c>
      <c r="F162" s="39">
        <f>E136+E163+E161+E160</f>
        <v>10248</v>
      </c>
      <c r="G162" s="38">
        <v>5667</v>
      </c>
      <c r="H162" s="39">
        <f>G136+G163+G161+G160</f>
        <v>5667</v>
      </c>
      <c r="I162" s="38">
        <v>4989</v>
      </c>
      <c r="J162" s="39">
        <f>I136+I163+I161+I160</f>
        <v>4989</v>
      </c>
      <c r="K162" s="38">
        <v>4741</v>
      </c>
      <c r="L162" s="39">
        <f>K136+K163+K161+K160</f>
        <v>4741</v>
      </c>
      <c r="M162" s="38">
        <v>5031</v>
      </c>
      <c r="N162" s="39">
        <f>M136+M163+M161+M160</f>
        <v>5031</v>
      </c>
      <c r="O162" s="38">
        <v>7001</v>
      </c>
      <c r="P162" s="39">
        <f>O136+O163+O161+O160</f>
        <v>7001</v>
      </c>
      <c r="Q162" s="38">
        <v>12772</v>
      </c>
      <c r="R162" s="39">
        <f>Q136+Q163+Q161+Q160</f>
        <v>12771</v>
      </c>
      <c r="S162" s="38">
        <v>11453</v>
      </c>
      <c r="T162" s="39">
        <f>S136+S163+S161+S160</f>
        <v>11453</v>
      </c>
      <c r="U162" s="38">
        <v>3961</v>
      </c>
      <c r="V162" s="39">
        <f>U136+U163+U161+U160</f>
        <v>3960</v>
      </c>
      <c r="W162" s="38">
        <v>2812</v>
      </c>
      <c r="X162" s="39">
        <f>W136+W163+W161+W160</f>
        <v>2812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2032</v>
      </c>
      <c r="G163" s="33">
        <v>3375</v>
      </c>
      <c r="I163" s="33">
        <v>2820</v>
      </c>
      <c r="K163" s="33">
        <v>2884</v>
      </c>
      <c r="M163" s="33">
        <v>2385</v>
      </c>
      <c r="O163" s="33">
        <v>4705</v>
      </c>
      <c r="Q163" s="33">
        <v>8979</v>
      </c>
      <c r="S163" s="33">
        <v>8211</v>
      </c>
      <c r="U163" s="33">
        <v>1976</v>
      </c>
      <c r="W163" s="33">
        <v>590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5127</v>
      </c>
      <c r="G167" s="33">
        <v>4628</v>
      </c>
      <c r="I167" s="33">
        <v>4374</v>
      </c>
      <c r="K167" s="33">
        <v>3929</v>
      </c>
      <c r="M167" s="33">
        <v>3578</v>
      </c>
      <c r="O167" s="33">
        <v>3626</v>
      </c>
      <c r="Q167" s="33">
        <v>3501</v>
      </c>
      <c r="S167" s="33">
        <v>8197</v>
      </c>
      <c r="U167" s="33">
        <v>6484</v>
      </c>
      <c r="W167" s="33">
        <v>3447</v>
      </c>
    </row>
    <row r="168" spans="1:37" ht="15" customHeight="1" x14ac:dyDescent="0.4">
      <c r="A168" s="32" t="s">
        <v>184</v>
      </c>
      <c r="B168" s="33" t="s">
        <v>32</v>
      </c>
      <c r="S168" s="33">
        <v>10127</v>
      </c>
      <c r="U168" s="33">
        <v>8030</v>
      </c>
      <c r="W168" s="33">
        <v>4931</v>
      </c>
    </row>
    <row r="169" spans="1:37" ht="15" customHeight="1" x14ac:dyDescent="0.4">
      <c r="A169" s="32" t="s">
        <v>185</v>
      </c>
      <c r="B169" s="33" t="s">
        <v>32</v>
      </c>
      <c r="E169" s="33">
        <v>4346</v>
      </c>
      <c r="G169" s="33">
        <v>3877</v>
      </c>
      <c r="I169" s="33">
        <v>3546</v>
      </c>
      <c r="K169" s="33">
        <v>3176</v>
      </c>
      <c r="M169" s="33">
        <v>2787</v>
      </c>
      <c r="O169" s="33">
        <v>2663</v>
      </c>
      <c r="Q169" s="33">
        <v>2633</v>
      </c>
      <c r="S169" s="33">
        <v>6831</v>
      </c>
      <c r="U169" s="33">
        <v>5379</v>
      </c>
      <c r="W169" s="33">
        <v>3137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781</v>
      </c>
      <c r="F171" s="44">
        <f>E167-E169+E170</f>
        <v>781</v>
      </c>
      <c r="G171" s="43">
        <v>751</v>
      </c>
      <c r="H171" s="44">
        <f>G167-G169+G170</f>
        <v>751</v>
      </c>
      <c r="I171" s="43">
        <v>829</v>
      </c>
      <c r="J171" s="44">
        <f>I167-I169+I170</f>
        <v>828</v>
      </c>
      <c r="K171" s="43">
        <v>753</v>
      </c>
      <c r="L171" s="44">
        <f>K167-K169+K170</f>
        <v>753</v>
      </c>
      <c r="M171" s="43">
        <v>791</v>
      </c>
      <c r="N171" s="44">
        <f>M167-M169+M170</f>
        <v>791</v>
      </c>
      <c r="O171" s="43">
        <v>963</v>
      </c>
      <c r="P171" s="44">
        <f>O167-O169+O170</f>
        <v>963</v>
      </c>
      <c r="Q171" s="43">
        <v>868</v>
      </c>
      <c r="R171" s="44">
        <f>Q167-Q169+Q170</f>
        <v>868</v>
      </c>
      <c r="S171" s="43">
        <v>1366</v>
      </c>
      <c r="T171" s="44">
        <f>S167-S169+S170</f>
        <v>1366</v>
      </c>
      <c r="U171" s="43">
        <v>1105</v>
      </c>
      <c r="V171" s="44">
        <f>U167-U169+U170</f>
        <v>1105</v>
      </c>
      <c r="W171" s="43">
        <v>309</v>
      </c>
      <c r="X171" s="44">
        <f>W167-W169+W170</f>
        <v>310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1894</v>
      </c>
      <c r="G172" s="33">
        <v>1779</v>
      </c>
      <c r="I172" s="33">
        <v>1623</v>
      </c>
      <c r="K172" s="33">
        <v>1582</v>
      </c>
      <c r="M172" s="33">
        <v>1674</v>
      </c>
      <c r="O172" s="33">
        <v>1744</v>
      </c>
      <c r="Q172" s="33">
        <v>1922</v>
      </c>
      <c r="S172" s="33">
        <v>3296</v>
      </c>
      <c r="U172" s="33">
        <v>2651</v>
      </c>
      <c r="W172" s="33">
        <v>1793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-1113</v>
      </c>
      <c r="F174" s="44">
        <f>E171-E172</f>
        <v>-1113</v>
      </c>
      <c r="G174" s="43">
        <v>-1027</v>
      </c>
      <c r="H174" s="44">
        <f>G171-G172</f>
        <v>-1028</v>
      </c>
      <c r="I174" s="43">
        <v>-794</v>
      </c>
      <c r="J174" s="44">
        <f>I171-I172</f>
        <v>-794</v>
      </c>
      <c r="K174" s="43">
        <v>-830</v>
      </c>
      <c r="L174" s="44">
        <f>K171-K172</f>
        <v>-829</v>
      </c>
      <c r="M174" s="43">
        <v>-883</v>
      </c>
      <c r="N174" s="44">
        <f>M171-M172</f>
        <v>-883</v>
      </c>
      <c r="O174" s="43">
        <v>-782</v>
      </c>
      <c r="P174" s="44">
        <f>O171-O172</f>
        <v>-781</v>
      </c>
      <c r="Q174" s="43">
        <v>-1054</v>
      </c>
      <c r="R174" s="44">
        <f>Q171-Q172</f>
        <v>-1054</v>
      </c>
      <c r="S174" s="43">
        <v>-1930</v>
      </c>
      <c r="T174" s="44">
        <f>S171-S172</f>
        <v>-1930</v>
      </c>
      <c r="U174" s="43">
        <v>-1546</v>
      </c>
      <c r="V174" s="44">
        <f>U171-U172</f>
        <v>-1546</v>
      </c>
      <c r="W174" s="43">
        <v>-1483</v>
      </c>
      <c r="X174" s="44">
        <f>W171-W172</f>
        <v>-1484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76</v>
      </c>
      <c r="F177" s="47">
        <f>SUM(E178:E188)</f>
        <v>76</v>
      </c>
      <c r="G177" s="46">
        <v>59</v>
      </c>
      <c r="H177" s="47">
        <f>SUM(G178:G188)</f>
        <v>59</v>
      </c>
      <c r="I177" s="46">
        <v>87</v>
      </c>
      <c r="J177" s="47">
        <f>SUM(I178:I188)</f>
        <v>88</v>
      </c>
      <c r="K177" s="46">
        <v>38</v>
      </c>
      <c r="L177" s="47">
        <f>SUM(K178:K188)</f>
        <v>38</v>
      </c>
      <c r="M177" s="46">
        <v>93</v>
      </c>
      <c r="N177" s="47">
        <f>SUM(M178:M188)</f>
        <v>93</v>
      </c>
      <c r="O177" s="46">
        <v>35</v>
      </c>
      <c r="P177" s="47">
        <f>SUM(O178:O188)</f>
        <v>35</v>
      </c>
      <c r="Q177" s="46">
        <v>62</v>
      </c>
      <c r="R177" s="47">
        <f>SUM(Q178:Q188)</f>
        <v>62</v>
      </c>
      <c r="S177" s="46">
        <v>67</v>
      </c>
      <c r="T177" s="47">
        <f>SUM(S178:S188)</f>
        <v>68</v>
      </c>
      <c r="U177" s="46">
        <v>127</v>
      </c>
      <c r="V177" s="47">
        <f>SUM(U178:U188)</f>
        <v>125</v>
      </c>
      <c r="W177" s="46">
        <v>43</v>
      </c>
      <c r="X177" s="47">
        <f>SUM(W178:W188)</f>
        <v>41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5</v>
      </c>
      <c r="G178" s="33">
        <v>4</v>
      </c>
      <c r="I178" s="33">
        <v>3</v>
      </c>
      <c r="K178" s="33">
        <v>5</v>
      </c>
      <c r="M178" s="33">
        <v>6</v>
      </c>
      <c r="O178" s="33">
        <v>8</v>
      </c>
      <c r="Q178" s="33">
        <v>16</v>
      </c>
      <c r="S178" s="33">
        <v>26</v>
      </c>
      <c r="U178" s="33">
        <v>18</v>
      </c>
      <c r="W178" s="33">
        <v>4</v>
      </c>
    </row>
    <row r="179" spans="1:37" ht="15" customHeight="1" x14ac:dyDescent="0.4">
      <c r="A179" s="32" t="s">
        <v>195</v>
      </c>
      <c r="B179" s="33" t="s">
        <v>32</v>
      </c>
      <c r="O179" s="33">
        <v>8</v>
      </c>
      <c r="Q179" s="33">
        <v>19</v>
      </c>
      <c r="S179" s="33">
        <v>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E183" s="33">
        <v>5</v>
      </c>
      <c r="I183" s="33">
        <v>2</v>
      </c>
      <c r="K183" s="33">
        <v>3</v>
      </c>
      <c r="M183" s="33">
        <v>2</v>
      </c>
      <c r="U183" s="33">
        <v>5</v>
      </c>
    </row>
    <row r="184" spans="1:37" ht="15" customHeight="1" x14ac:dyDescent="0.4">
      <c r="A184" s="32" t="s">
        <v>200</v>
      </c>
      <c r="B184" s="33" t="s">
        <v>32</v>
      </c>
      <c r="G184" s="33">
        <v>14</v>
      </c>
      <c r="I184" s="33">
        <v>14</v>
      </c>
      <c r="S184" s="33">
        <v>8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  <c r="W186" s="33">
        <v>4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66</v>
      </c>
      <c r="G188" s="33">
        <v>41</v>
      </c>
      <c r="I188" s="33">
        <v>69</v>
      </c>
      <c r="K188" s="33">
        <v>30</v>
      </c>
      <c r="M188" s="33">
        <v>85</v>
      </c>
      <c r="O188" s="33">
        <v>19</v>
      </c>
      <c r="Q188" s="33">
        <v>27</v>
      </c>
      <c r="S188" s="33">
        <v>32</v>
      </c>
      <c r="U188" s="33">
        <v>102</v>
      </c>
      <c r="W188" s="33">
        <v>33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224</v>
      </c>
      <c r="F189" s="47">
        <f>SUM(E190:E202)</f>
        <v>224</v>
      </c>
      <c r="G189" s="46">
        <v>266</v>
      </c>
      <c r="H189" s="47">
        <f>SUM(G190:G202)</f>
        <v>267</v>
      </c>
      <c r="I189" s="46">
        <v>114</v>
      </c>
      <c r="J189" s="47">
        <f>SUM(I190:I202)</f>
        <v>114</v>
      </c>
      <c r="K189" s="46">
        <v>91</v>
      </c>
      <c r="L189" s="47">
        <f>SUM(K190:K202)</f>
        <v>91</v>
      </c>
      <c r="M189" s="46">
        <v>37</v>
      </c>
      <c r="N189" s="47">
        <f>SUM(M190:M202)</f>
        <v>37</v>
      </c>
      <c r="O189" s="46">
        <v>150</v>
      </c>
      <c r="P189" s="47">
        <f>SUM(O190:O202)</f>
        <v>150</v>
      </c>
      <c r="Q189" s="46">
        <v>535</v>
      </c>
      <c r="R189" s="47">
        <f>SUM(Q190:Q202)</f>
        <v>536</v>
      </c>
      <c r="S189" s="46">
        <v>104</v>
      </c>
      <c r="T189" s="47">
        <f>SUM(S190:S202)</f>
        <v>104</v>
      </c>
      <c r="U189" s="46">
        <v>152</v>
      </c>
      <c r="V189" s="47">
        <f>SUM(U190:U202)</f>
        <v>150</v>
      </c>
      <c r="W189" s="46">
        <v>161</v>
      </c>
      <c r="X189" s="47">
        <f>SUM(W190:W202)</f>
        <v>161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135</v>
      </c>
      <c r="G190" s="33">
        <v>114</v>
      </c>
      <c r="I190" s="33">
        <v>17</v>
      </c>
      <c r="K190" s="33">
        <v>15</v>
      </c>
      <c r="M190" s="33">
        <v>15</v>
      </c>
      <c r="O190" s="33">
        <v>10</v>
      </c>
      <c r="Q190" s="33">
        <v>4</v>
      </c>
      <c r="S190" s="33">
        <v>34</v>
      </c>
      <c r="U190" s="33">
        <v>30</v>
      </c>
      <c r="W190" s="33">
        <v>19</v>
      </c>
    </row>
    <row r="191" spans="1:37" ht="15" customHeight="1" x14ac:dyDescent="0.4">
      <c r="A191" s="32" t="s">
        <v>207</v>
      </c>
      <c r="B191" s="33" t="s">
        <v>32</v>
      </c>
      <c r="K191" s="33">
        <v>50</v>
      </c>
      <c r="M191" s="33">
        <v>14</v>
      </c>
      <c r="O191" s="33">
        <v>37</v>
      </c>
      <c r="Q191" s="33">
        <v>443</v>
      </c>
    </row>
    <row r="192" spans="1:37" ht="15" customHeight="1" x14ac:dyDescent="0.4">
      <c r="A192" s="32" t="s">
        <v>208</v>
      </c>
      <c r="B192" s="33" t="s">
        <v>32</v>
      </c>
      <c r="U192" s="33">
        <v>22</v>
      </c>
    </row>
    <row r="193" spans="1:37" ht="15" customHeight="1" x14ac:dyDescent="0.4">
      <c r="A193" s="32" t="s">
        <v>209</v>
      </c>
      <c r="B193" s="33" t="s">
        <v>32</v>
      </c>
      <c r="O193" s="33">
        <v>1</v>
      </c>
      <c r="Q193" s="33">
        <v>35</v>
      </c>
      <c r="S193" s="33">
        <v>61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O196" s="33">
        <v>6</v>
      </c>
      <c r="Q196" s="33">
        <v>4</v>
      </c>
      <c r="S196" s="33">
        <v>1</v>
      </c>
      <c r="W196" s="33">
        <v>4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  <c r="K198" s="33">
        <v>4</v>
      </c>
      <c r="M198" s="33">
        <v>4</v>
      </c>
      <c r="O198" s="33">
        <v>4</v>
      </c>
      <c r="Q198" s="33">
        <v>18</v>
      </c>
    </row>
    <row r="199" spans="1:37" ht="15" customHeight="1" x14ac:dyDescent="0.4">
      <c r="A199" s="32" t="s">
        <v>215</v>
      </c>
      <c r="B199" s="33" t="s">
        <v>32</v>
      </c>
      <c r="E199" s="33">
        <v>48</v>
      </c>
      <c r="G199" s="33">
        <v>43</v>
      </c>
      <c r="I199" s="33">
        <v>81</v>
      </c>
      <c r="M199" s="33">
        <v>1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41</v>
      </c>
      <c r="G202" s="33">
        <v>110</v>
      </c>
      <c r="I202" s="33">
        <v>16</v>
      </c>
      <c r="K202" s="33">
        <v>22</v>
      </c>
      <c r="M202" s="33">
        <v>3</v>
      </c>
      <c r="O202" s="33">
        <v>92</v>
      </c>
      <c r="Q202" s="33">
        <v>32</v>
      </c>
      <c r="S202" s="33">
        <v>8</v>
      </c>
      <c r="U202" s="33">
        <v>98</v>
      </c>
      <c r="W202" s="33">
        <v>138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-1261</v>
      </c>
      <c r="F203" s="44">
        <f>E174+E177-E189</f>
        <v>-1261</v>
      </c>
      <c r="G203" s="43">
        <v>-1234</v>
      </c>
      <c r="H203" s="44">
        <f>G174+G177-G189</f>
        <v>-1234</v>
      </c>
      <c r="I203" s="43">
        <v>-820</v>
      </c>
      <c r="J203" s="44">
        <f>I174+I177-I189</f>
        <v>-821</v>
      </c>
      <c r="K203" s="43">
        <v>-882</v>
      </c>
      <c r="L203" s="44">
        <f>K174+K177-K189</f>
        <v>-883</v>
      </c>
      <c r="M203" s="43">
        <v>-827</v>
      </c>
      <c r="N203" s="44">
        <f>M174+M177-M189</f>
        <v>-827</v>
      </c>
      <c r="O203" s="43">
        <v>-897</v>
      </c>
      <c r="P203" s="44">
        <f>O174+O177-O189</f>
        <v>-897</v>
      </c>
      <c r="Q203" s="43">
        <v>-1528</v>
      </c>
      <c r="R203" s="44">
        <f>Q174+Q177-Q189</f>
        <v>-1527</v>
      </c>
      <c r="S203" s="43">
        <v>-1967</v>
      </c>
      <c r="T203" s="44">
        <f>S174+S177-S189</f>
        <v>-1967</v>
      </c>
      <c r="U203" s="43">
        <v>-1571</v>
      </c>
      <c r="V203" s="44">
        <f>U174+U177-U189</f>
        <v>-1571</v>
      </c>
      <c r="W203" s="43">
        <v>-1602</v>
      </c>
      <c r="X203" s="44">
        <f>W174+W177-W189</f>
        <v>-1601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/>
      <c r="F204" s="41">
        <f>SUM(E205:E215)</f>
        <v>0</v>
      </c>
      <c r="G204" s="40">
        <v>681</v>
      </c>
      <c r="H204" s="41">
        <f>SUM(G205:G215)</f>
        <v>681</v>
      </c>
      <c r="I204" s="40">
        <v>16</v>
      </c>
      <c r="J204" s="41">
        <f>SUM(I205:I215)</f>
        <v>16</v>
      </c>
      <c r="K204" s="40"/>
      <c r="L204" s="41">
        <f>SUM(K205:K215)</f>
        <v>0</v>
      </c>
      <c r="M204" s="40">
        <v>8</v>
      </c>
      <c r="N204" s="41">
        <f>SUM(M205:M215)</f>
        <v>7</v>
      </c>
      <c r="O204" s="40">
        <v>6</v>
      </c>
      <c r="P204" s="41">
        <f>SUM(O205:O215)</f>
        <v>6</v>
      </c>
      <c r="Q204" s="40">
        <v>22</v>
      </c>
      <c r="R204" s="41">
        <f>SUM(Q205:Q215)</f>
        <v>22</v>
      </c>
      <c r="S204" s="40">
        <v>341</v>
      </c>
      <c r="T204" s="41">
        <f>SUM(S205:S215)</f>
        <v>341</v>
      </c>
      <c r="U204" s="40">
        <v>45</v>
      </c>
      <c r="V204" s="41">
        <f>SUM(U205:U215)</f>
        <v>45</v>
      </c>
      <c r="W204" s="40">
        <v>210</v>
      </c>
      <c r="X204" s="41">
        <f>SUM(W205:W215)</f>
        <v>209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I206" s="33">
        <v>16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681</v>
      </c>
      <c r="O208" s="33">
        <v>1</v>
      </c>
      <c r="S208" s="33">
        <v>1</v>
      </c>
      <c r="U208" s="33">
        <v>5</v>
      </c>
      <c r="W208" s="33">
        <v>3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W213" s="33">
        <v>18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M215" s="33">
        <v>7</v>
      </c>
      <c r="O215" s="33">
        <v>5</v>
      </c>
      <c r="Q215" s="33">
        <v>22</v>
      </c>
      <c r="S215" s="33">
        <v>340</v>
      </c>
      <c r="U215" s="33">
        <v>40</v>
      </c>
      <c r="W215" s="33">
        <v>188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336</v>
      </c>
      <c r="F216" s="47">
        <f>SUM(E217:E227)</f>
        <v>337</v>
      </c>
      <c r="G216" s="46">
        <v>636</v>
      </c>
      <c r="H216" s="47">
        <f>SUM(G217:G227)</f>
        <v>636</v>
      </c>
      <c r="I216" s="46">
        <v>87</v>
      </c>
      <c r="J216" s="47">
        <f>SUM(I217:I227)</f>
        <v>87</v>
      </c>
      <c r="K216" s="46">
        <v>753</v>
      </c>
      <c r="L216" s="47">
        <f>SUM(K217:K227)</f>
        <v>753</v>
      </c>
      <c r="M216" s="46">
        <v>99</v>
      </c>
      <c r="N216" s="47">
        <f>SUM(M217:M227)</f>
        <v>99</v>
      </c>
      <c r="O216" s="46">
        <v>152</v>
      </c>
      <c r="P216" s="47">
        <f>SUM(O217:O227)</f>
        <v>152</v>
      </c>
      <c r="Q216" s="46">
        <v>99</v>
      </c>
      <c r="R216" s="47">
        <f>SUM(Q217:Q227)</f>
        <v>99</v>
      </c>
      <c r="S216" s="46">
        <v>580</v>
      </c>
      <c r="T216" s="47">
        <f>SUM(S217:S227)</f>
        <v>580</v>
      </c>
      <c r="U216" s="46">
        <v>5688</v>
      </c>
      <c r="V216" s="47">
        <f>SUM(U217:U227)</f>
        <v>5686</v>
      </c>
      <c r="W216" s="46">
        <v>575</v>
      </c>
      <c r="X216" s="47">
        <f>SUM(W217:W227)</f>
        <v>574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  <c r="U217" s="33">
        <v>1486</v>
      </c>
    </row>
    <row r="218" spans="1:37" ht="15" customHeight="1" x14ac:dyDescent="0.4">
      <c r="A218" s="32" t="s">
        <v>230</v>
      </c>
      <c r="B218" s="33" t="s">
        <v>32</v>
      </c>
      <c r="O218" s="33">
        <v>26</v>
      </c>
      <c r="S218" s="33">
        <v>73</v>
      </c>
      <c r="U218" s="33">
        <v>3033</v>
      </c>
      <c r="W218" s="33">
        <v>518</v>
      </c>
    </row>
    <row r="219" spans="1:37" ht="15" customHeight="1" x14ac:dyDescent="0.4">
      <c r="A219" s="32" t="s">
        <v>208</v>
      </c>
      <c r="B219" s="33" t="s">
        <v>32</v>
      </c>
      <c r="W219" s="33">
        <v>20</v>
      </c>
    </row>
    <row r="220" spans="1:37" ht="15" customHeight="1" x14ac:dyDescent="0.4">
      <c r="A220" s="32" t="s">
        <v>209</v>
      </c>
      <c r="B220" s="33" t="s">
        <v>32</v>
      </c>
      <c r="E220" s="33">
        <v>141</v>
      </c>
      <c r="G220" s="33">
        <v>69</v>
      </c>
      <c r="I220" s="33">
        <v>2</v>
      </c>
      <c r="S220" s="33">
        <v>1</v>
      </c>
      <c r="U220" s="33">
        <v>100</v>
      </c>
    </row>
    <row r="221" spans="1:37" ht="15" customHeight="1" x14ac:dyDescent="0.4">
      <c r="A221" s="32" t="s">
        <v>211</v>
      </c>
      <c r="B221" s="33" t="s">
        <v>32</v>
      </c>
      <c r="E221" s="33">
        <v>95</v>
      </c>
      <c r="G221" s="33">
        <v>488</v>
      </c>
      <c r="I221" s="33">
        <v>62</v>
      </c>
      <c r="K221" s="33">
        <v>729</v>
      </c>
      <c r="M221" s="33">
        <v>48</v>
      </c>
      <c r="O221" s="33">
        <v>122</v>
      </c>
      <c r="Q221" s="33">
        <v>68</v>
      </c>
      <c r="S221" s="33">
        <v>197</v>
      </c>
      <c r="U221" s="33">
        <v>24</v>
      </c>
      <c r="W221" s="33">
        <v>22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M224" s="33">
        <v>51</v>
      </c>
      <c r="O224" s="33">
        <v>4</v>
      </c>
      <c r="Q224" s="33">
        <v>16</v>
      </c>
      <c r="U224" s="33">
        <v>32</v>
      </c>
      <c r="W224" s="33">
        <v>13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S226" s="33">
        <v>257</v>
      </c>
      <c r="U226" s="33">
        <v>1011</v>
      </c>
    </row>
    <row r="227" spans="1:37" ht="15" customHeight="1" x14ac:dyDescent="0.4">
      <c r="A227" s="32" t="s">
        <v>235</v>
      </c>
      <c r="B227" s="33" t="s">
        <v>32</v>
      </c>
      <c r="E227" s="33">
        <v>101</v>
      </c>
      <c r="G227" s="33">
        <v>79</v>
      </c>
      <c r="I227" s="33">
        <v>23</v>
      </c>
      <c r="K227" s="33">
        <v>24</v>
      </c>
      <c r="Q227" s="33">
        <v>15</v>
      </c>
      <c r="S227" s="33">
        <v>52</v>
      </c>
      <c r="W227" s="33">
        <v>1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-1597</v>
      </c>
      <c r="F229" s="44">
        <f>E203+E204-E216</f>
        <v>-1597</v>
      </c>
      <c r="G229" s="43">
        <v>-1189</v>
      </c>
      <c r="H229" s="44">
        <f>G203+G204-G216</f>
        <v>-1189</v>
      </c>
      <c r="I229" s="43">
        <v>-892</v>
      </c>
      <c r="J229" s="44">
        <f>I203+I204-I216</f>
        <v>-891</v>
      </c>
      <c r="K229" s="43">
        <v>-1635</v>
      </c>
      <c r="L229" s="44">
        <f>K203+K204-K216</f>
        <v>-1635</v>
      </c>
      <c r="M229" s="43">
        <v>-918</v>
      </c>
      <c r="N229" s="44">
        <f>M203+M204-M216</f>
        <v>-918</v>
      </c>
      <c r="O229" s="43">
        <v>-1043</v>
      </c>
      <c r="P229" s="44">
        <f>O203+O204-O216</f>
        <v>-1043</v>
      </c>
      <c r="Q229" s="43">
        <v>-1605</v>
      </c>
      <c r="R229" s="44">
        <f>Q203+Q204-Q216</f>
        <v>-1605</v>
      </c>
      <c r="S229" s="43">
        <v>-2205</v>
      </c>
      <c r="T229" s="44">
        <f>S203+S204-S216</f>
        <v>-2206</v>
      </c>
      <c r="U229" s="43">
        <v>-7213</v>
      </c>
      <c r="V229" s="44">
        <f>U203+U204-U216</f>
        <v>-7214</v>
      </c>
      <c r="W229" s="43">
        <v>-1967</v>
      </c>
      <c r="X229" s="44">
        <f>W203+W204-W216</f>
        <v>-1967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-1597</v>
      </c>
      <c r="G232" s="33">
        <v>-1189</v>
      </c>
      <c r="I232" s="33">
        <v>-892</v>
      </c>
      <c r="K232" s="33">
        <v>-1635</v>
      </c>
      <c r="M232" s="33">
        <v>-918</v>
      </c>
      <c r="O232" s="33">
        <v>-1043</v>
      </c>
      <c r="Q232" s="33">
        <v>-1605</v>
      </c>
      <c r="S232" s="33">
        <v>-2205</v>
      </c>
      <c r="U232" s="33">
        <v>-7213</v>
      </c>
      <c r="W232" s="33">
        <v>-1967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10</v>
      </c>
      <c r="F233" s="36">
        <f>SUM(E234:E244)</f>
        <v>10</v>
      </c>
      <c r="G233" s="35">
        <v>10</v>
      </c>
      <c r="H233" s="36">
        <f>SUM(G234:G244)</f>
        <v>6</v>
      </c>
      <c r="I233" s="35">
        <v>11</v>
      </c>
      <c r="J233" s="36">
        <f>SUM(I234:I244)</f>
        <v>14</v>
      </c>
      <c r="K233" s="35">
        <v>9</v>
      </c>
      <c r="L233" s="36">
        <f>SUM(K234:K244)</f>
        <v>11</v>
      </c>
      <c r="M233" s="35">
        <v>11</v>
      </c>
      <c r="N233" s="36">
        <f>SUM(M234:M244)</f>
        <v>11</v>
      </c>
      <c r="O233" s="35">
        <v>17</v>
      </c>
      <c r="P233" s="36">
        <f>SUM(O234:O244)</f>
        <v>17</v>
      </c>
      <c r="Q233" s="35">
        <v>11</v>
      </c>
      <c r="R233" s="36">
        <f>SUM(Q234:Q244)</f>
        <v>11</v>
      </c>
      <c r="S233" s="35">
        <v>21</v>
      </c>
      <c r="T233" s="36">
        <f>SUM(S234:S244)</f>
        <v>3</v>
      </c>
      <c r="U233" s="35">
        <v>13</v>
      </c>
      <c r="V233" s="36">
        <f>SUM(U234:U244)</f>
        <v>14</v>
      </c>
      <c r="W233" s="35">
        <v>9</v>
      </c>
      <c r="X233" s="36">
        <f>SUM(W234:W244)</f>
        <v>9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10</v>
      </c>
      <c r="G236" s="33">
        <v>10</v>
      </c>
      <c r="I236" s="33">
        <v>11</v>
      </c>
      <c r="K236" s="33">
        <v>9</v>
      </c>
      <c r="M236" s="33">
        <v>11</v>
      </c>
      <c r="O236" s="33">
        <v>10</v>
      </c>
      <c r="Q236" s="33">
        <v>11</v>
      </c>
      <c r="S236" s="33">
        <v>21</v>
      </c>
      <c r="U236" s="33">
        <v>16</v>
      </c>
      <c r="W236" s="33">
        <v>9</v>
      </c>
    </row>
    <row r="237" spans="1:37" ht="15" customHeight="1" x14ac:dyDescent="0.4">
      <c r="A237" s="32" t="s">
        <v>245</v>
      </c>
      <c r="B237" s="33" t="s">
        <v>32</v>
      </c>
      <c r="O237" s="33">
        <v>7</v>
      </c>
      <c r="U237" s="33">
        <v>-2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G240" s="33">
        <v>-4</v>
      </c>
      <c r="I240" s="33">
        <v>3</v>
      </c>
      <c r="K240" s="33">
        <v>2</v>
      </c>
      <c r="S240" s="33">
        <v>-18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-1607</v>
      </c>
      <c r="F245" s="44">
        <f>F229-E233+SUM(E242:E244)-E241-E240</f>
        <v>-1607</v>
      </c>
      <c r="G245" s="43">
        <v>-1195</v>
      </c>
      <c r="H245" s="44">
        <f>H229-G233+SUM(G242:G244)-G241-G240</f>
        <v>-1195</v>
      </c>
      <c r="I245" s="43">
        <v>-906</v>
      </c>
      <c r="J245" s="44">
        <f>J229-I233+SUM(I242:I244)-I241-I240</f>
        <v>-905</v>
      </c>
      <c r="K245" s="43">
        <v>-1646</v>
      </c>
      <c r="L245" s="44">
        <f>L229-K233+SUM(K242:K244)-K241-K240</f>
        <v>-1646</v>
      </c>
      <c r="M245" s="43">
        <v>-929</v>
      </c>
      <c r="N245" s="44">
        <f>N229-M233+SUM(M242:M244)-M241-M240</f>
        <v>-929</v>
      </c>
      <c r="O245" s="43">
        <v>-1060</v>
      </c>
      <c r="P245" s="44">
        <f>P229-O233+SUM(O242:O244)-O241-O240</f>
        <v>-1060</v>
      </c>
      <c r="Q245" s="43">
        <v>-1615</v>
      </c>
      <c r="R245" s="44">
        <f>R229-Q233+SUM(Q242:Q244)-Q241-Q240</f>
        <v>-1616</v>
      </c>
      <c r="S245" s="43">
        <v>-2208</v>
      </c>
      <c r="T245" s="44">
        <f>T229-S233+SUM(S242:S244)-S241-S240</f>
        <v>-2209</v>
      </c>
      <c r="U245" s="43">
        <v>-7227</v>
      </c>
      <c r="V245" s="44">
        <f>V229-U233+SUM(U242:U244)-U241-U240</f>
        <v>-7227</v>
      </c>
      <c r="W245" s="43">
        <v>-1977</v>
      </c>
      <c r="X245" s="44">
        <f>X229-W233+SUM(W242:W244)-W241-W240</f>
        <v>-1976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-1597</v>
      </c>
      <c r="G246" s="33">
        <v>-1189</v>
      </c>
      <c r="I246" s="33">
        <v>-892</v>
      </c>
      <c r="K246" s="33">
        <v>-1635</v>
      </c>
      <c r="M246" s="33">
        <v>-918</v>
      </c>
      <c r="O246" s="33">
        <v>-1043</v>
      </c>
      <c r="Q246" s="33">
        <v>-1605</v>
      </c>
      <c r="S246" s="33">
        <v>-2205</v>
      </c>
      <c r="U246" s="33">
        <v>-7213</v>
      </c>
      <c r="W246" s="33">
        <v>-1967</v>
      </c>
    </row>
    <row r="247" spans="1:37" ht="15" customHeight="1" x14ac:dyDescent="0.4">
      <c r="A247" s="32" t="s">
        <v>255</v>
      </c>
      <c r="B247" s="33" t="s">
        <v>32</v>
      </c>
      <c r="E247" s="33">
        <v>228</v>
      </c>
      <c r="G247" s="33">
        <v>279</v>
      </c>
      <c r="I247" s="33">
        <v>144</v>
      </c>
      <c r="K247" s="33">
        <v>155</v>
      </c>
      <c r="M247" s="33">
        <v>137</v>
      </c>
      <c r="O247" s="33">
        <v>122</v>
      </c>
      <c r="Q247" s="33">
        <v>190</v>
      </c>
      <c r="S247" s="33">
        <v>290</v>
      </c>
      <c r="U247" s="33">
        <v>305</v>
      </c>
      <c r="W247" s="33">
        <v>233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O249" s="33">
        <v>27</v>
      </c>
      <c r="S249" s="33">
        <v>73</v>
      </c>
      <c r="U249" s="33">
        <v>3033</v>
      </c>
      <c r="W249" s="33">
        <v>518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I251" s="33">
        <v>-16</v>
      </c>
      <c r="O251" s="33">
        <v>-8</v>
      </c>
      <c r="Q251" s="33">
        <v>-19</v>
      </c>
      <c r="S251" s="33">
        <v>-2</v>
      </c>
      <c r="U251" s="33">
        <v>22</v>
      </c>
      <c r="W251" s="33">
        <v>19</v>
      </c>
    </row>
    <row r="252" spans="1:37" ht="15" customHeight="1" x14ac:dyDescent="0.4">
      <c r="A252" s="32" t="s">
        <v>520</v>
      </c>
      <c r="B252" s="33" t="s">
        <v>32</v>
      </c>
      <c r="E252" s="33">
        <v>141</v>
      </c>
      <c r="G252" s="33">
        <v>69</v>
      </c>
      <c r="I252" s="33">
        <v>2</v>
      </c>
      <c r="O252" s="33">
        <v>90</v>
      </c>
      <c r="Q252" s="33">
        <v>35</v>
      </c>
      <c r="S252" s="33">
        <v>61</v>
      </c>
      <c r="U252" s="33">
        <v>100</v>
      </c>
      <c r="W252" s="33">
        <v>-4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-681</v>
      </c>
      <c r="S254" s="33">
        <v>-1</v>
      </c>
      <c r="U254" s="33">
        <v>2</v>
      </c>
      <c r="W254" s="33">
        <v>-3</v>
      </c>
    </row>
    <row r="255" spans="1:37" ht="15" customHeight="1" x14ac:dyDescent="0.4">
      <c r="A255" s="32" t="s">
        <v>263</v>
      </c>
      <c r="B255" s="33" t="s">
        <v>32</v>
      </c>
      <c r="E255" s="33">
        <v>7</v>
      </c>
      <c r="G255" s="33">
        <v>34</v>
      </c>
      <c r="I255" s="33">
        <v>7</v>
      </c>
      <c r="K255" s="33">
        <v>16</v>
      </c>
      <c r="M255" s="33">
        <v>2</v>
      </c>
      <c r="O255" s="33">
        <v>8</v>
      </c>
      <c r="Q255" s="33">
        <v>14</v>
      </c>
      <c r="S255" s="33">
        <v>16</v>
      </c>
      <c r="U255" s="33">
        <v>14</v>
      </c>
      <c r="W255" s="33">
        <v>18</v>
      </c>
    </row>
    <row r="256" spans="1:37" ht="15" customHeight="1" x14ac:dyDescent="0.4">
      <c r="A256" s="32" t="s">
        <v>264</v>
      </c>
      <c r="B256" s="33" t="s">
        <v>32</v>
      </c>
      <c r="E256" s="33">
        <v>61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>
        <v>453</v>
      </c>
      <c r="I257" s="33">
        <v>55</v>
      </c>
      <c r="K257" s="33">
        <v>713</v>
      </c>
      <c r="M257" s="33">
        <v>46</v>
      </c>
      <c r="O257" s="33">
        <v>112</v>
      </c>
      <c r="Q257" s="33">
        <v>54</v>
      </c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>
        <v>50</v>
      </c>
      <c r="M258" s="33">
        <v>14</v>
      </c>
      <c r="O258" s="33">
        <v>37</v>
      </c>
      <c r="Q258" s="33">
        <v>3</v>
      </c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>
        <v>14</v>
      </c>
      <c r="I259" s="33">
        <v>-14</v>
      </c>
      <c r="K259" s="33">
        <v>4</v>
      </c>
      <c r="M259" s="33">
        <v>4</v>
      </c>
      <c r="O259" s="33">
        <v>4</v>
      </c>
      <c r="Q259" s="33">
        <v>18</v>
      </c>
      <c r="S259" s="33">
        <v>373</v>
      </c>
      <c r="U259" s="33">
        <v>177</v>
      </c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22</v>
      </c>
      <c r="G261" s="33">
        <v>13</v>
      </c>
      <c r="I261" s="33">
        <v>2</v>
      </c>
      <c r="K261" s="33">
        <v>-6</v>
      </c>
      <c r="M261" s="33">
        <v>-13</v>
      </c>
      <c r="O261" s="33">
        <v>-31</v>
      </c>
      <c r="Q261" s="33">
        <v>-26</v>
      </c>
      <c r="S261" s="33">
        <v>275</v>
      </c>
      <c r="U261" s="33">
        <v>2306</v>
      </c>
      <c r="W261" s="33">
        <v>-15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51</v>
      </c>
      <c r="G262" s="33">
        <v>-15</v>
      </c>
      <c r="I262" s="33">
        <v>21</v>
      </c>
      <c r="K262" s="33">
        <v>15</v>
      </c>
      <c r="M262" s="33">
        <v>-52</v>
      </c>
      <c r="O262" s="33">
        <v>40</v>
      </c>
      <c r="Q262" s="33">
        <v>42</v>
      </c>
      <c r="S262" s="33">
        <v>-68</v>
      </c>
      <c r="U262" s="33">
        <v>-114</v>
      </c>
      <c r="W262" s="33">
        <v>-41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-10</v>
      </c>
      <c r="G263" s="33">
        <v>-53</v>
      </c>
      <c r="I263" s="33">
        <v>-1</v>
      </c>
      <c r="K263" s="33">
        <v>1</v>
      </c>
      <c r="M263" s="33">
        <v>-3</v>
      </c>
      <c r="O263" s="33">
        <v>1</v>
      </c>
      <c r="Q263" s="33">
        <v>9</v>
      </c>
      <c r="S263" s="33">
        <v>-7</v>
      </c>
      <c r="U263" s="33">
        <v>-5</v>
      </c>
      <c r="W263" s="33">
        <v>-4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>
        <v>12</v>
      </c>
      <c r="U264" s="33"/>
      <c r="W264" s="33">
        <v>11</v>
      </c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-5</v>
      </c>
      <c r="G265" s="33">
        <v>-5</v>
      </c>
      <c r="I265" s="33">
        <v>-3</v>
      </c>
      <c r="K265" s="33">
        <v>-5</v>
      </c>
      <c r="M265" s="33">
        <v>-6</v>
      </c>
      <c r="O265" s="33">
        <v>-8</v>
      </c>
      <c r="Q265" s="33">
        <v>-16</v>
      </c>
      <c r="S265" s="33">
        <v>-25</v>
      </c>
      <c r="U265" s="33">
        <v>-18</v>
      </c>
      <c r="W265" s="33">
        <v>-4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98</v>
      </c>
      <c r="G266" s="33">
        <v>88</v>
      </c>
      <c r="I266" s="33">
        <v>8</v>
      </c>
      <c r="K266" s="33">
        <v>7</v>
      </c>
      <c r="M266" s="33">
        <v>2</v>
      </c>
      <c r="O266" s="33">
        <v>3</v>
      </c>
      <c r="Q266" s="33"/>
      <c r="S266" s="33">
        <v>25</v>
      </c>
      <c r="U266" s="33">
        <v>18</v>
      </c>
      <c r="W266" s="33">
        <v>13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>
        <v>48</v>
      </c>
      <c r="G269" s="33">
        <v>43</v>
      </c>
      <c r="I269" s="33">
        <v>81</v>
      </c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764</v>
      </c>
      <c r="G272" s="33">
        <v>-4</v>
      </c>
      <c r="I272" s="33">
        <v>332</v>
      </c>
      <c r="K272" s="33">
        <v>50</v>
      </c>
      <c r="M272" s="33">
        <v>-100</v>
      </c>
      <c r="O272" s="33">
        <v>132</v>
      </c>
      <c r="Q272" s="33">
        <v>-191</v>
      </c>
      <c r="S272" s="33">
        <v>-219</v>
      </c>
      <c r="U272" s="33">
        <v>714</v>
      </c>
      <c r="W272" s="33">
        <v>140</v>
      </c>
    </row>
    <row r="273" spans="1:37" ht="15" customHeight="1" x14ac:dyDescent="0.4">
      <c r="A273" s="32" t="s">
        <v>281</v>
      </c>
      <c r="B273" s="33" t="s">
        <v>32</v>
      </c>
      <c r="E273" s="33">
        <v>-611</v>
      </c>
      <c r="I273" s="33">
        <v>-110</v>
      </c>
      <c r="K273" s="33">
        <v>9</v>
      </c>
      <c r="M273" s="33">
        <v>75</v>
      </c>
      <c r="O273" s="33">
        <v>-19</v>
      </c>
      <c r="Q273" s="33">
        <v>-20</v>
      </c>
      <c r="S273" s="33">
        <v>233</v>
      </c>
      <c r="U273" s="33">
        <v>-165</v>
      </c>
      <c r="W273" s="33">
        <v>649</v>
      </c>
    </row>
    <row r="274" spans="1:37" ht="15" customHeight="1" x14ac:dyDescent="0.4">
      <c r="A274" s="32" t="s">
        <v>282</v>
      </c>
      <c r="B274" s="33" t="s">
        <v>32</v>
      </c>
      <c r="E274" s="33">
        <v>-203</v>
      </c>
      <c r="G274" s="33">
        <v>-165</v>
      </c>
      <c r="I274" s="33">
        <v>-108</v>
      </c>
      <c r="K274" s="33">
        <v>-55</v>
      </c>
      <c r="M274" s="33">
        <v>-124</v>
      </c>
      <c r="O274" s="33">
        <v>64</v>
      </c>
      <c r="Q274" s="33">
        <v>-51</v>
      </c>
      <c r="S274" s="33">
        <v>305</v>
      </c>
      <c r="U274" s="33">
        <v>-246</v>
      </c>
      <c r="W274" s="33">
        <v>-129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E277" s="33">
        <v>22</v>
      </c>
      <c r="G277" s="33">
        <v>9</v>
      </c>
      <c r="I277" s="33">
        <v>-21</v>
      </c>
      <c r="K277" s="33">
        <v>28</v>
      </c>
      <c r="M277" s="33">
        <v>38</v>
      </c>
      <c r="O277" s="33">
        <v>3</v>
      </c>
      <c r="Q277" s="33">
        <v>-34</v>
      </c>
      <c r="S277" s="33">
        <v>-978</v>
      </c>
      <c r="U277" s="33">
        <v>130</v>
      </c>
      <c r="W277" s="33">
        <v>-338</v>
      </c>
    </row>
    <row r="278" spans="1:37" ht="15" customHeight="1" x14ac:dyDescent="0.4">
      <c r="A278" s="32" t="s">
        <v>286</v>
      </c>
      <c r="B278" s="33" t="s">
        <v>32</v>
      </c>
      <c r="E278" s="33">
        <v>37</v>
      </c>
      <c r="G278" s="33">
        <v>62</v>
      </c>
      <c r="I278" s="33">
        <v>-150</v>
      </c>
      <c r="K278" s="33">
        <v>17</v>
      </c>
      <c r="M278" s="33">
        <v>19</v>
      </c>
      <c r="O278" s="33">
        <v>58</v>
      </c>
      <c r="Q278" s="33">
        <v>-53</v>
      </c>
      <c r="S278" s="33">
        <v>90</v>
      </c>
      <c r="U278" s="33">
        <v>50</v>
      </c>
      <c r="W278" s="33">
        <v>-116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>
        <v>-162</v>
      </c>
      <c r="F280" s="36"/>
      <c r="G280" s="35">
        <v>-108</v>
      </c>
      <c r="H280" s="36"/>
      <c r="I280" s="35"/>
      <c r="J280" s="36"/>
      <c r="K280" s="35"/>
      <c r="L280" s="36"/>
      <c r="M280" s="35"/>
      <c r="N280" s="36"/>
      <c r="O280" s="35"/>
      <c r="P280" s="36"/>
      <c r="Q280" s="35">
        <v>441</v>
      </c>
      <c r="R280" s="36"/>
      <c r="S280" s="35">
        <v>-281</v>
      </c>
      <c r="T280" s="36"/>
      <c r="U280" s="35">
        <v>85</v>
      </c>
      <c r="V280" s="36"/>
      <c r="W280" s="35">
        <v>53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-1109</v>
      </c>
      <c r="F285" s="47">
        <f>SUM(E246:E280)</f>
        <v>-1109</v>
      </c>
      <c r="G285" s="46">
        <v>-1154</v>
      </c>
      <c r="H285" s="47">
        <f>SUM(G246:G280)</f>
        <v>-1156</v>
      </c>
      <c r="I285" s="46">
        <v>-662</v>
      </c>
      <c r="J285" s="47">
        <f>SUM(I246:I280)</f>
        <v>-663</v>
      </c>
      <c r="K285" s="46">
        <v>-633</v>
      </c>
      <c r="L285" s="47">
        <f>SUM(K246:K280)</f>
        <v>-636</v>
      </c>
      <c r="M285" s="46">
        <v>-879</v>
      </c>
      <c r="N285" s="47">
        <f>SUM(M246:M280)</f>
        <v>-879</v>
      </c>
      <c r="O285" s="46">
        <v>-408</v>
      </c>
      <c r="P285" s="47">
        <f>SUM(O246:O280)</f>
        <v>-408</v>
      </c>
      <c r="Q285" s="46">
        <v>-1210</v>
      </c>
      <c r="R285" s="47">
        <f>SUM(Q246:Q280)</f>
        <v>-1209</v>
      </c>
      <c r="S285" s="46">
        <v>-2034</v>
      </c>
      <c r="T285" s="47">
        <f>SUM(S246:S280)</f>
        <v>-2033</v>
      </c>
      <c r="U285" s="46">
        <v>-805</v>
      </c>
      <c r="V285" s="47">
        <f>SUM(U246:U280)</f>
        <v>-805</v>
      </c>
      <c r="W285" s="46">
        <v>-967</v>
      </c>
      <c r="X285" s="47">
        <f>SUM(W246:W280)</f>
        <v>-967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1</v>
      </c>
      <c r="G286" s="33">
        <v>5</v>
      </c>
      <c r="I286" s="33">
        <v>3</v>
      </c>
      <c r="K286" s="33">
        <v>5</v>
      </c>
      <c r="M286" s="33">
        <v>6</v>
      </c>
      <c r="O286" s="33">
        <v>8</v>
      </c>
      <c r="Q286" s="33">
        <v>16</v>
      </c>
      <c r="S286" s="33">
        <v>24</v>
      </c>
      <c r="U286" s="33">
        <v>21</v>
      </c>
      <c r="W286" s="33">
        <v>6</v>
      </c>
    </row>
    <row r="287" spans="1:37" ht="15" customHeight="1" x14ac:dyDescent="0.4">
      <c r="A287" s="32" t="s">
        <v>295</v>
      </c>
      <c r="B287" s="33" t="s">
        <v>32</v>
      </c>
      <c r="E287" s="33">
        <v>-95</v>
      </c>
      <c r="G287" s="33">
        <v>-89</v>
      </c>
      <c r="I287" s="33">
        <v>-8</v>
      </c>
      <c r="K287" s="33">
        <v>-8</v>
      </c>
      <c r="M287" s="33">
        <v>-2</v>
      </c>
      <c r="O287" s="33">
        <v>-3</v>
      </c>
      <c r="S287" s="33">
        <v>-24</v>
      </c>
      <c r="U287" s="33">
        <v>-19</v>
      </c>
      <c r="W287" s="33">
        <v>-13</v>
      </c>
    </row>
    <row r="288" spans="1:37" ht="15" customHeight="1" x14ac:dyDescent="0.4">
      <c r="A288" s="32" t="s">
        <v>296</v>
      </c>
      <c r="B288" s="33" t="s">
        <v>32</v>
      </c>
      <c r="E288" s="33">
        <v>-12</v>
      </c>
      <c r="G288" s="33">
        <v>-10</v>
      </c>
      <c r="I288" s="33">
        <v>-10</v>
      </c>
      <c r="K288" s="33">
        <v>-11</v>
      </c>
      <c r="M288" s="33">
        <v>-10</v>
      </c>
      <c r="O288" s="33">
        <v>-10</v>
      </c>
      <c r="Q288" s="33">
        <v>-11</v>
      </c>
      <c r="S288" s="33">
        <v>-27</v>
      </c>
      <c r="U288" s="33">
        <v>-25</v>
      </c>
      <c r="W288" s="33">
        <v>-22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>
        <v>-28</v>
      </c>
      <c r="T290" s="36"/>
      <c r="U290" s="35">
        <v>-137</v>
      </c>
      <c r="V290" s="36"/>
      <c r="W290" s="35">
        <v>-152</v>
      </c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-1215</v>
      </c>
      <c r="F291" s="44">
        <f>F285+SUM(E286:E290)</f>
        <v>-1215</v>
      </c>
      <c r="G291" s="43">
        <v>-1248</v>
      </c>
      <c r="H291" s="44">
        <f>H285+SUM(G286:G290)</f>
        <v>-1250</v>
      </c>
      <c r="I291" s="43">
        <v>-678</v>
      </c>
      <c r="J291" s="44">
        <f>J285+SUM(I286:I290)</f>
        <v>-678</v>
      </c>
      <c r="K291" s="43">
        <v>-647</v>
      </c>
      <c r="L291" s="44">
        <f>L285+SUM(K286:K290)</f>
        <v>-650</v>
      </c>
      <c r="M291" s="43">
        <v>-885</v>
      </c>
      <c r="N291" s="44">
        <f>N285+SUM(M286:M290)</f>
        <v>-885</v>
      </c>
      <c r="O291" s="43">
        <v>-413</v>
      </c>
      <c r="P291" s="44">
        <f>P285+SUM(O286:O290)</f>
        <v>-413</v>
      </c>
      <c r="Q291" s="43">
        <v>-1205</v>
      </c>
      <c r="R291" s="44">
        <f>R285+SUM(Q286:Q290)</f>
        <v>-1204</v>
      </c>
      <c r="S291" s="43">
        <v>-2089</v>
      </c>
      <c r="T291" s="44">
        <f>T285+SUM(S286:S290)</f>
        <v>-2088</v>
      </c>
      <c r="U291" s="43">
        <v>-965</v>
      </c>
      <c r="V291" s="44">
        <f>V285+SUM(U286:U290)</f>
        <v>-965</v>
      </c>
      <c r="W291" s="43">
        <v>-1149</v>
      </c>
      <c r="X291" s="44">
        <f>X285+SUM(W286:W290)</f>
        <v>-1148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M292" s="33">
        <v>-34</v>
      </c>
      <c r="Q292" s="33">
        <v>-86</v>
      </c>
      <c r="W292" s="33">
        <v>-3</v>
      </c>
    </row>
    <row r="293" spans="1:37" ht="15" customHeight="1" x14ac:dyDescent="0.4">
      <c r="A293" s="32" t="s">
        <v>301</v>
      </c>
      <c r="B293" s="33" t="s">
        <v>32</v>
      </c>
      <c r="E293" s="33">
        <v>148</v>
      </c>
      <c r="G293" s="33">
        <v>2</v>
      </c>
      <c r="I293" s="33">
        <v>-28</v>
      </c>
      <c r="K293" s="33">
        <v>-19</v>
      </c>
      <c r="S293" s="33">
        <v>32</v>
      </c>
      <c r="U293" s="33">
        <v>147</v>
      </c>
    </row>
    <row r="294" spans="1:37" ht="15" customHeight="1" x14ac:dyDescent="0.4">
      <c r="A294" s="32" t="s">
        <v>302</v>
      </c>
      <c r="B294" s="33" t="s">
        <v>32</v>
      </c>
      <c r="E294" s="33">
        <v>-34</v>
      </c>
      <c r="G294" s="33">
        <v>-138</v>
      </c>
      <c r="I294" s="33">
        <v>-128</v>
      </c>
      <c r="K294" s="33">
        <v>-66</v>
      </c>
      <c r="M294" s="33">
        <v>-143</v>
      </c>
      <c r="O294" s="33">
        <v>-213</v>
      </c>
      <c r="Q294" s="33">
        <v>-289</v>
      </c>
      <c r="S294" s="33">
        <v>-429</v>
      </c>
      <c r="U294" s="33">
        <v>-407</v>
      </c>
      <c r="W294" s="33">
        <v>-85</v>
      </c>
    </row>
    <row r="295" spans="1:37" ht="15" customHeight="1" x14ac:dyDescent="0.4">
      <c r="A295" s="32" t="s">
        <v>303</v>
      </c>
      <c r="B295" s="33" t="s">
        <v>32</v>
      </c>
      <c r="G295" s="33">
        <v>3215</v>
      </c>
      <c r="U295" s="33">
        <v>36</v>
      </c>
      <c r="W295" s="33">
        <v>3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E298" s="33">
        <v>-13</v>
      </c>
      <c r="G298" s="33">
        <v>178</v>
      </c>
      <c r="I298" s="33">
        <v>37</v>
      </c>
      <c r="O298" s="33">
        <v>-490</v>
      </c>
      <c r="Q298" s="33">
        <v>-105</v>
      </c>
      <c r="U298" s="33">
        <v>-6</v>
      </c>
      <c r="W298" s="33">
        <v>-408</v>
      </c>
    </row>
    <row r="299" spans="1:37" ht="15" customHeight="1" x14ac:dyDescent="0.4">
      <c r="A299" s="32" t="s">
        <v>307</v>
      </c>
      <c r="B299" s="33" t="s">
        <v>32</v>
      </c>
      <c r="S299" s="33">
        <v>124</v>
      </c>
      <c r="U299" s="33">
        <v>78</v>
      </c>
      <c r="W299" s="33">
        <v>459</v>
      </c>
    </row>
    <row r="300" spans="1:37" ht="15" customHeight="1" x14ac:dyDescent="0.4">
      <c r="A300" s="32" t="s">
        <v>308</v>
      </c>
      <c r="B300" s="33" t="s">
        <v>32</v>
      </c>
      <c r="Q300" s="33">
        <v>-3552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  <c r="E302" s="33">
        <v>-23</v>
      </c>
      <c r="G302" s="33">
        <v>-1</v>
      </c>
      <c r="I302" s="33">
        <v>-139</v>
      </c>
      <c r="S302" s="33">
        <v>-248</v>
      </c>
      <c r="U302" s="33">
        <v>-210</v>
      </c>
      <c r="W302" s="33">
        <v>-3</v>
      </c>
    </row>
    <row r="303" spans="1:37" ht="15" customHeight="1" x14ac:dyDescent="0.4">
      <c r="A303" s="32" t="s">
        <v>311</v>
      </c>
      <c r="B303" s="33" t="s">
        <v>32</v>
      </c>
      <c r="K303" s="33">
        <v>79</v>
      </c>
      <c r="M303" s="33">
        <v>6</v>
      </c>
      <c r="O303" s="33">
        <v>6</v>
      </c>
      <c r="Q303" s="33">
        <v>18</v>
      </c>
      <c r="S303" s="33">
        <v>140</v>
      </c>
      <c r="U303" s="33">
        <v>41</v>
      </c>
      <c r="W303" s="33">
        <v>18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E305" s="33">
        <v>-1024</v>
      </c>
      <c r="G305" s="33">
        <v>1161</v>
      </c>
      <c r="I305" s="33">
        <v>-192</v>
      </c>
      <c r="K305" s="33">
        <v>100</v>
      </c>
      <c r="M305" s="33">
        <v>-1000</v>
      </c>
      <c r="O305" s="33">
        <v>959</v>
      </c>
      <c r="Q305" s="33">
        <v>61</v>
      </c>
      <c r="S305" s="33">
        <v>-176</v>
      </c>
      <c r="U305" s="33">
        <v>140</v>
      </c>
      <c r="W305" s="33">
        <v>-38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-945</v>
      </c>
      <c r="F306" s="44">
        <f>SUM(E292:E305)</f>
        <v>-946</v>
      </c>
      <c r="G306" s="43">
        <v>4418</v>
      </c>
      <c r="H306" s="44">
        <f>SUM(G292:G305)</f>
        <v>4417</v>
      </c>
      <c r="I306" s="43">
        <v>-450</v>
      </c>
      <c r="J306" s="44">
        <f>SUM(I292:I305)</f>
        <v>-450</v>
      </c>
      <c r="K306" s="43">
        <v>93</v>
      </c>
      <c r="L306" s="44">
        <f>SUM(K292:K305)</f>
        <v>94</v>
      </c>
      <c r="M306" s="43">
        <v>-1170</v>
      </c>
      <c r="N306" s="44">
        <f>SUM(M292:M305)</f>
        <v>-1171</v>
      </c>
      <c r="O306" s="43">
        <v>262</v>
      </c>
      <c r="P306" s="44">
        <f>SUM(O292:O305)</f>
        <v>262</v>
      </c>
      <c r="Q306" s="43">
        <v>-3953</v>
      </c>
      <c r="R306" s="44">
        <f>SUM(Q292:Q305)</f>
        <v>-3953</v>
      </c>
      <c r="S306" s="43">
        <v>-557</v>
      </c>
      <c r="T306" s="44">
        <f>SUM(S292:S305)</f>
        <v>-557</v>
      </c>
      <c r="U306" s="43">
        <v>-179</v>
      </c>
      <c r="V306" s="44">
        <f>SUM(U292:U305)</f>
        <v>-181</v>
      </c>
      <c r="W306" s="43">
        <v>-57</v>
      </c>
      <c r="X306" s="44">
        <f>SUM(W292:W305)</f>
        <v>-57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S307" s="33">
        <v>50</v>
      </c>
      <c r="U307" s="33">
        <v>145</v>
      </c>
      <c r="W307" s="33">
        <v>954</v>
      </c>
    </row>
    <row r="308" spans="1:37" ht="15" customHeight="1" x14ac:dyDescent="0.4">
      <c r="A308" s="32" t="s">
        <v>315</v>
      </c>
      <c r="B308" s="33" t="s">
        <v>32</v>
      </c>
      <c r="E308" s="33">
        <v>31</v>
      </c>
      <c r="G308" s="33">
        <v>-3774</v>
      </c>
      <c r="I308" s="33">
        <v>-140</v>
      </c>
      <c r="K308" s="33">
        <v>-11</v>
      </c>
      <c r="M308" s="33">
        <v>-12</v>
      </c>
      <c r="O308" s="33">
        <v>-156</v>
      </c>
      <c r="S308" s="33">
        <v>-450</v>
      </c>
      <c r="U308" s="33">
        <v>-145</v>
      </c>
      <c r="W308" s="33">
        <v>-160</v>
      </c>
    </row>
    <row r="309" spans="1:37" ht="15" customHeight="1" x14ac:dyDescent="0.4">
      <c r="A309" s="32" t="s">
        <v>316</v>
      </c>
      <c r="B309" s="33" t="s">
        <v>32</v>
      </c>
      <c r="U309" s="33">
        <v>-4</v>
      </c>
      <c r="W309" s="33">
        <v>-30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I312" s="33">
        <v>51</v>
      </c>
      <c r="S312" s="33">
        <v>100</v>
      </c>
      <c r="U312" s="33">
        <v>10</v>
      </c>
      <c r="W312" s="33">
        <v>80</v>
      </c>
    </row>
    <row r="313" spans="1:37" ht="15" customHeight="1" x14ac:dyDescent="0.4">
      <c r="A313" s="32" t="s">
        <v>320</v>
      </c>
      <c r="B313" s="33" t="s">
        <v>32</v>
      </c>
      <c r="E313" s="33">
        <v>-24</v>
      </c>
      <c r="G313" s="33">
        <v>-44</v>
      </c>
      <c r="M313" s="33">
        <v>-27</v>
      </c>
      <c r="O313" s="33">
        <v>-18</v>
      </c>
      <c r="Q313" s="33">
        <v>-14</v>
      </c>
      <c r="S313" s="33">
        <v>-174</v>
      </c>
      <c r="U313" s="33">
        <v>-119</v>
      </c>
      <c r="W313" s="33">
        <v>-32</v>
      </c>
    </row>
    <row r="314" spans="1:37" ht="15" customHeight="1" x14ac:dyDescent="0.4">
      <c r="A314" s="32" t="s">
        <v>321</v>
      </c>
      <c r="B314" s="33" t="s">
        <v>32</v>
      </c>
      <c r="E314" s="33">
        <v>1933</v>
      </c>
      <c r="G314" s="33">
        <v>1933</v>
      </c>
      <c r="I314" s="33">
        <v>576</v>
      </c>
      <c r="K314" s="33">
        <v>1459</v>
      </c>
      <c r="M314" s="33">
        <v>1458</v>
      </c>
      <c r="O314" s="33">
        <v>2988</v>
      </c>
    </row>
    <row r="315" spans="1:37" ht="15" customHeight="1" x14ac:dyDescent="0.4">
      <c r="A315" s="32" t="s">
        <v>322</v>
      </c>
      <c r="B315" s="33" t="s">
        <v>32</v>
      </c>
      <c r="G315" s="33">
        <v>-630</v>
      </c>
    </row>
    <row r="316" spans="1:37" ht="15" customHeight="1" x14ac:dyDescent="0.4">
      <c r="A316" s="32" t="s">
        <v>323</v>
      </c>
      <c r="B316" s="33" t="s">
        <v>32</v>
      </c>
      <c r="Q316" s="33">
        <v>5111</v>
      </c>
      <c r="S316" s="33">
        <v>1368</v>
      </c>
      <c r="U316" s="33">
        <v>414</v>
      </c>
      <c r="W316" s="33">
        <v>518</v>
      </c>
    </row>
    <row r="317" spans="1:37" ht="15" customHeight="1" x14ac:dyDescent="0.4">
      <c r="A317" s="32" t="s">
        <v>324</v>
      </c>
      <c r="B317" s="33" t="s">
        <v>32</v>
      </c>
      <c r="E317" s="33">
        <v>-5</v>
      </c>
      <c r="G317" s="33">
        <v>-3</v>
      </c>
      <c r="I317" s="33">
        <v>-2</v>
      </c>
      <c r="K317" s="33">
        <v>-1</v>
      </c>
      <c r="M317" s="33">
        <v>-1</v>
      </c>
      <c r="O317" s="33">
        <v>-2</v>
      </c>
      <c r="Q317" s="33">
        <v>-1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U323" s="33">
        <v>23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1936</v>
      </c>
      <c r="F324" s="44">
        <f>SUM(E307:E323)</f>
        <v>1935</v>
      </c>
      <c r="G324" s="43">
        <v>-2518</v>
      </c>
      <c r="H324" s="44">
        <f>SUM(G307:G323)</f>
        <v>-2518</v>
      </c>
      <c r="I324" s="43">
        <v>485</v>
      </c>
      <c r="J324" s="44">
        <f>SUM(I307:I323)</f>
        <v>485</v>
      </c>
      <c r="K324" s="43">
        <v>1446</v>
      </c>
      <c r="L324" s="44">
        <f>SUM(K307:K323)</f>
        <v>1447</v>
      </c>
      <c r="M324" s="43">
        <v>1418</v>
      </c>
      <c r="N324" s="44">
        <f>SUM(M307:M323)</f>
        <v>1418</v>
      </c>
      <c r="O324" s="43">
        <v>2812</v>
      </c>
      <c r="P324" s="44">
        <f>SUM(O307:O323)</f>
        <v>2812</v>
      </c>
      <c r="Q324" s="43">
        <v>5096</v>
      </c>
      <c r="R324" s="44">
        <f>SUM(Q307:Q323)</f>
        <v>5096</v>
      </c>
      <c r="S324" s="43">
        <v>893</v>
      </c>
      <c r="T324" s="44">
        <f>SUM(S307:S323)</f>
        <v>894</v>
      </c>
      <c r="U324" s="43">
        <v>323</v>
      </c>
      <c r="V324" s="44">
        <f>SUM(U307:U323)</f>
        <v>324</v>
      </c>
      <c r="W324" s="43">
        <v>1329</v>
      </c>
      <c r="X324" s="44">
        <f>SUM(W307:W323)</f>
        <v>1330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K325" s="33">
        <v>-10</v>
      </c>
      <c r="M325" s="33">
        <v>-4</v>
      </c>
      <c r="O325" s="33">
        <v>13</v>
      </c>
      <c r="Q325" s="33">
        <v>4</v>
      </c>
      <c r="U325" s="33">
        <v>-56</v>
      </c>
      <c r="W325" s="33">
        <v>3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-225</v>
      </c>
      <c r="F326" s="44">
        <f>E329-E327-E328</f>
        <v>-225</v>
      </c>
      <c r="G326" s="43">
        <v>652</v>
      </c>
      <c r="H326" s="44">
        <f>G329-G327-G328</f>
        <v>652</v>
      </c>
      <c r="I326" s="43">
        <v>-643</v>
      </c>
      <c r="J326" s="44">
        <f>I329-I327-I328</f>
        <v>-644</v>
      </c>
      <c r="K326" s="43">
        <v>882</v>
      </c>
      <c r="L326" s="44">
        <f>K329-K327-K328</f>
        <v>882</v>
      </c>
      <c r="M326" s="43">
        <v>-641</v>
      </c>
      <c r="N326" s="44">
        <f>M329-M327-M328</f>
        <v>-641</v>
      </c>
      <c r="O326" s="43">
        <v>2676</v>
      </c>
      <c r="P326" s="44">
        <f>O329-O327-O328</f>
        <v>2676</v>
      </c>
      <c r="Q326" s="43">
        <v>-58</v>
      </c>
      <c r="R326" s="44">
        <f>Q329-Q327-Q328</f>
        <v>-58</v>
      </c>
      <c r="S326" s="43">
        <v>-1753</v>
      </c>
      <c r="T326" s="44">
        <f>S329-S327-S328</f>
        <v>-1753</v>
      </c>
      <c r="U326" s="43">
        <v>-877</v>
      </c>
      <c r="V326" s="44">
        <f>U329-U327-U328</f>
        <v>-879</v>
      </c>
      <c r="W326" s="43">
        <v>126</v>
      </c>
      <c r="X326" s="44">
        <f>W329-W327-W328</f>
        <v>126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448</v>
      </c>
      <c r="G327" s="33">
        <v>223</v>
      </c>
      <c r="I327" s="33">
        <v>875</v>
      </c>
      <c r="K327" s="33">
        <v>231</v>
      </c>
      <c r="M327" s="33">
        <v>1113</v>
      </c>
      <c r="O327" s="33">
        <v>472</v>
      </c>
      <c r="Q327" s="33">
        <v>3148</v>
      </c>
      <c r="S327" s="33">
        <v>3090</v>
      </c>
      <c r="U327" s="33">
        <v>1337</v>
      </c>
      <c r="W327" s="33">
        <v>318</v>
      </c>
    </row>
    <row r="328" spans="1:37" ht="15" customHeight="1" x14ac:dyDescent="0.4">
      <c r="A328" s="32" t="s">
        <v>335</v>
      </c>
      <c r="B328" s="33" t="s">
        <v>32</v>
      </c>
      <c r="U328" s="33">
        <v>-140</v>
      </c>
    </row>
    <row r="329" spans="1:37" ht="15" customHeight="1" x14ac:dyDescent="0.4">
      <c r="A329" s="32" t="s">
        <v>336</v>
      </c>
      <c r="B329" s="33" t="s">
        <v>32</v>
      </c>
      <c r="E329" s="33">
        <v>223</v>
      </c>
      <c r="G329" s="33">
        <v>875</v>
      </c>
      <c r="I329" s="33">
        <v>231</v>
      </c>
      <c r="K329" s="33">
        <v>1113</v>
      </c>
      <c r="M329" s="33">
        <v>472</v>
      </c>
      <c r="O329" s="33">
        <v>3148</v>
      </c>
      <c r="Q329" s="33">
        <v>3090</v>
      </c>
      <c r="S329" s="33">
        <v>1337</v>
      </c>
      <c r="U329" s="33">
        <v>318</v>
      </c>
      <c r="W329" s="33">
        <v>444</v>
      </c>
    </row>
    <row r="330" spans="1:37" ht="15" customHeight="1" x14ac:dyDescent="0.4">
      <c r="A330" s="32" t="s">
        <v>337</v>
      </c>
      <c r="B330" s="33" t="s">
        <v>32</v>
      </c>
      <c r="E330" s="33">
        <v>271</v>
      </c>
      <c r="G330" s="33">
        <v>921</v>
      </c>
      <c r="I330" s="33">
        <v>305</v>
      </c>
      <c r="K330" s="33">
        <v>1206</v>
      </c>
      <c r="M330" s="33">
        <v>599</v>
      </c>
      <c r="O330" s="33">
        <v>3055</v>
      </c>
      <c r="Q330" s="33">
        <v>3235</v>
      </c>
      <c r="S330" s="33">
        <v>1518</v>
      </c>
      <c r="U330" s="33">
        <v>351</v>
      </c>
      <c r="W330" s="33">
        <v>481</v>
      </c>
    </row>
    <row r="331" spans="1:37" ht="15" customHeight="1" x14ac:dyDescent="0.4">
      <c r="A331" s="32" t="s">
        <v>338</v>
      </c>
      <c r="B331" s="33" t="s">
        <v>32</v>
      </c>
      <c r="E331" s="33">
        <v>-48</v>
      </c>
      <c r="G331" s="33">
        <v>-46</v>
      </c>
      <c r="I331" s="33">
        <v>-74</v>
      </c>
      <c r="K331" s="33">
        <v>-93</v>
      </c>
      <c r="M331" s="33">
        <v>-127</v>
      </c>
      <c r="O331" s="33">
        <v>-127</v>
      </c>
      <c r="Q331" s="33">
        <v>-213</v>
      </c>
      <c r="S331" s="33">
        <v>-181</v>
      </c>
      <c r="U331" s="33">
        <v>-33</v>
      </c>
      <c r="W331" s="33">
        <v>-36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>
        <v>220</v>
      </c>
      <c r="P336" s="36"/>
      <c r="Q336" s="35">
        <v>69</v>
      </c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Q337" s="33">
        <v>13292</v>
      </c>
      <c r="S337" s="33">
        <v>16234</v>
      </c>
      <c r="U337" s="33">
        <v>16953</v>
      </c>
      <c r="W337" s="33">
        <v>17210</v>
      </c>
    </row>
    <row r="338" spans="1:24" ht="15" customHeight="1" x14ac:dyDescent="0.4">
      <c r="A338" s="32" t="s">
        <v>345</v>
      </c>
      <c r="B338" s="33" t="s">
        <v>32</v>
      </c>
      <c r="Q338" s="33">
        <v>2941</v>
      </c>
      <c r="S338" s="33">
        <v>720</v>
      </c>
      <c r="U338" s="33">
        <v>257</v>
      </c>
      <c r="W338" s="33">
        <v>294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Q345" s="33">
        <v>2941</v>
      </c>
      <c r="S345" s="33">
        <v>720</v>
      </c>
      <c r="U345" s="33">
        <v>257</v>
      </c>
      <c r="W345" s="33">
        <v>294</v>
      </c>
    </row>
    <row r="346" spans="1:24" ht="15" customHeight="1" x14ac:dyDescent="0.4">
      <c r="A346" s="32" t="s">
        <v>353</v>
      </c>
      <c r="B346" s="33" t="s">
        <v>32</v>
      </c>
      <c r="Q346" s="33">
        <v>16234</v>
      </c>
      <c r="S346" s="33">
        <v>16954</v>
      </c>
      <c r="U346" s="33">
        <v>17210</v>
      </c>
      <c r="W346" s="33">
        <v>17505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Q368" s="33">
        <v>1676</v>
      </c>
      <c r="R368" s="31"/>
      <c r="S368" s="33">
        <v>2963</v>
      </c>
      <c r="T368" s="31"/>
      <c r="U368" s="33">
        <v>783</v>
      </c>
      <c r="V368" s="31"/>
      <c r="W368" s="33">
        <v>1040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Q369" s="33">
        <v>2937</v>
      </c>
      <c r="R369" s="31"/>
      <c r="S369" s="33">
        <v>720</v>
      </c>
      <c r="T369" s="31"/>
      <c r="U369" s="33">
        <v>257</v>
      </c>
      <c r="V369" s="31"/>
      <c r="W369" s="33">
        <v>294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Q378" s="33">
        <v>-1650</v>
      </c>
      <c r="R378" s="31"/>
      <c r="S378" s="33">
        <v>-2900</v>
      </c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Q382" s="33">
        <v>1287</v>
      </c>
      <c r="R382" s="31"/>
      <c r="S382" s="33">
        <v>-2180</v>
      </c>
      <c r="T382" s="31"/>
      <c r="U382" s="33">
        <v>257</v>
      </c>
      <c r="V382" s="31"/>
      <c r="W382" s="33">
        <v>294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Q383" s="33">
        <v>2963</v>
      </c>
      <c r="R383" s="31"/>
      <c r="S383" s="33">
        <v>783</v>
      </c>
      <c r="T383" s="31"/>
      <c r="U383" s="33">
        <v>1040</v>
      </c>
      <c r="V383" s="31"/>
      <c r="W383" s="33">
        <v>1334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Q410" s="33">
        <v>-10205</v>
      </c>
      <c r="R410" s="31"/>
      <c r="S410" s="33">
        <v>-10171</v>
      </c>
      <c r="T410" s="31"/>
      <c r="U410" s="33">
        <v>-9479</v>
      </c>
      <c r="V410" s="31"/>
      <c r="W410" s="33">
        <v>-16191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Q413" s="33">
        <v>-1615</v>
      </c>
      <c r="R413" s="31"/>
      <c r="S413" s="33">
        <v>-2208</v>
      </c>
      <c r="T413" s="31"/>
      <c r="U413" s="33">
        <v>-7227</v>
      </c>
      <c r="V413" s="31"/>
      <c r="W413" s="33">
        <v>-1977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Q418" s="33">
        <v>1650</v>
      </c>
      <c r="R418" s="31"/>
      <c r="S418" s="33">
        <v>2900</v>
      </c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U421" s="33">
        <v>515</v>
      </c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Q423" s="33">
        <v>35</v>
      </c>
      <c r="R423" s="31"/>
      <c r="S423" s="33">
        <v>692</v>
      </c>
      <c r="T423" s="31"/>
      <c r="U423" s="33">
        <v>-6712</v>
      </c>
      <c r="V423" s="31"/>
      <c r="W423" s="33">
        <v>-1977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Q424" s="33">
        <v>-10171</v>
      </c>
      <c r="R424" s="31"/>
      <c r="S424" s="33">
        <v>-9479</v>
      </c>
      <c r="T424" s="31"/>
      <c r="U424" s="33">
        <v>-16191</v>
      </c>
      <c r="V424" s="31"/>
      <c r="W424" s="33">
        <v>-18168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Q428" s="33">
        <v>-56</v>
      </c>
      <c r="R428" s="31"/>
      <c r="S428" s="33">
        <v>-56</v>
      </c>
      <c r="T428" s="31"/>
      <c r="U428" s="33">
        <v>-56</v>
      </c>
      <c r="V428" s="31"/>
      <c r="W428" s="33">
        <v>-57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Q429" s="33">
        <v>-1</v>
      </c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Q436" s="33">
        <v>-1</v>
      </c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Q437" s="33">
        <v>-56</v>
      </c>
      <c r="R437" s="31"/>
      <c r="S437" s="33">
        <v>-57</v>
      </c>
      <c r="T437" s="31"/>
      <c r="U437" s="33">
        <v>-57</v>
      </c>
      <c r="V437" s="31"/>
      <c r="W437" s="33">
        <v>-57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Q438" s="33">
        <v>4707</v>
      </c>
      <c r="R438" s="31"/>
      <c r="S438" s="33">
        <v>8970</v>
      </c>
      <c r="T438" s="31"/>
      <c r="U438" s="33">
        <v>8201</v>
      </c>
      <c r="V438" s="31"/>
      <c r="W438" s="33">
        <v>2002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Q439" s="33">
        <v>5879</v>
      </c>
      <c r="R439" s="31"/>
      <c r="S439" s="33">
        <v>1440</v>
      </c>
      <c r="T439" s="31"/>
      <c r="U439" s="33">
        <v>514</v>
      </c>
      <c r="V439" s="31"/>
      <c r="W439" s="33">
        <v>588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Q441" s="33">
        <v>-1615</v>
      </c>
      <c r="R441" s="31"/>
      <c r="S441" s="33">
        <v>-2208</v>
      </c>
      <c r="T441" s="31"/>
      <c r="U441" s="33">
        <v>-7227</v>
      </c>
      <c r="V441" s="31"/>
      <c r="W441" s="33">
        <v>-1977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Q443" s="33">
        <v>-1</v>
      </c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U448" s="33">
        <v>515</v>
      </c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Q450" s="33">
        <v>4262</v>
      </c>
      <c r="R450" s="31"/>
      <c r="S450" s="33">
        <v>-769</v>
      </c>
      <c r="T450" s="31"/>
      <c r="U450" s="33">
        <v>-6198</v>
      </c>
      <c r="V450" s="31"/>
      <c r="W450" s="33">
        <v>-1388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Q451" s="33">
        <v>8970</v>
      </c>
      <c r="R451" s="31"/>
      <c r="S451" s="33">
        <v>8201</v>
      </c>
      <c r="T451" s="31"/>
      <c r="U451" s="33">
        <v>2002</v>
      </c>
      <c r="V451" s="31"/>
      <c r="W451" s="33">
        <v>614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V452" s="31"/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V453" s="31"/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Q458" s="33">
        <v>-26</v>
      </c>
      <c r="R458" s="31"/>
      <c r="S458" s="33">
        <v>-14</v>
      </c>
      <c r="T458" s="31"/>
      <c r="U458" s="33">
        <v>-14</v>
      </c>
      <c r="V458" s="31"/>
      <c r="W458" s="33">
        <v>-51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Q459" s="33">
        <v>12</v>
      </c>
      <c r="R459" s="31"/>
      <c r="T459" s="31"/>
      <c r="U459" s="33">
        <v>-37</v>
      </c>
      <c r="V459" s="31"/>
      <c r="W459" s="33">
        <v>3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Q460" s="33">
        <v>-14</v>
      </c>
      <c r="R460" s="31"/>
      <c r="S460" s="33">
        <v>-14</v>
      </c>
      <c r="T460" s="31"/>
      <c r="U460" s="33">
        <v>-51</v>
      </c>
      <c r="V460" s="31"/>
      <c r="W460" s="33">
        <v>-47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Q464" s="33">
        <v>24</v>
      </c>
      <c r="R464" s="31"/>
      <c r="S464" s="33">
        <v>24</v>
      </c>
      <c r="T464" s="31"/>
      <c r="U464" s="33">
        <v>23</v>
      </c>
      <c r="V464" s="31"/>
      <c r="W464" s="33">
        <v>23</v>
      </c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Q466" s="33">
        <v>24</v>
      </c>
      <c r="R466" s="31"/>
      <c r="S466" s="33">
        <v>24</v>
      </c>
      <c r="T466" s="31"/>
      <c r="U466" s="33">
        <v>23</v>
      </c>
      <c r="V466" s="31"/>
      <c r="W466" s="33">
        <v>23</v>
      </c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Q467" s="33">
        <v>-2</v>
      </c>
      <c r="R467" s="31"/>
      <c r="S467" s="33">
        <v>10</v>
      </c>
      <c r="T467" s="31"/>
      <c r="U467" s="33">
        <v>9</v>
      </c>
      <c r="V467" s="31"/>
      <c r="W467" s="33">
        <v>-27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Q473" s="33">
        <v>12</v>
      </c>
      <c r="R473" s="31"/>
      <c r="T473" s="31"/>
      <c r="U473" s="33">
        <v>-37</v>
      </c>
      <c r="V473" s="31"/>
      <c r="W473" s="33">
        <v>3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Q474" s="33">
        <v>10</v>
      </c>
      <c r="R474" s="31"/>
      <c r="S474" s="33">
        <v>10</v>
      </c>
      <c r="T474" s="31"/>
      <c r="U474" s="33">
        <v>-27</v>
      </c>
      <c r="V474" s="31"/>
      <c r="W474" s="33">
        <v>-23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S475" s="33">
        <v>393</v>
      </c>
      <c r="T475" s="31"/>
      <c r="V475" s="31"/>
      <c r="W475" s="33">
        <v>9</v>
      </c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Q476" s="33">
        <v>393</v>
      </c>
      <c r="R476" s="31"/>
      <c r="S476" s="33">
        <v>-393</v>
      </c>
      <c r="T476" s="31"/>
      <c r="U476" s="33">
        <v>9</v>
      </c>
      <c r="V476" s="31"/>
      <c r="W476" s="33">
        <v>-9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Q477" s="33">
        <v>393</v>
      </c>
      <c r="R477" s="31"/>
      <c r="T477" s="31"/>
      <c r="U477" s="33">
        <v>9</v>
      </c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S478" s="33">
        <v>18</v>
      </c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Q479" s="33">
        <v>18</v>
      </c>
      <c r="R479" s="31"/>
      <c r="S479" s="33">
        <v>-18</v>
      </c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Q480" s="33">
        <v>18</v>
      </c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Q481" s="33">
        <v>4705</v>
      </c>
      <c r="R481" s="31"/>
      <c r="S481" s="33">
        <v>9390</v>
      </c>
      <c r="T481" s="31"/>
      <c r="U481" s="33">
        <v>8210</v>
      </c>
      <c r="V481" s="31"/>
      <c r="W481" s="33">
        <v>1985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Q482" s="33">
        <v>5879</v>
      </c>
      <c r="R482" s="31"/>
      <c r="S482" s="33">
        <v>1440</v>
      </c>
      <c r="T482" s="31"/>
      <c r="U482" s="33">
        <v>514</v>
      </c>
      <c r="V482" s="31"/>
      <c r="W482" s="33">
        <v>588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Q484" s="33">
        <v>-1615</v>
      </c>
      <c r="R484" s="31"/>
      <c r="S484" s="33">
        <v>-2208</v>
      </c>
      <c r="T484" s="31"/>
      <c r="U484" s="33">
        <v>-7227</v>
      </c>
      <c r="V484" s="31"/>
      <c r="W484" s="33">
        <v>-1977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Q486" s="33">
        <v>-1</v>
      </c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U491" s="33">
        <v>515</v>
      </c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Q492" s="33">
        <v>423</v>
      </c>
      <c r="R492" s="31"/>
      <c r="S492" s="33">
        <v>-411</v>
      </c>
      <c r="T492" s="31"/>
      <c r="U492" s="33">
        <v>-27</v>
      </c>
      <c r="V492" s="31"/>
      <c r="W492" s="33">
        <v>-6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Q493" s="33">
        <v>4685</v>
      </c>
      <c r="R493" s="31"/>
      <c r="S493" s="33">
        <v>-1180</v>
      </c>
      <c r="T493" s="31"/>
      <c r="U493" s="33">
        <v>-6225</v>
      </c>
      <c r="V493" s="31"/>
      <c r="W493" s="33">
        <v>-1395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Q494" s="33">
        <v>9390</v>
      </c>
      <c r="R494" s="31"/>
      <c r="S494" s="33">
        <v>8211</v>
      </c>
      <c r="T494" s="31"/>
      <c r="U494" s="33">
        <v>1985</v>
      </c>
      <c r="V494" s="31"/>
      <c r="W494" s="33">
        <v>590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EE60-A095-4581-BBEB-2D2AC338D116}">
  <dimension ref="A1:W494"/>
  <sheetViews>
    <sheetView workbookViewId="0">
      <pane xSplit="2" ySplit="2" topLeftCell="C163" activePane="bottomRight" state="frozen"/>
      <selection activeCell="G324" sqref="G324:G325"/>
      <selection pane="topRight" activeCell="G324" sqref="G324:G325"/>
      <selection pane="bottomLeft" activeCell="G324" sqref="G324:G325"/>
      <selection pane="bottomRight" activeCell="G324" sqref="G324:G325"/>
    </sheetView>
  </sheetViews>
  <sheetFormatPr defaultColWidth="7.5" defaultRowHeight="15" customHeight="1" x14ac:dyDescent="0.4"/>
  <cols>
    <col min="1" max="1" width="21.375" style="7" customWidth="1"/>
    <col min="2" max="2" width="9.5" style="8" customWidth="1"/>
    <col min="3" max="12" width="8.5" style="8" customWidth="1"/>
    <col min="13" max="13" width="9.5" style="8" customWidth="1"/>
    <col min="14" max="14" width="8.5" style="8" customWidth="1"/>
    <col min="15" max="15" width="9.5" style="8" customWidth="1"/>
    <col min="16" max="16" width="8.5" style="8" customWidth="1"/>
    <col min="17" max="17" width="9.5" style="8" customWidth="1"/>
    <col min="18" max="18" width="8.5" style="8" customWidth="1"/>
    <col min="19" max="19" width="9.5" style="8" customWidth="1"/>
    <col min="20" max="20" width="8.5" style="8" customWidth="1"/>
    <col min="21" max="21" width="9.5" style="8" customWidth="1"/>
    <col min="22" max="22" width="8.5" style="8" customWidth="1"/>
    <col min="23" max="23" width="9.5" style="8" customWidth="1"/>
    <col min="24" max="24" width="7.5" style="7" customWidth="1"/>
    <col min="25" max="16384" width="7.5" style="7"/>
  </cols>
  <sheetData>
    <row r="1" spans="1:23" s="3" customFormat="1" ht="15" customHeight="1" x14ac:dyDescent="0.4">
      <c r="A1" s="1"/>
      <c r="B1" s="2"/>
      <c r="C1" s="2" t="s">
        <v>1</v>
      </c>
      <c r="D1" s="2" t="s">
        <v>502</v>
      </c>
      <c r="E1" s="2" t="s">
        <v>3</v>
      </c>
      <c r="F1" s="2" t="s">
        <v>503</v>
      </c>
      <c r="G1" s="2" t="s">
        <v>5</v>
      </c>
      <c r="H1" s="2" t="s">
        <v>504</v>
      </c>
      <c r="I1" s="2" t="s">
        <v>7</v>
      </c>
      <c r="J1" s="2" t="s">
        <v>505</v>
      </c>
      <c r="K1" s="2" t="s">
        <v>9</v>
      </c>
      <c r="L1" s="2" t="s">
        <v>506</v>
      </c>
      <c r="M1" s="2" t="s">
        <v>11</v>
      </c>
      <c r="N1" s="2" t="s">
        <v>507</v>
      </c>
      <c r="O1" s="2" t="s">
        <v>13</v>
      </c>
      <c r="P1" s="2" t="s">
        <v>508</v>
      </c>
      <c r="Q1" s="2" t="s">
        <v>15</v>
      </c>
      <c r="R1" s="2" t="s">
        <v>509</v>
      </c>
      <c r="S1" s="2" t="s">
        <v>17</v>
      </c>
      <c r="T1" s="2" t="s">
        <v>510</v>
      </c>
      <c r="U1" s="2" t="s">
        <v>19</v>
      </c>
      <c r="V1" s="2" t="s">
        <v>511</v>
      </c>
      <c r="W1" s="2" t="s">
        <v>512</v>
      </c>
    </row>
    <row r="2" spans="1:23" s="3" customFormat="1" ht="15" customHeight="1" x14ac:dyDescent="0.4">
      <c r="A2" s="1"/>
      <c r="B2" s="2"/>
      <c r="C2" s="2" t="s">
        <v>20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</row>
    <row r="3" spans="1:23" ht="15" customHeight="1" x14ac:dyDescent="0.4">
      <c r="A3" s="4" t="s">
        <v>21</v>
      </c>
      <c r="B3" s="5" t="s">
        <v>22</v>
      </c>
      <c r="C3" s="6">
        <v>12</v>
      </c>
      <c r="D3" s="5"/>
      <c r="E3" s="6">
        <v>12</v>
      </c>
      <c r="F3" s="5"/>
      <c r="G3" s="6">
        <v>12</v>
      </c>
      <c r="H3" s="5"/>
      <c r="I3" s="6">
        <v>12</v>
      </c>
      <c r="J3" s="5"/>
      <c r="K3" s="6">
        <v>12</v>
      </c>
      <c r="L3" s="5"/>
      <c r="M3" s="6">
        <v>12</v>
      </c>
      <c r="N3" s="5"/>
      <c r="O3" s="6">
        <v>12</v>
      </c>
      <c r="P3" s="5"/>
      <c r="Q3" s="6">
        <v>12</v>
      </c>
      <c r="R3" s="5"/>
      <c r="S3" s="6">
        <v>12</v>
      </c>
      <c r="T3" s="5"/>
      <c r="U3" s="6">
        <v>12</v>
      </c>
      <c r="V3" s="5"/>
      <c r="W3" s="6">
        <v>12</v>
      </c>
    </row>
    <row r="4" spans="1:23" ht="15" customHeight="1" x14ac:dyDescent="0.4">
      <c r="A4" s="4" t="s">
        <v>23</v>
      </c>
      <c r="B4" s="5" t="s">
        <v>24</v>
      </c>
      <c r="C4" s="6">
        <v>9</v>
      </c>
      <c r="D4" s="5"/>
      <c r="E4" s="6">
        <v>8</v>
      </c>
      <c r="F4" s="5"/>
      <c r="G4" s="6">
        <v>8</v>
      </c>
      <c r="H4" s="5"/>
      <c r="I4" s="6">
        <v>8</v>
      </c>
      <c r="J4" s="5"/>
      <c r="K4" s="6">
        <v>8</v>
      </c>
      <c r="L4" s="5"/>
      <c r="M4" s="6">
        <v>76</v>
      </c>
      <c r="N4" s="5"/>
      <c r="O4" s="6">
        <v>78</v>
      </c>
      <c r="P4" s="5"/>
      <c r="Q4" s="6">
        <v>71</v>
      </c>
      <c r="R4" s="5"/>
      <c r="S4" s="6">
        <v>69</v>
      </c>
      <c r="T4" s="5"/>
      <c r="U4" s="6">
        <v>65</v>
      </c>
      <c r="V4" s="5"/>
      <c r="W4" s="6">
        <v>2</v>
      </c>
    </row>
    <row r="5" spans="1:23" ht="15" customHeight="1" x14ac:dyDescent="0.4">
      <c r="A5" s="4" t="s">
        <v>25</v>
      </c>
      <c r="B5" s="5" t="s">
        <v>26</v>
      </c>
      <c r="C5" s="6">
        <v>75199000</v>
      </c>
      <c r="D5" s="5"/>
      <c r="E5" s="6">
        <v>75199000</v>
      </c>
      <c r="F5" s="5"/>
      <c r="G5" s="6">
        <v>75199000</v>
      </c>
      <c r="H5" s="5"/>
      <c r="I5" s="6">
        <v>75199000</v>
      </c>
      <c r="J5" s="5"/>
      <c r="K5" s="6">
        <v>75199000</v>
      </c>
      <c r="L5" s="5"/>
      <c r="M5" s="6">
        <v>174356000</v>
      </c>
      <c r="N5" s="5"/>
      <c r="O5" s="6">
        <v>230356000</v>
      </c>
      <c r="P5" s="5"/>
      <c r="Q5" s="6">
        <v>234966701</v>
      </c>
      <c r="R5" s="5"/>
      <c r="S5" s="6">
        <v>324622701</v>
      </c>
      <c r="T5" s="5"/>
      <c r="U5" s="6">
        <v>424622701</v>
      </c>
      <c r="V5" s="5"/>
      <c r="W5" s="6">
        <v>424622701</v>
      </c>
    </row>
    <row r="6" spans="1:23" ht="15" customHeight="1" x14ac:dyDescent="0.4">
      <c r="A6" s="4" t="s">
        <v>27</v>
      </c>
      <c r="B6" s="5" t="s">
        <v>26</v>
      </c>
      <c r="D6" s="5"/>
      <c r="E6" s="6">
        <v>1000</v>
      </c>
      <c r="F6" s="5"/>
      <c r="H6" s="5"/>
      <c r="J6" s="5"/>
      <c r="L6" s="5"/>
      <c r="N6" s="5"/>
      <c r="P6" s="5"/>
      <c r="Q6" s="6">
        <v>653</v>
      </c>
      <c r="R6" s="5"/>
      <c r="S6" s="6">
        <v>585</v>
      </c>
      <c r="T6" s="5"/>
      <c r="V6" s="5"/>
    </row>
    <row r="7" spans="1:23" ht="15" customHeight="1" x14ac:dyDescent="0.4">
      <c r="A7" s="4" t="s">
        <v>28</v>
      </c>
      <c r="B7" s="5" t="s">
        <v>29</v>
      </c>
      <c r="C7" s="5" t="s">
        <v>513</v>
      </c>
      <c r="D7" s="5"/>
      <c r="E7" s="5" t="s">
        <v>513</v>
      </c>
      <c r="F7" s="5"/>
      <c r="G7" s="5" t="s">
        <v>513</v>
      </c>
      <c r="H7" s="5"/>
      <c r="I7" s="5" t="s">
        <v>513</v>
      </c>
      <c r="J7" s="5"/>
      <c r="K7" s="5" t="s">
        <v>513</v>
      </c>
      <c r="L7" s="5"/>
      <c r="M7" s="5" t="s">
        <v>513</v>
      </c>
      <c r="N7" s="5"/>
      <c r="O7" s="5" t="s">
        <v>513</v>
      </c>
      <c r="P7" s="5"/>
      <c r="Q7" s="5" t="s">
        <v>513</v>
      </c>
      <c r="R7" s="5"/>
      <c r="S7" s="5" t="s">
        <v>513</v>
      </c>
      <c r="T7" s="5"/>
      <c r="U7" s="5" t="s">
        <v>513</v>
      </c>
      <c r="V7" s="5"/>
      <c r="W7" s="5" t="s">
        <v>513</v>
      </c>
    </row>
    <row r="8" spans="1:23" ht="15" customHeight="1" x14ac:dyDescent="0.4">
      <c r="A8" s="4" t="s">
        <v>31</v>
      </c>
      <c r="B8" s="5" t="s">
        <v>32</v>
      </c>
      <c r="C8" s="6">
        <v>51586</v>
      </c>
      <c r="D8" s="5"/>
      <c r="E8" s="6">
        <v>54207</v>
      </c>
      <c r="F8" s="5"/>
      <c r="G8" s="6">
        <v>48469</v>
      </c>
      <c r="H8" s="5"/>
      <c r="I8" s="6">
        <v>41077</v>
      </c>
      <c r="J8" s="5"/>
      <c r="K8" s="6">
        <v>43618</v>
      </c>
      <c r="L8" s="5"/>
      <c r="M8" s="6">
        <v>68261</v>
      </c>
      <c r="N8" s="5"/>
      <c r="O8" s="6">
        <v>74140</v>
      </c>
      <c r="P8" s="5"/>
      <c r="Q8" s="6">
        <v>90546</v>
      </c>
      <c r="R8" s="5"/>
      <c r="S8" s="6">
        <v>70913</v>
      </c>
      <c r="T8" s="5"/>
      <c r="U8" s="6">
        <v>19950</v>
      </c>
      <c r="V8" s="5"/>
      <c r="W8" s="6">
        <v>379</v>
      </c>
    </row>
    <row r="9" spans="1:23" ht="15" customHeight="1" x14ac:dyDescent="0.4">
      <c r="A9" s="4" t="s">
        <v>33</v>
      </c>
      <c r="B9" s="5" t="s">
        <v>32</v>
      </c>
      <c r="D9" s="5"/>
      <c r="F9" s="5"/>
      <c r="H9" s="5"/>
      <c r="J9" s="5"/>
      <c r="L9" s="5"/>
      <c r="N9" s="5"/>
      <c r="P9" s="5"/>
      <c r="R9" s="5"/>
      <c r="T9" s="5"/>
      <c r="V9" s="5"/>
    </row>
    <row r="10" spans="1:23" ht="15" customHeight="1" x14ac:dyDescent="0.4">
      <c r="A10" s="4" t="s">
        <v>34</v>
      </c>
      <c r="B10" s="5" t="s">
        <v>32</v>
      </c>
      <c r="C10" s="6">
        <v>8730</v>
      </c>
      <c r="D10" s="5"/>
      <c r="E10" s="6">
        <v>7734</v>
      </c>
      <c r="F10" s="5"/>
      <c r="G10" s="6">
        <v>7907</v>
      </c>
      <c r="H10" s="5"/>
      <c r="I10" s="6">
        <v>9090</v>
      </c>
      <c r="J10" s="5"/>
      <c r="K10" s="6">
        <v>9413</v>
      </c>
      <c r="L10" s="5"/>
      <c r="M10" s="6">
        <v>21479</v>
      </c>
      <c r="N10" s="5"/>
      <c r="O10" s="6">
        <v>21063</v>
      </c>
      <c r="P10" s="5"/>
      <c r="Q10" s="6">
        <v>12710</v>
      </c>
      <c r="R10" s="5"/>
      <c r="S10" s="6">
        <v>12966</v>
      </c>
      <c r="T10" s="5"/>
      <c r="U10" s="6">
        <v>1833</v>
      </c>
      <c r="V10" s="5"/>
      <c r="W10" s="6">
        <v>84</v>
      </c>
    </row>
    <row r="11" spans="1:23" ht="15" customHeight="1" x14ac:dyDescent="0.4">
      <c r="A11" s="4" t="s">
        <v>35</v>
      </c>
      <c r="B11" s="5" t="s">
        <v>32</v>
      </c>
      <c r="C11" s="6">
        <v>22513</v>
      </c>
      <c r="D11" s="5"/>
      <c r="E11" s="6">
        <v>22838</v>
      </c>
      <c r="F11" s="5"/>
      <c r="G11" s="6">
        <v>20639</v>
      </c>
      <c r="H11" s="5"/>
      <c r="I11" s="6">
        <v>17013</v>
      </c>
      <c r="J11" s="5"/>
      <c r="K11" s="6">
        <v>18078</v>
      </c>
      <c r="L11" s="5"/>
      <c r="M11" s="6">
        <v>16653</v>
      </c>
      <c r="N11" s="5"/>
      <c r="O11" s="6">
        <v>21031</v>
      </c>
      <c r="P11" s="5"/>
      <c r="Q11" s="6">
        <v>29232</v>
      </c>
      <c r="R11" s="5"/>
      <c r="S11" s="6">
        <v>30413</v>
      </c>
      <c r="T11" s="5"/>
      <c r="U11" s="6">
        <v>6664</v>
      </c>
      <c r="V11" s="5"/>
      <c r="W11" s="6">
        <v>114</v>
      </c>
    </row>
    <row r="12" spans="1:23" ht="15" customHeight="1" x14ac:dyDescent="0.4">
      <c r="A12" s="4" t="s">
        <v>36</v>
      </c>
      <c r="B12" s="5" t="s">
        <v>32</v>
      </c>
      <c r="D12" s="5"/>
      <c r="F12" s="5"/>
      <c r="H12" s="5"/>
      <c r="J12" s="5"/>
      <c r="L12" s="5"/>
      <c r="M12" s="6">
        <v>156</v>
      </c>
      <c r="N12" s="5"/>
      <c r="O12" s="6">
        <v>478</v>
      </c>
      <c r="P12" s="5"/>
      <c r="Q12" s="6">
        <v>674</v>
      </c>
      <c r="R12" s="5"/>
      <c r="T12" s="5"/>
      <c r="V12" s="5"/>
    </row>
    <row r="13" spans="1:23" ht="15" customHeight="1" x14ac:dyDescent="0.4">
      <c r="A13" s="4" t="s">
        <v>37</v>
      </c>
      <c r="B13" s="5" t="s">
        <v>32</v>
      </c>
      <c r="D13" s="5"/>
      <c r="F13" s="5"/>
      <c r="H13" s="5"/>
      <c r="J13" s="5"/>
      <c r="L13" s="5"/>
      <c r="N13" s="5"/>
      <c r="P13" s="5"/>
      <c r="R13" s="5"/>
      <c r="T13" s="5"/>
      <c r="V13" s="5"/>
    </row>
    <row r="14" spans="1:23" ht="15" customHeight="1" x14ac:dyDescent="0.4">
      <c r="A14" s="4" t="s">
        <v>38</v>
      </c>
      <c r="B14" s="5" t="s">
        <v>32</v>
      </c>
      <c r="D14" s="5"/>
      <c r="F14" s="5"/>
      <c r="H14" s="5"/>
      <c r="J14" s="5"/>
      <c r="L14" s="5"/>
      <c r="N14" s="5"/>
      <c r="P14" s="5"/>
      <c r="R14" s="5"/>
      <c r="T14" s="5"/>
      <c r="V14" s="5"/>
    </row>
    <row r="15" spans="1:23" ht="15" customHeight="1" x14ac:dyDescent="0.4">
      <c r="A15" s="4" t="s">
        <v>39</v>
      </c>
      <c r="B15" s="5" t="s">
        <v>32</v>
      </c>
      <c r="C15" s="6">
        <v>307</v>
      </c>
      <c r="D15" s="5"/>
      <c r="E15" s="6">
        <v>64</v>
      </c>
      <c r="F15" s="5"/>
      <c r="H15" s="5"/>
      <c r="J15" s="5"/>
      <c r="L15" s="5"/>
      <c r="N15" s="5"/>
      <c r="P15" s="5"/>
      <c r="R15" s="5"/>
      <c r="T15" s="5"/>
      <c r="V15" s="5"/>
    </row>
    <row r="16" spans="1:23" ht="15" customHeight="1" x14ac:dyDescent="0.4">
      <c r="A16" s="4" t="s">
        <v>40</v>
      </c>
      <c r="B16" s="5" t="s">
        <v>32</v>
      </c>
      <c r="C16" s="6">
        <v>16049</v>
      </c>
      <c r="D16" s="5"/>
      <c r="E16" s="6">
        <v>19033</v>
      </c>
      <c r="F16" s="5"/>
      <c r="G16" s="6">
        <v>16167</v>
      </c>
      <c r="H16" s="5"/>
      <c r="I16" s="6">
        <v>12998</v>
      </c>
      <c r="J16" s="5"/>
      <c r="K16" s="6">
        <v>12763</v>
      </c>
      <c r="L16" s="5"/>
      <c r="M16" s="6">
        <v>27038</v>
      </c>
      <c r="N16" s="5"/>
      <c r="O16" s="6">
        <v>26075</v>
      </c>
      <c r="P16" s="5"/>
      <c r="Q16" s="6">
        <v>21013</v>
      </c>
      <c r="R16" s="5"/>
      <c r="S16" s="6">
        <v>11927</v>
      </c>
      <c r="T16" s="5"/>
      <c r="U16" s="6">
        <v>2196</v>
      </c>
      <c r="V16" s="5"/>
      <c r="W16" s="6">
        <v>74</v>
      </c>
    </row>
    <row r="17" spans="1:23" ht="15" customHeight="1" x14ac:dyDescent="0.4">
      <c r="A17" s="4" t="s">
        <v>41</v>
      </c>
      <c r="B17" s="5" t="s">
        <v>32</v>
      </c>
      <c r="D17" s="5"/>
      <c r="F17" s="5"/>
      <c r="H17" s="5"/>
      <c r="J17" s="5"/>
      <c r="L17" s="5"/>
      <c r="N17" s="5"/>
      <c r="P17" s="5"/>
      <c r="R17" s="5"/>
      <c r="T17" s="5"/>
      <c r="V17" s="5"/>
    </row>
    <row r="18" spans="1:23" ht="15" customHeight="1" x14ac:dyDescent="0.4">
      <c r="A18" s="4" t="s">
        <v>42</v>
      </c>
      <c r="B18" s="5" t="s">
        <v>32</v>
      </c>
      <c r="D18" s="5"/>
      <c r="F18" s="5"/>
      <c r="H18" s="5"/>
      <c r="J18" s="5"/>
      <c r="L18" s="5"/>
      <c r="N18" s="5"/>
      <c r="P18" s="5"/>
      <c r="R18" s="5"/>
      <c r="T18" s="5"/>
      <c r="V18" s="5"/>
    </row>
    <row r="19" spans="1:23" ht="15" customHeight="1" x14ac:dyDescent="0.4">
      <c r="A19" s="4" t="s">
        <v>43</v>
      </c>
      <c r="B19" s="5" t="s">
        <v>32</v>
      </c>
      <c r="D19" s="5"/>
      <c r="F19" s="5"/>
      <c r="H19" s="5"/>
      <c r="J19" s="5"/>
      <c r="L19" s="5"/>
      <c r="N19" s="5"/>
      <c r="P19" s="5"/>
      <c r="R19" s="5"/>
      <c r="T19" s="5"/>
      <c r="V19" s="5"/>
    </row>
    <row r="20" spans="1:23" ht="15" customHeight="1" x14ac:dyDescent="0.4">
      <c r="A20" s="4" t="s">
        <v>44</v>
      </c>
      <c r="B20" s="5" t="s">
        <v>32</v>
      </c>
      <c r="D20" s="5"/>
      <c r="F20" s="5"/>
      <c r="H20" s="5"/>
      <c r="J20" s="5"/>
      <c r="L20" s="5"/>
      <c r="N20" s="5"/>
      <c r="P20" s="5"/>
      <c r="R20" s="5"/>
      <c r="T20" s="5"/>
      <c r="V20" s="5"/>
    </row>
    <row r="21" spans="1:23" ht="15" customHeight="1" x14ac:dyDescent="0.4">
      <c r="A21" s="4" t="s">
        <v>45</v>
      </c>
      <c r="B21" s="5" t="s">
        <v>32</v>
      </c>
      <c r="D21" s="5"/>
      <c r="F21" s="5"/>
      <c r="H21" s="5"/>
      <c r="J21" s="5"/>
      <c r="L21" s="5"/>
      <c r="N21" s="5"/>
      <c r="P21" s="5"/>
      <c r="R21" s="5"/>
      <c r="T21" s="5"/>
      <c r="V21" s="5"/>
    </row>
    <row r="22" spans="1:23" ht="15" customHeight="1" x14ac:dyDescent="0.4">
      <c r="A22" s="4" t="s">
        <v>46</v>
      </c>
      <c r="B22" s="5" t="s">
        <v>32</v>
      </c>
      <c r="D22" s="5"/>
      <c r="F22" s="5"/>
      <c r="H22" s="5"/>
      <c r="J22" s="5"/>
      <c r="L22" s="5"/>
      <c r="N22" s="5"/>
      <c r="P22" s="5"/>
      <c r="R22" s="5"/>
      <c r="T22" s="5"/>
      <c r="V22" s="5"/>
    </row>
    <row r="23" spans="1:23" ht="15" customHeight="1" x14ac:dyDescent="0.4">
      <c r="A23" s="4" t="s">
        <v>47</v>
      </c>
      <c r="B23" s="5" t="s">
        <v>32</v>
      </c>
      <c r="D23" s="5"/>
      <c r="F23" s="5"/>
      <c r="H23" s="5"/>
      <c r="J23" s="5"/>
      <c r="L23" s="5"/>
      <c r="N23" s="5"/>
      <c r="P23" s="5"/>
      <c r="R23" s="5"/>
      <c r="T23" s="5"/>
      <c r="V23" s="5"/>
    </row>
    <row r="24" spans="1:23" ht="15" customHeight="1" x14ac:dyDescent="0.4">
      <c r="A24" s="4" t="s">
        <v>48</v>
      </c>
      <c r="B24" s="5" t="s">
        <v>32</v>
      </c>
      <c r="D24" s="5"/>
      <c r="F24" s="5"/>
      <c r="H24" s="5"/>
      <c r="J24" s="5"/>
      <c r="L24" s="5"/>
      <c r="N24" s="5"/>
      <c r="P24" s="5"/>
      <c r="R24" s="5"/>
      <c r="T24" s="5"/>
      <c r="U24" s="6">
        <v>8275</v>
      </c>
      <c r="V24" s="5"/>
      <c r="W24" s="6">
        <v>102</v>
      </c>
    </row>
    <row r="25" spans="1:23" ht="15" customHeight="1" x14ac:dyDescent="0.4">
      <c r="A25" s="4" t="s">
        <v>49</v>
      </c>
      <c r="B25" s="5" t="s">
        <v>32</v>
      </c>
      <c r="D25" s="5"/>
      <c r="F25" s="5"/>
      <c r="H25" s="5"/>
      <c r="J25" s="5"/>
      <c r="L25" s="5"/>
      <c r="N25" s="5"/>
      <c r="P25" s="5"/>
      <c r="R25" s="5"/>
      <c r="T25" s="5"/>
      <c r="V25" s="5"/>
    </row>
    <row r="26" spans="1:23" ht="15" customHeight="1" x14ac:dyDescent="0.4">
      <c r="A26" s="4" t="s">
        <v>50</v>
      </c>
      <c r="B26" s="5" t="s">
        <v>32</v>
      </c>
      <c r="D26" s="5"/>
      <c r="F26" s="5"/>
      <c r="H26" s="5"/>
      <c r="J26" s="5"/>
      <c r="L26" s="5"/>
      <c r="N26" s="5"/>
      <c r="P26" s="5"/>
      <c r="R26" s="5"/>
      <c r="T26" s="5"/>
      <c r="U26" s="6">
        <v>204</v>
      </c>
      <c r="V26" s="5"/>
    </row>
    <row r="27" spans="1:23" ht="15" customHeight="1" x14ac:dyDescent="0.4">
      <c r="A27" s="4" t="s">
        <v>51</v>
      </c>
      <c r="B27" s="5" t="s">
        <v>32</v>
      </c>
      <c r="D27" s="5"/>
      <c r="F27" s="5"/>
      <c r="H27" s="5"/>
      <c r="J27" s="5"/>
      <c r="L27" s="5"/>
      <c r="N27" s="5"/>
      <c r="P27" s="5"/>
      <c r="R27" s="5"/>
      <c r="T27" s="5"/>
      <c r="V27" s="5"/>
    </row>
    <row r="28" spans="1:23" ht="15" customHeight="1" x14ac:dyDescent="0.4">
      <c r="A28" s="4" t="s">
        <v>52</v>
      </c>
      <c r="B28" s="5" t="s">
        <v>32</v>
      </c>
      <c r="D28" s="5"/>
      <c r="F28" s="5"/>
      <c r="H28" s="5"/>
      <c r="J28" s="5"/>
      <c r="L28" s="5"/>
      <c r="N28" s="5"/>
      <c r="P28" s="5"/>
      <c r="R28" s="5"/>
      <c r="T28" s="5"/>
      <c r="V28" s="5"/>
    </row>
    <row r="29" spans="1:23" ht="15" customHeight="1" x14ac:dyDescent="0.4">
      <c r="A29" s="4" t="s">
        <v>53</v>
      </c>
      <c r="B29" s="5" t="s">
        <v>32</v>
      </c>
      <c r="D29" s="5"/>
      <c r="F29" s="5"/>
      <c r="H29" s="5"/>
      <c r="J29" s="5"/>
      <c r="L29" s="5"/>
      <c r="N29" s="5"/>
      <c r="P29" s="5"/>
      <c r="R29" s="5"/>
      <c r="T29" s="5"/>
      <c r="V29" s="5"/>
    </row>
    <row r="30" spans="1:23" ht="15" customHeight="1" x14ac:dyDescent="0.4">
      <c r="A30" s="4" t="s">
        <v>54</v>
      </c>
      <c r="B30" s="5" t="s">
        <v>32</v>
      </c>
      <c r="D30" s="5"/>
      <c r="F30" s="5"/>
      <c r="H30" s="5"/>
      <c r="J30" s="5"/>
      <c r="L30" s="5"/>
      <c r="N30" s="5"/>
      <c r="P30" s="5"/>
      <c r="R30" s="5"/>
      <c r="T30" s="5"/>
      <c r="V30" s="5"/>
    </row>
    <row r="31" spans="1:23" ht="15" customHeight="1" x14ac:dyDescent="0.4">
      <c r="A31" s="4" t="s">
        <v>55</v>
      </c>
      <c r="B31" s="5" t="s">
        <v>32</v>
      </c>
      <c r="D31" s="5"/>
      <c r="F31" s="5"/>
      <c r="H31" s="5"/>
      <c r="J31" s="5"/>
      <c r="L31" s="5"/>
      <c r="N31" s="5"/>
      <c r="P31" s="5"/>
      <c r="R31" s="5"/>
      <c r="T31" s="5"/>
      <c r="V31" s="5"/>
    </row>
    <row r="32" spans="1:23" ht="15" customHeight="1" x14ac:dyDescent="0.4">
      <c r="A32" s="4" t="s">
        <v>56</v>
      </c>
      <c r="B32" s="5" t="s">
        <v>32</v>
      </c>
      <c r="D32" s="5"/>
      <c r="F32" s="5"/>
      <c r="H32" s="5"/>
      <c r="J32" s="5"/>
      <c r="L32" s="5"/>
      <c r="N32" s="5"/>
      <c r="P32" s="5"/>
      <c r="R32" s="5"/>
      <c r="T32" s="5"/>
      <c r="V32" s="5"/>
    </row>
    <row r="33" spans="1:23" ht="15" customHeight="1" x14ac:dyDescent="0.4">
      <c r="A33" s="4" t="s">
        <v>57</v>
      </c>
      <c r="B33" s="5" t="s">
        <v>32</v>
      </c>
      <c r="C33" s="6">
        <v>4667</v>
      </c>
      <c r="D33" s="5"/>
      <c r="E33" s="6">
        <v>5115</v>
      </c>
      <c r="F33" s="5"/>
      <c r="G33" s="6">
        <v>4149</v>
      </c>
      <c r="H33" s="5"/>
      <c r="I33" s="6">
        <v>2252</v>
      </c>
      <c r="J33" s="5"/>
      <c r="K33" s="6">
        <v>3547</v>
      </c>
      <c r="L33" s="5"/>
      <c r="M33" s="6">
        <v>3232</v>
      </c>
      <c r="N33" s="5"/>
      <c r="O33" s="6">
        <v>6685</v>
      </c>
      <c r="P33" s="5"/>
      <c r="Q33" s="6">
        <v>27185</v>
      </c>
      <c r="R33" s="5"/>
      <c r="S33" s="6">
        <v>18176</v>
      </c>
      <c r="T33" s="5"/>
      <c r="U33" s="6">
        <v>793</v>
      </c>
      <c r="V33" s="5"/>
      <c r="W33" s="6">
        <v>25</v>
      </c>
    </row>
    <row r="34" spans="1:23" ht="15" customHeight="1" x14ac:dyDescent="0.4">
      <c r="A34" s="4" t="s">
        <v>58</v>
      </c>
      <c r="B34" s="5" t="s">
        <v>32</v>
      </c>
      <c r="C34" s="6">
        <v>-682</v>
      </c>
      <c r="D34" s="5"/>
      <c r="E34" s="6">
        <v>-577</v>
      </c>
      <c r="F34" s="5"/>
      <c r="G34" s="6">
        <v>-393</v>
      </c>
      <c r="H34" s="5"/>
      <c r="I34" s="6">
        <v>-276</v>
      </c>
      <c r="J34" s="5"/>
      <c r="K34" s="6">
        <v>-184</v>
      </c>
      <c r="L34" s="5"/>
      <c r="M34" s="6">
        <v>-299</v>
      </c>
      <c r="N34" s="5"/>
      <c r="O34" s="6">
        <v>-1193</v>
      </c>
      <c r="P34" s="5"/>
      <c r="Q34" s="6">
        <v>-270</v>
      </c>
      <c r="R34" s="5"/>
      <c r="S34" s="6">
        <v>-2569</v>
      </c>
      <c r="T34" s="5"/>
      <c r="U34" s="6">
        <v>-15</v>
      </c>
      <c r="V34" s="5"/>
      <c r="W34" s="6">
        <v>-21</v>
      </c>
    </row>
    <row r="35" spans="1:23" ht="15" customHeight="1" x14ac:dyDescent="0.4">
      <c r="A35" s="4" t="s">
        <v>59</v>
      </c>
      <c r="B35" s="5" t="s">
        <v>32</v>
      </c>
      <c r="D35" s="5"/>
      <c r="F35" s="5"/>
      <c r="H35" s="5"/>
      <c r="J35" s="5"/>
      <c r="L35" s="5"/>
      <c r="N35" s="5"/>
      <c r="P35" s="5"/>
      <c r="R35" s="5"/>
      <c r="T35" s="5"/>
      <c r="V35" s="5"/>
    </row>
    <row r="36" spans="1:23" ht="15" customHeight="1" x14ac:dyDescent="0.4">
      <c r="A36" s="4" t="s">
        <v>60</v>
      </c>
      <c r="B36" s="5" t="s">
        <v>32</v>
      </c>
      <c r="C36" s="6">
        <v>7012</v>
      </c>
      <c r="D36" s="5"/>
      <c r="E36" s="6">
        <v>7976</v>
      </c>
      <c r="F36" s="5"/>
      <c r="G36" s="6">
        <v>8819</v>
      </c>
      <c r="H36" s="5"/>
      <c r="I36" s="6">
        <v>7955</v>
      </c>
      <c r="J36" s="5"/>
      <c r="K36" s="6">
        <v>7571</v>
      </c>
      <c r="L36" s="5"/>
      <c r="M36" s="6">
        <v>55548</v>
      </c>
      <c r="N36" s="5"/>
      <c r="O36" s="6">
        <v>62967</v>
      </c>
      <c r="P36" s="5"/>
      <c r="Q36" s="6">
        <v>55744</v>
      </c>
      <c r="R36" s="5"/>
      <c r="S36" s="6">
        <v>59742</v>
      </c>
      <c r="T36" s="5"/>
      <c r="U36" s="6">
        <v>10282</v>
      </c>
      <c r="V36" s="5"/>
      <c r="W36" s="6">
        <v>1862</v>
      </c>
    </row>
    <row r="37" spans="1:23" ht="15" customHeight="1" x14ac:dyDescent="0.4">
      <c r="A37" s="4" t="s">
        <v>61</v>
      </c>
      <c r="B37" s="5" t="s">
        <v>32</v>
      </c>
      <c r="C37" s="6">
        <v>5695</v>
      </c>
      <c r="D37" s="5"/>
      <c r="E37" s="6">
        <v>6628</v>
      </c>
      <c r="F37" s="5"/>
      <c r="G37" s="6">
        <v>7492</v>
      </c>
      <c r="H37" s="5"/>
      <c r="I37" s="6">
        <v>6618</v>
      </c>
      <c r="J37" s="5"/>
      <c r="K37" s="6">
        <v>6491</v>
      </c>
      <c r="L37" s="5"/>
      <c r="M37" s="6">
        <v>28853</v>
      </c>
      <c r="N37" s="5"/>
      <c r="O37" s="6">
        <v>26329</v>
      </c>
      <c r="P37" s="5"/>
      <c r="Q37" s="6">
        <v>23351</v>
      </c>
      <c r="R37" s="5"/>
      <c r="S37" s="6">
        <v>20641</v>
      </c>
      <c r="T37" s="5"/>
      <c r="U37" s="6">
        <v>9262</v>
      </c>
      <c r="V37" s="5"/>
      <c r="W37" s="6">
        <v>1715</v>
      </c>
    </row>
    <row r="38" spans="1:23" ht="15" customHeight="1" x14ac:dyDescent="0.4">
      <c r="A38" s="4" t="s">
        <v>62</v>
      </c>
      <c r="B38" s="5" t="s">
        <v>32</v>
      </c>
      <c r="C38" s="6">
        <v>5047</v>
      </c>
      <c r="D38" s="5"/>
      <c r="E38" s="6">
        <v>5885</v>
      </c>
      <c r="F38" s="5"/>
      <c r="G38" s="6">
        <v>6522</v>
      </c>
      <c r="H38" s="5"/>
      <c r="I38" s="6">
        <v>5673</v>
      </c>
      <c r="J38" s="5"/>
      <c r="K38" s="6">
        <v>5530</v>
      </c>
      <c r="L38" s="5"/>
      <c r="M38" s="6">
        <v>17724</v>
      </c>
      <c r="N38" s="5"/>
      <c r="O38" s="6">
        <v>16585</v>
      </c>
      <c r="P38" s="5"/>
      <c r="Q38" s="6">
        <v>13985</v>
      </c>
      <c r="R38" s="5"/>
      <c r="S38" s="6">
        <v>12617</v>
      </c>
      <c r="T38" s="5"/>
      <c r="U38" s="6">
        <v>5257</v>
      </c>
      <c r="V38" s="5"/>
      <c r="W38" s="6">
        <v>22</v>
      </c>
    </row>
    <row r="39" spans="1:23" ht="15" customHeight="1" x14ac:dyDescent="0.4">
      <c r="A39" s="4" t="s">
        <v>63</v>
      </c>
      <c r="B39" s="5" t="s">
        <v>32</v>
      </c>
      <c r="D39" s="5"/>
      <c r="F39" s="5"/>
      <c r="H39" s="5"/>
      <c r="J39" s="5"/>
      <c r="L39" s="5"/>
      <c r="N39" s="5"/>
      <c r="P39" s="5"/>
      <c r="R39" s="5"/>
      <c r="T39" s="5"/>
      <c r="V39" s="5"/>
    </row>
    <row r="40" spans="1:23" ht="15" customHeight="1" x14ac:dyDescent="0.4">
      <c r="A40" s="4" t="s">
        <v>64</v>
      </c>
      <c r="B40" s="5" t="s">
        <v>32</v>
      </c>
      <c r="D40" s="5"/>
      <c r="F40" s="5"/>
      <c r="H40" s="5"/>
      <c r="J40" s="5"/>
      <c r="L40" s="5"/>
      <c r="N40" s="5"/>
      <c r="P40" s="5"/>
      <c r="R40" s="5"/>
      <c r="T40" s="5"/>
      <c r="V40" s="5"/>
    </row>
    <row r="41" spans="1:23" ht="15" customHeight="1" x14ac:dyDescent="0.4">
      <c r="A41" s="4" t="s">
        <v>65</v>
      </c>
      <c r="B41" s="5" t="s">
        <v>32</v>
      </c>
      <c r="D41" s="5"/>
      <c r="F41" s="5"/>
      <c r="H41" s="5"/>
      <c r="J41" s="5"/>
      <c r="L41" s="5"/>
      <c r="N41" s="5"/>
      <c r="P41" s="5"/>
      <c r="R41" s="5"/>
      <c r="T41" s="5"/>
      <c r="V41" s="5"/>
    </row>
    <row r="42" spans="1:23" ht="15" customHeight="1" x14ac:dyDescent="0.4">
      <c r="A42" s="4" t="s">
        <v>66</v>
      </c>
      <c r="B42" s="5" t="s">
        <v>32</v>
      </c>
      <c r="D42" s="5"/>
      <c r="F42" s="5"/>
      <c r="H42" s="5"/>
      <c r="J42" s="5"/>
      <c r="L42" s="5"/>
      <c r="N42" s="5"/>
      <c r="P42" s="5"/>
      <c r="R42" s="5"/>
      <c r="T42" s="5"/>
      <c r="V42" s="5"/>
    </row>
    <row r="43" spans="1:23" ht="15" customHeight="1" x14ac:dyDescent="0.4">
      <c r="A43" s="4" t="s">
        <v>67</v>
      </c>
      <c r="B43" s="5" t="s">
        <v>32</v>
      </c>
      <c r="D43" s="5"/>
      <c r="F43" s="5"/>
      <c r="H43" s="5"/>
      <c r="J43" s="5"/>
      <c r="L43" s="5"/>
      <c r="N43" s="5"/>
      <c r="P43" s="5"/>
      <c r="R43" s="5"/>
      <c r="T43" s="5"/>
      <c r="U43" s="6">
        <v>5257</v>
      </c>
      <c r="V43" s="5"/>
      <c r="W43" s="6">
        <v>22</v>
      </c>
    </row>
    <row r="44" spans="1:23" ht="15" customHeight="1" x14ac:dyDescent="0.4">
      <c r="A44" s="4" t="s">
        <v>68</v>
      </c>
      <c r="B44" s="5" t="s">
        <v>32</v>
      </c>
      <c r="C44" s="6">
        <v>48</v>
      </c>
      <c r="D44" s="5"/>
      <c r="E44" s="6">
        <v>31</v>
      </c>
      <c r="F44" s="5"/>
      <c r="G44" s="6">
        <v>52</v>
      </c>
      <c r="H44" s="5"/>
      <c r="I44" s="6">
        <v>18</v>
      </c>
      <c r="J44" s="5"/>
      <c r="K44" s="6">
        <v>23</v>
      </c>
      <c r="L44" s="5"/>
      <c r="M44" s="6">
        <v>722</v>
      </c>
      <c r="N44" s="5"/>
      <c r="O44" s="6">
        <v>1312</v>
      </c>
      <c r="P44" s="5"/>
      <c r="Q44" s="6">
        <v>1284</v>
      </c>
      <c r="R44" s="5"/>
      <c r="S44" s="6">
        <v>318</v>
      </c>
      <c r="T44" s="5"/>
      <c r="V44" s="5"/>
    </row>
    <row r="45" spans="1:23" ht="15" customHeight="1" x14ac:dyDescent="0.4">
      <c r="A45" s="4" t="s">
        <v>69</v>
      </c>
      <c r="B45" s="5" t="s">
        <v>32</v>
      </c>
      <c r="C45" s="6">
        <v>600</v>
      </c>
      <c r="D45" s="5"/>
      <c r="E45" s="6">
        <v>712</v>
      </c>
      <c r="F45" s="5"/>
      <c r="G45" s="6">
        <v>918</v>
      </c>
      <c r="H45" s="5"/>
      <c r="I45" s="6">
        <v>927</v>
      </c>
      <c r="J45" s="5"/>
      <c r="K45" s="6">
        <v>938</v>
      </c>
      <c r="L45" s="5"/>
      <c r="M45" s="6">
        <v>10407</v>
      </c>
      <c r="N45" s="5"/>
      <c r="O45" s="6">
        <v>8430</v>
      </c>
      <c r="P45" s="5"/>
      <c r="Q45" s="6">
        <v>8082</v>
      </c>
      <c r="R45" s="5"/>
      <c r="S45" s="6">
        <v>7705</v>
      </c>
      <c r="T45" s="5"/>
      <c r="U45" s="6">
        <v>4005</v>
      </c>
      <c r="V45" s="5"/>
      <c r="W45" s="6">
        <v>1693</v>
      </c>
    </row>
    <row r="46" spans="1:23" ht="15" customHeight="1" x14ac:dyDescent="0.4">
      <c r="A46" s="4" t="s">
        <v>70</v>
      </c>
      <c r="B46" s="5" t="s">
        <v>32</v>
      </c>
      <c r="C46" s="6">
        <v>531</v>
      </c>
      <c r="D46" s="5"/>
      <c r="E46" s="6">
        <v>505</v>
      </c>
      <c r="F46" s="5"/>
      <c r="G46" s="6">
        <v>454</v>
      </c>
      <c r="H46" s="5"/>
      <c r="I46" s="6">
        <v>445</v>
      </c>
      <c r="J46" s="5"/>
      <c r="K46" s="6">
        <v>447</v>
      </c>
      <c r="L46" s="5"/>
      <c r="M46" s="6">
        <v>10543</v>
      </c>
      <c r="N46" s="5"/>
      <c r="O46" s="6">
        <v>12169</v>
      </c>
      <c r="P46" s="5"/>
      <c r="Q46" s="6">
        <v>12640</v>
      </c>
      <c r="R46" s="5"/>
      <c r="S46" s="6">
        <v>15509</v>
      </c>
      <c r="T46" s="5"/>
      <c r="U46" s="6">
        <v>122</v>
      </c>
      <c r="V46" s="5"/>
    </row>
    <row r="47" spans="1:23" ht="15" customHeight="1" x14ac:dyDescent="0.4">
      <c r="A47" s="4" t="s">
        <v>71</v>
      </c>
      <c r="B47" s="5" t="s">
        <v>32</v>
      </c>
      <c r="D47" s="5"/>
      <c r="F47" s="5"/>
      <c r="H47" s="5"/>
      <c r="J47" s="5"/>
      <c r="L47" s="5"/>
      <c r="N47" s="5"/>
      <c r="P47" s="5"/>
      <c r="Q47" s="6">
        <v>161</v>
      </c>
      <c r="R47" s="5"/>
      <c r="S47" s="6">
        <v>139</v>
      </c>
      <c r="T47" s="5"/>
      <c r="V47" s="5"/>
    </row>
    <row r="48" spans="1:23" ht="15" customHeight="1" x14ac:dyDescent="0.4">
      <c r="A48" s="4" t="s">
        <v>72</v>
      </c>
      <c r="B48" s="5" t="s">
        <v>32</v>
      </c>
      <c r="D48" s="5"/>
      <c r="F48" s="5"/>
      <c r="H48" s="5"/>
      <c r="J48" s="5"/>
      <c r="L48" s="5"/>
      <c r="N48" s="5"/>
      <c r="P48" s="5"/>
      <c r="R48" s="5"/>
      <c r="T48" s="5"/>
      <c r="V48" s="5"/>
    </row>
    <row r="49" spans="1:23" ht="15" customHeight="1" x14ac:dyDescent="0.4">
      <c r="A49" s="4" t="s">
        <v>73</v>
      </c>
      <c r="B49" s="5" t="s">
        <v>32</v>
      </c>
      <c r="D49" s="5"/>
      <c r="F49" s="5"/>
      <c r="H49" s="5"/>
      <c r="J49" s="5"/>
      <c r="L49" s="5"/>
      <c r="N49" s="5"/>
      <c r="P49" s="5"/>
      <c r="R49" s="5"/>
      <c r="T49" s="5"/>
      <c r="V49" s="5"/>
    </row>
    <row r="50" spans="1:23" ht="15" customHeight="1" x14ac:dyDescent="0.4">
      <c r="A50" s="4" t="s">
        <v>74</v>
      </c>
      <c r="B50" s="5" t="s">
        <v>32</v>
      </c>
      <c r="D50" s="5"/>
      <c r="F50" s="5"/>
      <c r="H50" s="5"/>
      <c r="J50" s="5"/>
      <c r="L50" s="5"/>
      <c r="N50" s="5"/>
      <c r="P50" s="5"/>
      <c r="Q50" s="6">
        <v>161</v>
      </c>
      <c r="R50" s="5"/>
      <c r="S50" s="6">
        <v>2360</v>
      </c>
      <c r="T50" s="5"/>
      <c r="V50" s="5"/>
    </row>
    <row r="51" spans="1:23" ht="15" customHeight="1" x14ac:dyDescent="0.4">
      <c r="A51" s="4" t="s">
        <v>66</v>
      </c>
      <c r="B51" s="5" t="s">
        <v>32</v>
      </c>
      <c r="D51" s="5"/>
      <c r="F51" s="5"/>
      <c r="H51" s="5"/>
      <c r="J51" s="5"/>
      <c r="L51" s="5"/>
      <c r="N51" s="5"/>
      <c r="P51" s="5"/>
      <c r="R51" s="5"/>
      <c r="T51" s="5"/>
      <c r="V51" s="5"/>
    </row>
    <row r="52" spans="1:23" ht="15" customHeight="1" x14ac:dyDescent="0.4">
      <c r="A52" s="4" t="s">
        <v>75</v>
      </c>
      <c r="B52" s="5" t="s">
        <v>32</v>
      </c>
      <c r="D52" s="5"/>
      <c r="F52" s="5"/>
      <c r="H52" s="5"/>
      <c r="J52" s="5"/>
      <c r="L52" s="5"/>
      <c r="N52" s="5"/>
      <c r="P52" s="5"/>
      <c r="R52" s="5"/>
      <c r="T52" s="5"/>
      <c r="V52" s="5"/>
    </row>
    <row r="53" spans="1:23" ht="15" customHeight="1" x14ac:dyDescent="0.4">
      <c r="A53" s="4" t="s">
        <v>76</v>
      </c>
      <c r="B53" s="5" t="s">
        <v>32</v>
      </c>
      <c r="D53" s="5"/>
      <c r="F53" s="5"/>
      <c r="H53" s="5"/>
      <c r="J53" s="5"/>
      <c r="L53" s="5"/>
      <c r="N53" s="5"/>
      <c r="P53" s="5"/>
      <c r="R53" s="5"/>
      <c r="T53" s="5"/>
      <c r="V53" s="5"/>
    </row>
    <row r="54" spans="1:23" ht="15" customHeight="1" x14ac:dyDescent="0.4">
      <c r="A54" s="4" t="s">
        <v>77</v>
      </c>
      <c r="B54" s="5" t="s">
        <v>32</v>
      </c>
      <c r="D54" s="5"/>
      <c r="F54" s="5"/>
      <c r="H54" s="5"/>
      <c r="J54" s="5"/>
      <c r="L54" s="5"/>
      <c r="N54" s="5"/>
      <c r="P54" s="5"/>
      <c r="R54" s="5"/>
      <c r="T54" s="5"/>
      <c r="U54" s="6">
        <v>122</v>
      </c>
      <c r="V54" s="5"/>
    </row>
    <row r="55" spans="1:23" ht="15" customHeight="1" x14ac:dyDescent="0.4">
      <c r="A55" s="4" t="s">
        <v>78</v>
      </c>
      <c r="B55" s="5" t="s">
        <v>32</v>
      </c>
      <c r="C55" s="6">
        <v>786</v>
      </c>
      <c r="D55" s="5"/>
      <c r="E55" s="6">
        <v>843</v>
      </c>
      <c r="F55" s="5"/>
      <c r="G55" s="6">
        <v>872</v>
      </c>
      <c r="H55" s="5"/>
      <c r="I55" s="6">
        <v>892</v>
      </c>
      <c r="J55" s="5"/>
      <c r="K55" s="6">
        <v>632</v>
      </c>
      <c r="L55" s="5"/>
      <c r="M55" s="6">
        <v>16151</v>
      </c>
      <c r="N55" s="5"/>
      <c r="O55" s="6">
        <v>24469</v>
      </c>
      <c r="P55" s="5"/>
      <c r="Q55" s="6">
        <v>19753</v>
      </c>
      <c r="R55" s="5"/>
      <c r="S55" s="6">
        <v>23591</v>
      </c>
      <c r="T55" s="5"/>
      <c r="U55" s="6">
        <v>897</v>
      </c>
      <c r="V55" s="5"/>
      <c r="W55" s="6">
        <v>146</v>
      </c>
    </row>
    <row r="56" spans="1:23" ht="15" customHeight="1" x14ac:dyDescent="0.4">
      <c r="A56" s="4" t="s">
        <v>79</v>
      </c>
      <c r="B56" s="5" t="s">
        <v>32</v>
      </c>
      <c r="C56" s="6">
        <v>428</v>
      </c>
      <c r="D56" s="5"/>
      <c r="E56" s="6">
        <v>425</v>
      </c>
      <c r="F56" s="5"/>
      <c r="G56" s="6">
        <v>420</v>
      </c>
      <c r="H56" s="5"/>
      <c r="I56" s="6">
        <v>415</v>
      </c>
      <c r="J56" s="5"/>
      <c r="K56" s="6">
        <v>107</v>
      </c>
      <c r="L56" s="5"/>
      <c r="M56" s="6">
        <v>14563</v>
      </c>
      <c r="N56" s="5"/>
      <c r="O56" s="6">
        <v>22738</v>
      </c>
      <c r="P56" s="5"/>
      <c r="Q56" s="6">
        <v>18807</v>
      </c>
      <c r="R56" s="5"/>
      <c r="S56" s="6">
        <v>22758</v>
      </c>
      <c r="T56" s="5"/>
      <c r="U56" s="6">
        <v>686</v>
      </c>
      <c r="V56" s="5"/>
      <c r="W56" s="6">
        <v>110</v>
      </c>
    </row>
    <row r="57" spans="1:23" ht="15" customHeight="1" x14ac:dyDescent="0.4">
      <c r="A57" s="4" t="s">
        <v>80</v>
      </c>
      <c r="B57" s="5" t="s">
        <v>32</v>
      </c>
      <c r="C57" s="6">
        <v>423</v>
      </c>
      <c r="D57" s="5"/>
      <c r="E57" s="6">
        <v>418</v>
      </c>
      <c r="F57" s="5"/>
      <c r="G57" s="6">
        <v>415</v>
      </c>
      <c r="H57" s="5"/>
      <c r="I57" s="6">
        <v>410</v>
      </c>
      <c r="J57" s="5"/>
      <c r="K57" s="6">
        <v>102</v>
      </c>
      <c r="L57" s="5"/>
      <c r="M57" s="6">
        <v>9781</v>
      </c>
      <c r="N57" s="5"/>
      <c r="O57" s="6">
        <v>10231</v>
      </c>
      <c r="P57" s="5"/>
      <c r="Q57" s="6">
        <v>7042</v>
      </c>
      <c r="R57" s="5"/>
      <c r="S57" s="6">
        <v>7097</v>
      </c>
      <c r="T57" s="5"/>
      <c r="U57" s="6">
        <v>686</v>
      </c>
      <c r="V57" s="5"/>
      <c r="W57" s="6">
        <v>110</v>
      </c>
    </row>
    <row r="58" spans="1:23" ht="15" customHeight="1" x14ac:dyDescent="0.4">
      <c r="A58" s="4" t="s">
        <v>81</v>
      </c>
      <c r="B58" s="5" t="s">
        <v>32</v>
      </c>
      <c r="D58" s="5"/>
      <c r="F58" s="5"/>
      <c r="H58" s="5"/>
      <c r="J58" s="5"/>
      <c r="L58" s="5"/>
      <c r="N58" s="5"/>
      <c r="P58" s="5"/>
      <c r="R58" s="5"/>
      <c r="T58" s="5"/>
      <c r="V58" s="5"/>
    </row>
    <row r="59" spans="1:23" ht="15" customHeight="1" x14ac:dyDescent="0.4">
      <c r="A59" s="4" t="s">
        <v>82</v>
      </c>
      <c r="B59" s="5" t="s">
        <v>32</v>
      </c>
      <c r="D59" s="5"/>
      <c r="F59" s="5"/>
      <c r="H59" s="5"/>
      <c r="J59" s="5"/>
      <c r="L59" s="5"/>
      <c r="N59" s="5"/>
      <c r="P59" s="5"/>
      <c r="R59" s="5"/>
      <c r="T59" s="5"/>
      <c r="V59" s="5"/>
    </row>
    <row r="60" spans="1:23" ht="15" customHeight="1" x14ac:dyDescent="0.4">
      <c r="A60" s="4" t="s">
        <v>83</v>
      </c>
      <c r="B60" s="5" t="s">
        <v>32</v>
      </c>
      <c r="D60" s="5"/>
      <c r="F60" s="5"/>
      <c r="H60" s="5"/>
      <c r="J60" s="5"/>
      <c r="L60" s="5"/>
      <c r="N60" s="5"/>
      <c r="P60" s="5"/>
      <c r="R60" s="5"/>
      <c r="T60" s="5"/>
      <c r="V60" s="5"/>
    </row>
    <row r="61" spans="1:23" ht="15" customHeight="1" x14ac:dyDescent="0.4">
      <c r="A61" s="4" t="s">
        <v>84</v>
      </c>
      <c r="B61" s="5" t="s">
        <v>32</v>
      </c>
      <c r="C61" s="6">
        <v>5</v>
      </c>
      <c r="D61" s="5"/>
      <c r="E61" s="6">
        <v>7</v>
      </c>
      <c r="F61" s="5"/>
      <c r="G61" s="6">
        <v>5</v>
      </c>
      <c r="H61" s="5"/>
      <c r="I61" s="6">
        <v>5</v>
      </c>
      <c r="J61" s="5"/>
      <c r="K61" s="6">
        <v>5</v>
      </c>
      <c r="L61" s="5"/>
      <c r="M61" s="6">
        <v>4782</v>
      </c>
      <c r="N61" s="5"/>
      <c r="O61" s="6">
        <v>12507</v>
      </c>
      <c r="P61" s="5"/>
      <c r="Q61" s="6">
        <v>11765</v>
      </c>
      <c r="R61" s="5"/>
      <c r="S61" s="6">
        <v>15661</v>
      </c>
      <c r="T61" s="5"/>
      <c r="V61" s="5"/>
    </row>
    <row r="62" spans="1:23" ht="15" customHeight="1" x14ac:dyDescent="0.4">
      <c r="A62" s="4" t="s">
        <v>85</v>
      </c>
      <c r="B62" s="5" t="s">
        <v>32</v>
      </c>
      <c r="D62" s="5"/>
      <c r="F62" s="5"/>
      <c r="H62" s="5"/>
      <c r="J62" s="5"/>
      <c r="L62" s="5"/>
      <c r="M62" s="6">
        <v>471</v>
      </c>
      <c r="N62" s="5"/>
      <c r="O62" s="6">
        <v>836</v>
      </c>
      <c r="P62" s="5"/>
      <c r="Q62" s="6">
        <v>657</v>
      </c>
      <c r="R62" s="5"/>
      <c r="S62" s="6">
        <v>595</v>
      </c>
      <c r="T62" s="5"/>
      <c r="V62" s="5"/>
    </row>
    <row r="63" spans="1:23" ht="15" customHeight="1" x14ac:dyDescent="0.4">
      <c r="A63" s="4" t="s">
        <v>86</v>
      </c>
      <c r="B63" s="5" t="s">
        <v>32</v>
      </c>
      <c r="D63" s="5"/>
      <c r="F63" s="5"/>
      <c r="H63" s="5"/>
      <c r="J63" s="5"/>
      <c r="L63" s="5"/>
      <c r="M63" s="6">
        <v>334</v>
      </c>
      <c r="N63" s="5"/>
      <c r="P63" s="5"/>
      <c r="R63" s="5"/>
      <c r="T63" s="5"/>
      <c r="V63" s="5"/>
    </row>
    <row r="64" spans="1:23" ht="15" customHeight="1" x14ac:dyDescent="0.4">
      <c r="A64" s="4" t="s">
        <v>87</v>
      </c>
      <c r="B64" s="5" t="s">
        <v>32</v>
      </c>
      <c r="D64" s="5"/>
      <c r="F64" s="5"/>
      <c r="H64" s="5"/>
      <c r="J64" s="5"/>
      <c r="L64" s="5"/>
      <c r="N64" s="5"/>
      <c r="P64" s="5"/>
      <c r="R64" s="5"/>
      <c r="T64" s="5"/>
      <c r="U64" s="6">
        <v>17542</v>
      </c>
      <c r="V64" s="5"/>
      <c r="W64" s="6">
        <v>5404</v>
      </c>
    </row>
    <row r="65" spans="1:23" ht="15" customHeight="1" x14ac:dyDescent="0.4">
      <c r="A65" s="4" t="s">
        <v>88</v>
      </c>
      <c r="B65" s="5" t="s">
        <v>32</v>
      </c>
      <c r="D65" s="5"/>
      <c r="F65" s="5"/>
      <c r="H65" s="5"/>
      <c r="J65" s="5"/>
      <c r="L65" s="5"/>
      <c r="N65" s="5"/>
      <c r="P65" s="5"/>
      <c r="R65" s="5"/>
      <c r="T65" s="5"/>
      <c r="V65" s="5"/>
    </row>
    <row r="66" spans="1:23" ht="15" customHeight="1" x14ac:dyDescent="0.4">
      <c r="A66" s="4" t="s">
        <v>89</v>
      </c>
      <c r="B66" s="5" t="s">
        <v>32</v>
      </c>
      <c r="D66" s="5"/>
      <c r="F66" s="5"/>
      <c r="H66" s="5"/>
      <c r="J66" s="5"/>
      <c r="L66" s="5"/>
      <c r="N66" s="5"/>
      <c r="P66" s="5"/>
      <c r="R66" s="5"/>
      <c r="T66" s="5"/>
      <c r="V66" s="5"/>
    </row>
    <row r="67" spans="1:23" ht="15" customHeight="1" x14ac:dyDescent="0.4">
      <c r="A67" s="4" t="s">
        <v>90</v>
      </c>
      <c r="B67" s="5" t="s">
        <v>32</v>
      </c>
      <c r="D67" s="5"/>
      <c r="F67" s="5"/>
      <c r="H67" s="5"/>
      <c r="J67" s="5"/>
      <c r="L67" s="5"/>
      <c r="N67" s="5"/>
      <c r="P67" s="5"/>
      <c r="R67" s="5"/>
      <c r="T67" s="5"/>
      <c r="V67" s="5"/>
    </row>
    <row r="68" spans="1:23" ht="15" customHeight="1" x14ac:dyDescent="0.4">
      <c r="A68" s="4" t="s">
        <v>91</v>
      </c>
      <c r="B68" s="5" t="s">
        <v>32</v>
      </c>
      <c r="D68" s="5"/>
      <c r="F68" s="5"/>
      <c r="H68" s="5"/>
      <c r="J68" s="5"/>
      <c r="L68" s="5"/>
      <c r="N68" s="5"/>
      <c r="P68" s="5"/>
      <c r="R68" s="5"/>
      <c r="T68" s="5"/>
      <c r="V68" s="5"/>
    </row>
    <row r="69" spans="1:23" ht="15" customHeight="1" x14ac:dyDescent="0.4">
      <c r="A69" s="4" t="s">
        <v>92</v>
      </c>
      <c r="B69" s="5" t="s">
        <v>32</v>
      </c>
      <c r="D69" s="5"/>
      <c r="F69" s="5"/>
      <c r="H69" s="5"/>
      <c r="J69" s="5"/>
      <c r="L69" s="5"/>
      <c r="N69" s="5"/>
      <c r="P69" s="5"/>
      <c r="R69" s="5"/>
      <c r="T69" s="5"/>
      <c r="V69" s="5"/>
    </row>
    <row r="70" spans="1:23" ht="15" customHeight="1" x14ac:dyDescent="0.4">
      <c r="A70" s="4" t="s">
        <v>93</v>
      </c>
      <c r="B70" s="5" t="s">
        <v>32</v>
      </c>
      <c r="D70" s="5"/>
      <c r="F70" s="5"/>
      <c r="H70" s="5"/>
      <c r="J70" s="5"/>
      <c r="L70" s="5"/>
      <c r="N70" s="5"/>
      <c r="P70" s="5"/>
      <c r="R70" s="5"/>
      <c r="T70" s="5"/>
      <c r="V70" s="5"/>
    </row>
    <row r="71" spans="1:23" ht="15" customHeight="1" x14ac:dyDescent="0.4">
      <c r="A71" s="4" t="s">
        <v>52</v>
      </c>
      <c r="B71" s="5" t="s">
        <v>32</v>
      </c>
      <c r="D71" s="5"/>
      <c r="F71" s="5"/>
      <c r="H71" s="5"/>
      <c r="J71" s="5"/>
      <c r="L71" s="5"/>
      <c r="N71" s="5"/>
      <c r="P71" s="5"/>
      <c r="R71" s="5"/>
      <c r="T71" s="5"/>
      <c r="V71" s="5"/>
    </row>
    <row r="72" spans="1:23" ht="15" customHeight="1" x14ac:dyDescent="0.4">
      <c r="A72" s="4" t="s">
        <v>94</v>
      </c>
      <c r="B72" s="5" t="s">
        <v>32</v>
      </c>
      <c r="D72" s="5"/>
      <c r="F72" s="5"/>
      <c r="H72" s="5"/>
      <c r="J72" s="5"/>
      <c r="L72" s="5"/>
      <c r="N72" s="5"/>
      <c r="P72" s="5"/>
      <c r="R72" s="5"/>
      <c r="T72" s="5"/>
      <c r="V72" s="5"/>
    </row>
    <row r="73" spans="1:23" ht="15" customHeight="1" x14ac:dyDescent="0.4">
      <c r="A73" s="4" t="s">
        <v>54</v>
      </c>
      <c r="B73" s="5" t="s">
        <v>32</v>
      </c>
      <c r="D73" s="5"/>
      <c r="F73" s="5"/>
      <c r="H73" s="5"/>
      <c r="J73" s="5"/>
      <c r="L73" s="5"/>
      <c r="N73" s="5"/>
      <c r="P73" s="5"/>
      <c r="R73" s="5"/>
      <c r="T73" s="5"/>
      <c r="V73" s="5"/>
    </row>
    <row r="74" spans="1:23" ht="15" customHeight="1" x14ac:dyDescent="0.4">
      <c r="A74" s="4" t="s">
        <v>95</v>
      </c>
      <c r="B74" s="5" t="s">
        <v>32</v>
      </c>
      <c r="C74" s="6">
        <v>357</v>
      </c>
      <c r="D74" s="5"/>
      <c r="E74" s="6">
        <v>418</v>
      </c>
      <c r="F74" s="5"/>
      <c r="G74" s="6">
        <v>452</v>
      </c>
      <c r="H74" s="5"/>
      <c r="I74" s="6">
        <v>477</v>
      </c>
      <c r="J74" s="5"/>
      <c r="K74" s="6">
        <v>525</v>
      </c>
      <c r="L74" s="5"/>
      <c r="M74" s="6">
        <v>863</v>
      </c>
      <c r="N74" s="5"/>
      <c r="O74" s="6">
        <v>947</v>
      </c>
      <c r="P74" s="5"/>
      <c r="Q74" s="6">
        <v>406</v>
      </c>
      <c r="R74" s="5"/>
      <c r="S74" s="6">
        <v>279</v>
      </c>
      <c r="T74" s="5"/>
      <c r="U74" s="6">
        <v>24</v>
      </c>
      <c r="V74" s="5"/>
      <c r="W74" s="6">
        <v>36</v>
      </c>
    </row>
    <row r="75" spans="1:23" ht="15" customHeight="1" x14ac:dyDescent="0.4">
      <c r="A75" s="4" t="s">
        <v>58</v>
      </c>
      <c r="B75" s="5" t="s">
        <v>32</v>
      </c>
      <c r="D75" s="5"/>
      <c r="F75" s="5"/>
      <c r="H75" s="5"/>
      <c r="J75" s="5"/>
      <c r="L75" s="5"/>
      <c r="M75" s="6">
        <v>-80</v>
      </c>
      <c r="N75" s="5"/>
      <c r="O75" s="6">
        <v>-52</v>
      </c>
      <c r="P75" s="5"/>
      <c r="Q75" s="6">
        <v>-119</v>
      </c>
      <c r="R75" s="5"/>
      <c r="S75" s="6">
        <v>-41</v>
      </c>
      <c r="T75" s="5"/>
      <c r="U75" s="6">
        <v>-17355</v>
      </c>
      <c r="V75" s="5"/>
      <c r="W75" s="6">
        <v>-5404</v>
      </c>
    </row>
    <row r="76" spans="1:23" ht="15" customHeight="1" x14ac:dyDescent="0.4">
      <c r="A76" s="4" t="s">
        <v>96</v>
      </c>
      <c r="B76" s="5" t="s">
        <v>32</v>
      </c>
      <c r="D76" s="5"/>
      <c r="F76" s="5"/>
      <c r="H76" s="5"/>
      <c r="J76" s="5"/>
      <c r="L76" s="5"/>
      <c r="N76" s="5"/>
      <c r="P76" s="5"/>
      <c r="R76" s="5"/>
      <c r="T76" s="5"/>
      <c r="V76" s="5"/>
    </row>
    <row r="77" spans="1:23" ht="15" customHeight="1" x14ac:dyDescent="0.4">
      <c r="A77" s="4" t="s">
        <v>97</v>
      </c>
      <c r="B77" s="5" t="s">
        <v>32</v>
      </c>
      <c r="D77" s="5"/>
      <c r="F77" s="5"/>
      <c r="H77" s="5"/>
      <c r="J77" s="5"/>
      <c r="L77" s="5"/>
      <c r="M77" s="6">
        <v>427</v>
      </c>
      <c r="N77" s="5"/>
      <c r="O77" s="6">
        <v>438</v>
      </c>
      <c r="P77" s="5"/>
      <c r="Q77" s="6">
        <v>586</v>
      </c>
      <c r="R77" s="5"/>
      <c r="S77" s="6">
        <v>835</v>
      </c>
      <c r="T77" s="5"/>
      <c r="V77" s="5"/>
    </row>
    <row r="78" spans="1:23" ht="15" customHeight="1" x14ac:dyDescent="0.4">
      <c r="A78" s="4" t="s">
        <v>98</v>
      </c>
      <c r="B78" s="5" t="s">
        <v>32</v>
      </c>
      <c r="D78" s="5"/>
      <c r="F78" s="5"/>
      <c r="H78" s="5"/>
      <c r="J78" s="5"/>
      <c r="L78" s="5"/>
      <c r="N78" s="5"/>
      <c r="P78" s="5"/>
      <c r="R78" s="5"/>
      <c r="T78" s="5"/>
      <c r="V78" s="5"/>
    </row>
    <row r="79" spans="1:23" ht="15" customHeight="1" x14ac:dyDescent="0.4">
      <c r="A79" s="4" t="s">
        <v>99</v>
      </c>
      <c r="B79" s="5" t="s">
        <v>32</v>
      </c>
      <c r="D79" s="5"/>
      <c r="F79" s="5"/>
      <c r="H79" s="5"/>
      <c r="J79" s="5"/>
      <c r="L79" s="5"/>
      <c r="N79" s="5"/>
      <c r="P79" s="5"/>
      <c r="Q79" s="6">
        <v>459</v>
      </c>
      <c r="R79" s="5"/>
      <c r="S79" s="6">
        <v>636</v>
      </c>
      <c r="T79" s="5"/>
      <c r="V79" s="5"/>
    </row>
    <row r="80" spans="1:23" ht="15" customHeight="1" x14ac:dyDescent="0.4">
      <c r="A80" s="4" t="s">
        <v>100</v>
      </c>
      <c r="B80" s="5" t="s">
        <v>32</v>
      </c>
      <c r="D80" s="5"/>
      <c r="F80" s="5"/>
      <c r="H80" s="5"/>
      <c r="J80" s="5"/>
      <c r="L80" s="5"/>
      <c r="N80" s="5"/>
      <c r="P80" s="5"/>
      <c r="Q80" s="6">
        <v>127</v>
      </c>
      <c r="R80" s="5"/>
      <c r="S80" s="6">
        <v>199</v>
      </c>
      <c r="T80" s="5"/>
      <c r="V80" s="5"/>
    </row>
    <row r="81" spans="1:23" ht="15" customHeight="1" x14ac:dyDescent="0.4">
      <c r="A81" s="4" t="s">
        <v>101</v>
      </c>
      <c r="B81" s="5" t="s">
        <v>32</v>
      </c>
      <c r="C81" s="6">
        <v>101</v>
      </c>
      <c r="D81" s="5"/>
      <c r="E81" s="6">
        <v>76</v>
      </c>
      <c r="F81" s="5"/>
      <c r="G81" s="6">
        <v>3</v>
      </c>
      <c r="H81" s="5"/>
      <c r="J81" s="5"/>
      <c r="L81" s="5"/>
      <c r="N81" s="5"/>
      <c r="O81" s="6">
        <v>109</v>
      </c>
      <c r="P81" s="5"/>
      <c r="Q81" s="6">
        <v>185</v>
      </c>
      <c r="R81" s="5"/>
      <c r="T81" s="5"/>
      <c r="V81" s="5"/>
    </row>
    <row r="82" spans="1:23" ht="15" customHeight="1" x14ac:dyDescent="0.4">
      <c r="A82" s="4" t="s">
        <v>102</v>
      </c>
      <c r="B82" s="5" t="s">
        <v>32</v>
      </c>
      <c r="C82" s="6">
        <v>1323</v>
      </c>
      <c r="D82" s="5"/>
      <c r="E82" s="6">
        <v>1465</v>
      </c>
      <c r="F82" s="5"/>
      <c r="G82" s="6">
        <v>2001</v>
      </c>
      <c r="H82" s="5"/>
      <c r="I82" s="6">
        <v>1687</v>
      </c>
      <c r="J82" s="5"/>
      <c r="K82" s="6">
        <v>1875</v>
      </c>
      <c r="L82" s="5"/>
      <c r="M82" s="6">
        <v>1882</v>
      </c>
      <c r="N82" s="5"/>
      <c r="O82" s="6">
        <v>1391</v>
      </c>
      <c r="P82" s="5"/>
      <c r="Q82" s="6">
        <v>1774</v>
      </c>
      <c r="R82" s="5"/>
      <c r="T82" s="5"/>
      <c r="U82" s="6">
        <v>3102</v>
      </c>
      <c r="V82" s="5"/>
    </row>
    <row r="83" spans="1:23" ht="15" customHeight="1" x14ac:dyDescent="0.4">
      <c r="A83" s="4" t="s">
        <v>103</v>
      </c>
      <c r="B83" s="5" t="s">
        <v>32</v>
      </c>
      <c r="C83" s="6">
        <v>60024</v>
      </c>
      <c r="D83" s="5"/>
      <c r="E83" s="6">
        <v>63724</v>
      </c>
      <c r="F83" s="5"/>
      <c r="G83" s="6">
        <v>59292</v>
      </c>
      <c r="H83" s="5"/>
      <c r="I83" s="6">
        <v>50719</v>
      </c>
      <c r="J83" s="5"/>
      <c r="K83" s="6">
        <v>53064</v>
      </c>
      <c r="L83" s="5"/>
      <c r="M83" s="6">
        <v>126120</v>
      </c>
      <c r="N83" s="5"/>
      <c r="O83" s="6">
        <v>139047</v>
      </c>
      <c r="P83" s="5"/>
      <c r="Q83" s="6">
        <v>148837</v>
      </c>
      <c r="R83" s="5"/>
      <c r="S83" s="6">
        <v>131491</v>
      </c>
      <c r="T83" s="5"/>
      <c r="U83" s="6">
        <v>33335</v>
      </c>
      <c r="V83" s="5"/>
      <c r="W83" s="6">
        <v>2242</v>
      </c>
    </row>
    <row r="84" spans="1:23" ht="15" customHeight="1" x14ac:dyDescent="0.4">
      <c r="A84" s="4" t="s">
        <v>104</v>
      </c>
      <c r="B84" s="5" t="s">
        <v>32</v>
      </c>
      <c r="C84" s="6">
        <v>49472</v>
      </c>
      <c r="D84" s="5"/>
      <c r="E84" s="6">
        <v>50877</v>
      </c>
      <c r="F84" s="5"/>
      <c r="G84" s="6">
        <v>45967</v>
      </c>
      <c r="H84" s="5"/>
      <c r="I84" s="6">
        <v>40748</v>
      </c>
      <c r="J84" s="5"/>
      <c r="K84" s="6">
        <v>44379</v>
      </c>
      <c r="L84" s="5"/>
      <c r="M84" s="6">
        <v>86009</v>
      </c>
      <c r="N84" s="5"/>
      <c r="O84" s="6">
        <v>58087</v>
      </c>
      <c r="P84" s="5"/>
      <c r="Q84" s="6">
        <v>71011</v>
      </c>
      <c r="R84" s="5"/>
      <c r="S84" s="6">
        <v>69601</v>
      </c>
      <c r="T84" s="5"/>
      <c r="U84" s="6">
        <v>79951</v>
      </c>
      <c r="V84" s="5"/>
      <c r="W84" s="6">
        <v>58710</v>
      </c>
    </row>
    <row r="85" spans="1:23" ht="15" customHeight="1" x14ac:dyDescent="0.4">
      <c r="A85" s="4" t="s">
        <v>105</v>
      </c>
      <c r="B85" s="5" t="s">
        <v>32</v>
      </c>
      <c r="C85" s="6">
        <v>12571</v>
      </c>
      <c r="D85" s="5"/>
      <c r="E85" s="6">
        <v>10964</v>
      </c>
      <c r="F85" s="5"/>
      <c r="G85" s="6">
        <v>10513</v>
      </c>
      <c r="H85" s="5"/>
      <c r="I85" s="6">
        <v>10394</v>
      </c>
      <c r="J85" s="5"/>
      <c r="K85" s="6">
        <v>11184</v>
      </c>
      <c r="L85" s="5"/>
      <c r="M85" s="6">
        <v>8250</v>
      </c>
      <c r="N85" s="5"/>
      <c r="O85" s="6">
        <v>11937</v>
      </c>
      <c r="P85" s="5"/>
      <c r="Q85" s="6">
        <v>17264</v>
      </c>
      <c r="R85" s="5"/>
      <c r="S85" s="6">
        <v>15031</v>
      </c>
      <c r="T85" s="5"/>
      <c r="U85" s="6">
        <v>19024</v>
      </c>
      <c r="V85" s="5"/>
    </row>
    <row r="86" spans="1:23" ht="15" customHeight="1" x14ac:dyDescent="0.4">
      <c r="A86" s="4" t="s">
        <v>106</v>
      </c>
      <c r="B86" s="5" t="s">
        <v>32</v>
      </c>
      <c r="D86" s="5"/>
      <c r="F86" s="5"/>
      <c r="H86" s="5"/>
      <c r="J86" s="5"/>
      <c r="L86" s="5"/>
      <c r="M86" s="6">
        <v>1502</v>
      </c>
      <c r="N86" s="5"/>
      <c r="P86" s="5"/>
      <c r="R86" s="5"/>
      <c r="T86" s="5"/>
      <c r="V86" s="5"/>
    </row>
    <row r="87" spans="1:23" ht="15" customHeight="1" x14ac:dyDescent="0.4">
      <c r="A87" s="4" t="s">
        <v>107</v>
      </c>
      <c r="B87" s="5" t="s">
        <v>32</v>
      </c>
      <c r="C87" s="6">
        <v>27796</v>
      </c>
      <c r="D87" s="5"/>
      <c r="E87" s="6">
        <v>29500</v>
      </c>
      <c r="F87" s="5"/>
      <c r="G87" s="6">
        <v>26888</v>
      </c>
      <c r="H87" s="5"/>
      <c r="I87" s="6">
        <v>23301</v>
      </c>
      <c r="J87" s="5"/>
      <c r="K87" s="6">
        <v>25946</v>
      </c>
      <c r="L87" s="5"/>
      <c r="M87" s="6">
        <v>62280</v>
      </c>
      <c r="N87" s="5"/>
      <c r="O87" s="6">
        <v>37594</v>
      </c>
      <c r="P87" s="5"/>
      <c r="Q87" s="6">
        <v>42683</v>
      </c>
      <c r="R87" s="5"/>
      <c r="S87" s="6">
        <v>43615</v>
      </c>
      <c r="T87" s="5"/>
      <c r="U87" s="6">
        <v>42016</v>
      </c>
      <c r="V87" s="5"/>
    </row>
    <row r="88" spans="1:23" ht="15" customHeight="1" x14ac:dyDescent="0.4">
      <c r="A88" s="4" t="s">
        <v>108</v>
      </c>
      <c r="B88" s="5" t="s">
        <v>32</v>
      </c>
      <c r="C88" s="6">
        <v>27796</v>
      </c>
      <c r="D88" s="5"/>
      <c r="E88" s="6">
        <v>29500</v>
      </c>
      <c r="F88" s="5"/>
      <c r="G88" s="6">
        <v>26888</v>
      </c>
      <c r="H88" s="5"/>
      <c r="I88" s="6">
        <v>23301</v>
      </c>
      <c r="J88" s="5"/>
      <c r="K88" s="6">
        <v>25946</v>
      </c>
      <c r="L88" s="5"/>
      <c r="M88" s="6">
        <v>62280</v>
      </c>
      <c r="N88" s="5"/>
      <c r="O88" s="6">
        <v>37594</v>
      </c>
      <c r="P88" s="5"/>
      <c r="Q88" s="6">
        <v>42683</v>
      </c>
      <c r="R88" s="5"/>
      <c r="S88" s="6">
        <v>43615</v>
      </c>
      <c r="T88" s="5"/>
      <c r="U88" s="6">
        <v>42016</v>
      </c>
      <c r="V88" s="5"/>
    </row>
    <row r="89" spans="1:23" ht="15" customHeight="1" x14ac:dyDescent="0.4">
      <c r="A89" s="4" t="s">
        <v>109</v>
      </c>
      <c r="B89" s="5" t="s">
        <v>32</v>
      </c>
      <c r="D89" s="5"/>
      <c r="F89" s="5"/>
      <c r="H89" s="5"/>
      <c r="J89" s="5"/>
      <c r="L89" s="5"/>
      <c r="N89" s="5"/>
      <c r="P89" s="5"/>
      <c r="R89" s="5"/>
      <c r="T89" s="5"/>
      <c r="V89" s="5"/>
    </row>
    <row r="90" spans="1:23" ht="15" customHeight="1" x14ac:dyDescent="0.4">
      <c r="A90" s="4" t="s">
        <v>110</v>
      </c>
      <c r="B90" s="5" t="s">
        <v>32</v>
      </c>
      <c r="D90" s="5"/>
      <c r="F90" s="5"/>
      <c r="H90" s="5"/>
      <c r="J90" s="5"/>
      <c r="L90" s="5"/>
      <c r="N90" s="5"/>
      <c r="P90" s="5"/>
      <c r="R90" s="5"/>
      <c r="T90" s="5"/>
      <c r="V90" s="5"/>
    </row>
    <row r="91" spans="1:23" ht="15" customHeight="1" x14ac:dyDescent="0.4">
      <c r="A91" s="4" t="s">
        <v>111</v>
      </c>
      <c r="B91" s="5" t="s">
        <v>32</v>
      </c>
      <c r="C91" s="6">
        <v>6560</v>
      </c>
      <c r="D91" s="5"/>
      <c r="E91" s="6">
        <v>6846</v>
      </c>
      <c r="F91" s="5"/>
      <c r="G91" s="6">
        <v>5938</v>
      </c>
      <c r="H91" s="5"/>
      <c r="I91" s="6">
        <v>4927</v>
      </c>
      <c r="J91" s="5"/>
      <c r="K91" s="6">
        <v>5027</v>
      </c>
      <c r="L91" s="5"/>
      <c r="M91" s="6">
        <v>3206</v>
      </c>
      <c r="N91" s="5"/>
      <c r="O91" s="6">
        <v>4043</v>
      </c>
      <c r="P91" s="5"/>
      <c r="Q91" s="6">
        <v>6854</v>
      </c>
      <c r="R91" s="5"/>
      <c r="S91" s="6">
        <v>2559</v>
      </c>
      <c r="T91" s="5"/>
      <c r="U91" s="6">
        <v>10760</v>
      </c>
      <c r="V91" s="5"/>
      <c r="W91" s="6">
        <v>58698</v>
      </c>
    </row>
    <row r="92" spans="1:23" ht="15" customHeight="1" x14ac:dyDescent="0.4">
      <c r="A92" s="4" t="s">
        <v>112</v>
      </c>
      <c r="B92" s="5" t="s">
        <v>32</v>
      </c>
      <c r="D92" s="5"/>
      <c r="F92" s="5"/>
      <c r="H92" s="5"/>
      <c r="J92" s="5"/>
      <c r="L92" s="5"/>
      <c r="N92" s="5"/>
      <c r="P92" s="5"/>
      <c r="R92" s="5"/>
      <c r="T92" s="5"/>
      <c r="V92" s="5"/>
    </row>
    <row r="93" spans="1:23" ht="15" customHeight="1" x14ac:dyDescent="0.4">
      <c r="A93" s="4" t="s">
        <v>113</v>
      </c>
      <c r="B93" s="5" t="s">
        <v>32</v>
      </c>
      <c r="C93" s="6">
        <v>145</v>
      </c>
      <c r="D93" s="5"/>
      <c r="E93" s="6">
        <v>88</v>
      </c>
      <c r="F93" s="5"/>
      <c r="G93" s="6">
        <v>43</v>
      </c>
      <c r="H93" s="5"/>
      <c r="I93" s="6">
        <v>29</v>
      </c>
      <c r="J93" s="5"/>
      <c r="K93" s="6">
        <v>26</v>
      </c>
      <c r="L93" s="5"/>
      <c r="M93" s="6">
        <v>150</v>
      </c>
      <c r="N93" s="5"/>
      <c r="O93" s="6">
        <v>488</v>
      </c>
      <c r="P93" s="5"/>
      <c r="Q93" s="6">
        <v>599</v>
      </c>
      <c r="R93" s="5"/>
      <c r="S93" s="6">
        <v>303</v>
      </c>
      <c r="T93" s="5"/>
      <c r="U93" s="6">
        <v>2</v>
      </c>
      <c r="V93" s="5"/>
      <c r="W93" s="6">
        <v>2</v>
      </c>
    </row>
    <row r="94" spans="1:23" ht="15" customHeight="1" x14ac:dyDescent="0.4">
      <c r="A94" s="4" t="s">
        <v>114</v>
      </c>
      <c r="B94" s="5" t="s">
        <v>32</v>
      </c>
      <c r="D94" s="5"/>
      <c r="F94" s="5"/>
      <c r="H94" s="5"/>
      <c r="J94" s="5"/>
      <c r="L94" s="5"/>
      <c r="N94" s="5"/>
      <c r="P94" s="5"/>
      <c r="R94" s="5"/>
      <c r="T94" s="5"/>
      <c r="V94" s="5"/>
    </row>
    <row r="95" spans="1:23" ht="15" customHeight="1" x14ac:dyDescent="0.4">
      <c r="A95" s="4" t="s">
        <v>115</v>
      </c>
      <c r="B95" s="5" t="s">
        <v>32</v>
      </c>
      <c r="D95" s="5"/>
      <c r="F95" s="5"/>
      <c r="H95" s="5"/>
      <c r="J95" s="5"/>
      <c r="L95" s="5"/>
      <c r="N95" s="5"/>
      <c r="P95" s="5"/>
      <c r="R95" s="5"/>
      <c r="T95" s="5"/>
      <c r="V95" s="5"/>
    </row>
    <row r="96" spans="1:23" ht="15" customHeight="1" x14ac:dyDescent="0.4">
      <c r="A96" s="4" t="s">
        <v>116</v>
      </c>
      <c r="B96" s="5" t="s">
        <v>32</v>
      </c>
      <c r="D96" s="5"/>
      <c r="F96" s="5"/>
      <c r="H96" s="5"/>
      <c r="J96" s="5"/>
      <c r="L96" s="5"/>
      <c r="N96" s="5"/>
      <c r="P96" s="5"/>
      <c r="R96" s="5"/>
      <c r="T96" s="5"/>
      <c r="V96" s="5"/>
    </row>
    <row r="97" spans="1:23" ht="15" customHeight="1" x14ac:dyDescent="0.4">
      <c r="A97" s="4" t="s">
        <v>117</v>
      </c>
      <c r="B97" s="5" t="s">
        <v>32</v>
      </c>
      <c r="D97" s="5"/>
      <c r="F97" s="5"/>
      <c r="H97" s="5"/>
      <c r="J97" s="5"/>
      <c r="L97" s="5"/>
      <c r="N97" s="5"/>
      <c r="P97" s="5"/>
      <c r="R97" s="5"/>
      <c r="T97" s="5"/>
      <c r="V97" s="5"/>
    </row>
    <row r="98" spans="1:23" ht="15" customHeight="1" x14ac:dyDescent="0.4">
      <c r="A98" s="4" t="s">
        <v>118</v>
      </c>
      <c r="B98" s="5" t="s">
        <v>32</v>
      </c>
      <c r="D98" s="5"/>
      <c r="F98" s="5"/>
      <c r="H98" s="5"/>
      <c r="J98" s="5"/>
      <c r="L98" s="5"/>
      <c r="N98" s="5"/>
      <c r="P98" s="5"/>
      <c r="R98" s="5"/>
      <c r="T98" s="5"/>
      <c r="V98" s="5"/>
    </row>
    <row r="99" spans="1:23" ht="15" customHeight="1" x14ac:dyDescent="0.4">
      <c r="A99" s="4" t="s">
        <v>119</v>
      </c>
      <c r="B99" s="5" t="s">
        <v>32</v>
      </c>
      <c r="D99" s="5"/>
      <c r="F99" s="5"/>
      <c r="H99" s="5"/>
      <c r="J99" s="5"/>
      <c r="L99" s="5"/>
      <c r="N99" s="5"/>
      <c r="P99" s="5"/>
      <c r="R99" s="5"/>
      <c r="T99" s="5"/>
      <c r="V99" s="5"/>
    </row>
    <row r="100" spans="1:23" ht="15" customHeight="1" x14ac:dyDescent="0.4">
      <c r="A100" s="4" t="s">
        <v>120</v>
      </c>
      <c r="B100" s="5" t="s">
        <v>32</v>
      </c>
      <c r="D100" s="5"/>
      <c r="F100" s="5"/>
      <c r="H100" s="5"/>
      <c r="J100" s="5"/>
      <c r="L100" s="5"/>
      <c r="N100" s="5"/>
      <c r="P100" s="5"/>
      <c r="R100" s="5"/>
      <c r="T100" s="5"/>
      <c r="U100" s="6">
        <v>1019</v>
      </c>
      <c r="V100" s="5"/>
      <c r="W100" s="6">
        <v>1</v>
      </c>
    </row>
    <row r="101" spans="1:23" ht="15" customHeight="1" x14ac:dyDescent="0.4">
      <c r="A101" s="4" t="s">
        <v>121</v>
      </c>
      <c r="B101" s="5" t="s">
        <v>32</v>
      </c>
      <c r="D101" s="5"/>
      <c r="F101" s="5"/>
      <c r="H101" s="5"/>
      <c r="J101" s="5"/>
      <c r="L101" s="5"/>
      <c r="N101" s="5"/>
      <c r="P101" s="5"/>
      <c r="R101" s="5"/>
      <c r="T101" s="5"/>
      <c r="V101" s="5"/>
    </row>
    <row r="102" spans="1:23" ht="15" customHeight="1" x14ac:dyDescent="0.4">
      <c r="A102" s="4" t="s">
        <v>122</v>
      </c>
      <c r="B102" s="5" t="s">
        <v>32</v>
      </c>
      <c r="D102" s="5"/>
      <c r="F102" s="5"/>
      <c r="H102" s="5"/>
      <c r="J102" s="5"/>
      <c r="L102" s="5"/>
      <c r="N102" s="5"/>
      <c r="P102" s="5"/>
      <c r="R102" s="5"/>
      <c r="T102" s="5"/>
      <c r="V102" s="5"/>
    </row>
    <row r="103" spans="1:23" ht="15" customHeight="1" x14ac:dyDescent="0.4">
      <c r="A103" s="4" t="s">
        <v>123</v>
      </c>
      <c r="B103" s="5" t="s">
        <v>32</v>
      </c>
      <c r="D103" s="5"/>
      <c r="F103" s="5"/>
      <c r="H103" s="5"/>
      <c r="J103" s="5"/>
      <c r="L103" s="5"/>
      <c r="N103" s="5"/>
      <c r="P103" s="5"/>
      <c r="R103" s="5"/>
      <c r="T103" s="5"/>
      <c r="V103" s="5"/>
    </row>
    <row r="104" spans="1:23" ht="15" customHeight="1" x14ac:dyDescent="0.4">
      <c r="A104" s="4" t="s">
        <v>124</v>
      </c>
      <c r="B104" s="5" t="s">
        <v>32</v>
      </c>
      <c r="C104" s="6">
        <v>663</v>
      </c>
      <c r="D104" s="5"/>
      <c r="E104" s="6">
        <v>1101</v>
      </c>
      <c r="F104" s="5"/>
      <c r="G104" s="6">
        <v>492</v>
      </c>
      <c r="H104" s="5"/>
      <c r="I104" s="6">
        <v>461</v>
      </c>
      <c r="J104" s="5"/>
      <c r="K104" s="6">
        <v>352</v>
      </c>
      <c r="L104" s="5"/>
      <c r="M104" s="6">
        <v>728</v>
      </c>
      <c r="N104" s="5"/>
      <c r="O104" s="6">
        <v>699</v>
      </c>
      <c r="P104" s="5"/>
      <c r="Q104" s="6">
        <v>258</v>
      </c>
      <c r="R104" s="5"/>
      <c r="S104" s="6">
        <v>176</v>
      </c>
      <c r="T104" s="5"/>
      <c r="U104" s="6">
        <v>39</v>
      </c>
      <c r="V104" s="5"/>
    </row>
    <row r="105" spans="1:23" ht="15" customHeight="1" x14ac:dyDescent="0.4">
      <c r="A105" s="4" t="s">
        <v>125</v>
      </c>
      <c r="B105" s="5" t="s">
        <v>32</v>
      </c>
      <c r="D105" s="5"/>
      <c r="F105" s="5"/>
      <c r="H105" s="5"/>
      <c r="J105" s="5"/>
      <c r="L105" s="5"/>
      <c r="N105" s="5"/>
      <c r="P105" s="5"/>
      <c r="R105" s="5"/>
      <c r="T105" s="5"/>
      <c r="V105" s="5"/>
    </row>
    <row r="106" spans="1:23" ht="15" customHeight="1" x14ac:dyDescent="0.4">
      <c r="A106" s="4" t="s">
        <v>126</v>
      </c>
      <c r="B106" s="5" t="s">
        <v>32</v>
      </c>
      <c r="D106" s="5"/>
      <c r="F106" s="5"/>
      <c r="H106" s="5"/>
      <c r="J106" s="5"/>
      <c r="L106" s="5"/>
      <c r="N106" s="5"/>
      <c r="P106" s="5"/>
      <c r="R106" s="5"/>
      <c r="T106" s="5"/>
      <c r="V106" s="5"/>
    </row>
    <row r="107" spans="1:23" ht="15" customHeight="1" x14ac:dyDescent="0.4">
      <c r="A107" s="4" t="s">
        <v>127</v>
      </c>
      <c r="B107" s="5" t="s">
        <v>32</v>
      </c>
      <c r="D107" s="5"/>
      <c r="F107" s="5"/>
      <c r="H107" s="5"/>
      <c r="J107" s="5"/>
      <c r="L107" s="5"/>
      <c r="N107" s="5"/>
      <c r="P107" s="5"/>
      <c r="Q107" s="6">
        <v>270</v>
      </c>
      <c r="R107" s="5"/>
      <c r="S107" s="6">
        <v>43</v>
      </c>
      <c r="T107" s="5"/>
      <c r="U107" s="6">
        <v>5440</v>
      </c>
      <c r="V107" s="5"/>
      <c r="W107" s="6">
        <v>2</v>
      </c>
    </row>
    <row r="108" spans="1:23" ht="15" customHeight="1" x14ac:dyDescent="0.4">
      <c r="A108" s="4" t="s">
        <v>128</v>
      </c>
      <c r="B108" s="5" t="s">
        <v>32</v>
      </c>
      <c r="D108" s="5"/>
      <c r="F108" s="5"/>
      <c r="H108" s="5"/>
      <c r="J108" s="5"/>
      <c r="L108" s="5"/>
      <c r="N108" s="5"/>
      <c r="P108" s="5"/>
      <c r="R108" s="5"/>
      <c r="T108" s="5"/>
      <c r="V108" s="5"/>
    </row>
    <row r="109" spans="1:23" ht="15" customHeight="1" x14ac:dyDescent="0.4">
      <c r="A109" s="4" t="s">
        <v>129</v>
      </c>
      <c r="B109" s="5" t="s">
        <v>32</v>
      </c>
      <c r="D109" s="5"/>
      <c r="F109" s="5"/>
      <c r="H109" s="5"/>
      <c r="J109" s="5"/>
      <c r="L109" s="5"/>
      <c r="N109" s="5"/>
      <c r="P109" s="5"/>
      <c r="R109" s="5"/>
      <c r="T109" s="5"/>
      <c r="V109" s="5"/>
    </row>
    <row r="110" spans="1:23" ht="15" customHeight="1" x14ac:dyDescent="0.4">
      <c r="A110" s="4" t="s">
        <v>130</v>
      </c>
      <c r="B110" s="5" t="s">
        <v>32</v>
      </c>
      <c r="D110" s="5"/>
      <c r="F110" s="5"/>
      <c r="H110" s="5"/>
      <c r="J110" s="5"/>
      <c r="L110" s="5"/>
      <c r="N110" s="5"/>
      <c r="P110" s="5"/>
      <c r="R110" s="5"/>
      <c r="T110" s="5"/>
      <c r="V110" s="5"/>
    </row>
    <row r="111" spans="1:23" ht="15" customHeight="1" x14ac:dyDescent="0.4">
      <c r="A111" s="4" t="s">
        <v>131</v>
      </c>
      <c r="B111" s="5" t="s">
        <v>32</v>
      </c>
      <c r="C111" s="6">
        <v>1736</v>
      </c>
      <c r="D111" s="5"/>
      <c r="E111" s="6">
        <v>2378</v>
      </c>
      <c r="F111" s="5"/>
      <c r="G111" s="6">
        <v>2093</v>
      </c>
      <c r="H111" s="5"/>
      <c r="I111" s="6">
        <v>1636</v>
      </c>
      <c r="J111" s="5"/>
      <c r="K111" s="6">
        <v>1843</v>
      </c>
      <c r="L111" s="5"/>
      <c r="M111" s="6">
        <v>9889</v>
      </c>
      <c r="N111" s="5"/>
      <c r="O111" s="6">
        <v>3323</v>
      </c>
      <c r="P111" s="5"/>
      <c r="Q111" s="6">
        <v>3080</v>
      </c>
      <c r="R111" s="5"/>
      <c r="S111" s="6">
        <v>7874</v>
      </c>
      <c r="T111" s="5"/>
      <c r="U111" s="6">
        <v>1647</v>
      </c>
      <c r="V111" s="5"/>
      <c r="W111" s="6">
        <v>5</v>
      </c>
    </row>
    <row r="112" spans="1:23" ht="15" customHeight="1" x14ac:dyDescent="0.4">
      <c r="A112" s="4" t="s">
        <v>132</v>
      </c>
      <c r="B112" s="5" t="s">
        <v>32</v>
      </c>
      <c r="C112" s="6">
        <v>7582</v>
      </c>
      <c r="D112" s="5"/>
      <c r="E112" s="6">
        <v>7580</v>
      </c>
      <c r="F112" s="5"/>
      <c r="G112" s="6">
        <v>7975</v>
      </c>
      <c r="H112" s="5"/>
      <c r="I112" s="6">
        <v>7584</v>
      </c>
      <c r="J112" s="5"/>
      <c r="K112" s="6">
        <v>9049</v>
      </c>
      <c r="L112" s="5"/>
      <c r="M112" s="6">
        <v>16469</v>
      </c>
      <c r="N112" s="5"/>
      <c r="O112" s="6">
        <v>39915</v>
      </c>
      <c r="P112" s="5"/>
      <c r="Q112" s="6">
        <v>31343</v>
      </c>
      <c r="R112" s="5"/>
      <c r="S112" s="6">
        <v>15065</v>
      </c>
      <c r="T112" s="5"/>
      <c r="U112" s="6">
        <v>1625</v>
      </c>
      <c r="V112" s="5"/>
      <c r="W112" s="6">
        <v>252</v>
      </c>
    </row>
    <row r="113" spans="1:23" ht="15" customHeight="1" x14ac:dyDescent="0.4">
      <c r="A113" s="4" t="s">
        <v>133</v>
      </c>
      <c r="B113" s="5" t="s">
        <v>32</v>
      </c>
      <c r="C113" s="6">
        <v>5938</v>
      </c>
      <c r="D113" s="5"/>
      <c r="E113" s="6">
        <v>6008</v>
      </c>
      <c r="F113" s="5"/>
      <c r="G113" s="6">
        <v>6362</v>
      </c>
      <c r="H113" s="5"/>
      <c r="I113" s="6">
        <v>5894</v>
      </c>
      <c r="J113" s="5"/>
      <c r="K113" s="6">
        <v>7255</v>
      </c>
      <c r="L113" s="5"/>
      <c r="M113" s="6">
        <v>13550</v>
      </c>
      <c r="N113" s="5"/>
      <c r="O113" s="6">
        <v>38423</v>
      </c>
      <c r="P113" s="5"/>
      <c r="Q113" s="6">
        <v>30226</v>
      </c>
      <c r="R113" s="5"/>
      <c r="S113" s="6">
        <v>9987</v>
      </c>
      <c r="T113" s="5"/>
      <c r="U113" s="6">
        <v>5</v>
      </c>
      <c r="V113" s="5"/>
    </row>
    <row r="114" spans="1:23" ht="15" customHeight="1" x14ac:dyDescent="0.4">
      <c r="A114" s="4" t="s">
        <v>134</v>
      </c>
      <c r="B114" s="5" t="s">
        <v>32</v>
      </c>
      <c r="D114" s="5"/>
      <c r="F114" s="5"/>
      <c r="H114" s="5"/>
      <c r="J114" s="5"/>
      <c r="L114" s="5"/>
      <c r="N114" s="5"/>
      <c r="O114" s="6">
        <v>11400</v>
      </c>
      <c r="P114" s="5"/>
      <c r="R114" s="5"/>
      <c r="T114" s="5"/>
      <c r="V114" s="5"/>
    </row>
    <row r="115" spans="1:23" ht="15" customHeight="1" x14ac:dyDescent="0.4">
      <c r="A115" s="4" t="s">
        <v>135</v>
      </c>
      <c r="B115" s="5" t="s">
        <v>32</v>
      </c>
      <c r="C115" s="6">
        <v>5938</v>
      </c>
      <c r="D115" s="5"/>
      <c r="E115" s="6">
        <v>6008</v>
      </c>
      <c r="F115" s="5"/>
      <c r="G115" s="6">
        <v>6362</v>
      </c>
      <c r="H115" s="5"/>
      <c r="I115" s="6">
        <v>5894</v>
      </c>
      <c r="J115" s="5"/>
      <c r="K115" s="6">
        <v>7255</v>
      </c>
      <c r="L115" s="5"/>
      <c r="M115" s="6">
        <v>13550</v>
      </c>
      <c r="N115" s="5"/>
      <c r="O115" s="6">
        <v>27023</v>
      </c>
      <c r="P115" s="5"/>
      <c r="Q115" s="6">
        <v>30226</v>
      </c>
      <c r="R115" s="5"/>
      <c r="S115" s="6">
        <v>9987</v>
      </c>
      <c r="T115" s="5"/>
      <c r="U115" s="6">
        <v>5</v>
      </c>
      <c r="V115" s="5"/>
    </row>
    <row r="116" spans="1:23" ht="15" customHeight="1" x14ac:dyDescent="0.4">
      <c r="A116" s="4" t="s">
        <v>136</v>
      </c>
      <c r="B116" s="5" t="s">
        <v>32</v>
      </c>
      <c r="D116" s="5"/>
      <c r="F116" s="5"/>
      <c r="H116" s="5"/>
      <c r="J116" s="5"/>
      <c r="L116" s="5"/>
      <c r="N116" s="5"/>
      <c r="P116" s="5"/>
      <c r="R116" s="5"/>
      <c r="T116" s="5"/>
      <c r="V116" s="5"/>
    </row>
    <row r="117" spans="1:23" ht="15" customHeight="1" x14ac:dyDescent="0.4">
      <c r="A117" s="4" t="s">
        <v>110</v>
      </c>
      <c r="B117" s="5" t="s">
        <v>32</v>
      </c>
      <c r="D117" s="5"/>
      <c r="F117" s="5"/>
      <c r="H117" s="5"/>
      <c r="J117" s="5"/>
      <c r="L117" s="5"/>
      <c r="N117" s="5"/>
      <c r="P117" s="5"/>
      <c r="R117" s="5"/>
      <c r="T117" s="5"/>
      <c r="V117" s="5"/>
    </row>
    <row r="118" spans="1:23" ht="15" customHeight="1" x14ac:dyDescent="0.4">
      <c r="A118" s="4" t="s">
        <v>137</v>
      </c>
      <c r="B118" s="5" t="s">
        <v>32</v>
      </c>
      <c r="D118" s="5"/>
      <c r="F118" s="5"/>
      <c r="H118" s="5"/>
      <c r="J118" s="5"/>
      <c r="L118" s="5"/>
      <c r="N118" s="5"/>
      <c r="P118" s="5"/>
      <c r="R118" s="5"/>
      <c r="T118" s="5"/>
      <c r="V118" s="5"/>
    </row>
    <row r="119" spans="1:23" ht="15" customHeight="1" x14ac:dyDescent="0.4">
      <c r="A119" s="4" t="s">
        <v>138</v>
      </c>
      <c r="B119" s="5" t="s">
        <v>32</v>
      </c>
      <c r="D119" s="5"/>
      <c r="F119" s="5"/>
      <c r="H119" s="5"/>
      <c r="J119" s="5"/>
      <c r="L119" s="5"/>
      <c r="N119" s="5"/>
      <c r="P119" s="5"/>
      <c r="R119" s="5"/>
      <c r="T119" s="5"/>
      <c r="U119" s="6">
        <v>81</v>
      </c>
      <c r="V119" s="5"/>
    </row>
    <row r="120" spans="1:23" ht="15" customHeight="1" x14ac:dyDescent="0.4">
      <c r="A120" s="4" t="s">
        <v>139</v>
      </c>
      <c r="B120" s="5" t="s">
        <v>32</v>
      </c>
      <c r="C120" s="6">
        <v>1589</v>
      </c>
      <c r="D120" s="5"/>
      <c r="E120" s="6">
        <v>1572</v>
      </c>
      <c r="F120" s="5"/>
      <c r="G120" s="6">
        <v>1613</v>
      </c>
      <c r="H120" s="5"/>
      <c r="I120" s="6">
        <v>1690</v>
      </c>
      <c r="J120" s="5"/>
      <c r="K120" s="6">
        <v>1794</v>
      </c>
      <c r="L120" s="5"/>
      <c r="M120" s="6">
        <v>1510</v>
      </c>
      <c r="N120" s="5"/>
      <c r="O120" s="6">
        <v>1256</v>
      </c>
      <c r="P120" s="5"/>
      <c r="Q120" s="6">
        <v>1032</v>
      </c>
      <c r="R120" s="5"/>
      <c r="S120" s="6">
        <v>986</v>
      </c>
      <c r="T120" s="5"/>
      <c r="U120" s="6">
        <v>1511</v>
      </c>
      <c r="V120" s="5"/>
      <c r="W120" s="6">
        <v>252</v>
      </c>
    </row>
    <row r="121" spans="1:23" ht="15" customHeight="1" x14ac:dyDescent="0.4">
      <c r="A121" s="4" t="s">
        <v>140</v>
      </c>
      <c r="B121" s="5" t="s">
        <v>32</v>
      </c>
      <c r="C121" s="6">
        <v>1589</v>
      </c>
      <c r="D121" s="5"/>
      <c r="E121" s="6">
        <v>1572</v>
      </c>
      <c r="F121" s="5"/>
      <c r="G121" s="6">
        <v>1613</v>
      </c>
      <c r="H121" s="5"/>
      <c r="I121" s="6">
        <v>1690</v>
      </c>
      <c r="J121" s="5"/>
      <c r="K121" s="6">
        <v>1794</v>
      </c>
      <c r="L121" s="5"/>
      <c r="M121" s="6">
        <v>1510</v>
      </c>
      <c r="N121" s="5"/>
      <c r="O121" s="6">
        <v>1256</v>
      </c>
      <c r="P121" s="5"/>
      <c r="Q121" s="6">
        <v>1032</v>
      </c>
      <c r="R121" s="5"/>
      <c r="S121" s="6">
        <v>986</v>
      </c>
      <c r="T121" s="5"/>
      <c r="U121" s="6">
        <v>1511</v>
      </c>
      <c r="V121" s="5"/>
      <c r="W121" s="6">
        <v>252</v>
      </c>
    </row>
    <row r="122" spans="1:23" ht="15" customHeight="1" x14ac:dyDescent="0.4">
      <c r="A122" s="4" t="s">
        <v>141</v>
      </c>
      <c r="B122" s="5" t="s">
        <v>32</v>
      </c>
      <c r="D122" s="5"/>
      <c r="F122" s="5"/>
      <c r="H122" s="5"/>
      <c r="J122" s="5"/>
      <c r="L122" s="5"/>
      <c r="N122" s="5"/>
      <c r="P122" s="5"/>
      <c r="R122" s="5"/>
      <c r="T122" s="5"/>
      <c r="V122" s="5"/>
    </row>
    <row r="123" spans="1:23" ht="15" customHeight="1" x14ac:dyDescent="0.4">
      <c r="A123" s="4" t="s">
        <v>142</v>
      </c>
      <c r="B123" s="5" t="s">
        <v>32</v>
      </c>
      <c r="D123" s="5"/>
      <c r="F123" s="5"/>
      <c r="H123" s="5"/>
      <c r="J123" s="5"/>
      <c r="L123" s="5"/>
      <c r="N123" s="5"/>
      <c r="P123" s="5"/>
      <c r="R123" s="5"/>
      <c r="T123" s="5"/>
      <c r="V123" s="5"/>
    </row>
    <row r="124" spans="1:23" ht="15" customHeight="1" x14ac:dyDescent="0.4">
      <c r="A124" s="4" t="s">
        <v>143</v>
      </c>
      <c r="B124" s="5" t="s">
        <v>32</v>
      </c>
      <c r="D124" s="5"/>
      <c r="F124" s="5"/>
      <c r="H124" s="5"/>
      <c r="J124" s="5"/>
      <c r="L124" s="5"/>
      <c r="N124" s="5"/>
      <c r="P124" s="5"/>
      <c r="R124" s="5"/>
      <c r="T124" s="5"/>
      <c r="V124" s="5"/>
    </row>
    <row r="125" spans="1:23" ht="15" customHeight="1" x14ac:dyDescent="0.4">
      <c r="A125" s="4" t="s">
        <v>144</v>
      </c>
      <c r="B125" s="5" t="s">
        <v>32</v>
      </c>
      <c r="D125" s="5"/>
      <c r="F125" s="5"/>
      <c r="H125" s="5"/>
      <c r="J125" s="5"/>
      <c r="L125" s="5"/>
      <c r="N125" s="5"/>
      <c r="P125" s="5"/>
      <c r="R125" s="5"/>
      <c r="T125" s="5"/>
      <c r="V125" s="5"/>
    </row>
    <row r="126" spans="1:23" ht="15" customHeight="1" x14ac:dyDescent="0.4">
      <c r="A126" s="4" t="s">
        <v>117</v>
      </c>
      <c r="B126" s="5" t="s">
        <v>32</v>
      </c>
      <c r="D126" s="5"/>
      <c r="F126" s="5"/>
      <c r="H126" s="5"/>
      <c r="J126" s="5"/>
      <c r="L126" s="5"/>
      <c r="N126" s="5"/>
      <c r="P126" s="5"/>
      <c r="R126" s="5"/>
      <c r="T126" s="5"/>
      <c r="V126" s="5"/>
    </row>
    <row r="127" spans="1:23" ht="15" customHeight="1" x14ac:dyDescent="0.4">
      <c r="A127" s="4" t="s">
        <v>145</v>
      </c>
      <c r="B127" s="5" t="s">
        <v>32</v>
      </c>
      <c r="D127" s="5"/>
      <c r="F127" s="5"/>
      <c r="H127" s="5"/>
      <c r="J127" s="5"/>
      <c r="L127" s="5"/>
      <c r="N127" s="5"/>
      <c r="P127" s="5"/>
      <c r="R127" s="5"/>
      <c r="T127" s="5"/>
      <c r="V127" s="5"/>
    </row>
    <row r="128" spans="1:23" ht="15" customHeight="1" x14ac:dyDescent="0.4">
      <c r="A128" s="4" t="s">
        <v>146</v>
      </c>
      <c r="B128" s="5" t="s">
        <v>32</v>
      </c>
      <c r="D128" s="5"/>
      <c r="F128" s="5"/>
      <c r="H128" s="5"/>
      <c r="J128" s="5"/>
      <c r="L128" s="5"/>
      <c r="N128" s="5"/>
      <c r="P128" s="5"/>
      <c r="R128" s="5"/>
      <c r="T128" s="5"/>
      <c r="V128" s="5"/>
    </row>
    <row r="129" spans="1:23" ht="15" customHeight="1" x14ac:dyDescent="0.4">
      <c r="A129" s="4" t="s">
        <v>147</v>
      </c>
      <c r="B129" s="5" t="s">
        <v>32</v>
      </c>
      <c r="D129" s="5"/>
      <c r="F129" s="5"/>
      <c r="H129" s="5"/>
      <c r="J129" s="5"/>
      <c r="L129" s="5"/>
      <c r="N129" s="5"/>
      <c r="P129" s="5"/>
      <c r="R129" s="5"/>
      <c r="T129" s="5"/>
      <c r="V129" s="5"/>
    </row>
    <row r="130" spans="1:23" ht="15" customHeight="1" x14ac:dyDescent="0.4">
      <c r="A130" s="4" t="s">
        <v>148</v>
      </c>
      <c r="B130" s="5" t="s">
        <v>32</v>
      </c>
      <c r="D130" s="5"/>
      <c r="F130" s="5"/>
      <c r="H130" s="5"/>
      <c r="J130" s="5"/>
      <c r="L130" s="5"/>
      <c r="N130" s="5"/>
      <c r="P130" s="5"/>
      <c r="R130" s="5"/>
      <c r="T130" s="5"/>
      <c r="V130" s="5"/>
    </row>
    <row r="131" spans="1:23" ht="15" customHeight="1" x14ac:dyDescent="0.4">
      <c r="A131" s="4" t="s">
        <v>149</v>
      </c>
      <c r="B131" s="5" t="s">
        <v>32</v>
      </c>
      <c r="C131" s="6">
        <v>54</v>
      </c>
      <c r="D131" s="5"/>
      <c r="F131" s="5"/>
      <c r="H131" s="5"/>
      <c r="J131" s="5"/>
      <c r="L131" s="5"/>
      <c r="M131" s="6">
        <v>1406</v>
      </c>
      <c r="N131" s="5"/>
      <c r="O131" s="6">
        <v>235</v>
      </c>
      <c r="P131" s="5"/>
      <c r="Q131" s="6">
        <v>83</v>
      </c>
      <c r="R131" s="5"/>
      <c r="S131" s="6">
        <v>4092</v>
      </c>
      <c r="T131" s="5"/>
      <c r="U131" s="6">
        <v>27</v>
      </c>
      <c r="V131" s="5"/>
    </row>
    <row r="132" spans="1:23" ht="15" customHeight="1" x14ac:dyDescent="0.4">
      <c r="A132" s="4" t="s">
        <v>150</v>
      </c>
      <c r="B132" s="5" t="s">
        <v>32</v>
      </c>
      <c r="D132" s="5"/>
      <c r="F132" s="5"/>
      <c r="H132" s="5"/>
      <c r="J132" s="5"/>
      <c r="L132" s="5"/>
      <c r="N132" s="5"/>
      <c r="P132" s="5"/>
      <c r="R132" s="5"/>
      <c r="T132" s="5"/>
      <c r="V132" s="5"/>
    </row>
    <row r="133" spans="1:23" ht="15" customHeight="1" x14ac:dyDescent="0.4">
      <c r="A133" s="4" t="s">
        <v>101</v>
      </c>
      <c r="B133" s="5" t="s">
        <v>32</v>
      </c>
      <c r="D133" s="5"/>
      <c r="F133" s="5"/>
      <c r="H133" s="5"/>
      <c r="I133" s="6">
        <v>10</v>
      </c>
      <c r="J133" s="5"/>
      <c r="K133" s="6">
        <v>24</v>
      </c>
      <c r="L133" s="5"/>
      <c r="M133" s="6">
        <v>7</v>
      </c>
      <c r="N133" s="5"/>
      <c r="P133" s="5"/>
      <c r="R133" s="5"/>
      <c r="T133" s="5"/>
      <c r="V133" s="5"/>
    </row>
    <row r="134" spans="1:23" ht="15" customHeight="1" x14ac:dyDescent="0.4">
      <c r="A134" s="4" t="s">
        <v>102</v>
      </c>
      <c r="B134" s="5" t="s">
        <v>32</v>
      </c>
      <c r="D134" s="5"/>
      <c r="F134" s="5"/>
      <c r="H134" s="5"/>
      <c r="J134" s="5"/>
      <c r="L134" s="5"/>
      <c r="N134" s="5"/>
      <c r="P134" s="5"/>
      <c r="R134" s="5"/>
      <c r="S134" s="6">
        <v>244</v>
      </c>
      <c r="T134" s="5"/>
      <c r="V134" s="5"/>
    </row>
    <row r="135" spans="1:23" ht="15" customHeight="1" x14ac:dyDescent="0.4">
      <c r="A135" s="4" t="s">
        <v>151</v>
      </c>
      <c r="B135" s="5" t="s">
        <v>32</v>
      </c>
      <c r="C135" s="6">
        <v>689</v>
      </c>
      <c r="D135" s="5"/>
      <c r="E135" s="6">
        <v>653</v>
      </c>
      <c r="F135" s="5"/>
      <c r="G135" s="6">
        <v>156</v>
      </c>
      <c r="H135" s="5"/>
      <c r="I135" s="6">
        <v>161</v>
      </c>
      <c r="J135" s="5"/>
      <c r="K135" s="6">
        <v>67</v>
      </c>
      <c r="L135" s="5"/>
      <c r="M135" s="6">
        <v>8259</v>
      </c>
      <c r="N135" s="5"/>
      <c r="O135" s="6">
        <v>407</v>
      </c>
      <c r="P135" s="5"/>
      <c r="Q135" s="6">
        <v>571</v>
      </c>
      <c r="R135" s="5"/>
      <c r="T135" s="5"/>
      <c r="V135" s="5"/>
    </row>
    <row r="136" spans="1:23" ht="15" customHeight="1" x14ac:dyDescent="0.4">
      <c r="A136" s="4" t="s">
        <v>152</v>
      </c>
      <c r="B136" s="5" t="s">
        <v>32</v>
      </c>
      <c r="C136" s="6">
        <v>57744</v>
      </c>
      <c r="D136" s="5"/>
      <c r="E136" s="6">
        <v>59110</v>
      </c>
      <c r="F136" s="5"/>
      <c r="G136" s="6">
        <v>54098</v>
      </c>
      <c r="H136" s="5"/>
      <c r="I136" s="6">
        <v>48503</v>
      </c>
      <c r="J136" s="5"/>
      <c r="K136" s="6">
        <v>53518</v>
      </c>
      <c r="L136" s="5"/>
      <c r="M136" s="6">
        <v>110745</v>
      </c>
      <c r="N136" s="5"/>
      <c r="O136" s="6">
        <v>98411</v>
      </c>
      <c r="P136" s="5"/>
      <c r="Q136" s="6">
        <v>102926</v>
      </c>
      <c r="R136" s="5"/>
      <c r="S136" s="6">
        <v>84911</v>
      </c>
      <c r="T136" s="5"/>
      <c r="U136" s="6">
        <v>81577</v>
      </c>
      <c r="V136" s="5"/>
      <c r="W136" s="6">
        <v>58962</v>
      </c>
    </row>
    <row r="137" spans="1:23" ht="15" customHeight="1" x14ac:dyDescent="0.4">
      <c r="A137" s="4" t="s">
        <v>153</v>
      </c>
      <c r="B137" s="5" t="s">
        <v>32</v>
      </c>
      <c r="D137" s="5"/>
      <c r="F137" s="5"/>
      <c r="H137" s="5"/>
      <c r="J137" s="5"/>
      <c r="L137" s="5"/>
      <c r="N137" s="5"/>
      <c r="P137" s="5"/>
      <c r="R137" s="5"/>
      <c r="T137" s="5"/>
      <c r="V137" s="5"/>
    </row>
    <row r="138" spans="1:23" ht="15" customHeight="1" x14ac:dyDescent="0.4">
      <c r="A138" s="4" t="s">
        <v>154</v>
      </c>
      <c r="B138" s="5" t="s">
        <v>32</v>
      </c>
      <c r="D138" s="5"/>
      <c r="F138" s="5"/>
      <c r="H138" s="5"/>
      <c r="J138" s="5"/>
      <c r="L138" s="5"/>
      <c r="N138" s="5"/>
      <c r="P138" s="5"/>
      <c r="R138" s="5"/>
      <c r="T138" s="5"/>
      <c r="V138" s="5"/>
    </row>
    <row r="139" spans="1:23" ht="15" customHeight="1" x14ac:dyDescent="0.4">
      <c r="A139" s="4" t="s">
        <v>155</v>
      </c>
      <c r="B139" s="5" t="s">
        <v>32</v>
      </c>
      <c r="D139" s="5"/>
      <c r="F139" s="5"/>
      <c r="H139" s="5"/>
      <c r="J139" s="5"/>
      <c r="L139" s="5"/>
      <c r="N139" s="5"/>
      <c r="P139" s="5"/>
      <c r="R139" s="5"/>
      <c r="T139" s="5"/>
      <c r="V139" s="5"/>
    </row>
    <row r="140" spans="1:23" ht="15" customHeight="1" x14ac:dyDescent="0.4">
      <c r="A140" s="4" t="s">
        <v>156</v>
      </c>
      <c r="B140" s="5" t="s">
        <v>32</v>
      </c>
      <c r="D140" s="5"/>
      <c r="F140" s="5"/>
      <c r="H140" s="5"/>
      <c r="J140" s="5"/>
      <c r="L140" s="5"/>
      <c r="N140" s="5"/>
      <c r="P140" s="5"/>
      <c r="R140" s="5"/>
      <c r="T140" s="5"/>
      <c r="V140" s="5"/>
    </row>
    <row r="141" spans="1:23" ht="15" customHeight="1" x14ac:dyDescent="0.4">
      <c r="A141" s="4" t="s">
        <v>157</v>
      </c>
      <c r="B141" s="5" t="s">
        <v>32</v>
      </c>
      <c r="C141" s="6">
        <v>4252</v>
      </c>
      <c r="D141" s="5"/>
      <c r="E141" s="6">
        <v>4252</v>
      </c>
      <c r="F141" s="5"/>
      <c r="G141" s="6">
        <v>4252</v>
      </c>
      <c r="H141" s="5"/>
      <c r="I141" s="6">
        <v>4252</v>
      </c>
      <c r="J141" s="5"/>
      <c r="K141" s="6">
        <v>4252</v>
      </c>
      <c r="L141" s="5"/>
      <c r="M141" s="6">
        <v>13176</v>
      </c>
      <c r="N141" s="5"/>
      <c r="O141" s="6">
        <v>23424</v>
      </c>
      <c r="P141" s="5"/>
      <c r="Q141" s="6">
        <v>24226</v>
      </c>
      <c r="R141" s="5"/>
      <c r="S141" s="6">
        <v>29851</v>
      </c>
      <c r="T141" s="5"/>
      <c r="U141" s="6">
        <v>34851</v>
      </c>
      <c r="V141" s="5"/>
      <c r="W141" s="6">
        <v>34851</v>
      </c>
    </row>
    <row r="142" spans="1:23" ht="15" customHeight="1" x14ac:dyDescent="0.4">
      <c r="A142" s="4" t="s">
        <v>158</v>
      </c>
      <c r="B142" s="5" t="s">
        <v>32</v>
      </c>
      <c r="D142" s="5"/>
      <c r="F142" s="5"/>
      <c r="H142" s="5"/>
      <c r="J142" s="5"/>
      <c r="L142" s="5"/>
      <c r="N142" s="5"/>
      <c r="P142" s="5"/>
      <c r="R142" s="5"/>
      <c r="T142" s="5"/>
      <c r="V142" s="5"/>
    </row>
    <row r="143" spans="1:23" ht="15" customHeight="1" x14ac:dyDescent="0.4">
      <c r="A143" s="4" t="s">
        <v>159</v>
      </c>
      <c r="B143" s="5" t="s">
        <v>32</v>
      </c>
      <c r="D143" s="5"/>
      <c r="F143" s="5"/>
      <c r="H143" s="5"/>
      <c r="J143" s="5"/>
      <c r="L143" s="5"/>
      <c r="N143" s="5"/>
      <c r="P143" s="5"/>
      <c r="R143" s="5"/>
      <c r="T143" s="5"/>
      <c r="V143" s="5"/>
    </row>
    <row r="144" spans="1:23" ht="15" customHeight="1" x14ac:dyDescent="0.4">
      <c r="A144" s="4" t="s">
        <v>160</v>
      </c>
      <c r="B144" s="5" t="s">
        <v>32</v>
      </c>
      <c r="C144" s="6">
        <v>3358</v>
      </c>
      <c r="D144" s="5"/>
      <c r="E144" s="6">
        <v>3358</v>
      </c>
      <c r="F144" s="5"/>
      <c r="G144" s="6">
        <v>3358</v>
      </c>
      <c r="H144" s="5"/>
      <c r="I144" s="6">
        <v>3358</v>
      </c>
      <c r="J144" s="5"/>
      <c r="K144" s="6">
        <v>3358</v>
      </c>
      <c r="L144" s="5"/>
      <c r="M144" s="6">
        <v>2631</v>
      </c>
      <c r="N144" s="5"/>
      <c r="O144" s="6">
        <v>12404</v>
      </c>
      <c r="P144" s="5"/>
      <c r="Q144" s="6">
        <v>13286</v>
      </c>
      <c r="R144" s="5"/>
      <c r="S144" s="6">
        <v>18301</v>
      </c>
      <c r="T144" s="5"/>
      <c r="V144" s="5"/>
    </row>
    <row r="145" spans="1:23" ht="15" customHeight="1" x14ac:dyDescent="0.4">
      <c r="A145" s="4" t="s">
        <v>161</v>
      </c>
      <c r="B145" s="5" t="s">
        <v>32</v>
      </c>
      <c r="D145" s="5"/>
      <c r="F145" s="5"/>
      <c r="H145" s="5"/>
      <c r="J145" s="5"/>
      <c r="L145" s="5"/>
      <c r="N145" s="5"/>
      <c r="P145" s="5"/>
      <c r="R145" s="5"/>
      <c r="T145" s="5"/>
      <c r="V145" s="5"/>
    </row>
    <row r="146" spans="1:23" ht="15" customHeight="1" x14ac:dyDescent="0.4">
      <c r="A146" s="4" t="s">
        <v>162</v>
      </c>
      <c r="B146" s="5" t="s">
        <v>32</v>
      </c>
      <c r="D146" s="5"/>
      <c r="F146" s="5"/>
      <c r="H146" s="5"/>
      <c r="J146" s="5"/>
      <c r="L146" s="5"/>
      <c r="N146" s="5"/>
      <c r="P146" s="5"/>
      <c r="R146" s="5"/>
      <c r="T146" s="5"/>
      <c r="V146" s="5"/>
    </row>
    <row r="147" spans="1:23" ht="15" customHeight="1" x14ac:dyDescent="0.4">
      <c r="A147" s="4" t="s">
        <v>163</v>
      </c>
      <c r="B147" s="5" t="s">
        <v>32</v>
      </c>
      <c r="D147" s="5"/>
      <c r="F147" s="5"/>
      <c r="H147" s="5"/>
      <c r="J147" s="5"/>
      <c r="L147" s="5"/>
      <c r="N147" s="5"/>
      <c r="P147" s="5"/>
      <c r="R147" s="5"/>
      <c r="T147" s="5"/>
      <c r="V147" s="5"/>
    </row>
    <row r="148" spans="1:23" ht="15" customHeight="1" x14ac:dyDescent="0.4">
      <c r="A148" s="4" t="s">
        <v>164</v>
      </c>
      <c r="B148" s="5" t="s">
        <v>32</v>
      </c>
      <c r="D148" s="5"/>
      <c r="F148" s="5"/>
      <c r="H148" s="5"/>
      <c r="J148" s="5"/>
      <c r="L148" s="5"/>
      <c r="N148" s="5"/>
      <c r="P148" s="5"/>
      <c r="R148" s="5"/>
      <c r="S148" s="6">
        <v>-1953</v>
      </c>
      <c r="T148" s="5"/>
      <c r="U148" s="6">
        <v>-83189</v>
      </c>
      <c r="V148" s="5"/>
      <c r="W148" s="6">
        <v>-91440</v>
      </c>
    </row>
    <row r="149" spans="1:23" ht="15" customHeight="1" x14ac:dyDescent="0.4">
      <c r="A149" s="4" t="s">
        <v>165</v>
      </c>
      <c r="B149" s="5" t="s">
        <v>32</v>
      </c>
      <c r="D149" s="5"/>
      <c r="F149" s="5"/>
      <c r="H149" s="5"/>
      <c r="J149" s="5"/>
      <c r="L149" s="5"/>
      <c r="N149" s="5"/>
      <c r="O149" s="6">
        <v>23</v>
      </c>
      <c r="P149" s="5"/>
      <c r="Q149" s="6">
        <v>58</v>
      </c>
      <c r="R149" s="5"/>
      <c r="T149" s="5"/>
      <c r="V149" s="5"/>
    </row>
    <row r="150" spans="1:23" ht="15" customHeight="1" x14ac:dyDescent="0.4">
      <c r="A150" s="4" t="s">
        <v>166</v>
      </c>
      <c r="B150" s="5" t="s">
        <v>32</v>
      </c>
      <c r="D150" s="5"/>
      <c r="F150" s="5"/>
      <c r="H150" s="5"/>
      <c r="J150" s="5"/>
      <c r="L150" s="5"/>
      <c r="N150" s="5"/>
      <c r="P150" s="5"/>
      <c r="R150" s="5"/>
      <c r="T150" s="5"/>
      <c r="V150" s="5"/>
    </row>
    <row r="151" spans="1:23" ht="15" customHeight="1" x14ac:dyDescent="0.4">
      <c r="A151" s="4" t="s">
        <v>167</v>
      </c>
      <c r="B151" s="5" t="s">
        <v>32</v>
      </c>
      <c r="D151" s="5"/>
      <c r="F151" s="5"/>
      <c r="H151" s="5"/>
      <c r="J151" s="5"/>
      <c r="L151" s="5"/>
      <c r="N151" s="5"/>
      <c r="P151" s="5"/>
      <c r="R151" s="5"/>
      <c r="T151" s="5"/>
      <c r="V151" s="5"/>
    </row>
    <row r="152" spans="1:23" ht="15" customHeight="1" x14ac:dyDescent="0.4">
      <c r="A152" s="4" t="s">
        <v>168</v>
      </c>
      <c r="B152" s="5" t="s">
        <v>32</v>
      </c>
      <c r="D152" s="5"/>
      <c r="F152" s="5"/>
      <c r="H152" s="5"/>
      <c r="J152" s="5"/>
      <c r="L152" s="5"/>
      <c r="N152" s="5"/>
      <c r="P152" s="5"/>
      <c r="R152" s="5"/>
      <c r="T152" s="5"/>
      <c r="V152" s="5"/>
    </row>
    <row r="153" spans="1:23" ht="15" customHeight="1" x14ac:dyDescent="0.4">
      <c r="A153" s="4" t="s">
        <v>169</v>
      </c>
      <c r="B153" s="5" t="s">
        <v>32</v>
      </c>
      <c r="C153" s="6">
        <v>-1</v>
      </c>
      <c r="D153" s="5"/>
      <c r="E153" s="6">
        <v>-1</v>
      </c>
      <c r="F153" s="5"/>
      <c r="H153" s="5"/>
      <c r="J153" s="5"/>
      <c r="L153" s="5"/>
      <c r="N153" s="5"/>
      <c r="P153" s="5"/>
      <c r="R153" s="5"/>
      <c r="T153" s="5"/>
      <c r="V153" s="5"/>
    </row>
    <row r="154" spans="1:23" ht="15" customHeight="1" x14ac:dyDescent="0.4">
      <c r="A154" s="4" t="s">
        <v>170</v>
      </c>
      <c r="B154" s="5" t="s">
        <v>32</v>
      </c>
      <c r="D154" s="5"/>
      <c r="F154" s="5"/>
      <c r="H154" s="5"/>
      <c r="J154" s="5"/>
      <c r="L154" s="5"/>
      <c r="N154" s="5"/>
      <c r="P154" s="5"/>
      <c r="R154" s="5"/>
      <c r="T154" s="5"/>
      <c r="V154" s="5"/>
    </row>
    <row r="155" spans="1:23" ht="15" customHeight="1" x14ac:dyDescent="0.4">
      <c r="A155" s="4" t="s">
        <v>171</v>
      </c>
      <c r="B155" s="5" t="s">
        <v>32</v>
      </c>
      <c r="D155" s="5"/>
      <c r="F155" s="5"/>
      <c r="H155" s="5"/>
      <c r="J155" s="5"/>
      <c r="L155" s="5"/>
      <c r="N155" s="5"/>
      <c r="P155" s="5"/>
      <c r="R155" s="5"/>
      <c r="T155" s="5"/>
      <c r="V155" s="5"/>
    </row>
    <row r="156" spans="1:23" ht="15" customHeight="1" x14ac:dyDescent="0.4">
      <c r="A156" s="4" t="s">
        <v>172</v>
      </c>
      <c r="B156" s="5" t="s">
        <v>32</v>
      </c>
      <c r="D156" s="5"/>
      <c r="F156" s="5"/>
      <c r="H156" s="5"/>
      <c r="J156" s="5"/>
      <c r="L156" s="5"/>
      <c r="N156" s="5"/>
      <c r="P156" s="5"/>
      <c r="R156" s="5"/>
      <c r="T156" s="5"/>
      <c r="V156" s="5"/>
    </row>
    <row r="157" spans="1:23" ht="15" customHeight="1" x14ac:dyDescent="0.4">
      <c r="A157" s="4" t="s">
        <v>173</v>
      </c>
      <c r="B157" s="5" t="s">
        <v>32</v>
      </c>
      <c r="D157" s="5"/>
      <c r="F157" s="5"/>
      <c r="H157" s="5"/>
      <c r="J157" s="5"/>
      <c r="L157" s="5"/>
      <c r="N157" s="5"/>
      <c r="P157" s="5"/>
      <c r="R157" s="5"/>
      <c r="T157" s="5"/>
      <c r="V157" s="5"/>
    </row>
    <row r="158" spans="1:23" ht="15" customHeight="1" x14ac:dyDescent="0.4">
      <c r="A158" s="4" t="s">
        <v>174</v>
      </c>
      <c r="B158" s="5" t="s">
        <v>32</v>
      </c>
      <c r="D158" s="5"/>
      <c r="F158" s="5"/>
      <c r="H158" s="5"/>
      <c r="J158" s="5"/>
      <c r="L158" s="5"/>
      <c r="N158" s="5"/>
      <c r="P158" s="5"/>
      <c r="R158" s="5"/>
      <c r="T158" s="5"/>
      <c r="V158" s="5"/>
      <c r="W158" s="6">
        <v>-189</v>
      </c>
    </row>
    <row r="159" spans="1:23" ht="15" customHeight="1" x14ac:dyDescent="0.4">
      <c r="A159" s="4" t="s">
        <v>175</v>
      </c>
      <c r="B159" s="5" t="s">
        <v>32</v>
      </c>
      <c r="D159" s="5"/>
      <c r="F159" s="5"/>
      <c r="H159" s="5"/>
      <c r="J159" s="5"/>
      <c r="L159" s="5"/>
      <c r="N159" s="5"/>
      <c r="P159" s="5"/>
      <c r="R159" s="5"/>
      <c r="T159" s="5"/>
      <c r="V159" s="5"/>
    </row>
    <row r="160" spans="1:23" ht="15" customHeight="1" x14ac:dyDescent="0.4">
      <c r="A160" s="4" t="s">
        <v>176</v>
      </c>
      <c r="B160" s="5" t="s">
        <v>32</v>
      </c>
      <c r="D160" s="5"/>
      <c r="F160" s="5"/>
      <c r="H160" s="5"/>
      <c r="J160" s="5"/>
      <c r="L160" s="5"/>
      <c r="N160" s="5"/>
      <c r="P160" s="5"/>
      <c r="R160" s="5"/>
      <c r="T160" s="5"/>
      <c r="V160" s="5"/>
    </row>
    <row r="161" spans="1:23" ht="15" customHeight="1" x14ac:dyDescent="0.4">
      <c r="A161" s="4" t="s">
        <v>177</v>
      </c>
      <c r="B161" s="5" t="s">
        <v>32</v>
      </c>
      <c r="D161" s="5"/>
      <c r="F161" s="5"/>
      <c r="H161" s="5"/>
      <c r="J161" s="5"/>
      <c r="L161" s="5"/>
      <c r="N161" s="5"/>
      <c r="P161" s="5"/>
      <c r="R161" s="5"/>
      <c r="S161" s="6">
        <v>380</v>
      </c>
      <c r="T161" s="5"/>
      <c r="U161" s="6">
        <v>96</v>
      </c>
      <c r="V161" s="5"/>
      <c r="W161" s="6">
        <v>58</v>
      </c>
    </row>
    <row r="162" spans="1:23" ht="15" customHeight="1" x14ac:dyDescent="0.4">
      <c r="A162" s="4" t="s">
        <v>178</v>
      </c>
      <c r="B162" s="5" t="s">
        <v>32</v>
      </c>
      <c r="C162" s="6">
        <v>60024</v>
      </c>
      <c r="D162" s="5"/>
      <c r="E162" s="6">
        <v>63724</v>
      </c>
      <c r="F162" s="5"/>
      <c r="G162" s="6">
        <v>59292</v>
      </c>
      <c r="H162" s="5"/>
      <c r="I162" s="6">
        <v>50719</v>
      </c>
      <c r="J162" s="5"/>
      <c r="K162" s="6">
        <v>53064</v>
      </c>
      <c r="L162" s="5"/>
      <c r="M162" s="6">
        <v>126120</v>
      </c>
      <c r="N162" s="5"/>
      <c r="O162" s="6">
        <v>139047</v>
      </c>
      <c r="P162" s="5"/>
      <c r="Q162" s="6">
        <v>148837</v>
      </c>
      <c r="R162" s="5"/>
      <c r="S162" s="6">
        <v>131491</v>
      </c>
      <c r="T162" s="5"/>
      <c r="U162" s="6">
        <v>33335</v>
      </c>
      <c r="V162" s="5"/>
      <c r="W162" s="6">
        <v>2242</v>
      </c>
    </row>
    <row r="163" spans="1:23" ht="15" customHeight="1" x14ac:dyDescent="0.4">
      <c r="A163" s="4" t="s">
        <v>179</v>
      </c>
      <c r="B163" s="5" t="s">
        <v>32</v>
      </c>
      <c r="C163" s="6">
        <v>2280</v>
      </c>
      <c r="D163" s="5"/>
      <c r="E163" s="6">
        <v>4614</v>
      </c>
      <c r="F163" s="5"/>
      <c r="G163" s="6">
        <v>5195</v>
      </c>
      <c r="H163" s="5"/>
      <c r="I163" s="6">
        <v>2216</v>
      </c>
      <c r="J163" s="5"/>
      <c r="K163" s="6">
        <v>-455</v>
      </c>
      <c r="L163" s="5"/>
      <c r="M163" s="6">
        <v>15374</v>
      </c>
      <c r="N163" s="5"/>
      <c r="O163" s="6">
        <v>40636</v>
      </c>
      <c r="P163" s="5"/>
      <c r="Q163" s="6">
        <v>45911</v>
      </c>
      <c r="R163" s="5"/>
      <c r="S163" s="6">
        <v>46199</v>
      </c>
      <c r="T163" s="5"/>
      <c r="U163" s="6">
        <v>-48338</v>
      </c>
      <c r="V163" s="5"/>
      <c r="W163" s="6">
        <v>-56779</v>
      </c>
    </row>
    <row r="164" spans="1:23" ht="15" customHeight="1" x14ac:dyDescent="0.4">
      <c r="A164" s="4" t="s">
        <v>180</v>
      </c>
      <c r="B164" s="5" t="s">
        <v>32</v>
      </c>
      <c r="C164" s="6">
        <v>-5329</v>
      </c>
      <c r="D164" s="5"/>
      <c r="E164" s="6">
        <v>-2995</v>
      </c>
      <c r="F164" s="5"/>
      <c r="G164" s="6">
        <v>-2415</v>
      </c>
      <c r="H164" s="5"/>
      <c r="I164" s="6">
        <v>-5394</v>
      </c>
      <c r="J164" s="5"/>
      <c r="K164" s="6">
        <v>-8064</v>
      </c>
      <c r="L164" s="5"/>
      <c r="M164" s="6">
        <v>-433</v>
      </c>
      <c r="N164" s="5"/>
      <c r="O164" s="6">
        <v>4783</v>
      </c>
      <c r="P164" s="5"/>
      <c r="Q164" s="6">
        <v>8340</v>
      </c>
      <c r="R164" s="5"/>
      <c r="T164" s="5"/>
      <c r="V164" s="5"/>
    </row>
    <row r="165" spans="1:23" ht="15" customHeight="1" x14ac:dyDescent="0.4">
      <c r="A165" s="4" t="s">
        <v>181</v>
      </c>
      <c r="B165" s="5" t="s">
        <v>32</v>
      </c>
      <c r="D165" s="5"/>
      <c r="F165" s="5"/>
      <c r="H165" s="5"/>
      <c r="J165" s="5"/>
      <c r="L165" s="5"/>
      <c r="N165" s="5"/>
      <c r="P165" s="5"/>
      <c r="R165" s="5"/>
      <c r="T165" s="5"/>
      <c r="V165" s="5"/>
    </row>
    <row r="166" spans="1:23" ht="15" customHeight="1" x14ac:dyDescent="0.4">
      <c r="A166" s="4" t="s">
        <v>182</v>
      </c>
      <c r="B166" s="5" t="s">
        <v>32</v>
      </c>
      <c r="D166" s="5"/>
      <c r="F166" s="5"/>
      <c r="H166" s="5"/>
      <c r="J166" s="5"/>
      <c r="L166" s="5"/>
      <c r="N166" s="5"/>
      <c r="P166" s="5"/>
      <c r="R166" s="5"/>
      <c r="T166" s="5"/>
      <c r="V166" s="5"/>
    </row>
    <row r="167" spans="1:23" ht="15" customHeight="1" x14ac:dyDescent="0.4">
      <c r="A167" s="4" t="s">
        <v>183</v>
      </c>
      <c r="B167" s="5" t="s">
        <v>32</v>
      </c>
      <c r="C167" s="6">
        <v>92816</v>
      </c>
      <c r="D167" s="5"/>
      <c r="E167" s="6">
        <v>96830</v>
      </c>
      <c r="F167" s="5"/>
      <c r="G167" s="6">
        <v>87258</v>
      </c>
      <c r="H167" s="5"/>
      <c r="I167" s="6">
        <v>76202</v>
      </c>
      <c r="J167" s="5"/>
      <c r="K167" s="6">
        <v>68037</v>
      </c>
      <c r="L167" s="5"/>
      <c r="M167" s="6">
        <v>74324</v>
      </c>
      <c r="N167" s="5"/>
      <c r="O167" s="6">
        <v>89445</v>
      </c>
      <c r="P167" s="5"/>
      <c r="Q167" s="6">
        <v>84544</v>
      </c>
      <c r="R167" s="5"/>
      <c r="S167" s="6">
        <v>55957</v>
      </c>
      <c r="T167" s="5"/>
      <c r="U167" s="6">
        <v>34965</v>
      </c>
      <c r="V167" s="5"/>
      <c r="W167" s="6">
        <v>1462</v>
      </c>
    </row>
    <row r="168" spans="1:23" ht="15" customHeight="1" x14ac:dyDescent="0.4">
      <c r="A168" s="4" t="s">
        <v>184</v>
      </c>
      <c r="B168" s="5" t="s">
        <v>32</v>
      </c>
      <c r="D168" s="5"/>
      <c r="F168" s="5"/>
      <c r="H168" s="5"/>
      <c r="J168" s="5"/>
      <c r="L168" s="5"/>
      <c r="N168" s="5"/>
      <c r="P168" s="5"/>
      <c r="R168" s="5"/>
      <c r="T168" s="5"/>
      <c r="V168" s="5"/>
    </row>
    <row r="169" spans="1:23" ht="15" customHeight="1" x14ac:dyDescent="0.4">
      <c r="A169" s="4" t="s">
        <v>185</v>
      </c>
      <c r="B169" s="5" t="s">
        <v>32</v>
      </c>
      <c r="C169" s="6">
        <v>71689</v>
      </c>
      <c r="D169" s="5"/>
      <c r="E169" s="6">
        <v>75802</v>
      </c>
      <c r="F169" s="5"/>
      <c r="G169" s="6">
        <v>71741</v>
      </c>
      <c r="H169" s="5"/>
      <c r="I169" s="6">
        <v>66528</v>
      </c>
      <c r="J169" s="5"/>
      <c r="K169" s="6">
        <v>59601</v>
      </c>
      <c r="L169" s="5"/>
      <c r="M169" s="6">
        <v>65511</v>
      </c>
      <c r="N169" s="5"/>
      <c r="O169" s="6">
        <v>72878</v>
      </c>
      <c r="P169" s="5"/>
      <c r="Q169" s="6">
        <v>69547</v>
      </c>
      <c r="R169" s="5"/>
      <c r="S169" s="6">
        <v>44696</v>
      </c>
      <c r="T169" s="5"/>
      <c r="U169" s="6">
        <v>34250</v>
      </c>
      <c r="V169" s="5"/>
      <c r="W169" s="6">
        <v>1151</v>
      </c>
    </row>
    <row r="170" spans="1:23" ht="15" customHeight="1" x14ac:dyDescent="0.4">
      <c r="A170" s="4" t="s">
        <v>186</v>
      </c>
      <c r="B170" s="5" t="s">
        <v>32</v>
      </c>
      <c r="D170" s="5"/>
      <c r="F170" s="5"/>
      <c r="H170" s="5"/>
      <c r="J170" s="5"/>
      <c r="L170" s="5"/>
      <c r="N170" s="5"/>
      <c r="P170" s="5"/>
      <c r="R170" s="5"/>
      <c r="T170" s="5"/>
      <c r="V170" s="5"/>
    </row>
    <row r="171" spans="1:23" ht="15" customHeight="1" x14ac:dyDescent="0.4">
      <c r="A171" s="4" t="s">
        <v>187</v>
      </c>
      <c r="B171" s="5" t="s">
        <v>32</v>
      </c>
      <c r="C171" s="6">
        <v>21126</v>
      </c>
      <c r="D171" s="5"/>
      <c r="E171" s="6">
        <v>21028</v>
      </c>
      <c r="F171" s="5"/>
      <c r="G171" s="6">
        <v>15517</v>
      </c>
      <c r="H171" s="5"/>
      <c r="I171" s="6">
        <v>9674</v>
      </c>
      <c r="J171" s="5"/>
      <c r="K171" s="6">
        <v>8436</v>
      </c>
      <c r="L171" s="5"/>
      <c r="M171" s="6">
        <v>8813</v>
      </c>
      <c r="N171" s="5"/>
      <c r="O171" s="6">
        <v>16567</v>
      </c>
      <c r="P171" s="5"/>
      <c r="Q171" s="6">
        <v>14996</v>
      </c>
      <c r="R171" s="5"/>
      <c r="S171" s="6">
        <v>11260</v>
      </c>
      <c r="T171" s="5"/>
      <c r="U171" s="6">
        <v>714</v>
      </c>
      <c r="V171" s="5"/>
      <c r="W171" s="6">
        <v>311</v>
      </c>
    </row>
    <row r="172" spans="1:23" ht="15" customHeight="1" x14ac:dyDescent="0.4">
      <c r="A172" s="4" t="s">
        <v>188</v>
      </c>
      <c r="B172" s="5" t="s">
        <v>32</v>
      </c>
      <c r="C172" s="6">
        <v>16173</v>
      </c>
      <c r="D172" s="5"/>
      <c r="E172" s="6">
        <v>16977</v>
      </c>
      <c r="F172" s="5"/>
      <c r="G172" s="6">
        <v>14621</v>
      </c>
      <c r="H172" s="5"/>
      <c r="I172" s="6">
        <v>13042</v>
      </c>
      <c r="J172" s="5"/>
      <c r="K172" s="6">
        <v>10725</v>
      </c>
      <c r="L172" s="5"/>
      <c r="M172" s="6">
        <v>12393</v>
      </c>
      <c r="N172" s="5"/>
      <c r="O172" s="6">
        <v>13996</v>
      </c>
      <c r="P172" s="5"/>
      <c r="Q172" s="6">
        <v>14164</v>
      </c>
      <c r="R172" s="5"/>
      <c r="S172" s="6">
        <v>12079</v>
      </c>
      <c r="T172" s="5"/>
      <c r="U172" s="6">
        <v>7491</v>
      </c>
      <c r="V172" s="5"/>
      <c r="W172" s="6">
        <v>886</v>
      </c>
    </row>
    <row r="173" spans="1:23" ht="15" customHeight="1" x14ac:dyDescent="0.4">
      <c r="A173" s="4" t="s">
        <v>189</v>
      </c>
      <c r="B173" s="5" t="s">
        <v>32</v>
      </c>
      <c r="D173" s="5"/>
      <c r="F173" s="5"/>
      <c r="H173" s="5"/>
      <c r="J173" s="5"/>
      <c r="L173" s="5"/>
      <c r="N173" s="5"/>
      <c r="P173" s="5"/>
      <c r="R173" s="5"/>
      <c r="T173" s="5"/>
      <c r="V173" s="5"/>
    </row>
    <row r="174" spans="1:23" ht="15" customHeight="1" x14ac:dyDescent="0.4">
      <c r="A174" s="4" t="s">
        <v>190</v>
      </c>
      <c r="B174" s="5" t="s">
        <v>32</v>
      </c>
      <c r="C174" s="6">
        <v>4952</v>
      </c>
      <c r="D174" s="5"/>
      <c r="E174" s="6">
        <v>4051</v>
      </c>
      <c r="F174" s="5"/>
      <c r="G174" s="6">
        <v>896</v>
      </c>
      <c r="H174" s="5"/>
      <c r="I174" s="6">
        <v>-3368</v>
      </c>
      <c r="J174" s="5"/>
      <c r="K174" s="6">
        <v>-2289</v>
      </c>
      <c r="L174" s="5"/>
      <c r="M174" s="6">
        <v>-3581</v>
      </c>
      <c r="N174" s="5"/>
      <c r="O174" s="6">
        <v>2570</v>
      </c>
      <c r="P174" s="5"/>
      <c r="Q174" s="6">
        <v>832</v>
      </c>
      <c r="R174" s="5"/>
      <c r="S174" s="6">
        <v>-818</v>
      </c>
      <c r="T174" s="5"/>
      <c r="U174" s="6">
        <v>-6776</v>
      </c>
      <c r="V174" s="5"/>
      <c r="W174" s="6">
        <v>-574</v>
      </c>
    </row>
    <row r="175" spans="1:23" ht="15" customHeight="1" x14ac:dyDescent="0.4">
      <c r="A175" s="4" t="s">
        <v>191</v>
      </c>
      <c r="B175" s="5" t="s">
        <v>32</v>
      </c>
      <c r="D175" s="5"/>
      <c r="F175" s="5"/>
      <c r="H175" s="5"/>
      <c r="J175" s="5"/>
      <c r="L175" s="5"/>
      <c r="N175" s="5"/>
      <c r="P175" s="5"/>
      <c r="R175" s="5"/>
      <c r="T175" s="5"/>
      <c r="V175" s="5"/>
    </row>
    <row r="176" spans="1:23" ht="15" customHeight="1" x14ac:dyDescent="0.4">
      <c r="A176" s="4" t="s">
        <v>192</v>
      </c>
      <c r="B176" s="5" t="s">
        <v>32</v>
      </c>
      <c r="D176" s="5"/>
      <c r="F176" s="5"/>
      <c r="H176" s="5"/>
      <c r="J176" s="5"/>
      <c r="L176" s="5"/>
      <c r="N176" s="5"/>
      <c r="P176" s="5"/>
      <c r="R176" s="5"/>
      <c r="T176" s="5"/>
      <c r="V176" s="5"/>
    </row>
    <row r="177" spans="1:23" ht="15" customHeight="1" x14ac:dyDescent="0.4">
      <c r="A177" s="4" t="s">
        <v>193</v>
      </c>
      <c r="B177" s="5" t="s">
        <v>32</v>
      </c>
      <c r="C177" s="6">
        <v>1532</v>
      </c>
      <c r="D177" s="5"/>
      <c r="E177" s="6">
        <v>1776</v>
      </c>
      <c r="F177" s="5"/>
      <c r="G177" s="6">
        <v>1589</v>
      </c>
      <c r="H177" s="5"/>
      <c r="I177" s="6">
        <v>609</v>
      </c>
      <c r="J177" s="5"/>
      <c r="K177" s="6">
        <v>433</v>
      </c>
      <c r="L177" s="5"/>
      <c r="M177" s="6">
        <v>1691</v>
      </c>
      <c r="N177" s="5"/>
      <c r="O177" s="6">
        <v>3319</v>
      </c>
      <c r="P177" s="5"/>
      <c r="Q177" s="6">
        <v>4958</v>
      </c>
      <c r="R177" s="5"/>
      <c r="S177" s="6">
        <v>1987</v>
      </c>
      <c r="T177" s="5"/>
      <c r="U177" s="6">
        <v>1320</v>
      </c>
      <c r="V177" s="5"/>
      <c r="W177" s="6">
        <v>596</v>
      </c>
    </row>
    <row r="178" spans="1:23" ht="15" customHeight="1" x14ac:dyDescent="0.4">
      <c r="A178" s="4" t="s">
        <v>194</v>
      </c>
      <c r="B178" s="5" t="s">
        <v>32</v>
      </c>
      <c r="C178" s="6">
        <v>405</v>
      </c>
      <c r="D178" s="5"/>
      <c r="E178" s="6">
        <v>565</v>
      </c>
      <c r="F178" s="5"/>
      <c r="G178" s="6">
        <v>248</v>
      </c>
      <c r="H178" s="5"/>
      <c r="I178" s="6">
        <v>160</v>
      </c>
      <c r="J178" s="5"/>
      <c r="K178" s="6">
        <v>114</v>
      </c>
      <c r="L178" s="5"/>
      <c r="M178" s="6">
        <v>316</v>
      </c>
      <c r="N178" s="5"/>
      <c r="O178" s="6">
        <v>1040</v>
      </c>
      <c r="P178" s="5"/>
      <c r="Q178" s="6">
        <v>698</v>
      </c>
      <c r="R178" s="5"/>
      <c r="S178" s="6">
        <v>1049</v>
      </c>
      <c r="T178" s="5"/>
      <c r="U178" s="6">
        <v>767</v>
      </c>
      <c r="V178" s="5"/>
      <c r="W178" s="6">
        <v>2</v>
      </c>
    </row>
    <row r="179" spans="1:23" ht="15" customHeight="1" x14ac:dyDescent="0.4">
      <c r="A179" s="4" t="s">
        <v>195</v>
      </c>
      <c r="B179" s="5" t="s">
        <v>32</v>
      </c>
      <c r="D179" s="5"/>
      <c r="F179" s="5"/>
      <c r="H179" s="5"/>
      <c r="J179" s="5"/>
      <c r="L179" s="5"/>
      <c r="N179" s="5"/>
      <c r="P179" s="5"/>
      <c r="R179" s="5"/>
      <c r="T179" s="5"/>
      <c r="V179" s="5"/>
    </row>
    <row r="180" spans="1:23" ht="15" customHeight="1" x14ac:dyDescent="0.4">
      <c r="A180" s="4" t="s">
        <v>196</v>
      </c>
      <c r="B180" s="5" t="s">
        <v>32</v>
      </c>
      <c r="D180" s="5"/>
      <c r="F180" s="5"/>
      <c r="H180" s="5"/>
      <c r="J180" s="5"/>
      <c r="L180" s="5"/>
      <c r="N180" s="5"/>
      <c r="P180" s="5"/>
      <c r="R180" s="5"/>
      <c r="T180" s="5"/>
      <c r="V180" s="5"/>
    </row>
    <row r="181" spans="1:23" ht="15" customHeight="1" x14ac:dyDescent="0.4">
      <c r="A181" s="4" t="s">
        <v>197</v>
      </c>
      <c r="B181" s="5" t="s">
        <v>32</v>
      </c>
      <c r="D181" s="5"/>
      <c r="F181" s="5"/>
      <c r="H181" s="5"/>
      <c r="J181" s="5"/>
      <c r="L181" s="5"/>
      <c r="N181" s="5"/>
      <c r="P181" s="5"/>
      <c r="R181" s="5"/>
      <c r="T181" s="5"/>
      <c r="V181" s="5"/>
    </row>
    <row r="182" spans="1:23" ht="15" customHeight="1" x14ac:dyDescent="0.4">
      <c r="A182" s="4" t="s">
        <v>198</v>
      </c>
      <c r="B182" s="5" t="s">
        <v>32</v>
      </c>
      <c r="D182" s="5"/>
      <c r="F182" s="5"/>
      <c r="H182" s="5"/>
      <c r="J182" s="5"/>
      <c r="L182" s="5"/>
      <c r="N182" s="5"/>
      <c r="P182" s="5"/>
      <c r="R182" s="5"/>
      <c r="T182" s="5"/>
      <c r="V182" s="5"/>
    </row>
    <row r="183" spans="1:23" ht="15" customHeight="1" x14ac:dyDescent="0.4">
      <c r="A183" s="4" t="s">
        <v>199</v>
      </c>
      <c r="B183" s="5" t="s">
        <v>32</v>
      </c>
      <c r="D183" s="5"/>
      <c r="F183" s="5"/>
      <c r="H183" s="5"/>
      <c r="J183" s="5"/>
      <c r="L183" s="5"/>
      <c r="N183" s="5"/>
      <c r="P183" s="5"/>
      <c r="Q183" s="6">
        <v>2853</v>
      </c>
      <c r="R183" s="5"/>
      <c r="T183" s="5"/>
      <c r="V183" s="5"/>
      <c r="W183" s="6">
        <v>518</v>
      </c>
    </row>
    <row r="184" spans="1:23" ht="15" customHeight="1" x14ac:dyDescent="0.4">
      <c r="A184" s="4" t="s">
        <v>200</v>
      </c>
      <c r="B184" s="5" t="s">
        <v>32</v>
      </c>
      <c r="D184" s="5"/>
      <c r="F184" s="5"/>
      <c r="H184" s="5"/>
      <c r="J184" s="5"/>
      <c r="L184" s="5"/>
      <c r="N184" s="5"/>
      <c r="P184" s="5"/>
      <c r="R184" s="5"/>
      <c r="T184" s="5"/>
      <c r="V184" s="5"/>
    </row>
    <row r="185" spans="1:23" ht="15" customHeight="1" x14ac:dyDescent="0.4">
      <c r="A185" s="4" t="s">
        <v>201</v>
      </c>
      <c r="B185" s="5" t="s">
        <v>32</v>
      </c>
      <c r="D185" s="5"/>
      <c r="F185" s="5"/>
      <c r="H185" s="5"/>
      <c r="J185" s="5"/>
      <c r="L185" s="5"/>
      <c r="N185" s="5"/>
      <c r="P185" s="5"/>
      <c r="R185" s="5"/>
      <c r="T185" s="5"/>
      <c r="U185" s="6">
        <v>1</v>
      </c>
      <c r="V185" s="5"/>
    </row>
    <row r="186" spans="1:23" ht="15" customHeight="1" x14ac:dyDescent="0.4">
      <c r="A186" s="4" t="s">
        <v>202</v>
      </c>
      <c r="B186" s="5" t="s">
        <v>32</v>
      </c>
      <c r="D186" s="5"/>
      <c r="F186" s="5"/>
      <c r="H186" s="5"/>
      <c r="J186" s="5"/>
      <c r="L186" s="5"/>
      <c r="N186" s="5"/>
      <c r="P186" s="5"/>
      <c r="R186" s="5"/>
      <c r="T186" s="5"/>
      <c r="V186" s="5"/>
    </row>
    <row r="187" spans="1:23" ht="15" customHeight="1" x14ac:dyDescent="0.4">
      <c r="A187" s="4" t="s">
        <v>203</v>
      </c>
      <c r="B187" s="5" t="s">
        <v>32</v>
      </c>
      <c r="D187" s="5"/>
      <c r="F187" s="5"/>
      <c r="H187" s="5"/>
      <c r="J187" s="5"/>
      <c r="L187" s="5"/>
      <c r="N187" s="5"/>
      <c r="P187" s="5"/>
      <c r="R187" s="5"/>
      <c r="T187" s="5"/>
      <c r="V187" s="5"/>
    </row>
    <row r="188" spans="1:23" ht="15" customHeight="1" x14ac:dyDescent="0.4">
      <c r="A188" s="4" t="s">
        <v>204</v>
      </c>
      <c r="B188" s="5" t="s">
        <v>32</v>
      </c>
      <c r="C188" s="6">
        <v>1127</v>
      </c>
      <c r="D188" s="5"/>
      <c r="E188" s="6">
        <v>1211</v>
      </c>
      <c r="F188" s="5"/>
      <c r="G188" s="6">
        <v>1341</v>
      </c>
      <c r="H188" s="5"/>
      <c r="I188" s="6">
        <v>449</v>
      </c>
      <c r="J188" s="5"/>
      <c r="K188" s="6">
        <v>320</v>
      </c>
      <c r="L188" s="5"/>
      <c r="M188" s="6">
        <v>1376</v>
      </c>
      <c r="N188" s="5"/>
      <c r="O188" s="6">
        <v>2278</v>
      </c>
      <c r="P188" s="5"/>
      <c r="Q188" s="6">
        <v>1405</v>
      </c>
      <c r="R188" s="5"/>
      <c r="S188" s="6">
        <v>938</v>
      </c>
      <c r="T188" s="5"/>
      <c r="U188" s="6">
        <v>552</v>
      </c>
      <c r="V188" s="5"/>
      <c r="W188" s="6">
        <v>74</v>
      </c>
    </row>
    <row r="189" spans="1:23" ht="15" customHeight="1" x14ac:dyDescent="0.4">
      <c r="A189" s="4" t="s">
        <v>205</v>
      </c>
      <c r="B189" s="5" t="s">
        <v>32</v>
      </c>
      <c r="C189" s="6">
        <v>3885</v>
      </c>
      <c r="D189" s="5"/>
      <c r="E189" s="6">
        <v>4093</v>
      </c>
      <c r="F189" s="5"/>
      <c r="G189" s="6">
        <v>3040</v>
      </c>
      <c r="H189" s="5"/>
      <c r="I189" s="6">
        <v>1971</v>
      </c>
      <c r="J189" s="5"/>
      <c r="K189" s="6">
        <v>1474</v>
      </c>
      <c r="L189" s="5"/>
      <c r="M189" s="6">
        <v>3774</v>
      </c>
      <c r="N189" s="5"/>
      <c r="O189" s="6">
        <v>5725</v>
      </c>
      <c r="P189" s="5"/>
      <c r="Q189" s="6">
        <v>5174</v>
      </c>
      <c r="R189" s="5"/>
      <c r="S189" s="6">
        <v>4343</v>
      </c>
      <c r="T189" s="5"/>
      <c r="U189" s="6">
        <v>3999</v>
      </c>
      <c r="V189" s="5"/>
      <c r="W189" s="6">
        <v>141</v>
      </c>
    </row>
    <row r="190" spans="1:23" ht="15" customHeight="1" x14ac:dyDescent="0.4">
      <c r="A190" s="4" t="s">
        <v>206</v>
      </c>
      <c r="B190" s="5" t="s">
        <v>32</v>
      </c>
      <c r="C190" s="6">
        <v>3502</v>
      </c>
      <c r="D190" s="5"/>
      <c r="E190" s="6">
        <v>3478</v>
      </c>
      <c r="F190" s="5"/>
      <c r="G190" s="6">
        <v>2729</v>
      </c>
      <c r="H190" s="5"/>
      <c r="I190" s="6">
        <v>1771</v>
      </c>
      <c r="J190" s="5"/>
      <c r="K190" s="6">
        <v>1440</v>
      </c>
      <c r="L190" s="5"/>
      <c r="M190" s="6">
        <v>3086</v>
      </c>
      <c r="N190" s="5"/>
      <c r="O190" s="6">
        <v>3816</v>
      </c>
      <c r="P190" s="5"/>
      <c r="Q190" s="6">
        <v>2730</v>
      </c>
      <c r="R190" s="5"/>
      <c r="S190" s="6">
        <v>2635</v>
      </c>
      <c r="T190" s="5"/>
      <c r="U190" s="6">
        <v>2182</v>
      </c>
      <c r="V190" s="5"/>
      <c r="W190" s="6">
        <v>97</v>
      </c>
    </row>
    <row r="191" spans="1:23" ht="15" customHeight="1" x14ac:dyDescent="0.4">
      <c r="A191" s="4" t="s">
        <v>207</v>
      </c>
      <c r="B191" s="5" t="s">
        <v>32</v>
      </c>
      <c r="D191" s="5"/>
      <c r="F191" s="5"/>
      <c r="H191" s="5"/>
      <c r="J191" s="5"/>
      <c r="L191" s="5"/>
      <c r="N191" s="5"/>
      <c r="P191" s="5"/>
      <c r="R191" s="5"/>
      <c r="T191" s="5"/>
      <c r="V191" s="5"/>
    </row>
    <row r="192" spans="1:23" ht="15" customHeight="1" x14ac:dyDescent="0.4">
      <c r="A192" s="4" t="s">
        <v>208</v>
      </c>
      <c r="B192" s="5" t="s">
        <v>32</v>
      </c>
      <c r="D192" s="5"/>
      <c r="F192" s="5"/>
      <c r="H192" s="5"/>
      <c r="J192" s="5"/>
      <c r="L192" s="5"/>
      <c r="N192" s="5"/>
      <c r="P192" s="5"/>
      <c r="R192" s="5"/>
      <c r="T192" s="5"/>
      <c r="V192" s="5"/>
    </row>
    <row r="193" spans="1:23" ht="15" customHeight="1" x14ac:dyDescent="0.4">
      <c r="A193" s="4" t="s">
        <v>209</v>
      </c>
      <c r="B193" s="5" t="s">
        <v>32</v>
      </c>
      <c r="D193" s="5"/>
      <c r="F193" s="5"/>
      <c r="H193" s="5"/>
      <c r="J193" s="5"/>
      <c r="L193" s="5"/>
      <c r="N193" s="5"/>
      <c r="P193" s="5"/>
      <c r="R193" s="5"/>
      <c r="T193" s="5"/>
      <c r="V193" s="5"/>
    </row>
    <row r="194" spans="1:23" ht="15" customHeight="1" x14ac:dyDescent="0.4">
      <c r="A194" s="4" t="s">
        <v>210</v>
      </c>
      <c r="B194" s="5" t="s">
        <v>32</v>
      </c>
      <c r="D194" s="5"/>
      <c r="F194" s="5"/>
      <c r="H194" s="5"/>
      <c r="J194" s="5"/>
      <c r="L194" s="5"/>
      <c r="N194" s="5"/>
      <c r="P194" s="5"/>
      <c r="R194" s="5"/>
      <c r="T194" s="5"/>
      <c r="V194" s="5"/>
    </row>
    <row r="195" spans="1:23" ht="15" customHeight="1" x14ac:dyDescent="0.4">
      <c r="A195" s="4" t="s">
        <v>211</v>
      </c>
      <c r="B195" s="5" t="s">
        <v>32</v>
      </c>
      <c r="D195" s="5"/>
      <c r="F195" s="5"/>
      <c r="H195" s="5"/>
      <c r="J195" s="5"/>
      <c r="L195" s="5"/>
      <c r="N195" s="5"/>
      <c r="P195" s="5"/>
      <c r="R195" s="5"/>
      <c r="T195" s="5"/>
      <c r="V195" s="5"/>
    </row>
    <row r="196" spans="1:23" ht="15" customHeight="1" x14ac:dyDescent="0.4">
      <c r="A196" s="4" t="s">
        <v>212</v>
      </c>
      <c r="B196" s="5" t="s">
        <v>32</v>
      </c>
      <c r="D196" s="5"/>
      <c r="F196" s="5"/>
      <c r="H196" s="5"/>
      <c r="J196" s="5"/>
      <c r="L196" s="5"/>
      <c r="N196" s="5"/>
      <c r="P196" s="5"/>
      <c r="R196" s="5"/>
      <c r="S196" s="6">
        <v>971</v>
      </c>
      <c r="T196" s="5"/>
      <c r="U196" s="6">
        <v>1314</v>
      </c>
      <c r="V196" s="5"/>
    </row>
    <row r="197" spans="1:23" ht="15" customHeight="1" x14ac:dyDescent="0.4">
      <c r="A197" s="4" t="s">
        <v>213</v>
      </c>
      <c r="B197" s="5" t="s">
        <v>32</v>
      </c>
      <c r="D197" s="5"/>
      <c r="F197" s="5"/>
      <c r="H197" s="5"/>
      <c r="J197" s="5"/>
      <c r="L197" s="5"/>
      <c r="N197" s="5"/>
      <c r="P197" s="5"/>
      <c r="R197" s="5"/>
      <c r="T197" s="5"/>
      <c r="V197" s="5"/>
    </row>
    <row r="198" spans="1:23" ht="15" customHeight="1" x14ac:dyDescent="0.4">
      <c r="A198" s="4" t="s">
        <v>214</v>
      </c>
      <c r="B198" s="5" t="s">
        <v>32</v>
      </c>
      <c r="D198" s="5"/>
      <c r="F198" s="5"/>
      <c r="H198" s="5"/>
      <c r="J198" s="5"/>
      <c r="L198" s="5"/>
      <c r="N198" s="5"/>
      <c r="P198" s="5"/>
      <c r="R198" s="5"/>
      <c r="T198" s="5"/>
      <c r="V198" s="5"/>
    </row>
    <row r="199" spans="1:23" ht="15" customHeight="1" x14ac:dyDescent="0.4">
      <c r="A199" s="4" t="s">
        <v>215</v>
      </c>
      <c r="B199" s="5" t="s">
        <v>32</v>
      </c>
      <c r="D199" s="5"/>
      <c r="F199" s="5"/>
      <c r="H199" s="5"/>
      <c r="J199" s="5"/>
      <c r="L199" s="5"/>
      <c r="N199" s="5"/>
      <c r="P199" s="5"/>
      <c r="R199" s="5"/>
      <c r="T199" s="5"/>
      <c r="V199" s="5"/>
    </row>
    <row r="200" spans="1:23" ht="15" customHeight="1" x14ac:dyDescent="0.4">
      <c r="A200" s="4" t="s">
        <v>216</v>
      </c>
      <c r="B200" s="5" t="s">
        <v>32</v>
      </c>
      <c r="D200" s="5"/>
      <c r="F200" s="5"/>
      <c r="H200" s="5"/>
      <c r="J200" s="5"/>
      <c r="L200" s="5"/>
      <c r="N200" s="5"/>
      <c r="P200" s="5"/>
      <c r="R200" s="5"/>
      <c r="T200" s="5"/>
      <c r="V200" s="5"/>
    </row>
    <row r="201" spans="1:23" ht="15" customHeight="1" x14ac:dyDescent="0.4">
      <c r="A201" s="4" t="s">
        <v>217</v>
      </c>
      <c r="B201" s="5" t="s">
        <v>32</v>
      </c>
      <c r="D201" s="5"/>
      <c r="F201" s="5"/>
      <c r="H201" s="5"/>
      <c r="J201" s="5"/>
      <c r="L201" s="5"/>
      <c r="N201" s="5"/>
      <c r="P201" s="5"/>
      <c r="R201" s="5"/>
      <c r="T201" s="5"/>
      <c r="V201" s="5"/>
    </row>
    <row r="202" spans="1:23" ht="15" customHeight="1" x14ac:dyDescent="0.4">
      <c r="A202" s="4" t="s">
        <v>218</v>
      </c>
      <c r="B202" s="5" t="s">
        <v>32</v>
      </c>
      <c r="C202" s="6">
        <v>383</v>
      </c>
      <c r="D202" s="5"/>
      <c r="E202" s="6">
        <v>615</v>
      </c>
      <c r="F202" s="5"/>
      <c r="G202" s="6">
        <v>310</v>
      </c>
      <c r="H202" s="5"/>
      <c r="I202" s="6">
        <v>200</v>
      </c>
      <c r="J202" s="5"/>
      <c r="K202" s="6">
        <v>34</v>
      </c>
      <c r="L202" s="5"/>
      <c r="M202" s="6">
        <v>687</v>
      </c>
      <c r="N202" s="5"/>
      <c r="O202" s="6">
        <v>1907</v>
      </c>
      <c r="P202" s="5"/>
      <c r="Q202" s="6">
        <v>2444</v>
      </c>
      <c r="R202" s="5"/>
      <c r="S202" s="6">
        <v>736</v>
      </c>
      <c r="T202" s="5"/>
      <c r="U202" s="6">
        <v>502</v>
      </c>
      <c r="V202" s="5"/>
      <c r="W202" s="6">
        <v>43</v>
      </c>
    </row>
    <row r="203" spans="1:23" ht="15" customHeight="1" x14ac:dyDescent="0.4">
      <c r="A203" s="4" t="s">
        <v>219</v>
      </c>
      <c r="B203" s="5" t="s">
        <v>32</v>
      </c>
      <c r="C203" s="6">
        <v>2599</v>
      </c>
      <c r="D203" s="5"/>
      <c r="E203" s="6">
        <v>1734</v>
      </c>
      <c r="F203" s="5"/>
      <c r="G203" s="6">
        <v>-555</v>
      </c>
      <c r="H203" s="5"/>
      <c r="I203" s="6">
        <v>-4730</v>
      </c>
      <c r="J203" s="5"/>
      <c r="K203" s="6">
        <v>-3330</v>
      </c>
      <c r="L203" s="5"/>
      <c r="M203" s="6">
        <v>-5664</v>
      </c>
      <c r="N203" s="5"/>
      <c r="O203" s="6">
        <v>165</v>
      </c>
      <c r="P203" s="5"/>
      <c r="Q203" s="6">
        <v>615</v>
      </c>
      <c r="R203" s="5"/>
      <c r="S203" s="6">
        <v>-3174</v>
      </c>
      <c r="T203" s="5"/>
      <c r="U203" s="6">
        <v>-9455</v>
      </c>
      <c r="V203" s="5"/>
      <c r="W203" s="6">
        <v>-119</v>
      </c>
    </row>
    <row r="204" spans="1:23" ht="15" customHeight="1" x14ac:dyDescent="0.4">
      <c r="A204" s="4" t="s">
        <v>220</v>
      </c>
      <c r="B204" s="5" t="s">
        <v>32</v>
      </c>
      <c r="C204" s="6">
        <v>343</v>
      </c>
      <c r="D204" s="5"/>
      <c r="F204" s="5"/>
      <c r="G204" s="6">
        <v>403</v>
      </c>
      <c r="H204" s="5"/>
      <c r="J204" s="5"/>
      <c r="K204" s="6">
        <v>768</v>
      </c>
      <c r="L204" s="5"/>
      <c r="M204" s="6">
        <v>7884</v>
      </c>
      <c r="N204" s="5"/>
      <c r="O204" s="6">
        <v>2274</v>
      </c>
      <c r="P204" s="5"/>
      <c r="Q204" s="6">
        <v>6724</v>
      </c>
      <c r="R204" s="5"/>
      <c r="S204" s="6">
        <v>1809</v>
      </c>
      <c r="T204" s="5"/>
      <c r="V204" s="5"/>
      <c r="W204" s="6">
        <v>3864</v>
      </c>
    </row>
    <row r="205" spans="1:23" ht="15" customHeight="1" x14ac:dyDescent="0.4">
      <c r="A205" s="4" t="s">
        <v>221</v>
      </c>
      <c r="B205" s="5" t="s">
        <v>32</v>
      </c>
      <c r="D205" s="5"/>
      <c r="F205" s="5"/>
      <c r="H205" s="5"/>
      <c r="J205" s="5"/>
      <c r="L205" s="5"/>
      <c r="N205" s="5"/>
      <c r="P205" s="5"/>
      <c r="R205" s="5"/>
      <c r="T205" s="5"/>
      <c r="V205" s="5"/>
    </row>
    <row r="206" spans="1:23" ht="15" customHeight="1" x14ac:dyDescent="0.4">
      <c r="A206" s="4" t="s">
        <v>195</v>
      </c>
      <c r="B206" s="5" t="s">
        <v>32</v>
      </c>
      <c r="D206" s="5"/>
      <c r="F206" s="5"/>
      <c r="H206" s="5"/>
      <c r="J206" s="5"/>
      <c r="L206" s="5"/>
      <c r="N206" s="5"/>
      <c r="P206" s="5"/>
      <c r="Q206" s="6">
        <v>3584</v>
      </c>
      <c r="R206" s="5"/>
      <c r="S206" s="6">
        <v>1809</v>
      </c>
      <c r="T206" s="5"/>
      <c r="V206" s="5"/>
    </row>
    <row r="207" spans="1:23" ht="15" customHeight="1" x14ac:dyDescent="0.4">
      <c r="A207" s="4" t="s">
        <v>196</v>
      </c>
      <c r="B207" s="5" t="s">
        <v>32</v>
      </c>
      <c r="D207" s="5"/>
      <c r="F207" s="5"/>
      <c r="H207" s="5"/>
      <c r="J207" s="5"/>
      <c r="L207" s="5"/>
      <c r="N207" s="5"/>
      <c r="P207" s="5"/>
      <c r="R207" s="5"/>
      <c r="T207" s="5"/>
      <c r="V207" s="5"/>
    </row>
    <row r="208" spans="1:23" ht="15" customHeight="1" x14ac:dyDescent="0.4">
      <c r="A208" s="4" t="s">
        <v>198</v>
      </c>
      <c r="B208" s="5" t="s">
        <v>32</v>
      </c>
      <c r="C208" s="6">
        <v>343</v>
      </c>
      <c r="D208" s="5"/>
      <c r="F208" s="5"/>
      <c r="G208" s="6">
        <v>403</v>
      </c>
      <c r="H208" s="5"/>
      <c r="J208" s="5"/>
      <c r="K208" s="6">
        <v>520</v>
      </c>
      <c r="L208" s="5"/>
      <c r="M208" s="6">
        <v>10</v>
      </c>
      <c r="N208" s="5"/>
      <c r="O208" s="6">
        <v>1731</v>
      </c>
      <c r="P208" s="5"/>
      <c r="Q208" s="6">
        <v>1019</v>
      </c>
      <c r="R208" s="5"/>
      <c r="T208" s="5"/>
      <c r="V208" s="5"/>
      <c r="W208" s="6">
        <v>1518</v>
      </c>
    </row>
    <row r="209" spans="1:23" ht="15" customHeight="1" x14ac:dyDescent="0.4">
      <c r="A209" s="4" t="s">
        <v>199</v>
      </c>
      <c r="B209" s="5" t="s">
        <v>32</v>
      </c>
      <c r="D209" s="5"/>
      <c r="F209" s="5"/>
      <c r="H209" s="5"/>
      <c r="J209" s="5"/>
      <c r="L209" s="5"/>
      <c r="N209" s="5"/>
      <c r="P209" s="5"/>
      <c r="R209" s="5"/>
      <c r="T209" s="5"/>
      <c r="V209" s="5"/>
    </row>
    <row r="210" spans="1:23" ht="15" customHeight="1" x14ac:dyDescent="0.4">
      <c r="A210" s="4" t="s">
        <v>222</v>
      </c>
      <c r="B210" s="5" t="s">
        <v>32</v>
      </c>
      <c r="D210" s="5"/>
      <c r="F210" s="5"/>
      <c r="H210" s="5"/>
      <c r="J210" s="5"/>
      <c r="L210" s="5"/>
      <c r="N210" s="5"/>
      <c r="P210" s="5"/>
      <c r="R210" s="5"/>
      <c r="T210" s="5"/>
      <c r="V210" s="5"/>
    </row>
    <row r="211" spans="1:23" ht="15" customHeight="1" x14ac:dyDescent="0.4">
      <c r="A211" s="4" t="s">
        <v>223</v>
      </c>
      <c r="B211" s="5" t="s">
        <v>32</v>
      </c>
      <c r="D211" s="5"/>
      <c r="F211" s="5"/>
      <c r="H211" s="5"/>
      <c r="J211" s="5"/>
      <c r="L211" s="5"/>
      <c r="N211" s="5"/>
      <c r="P211" s="5"/>
      <c r="R211" s="5"/>
      <c r="T211" s="5"/>
      <c r="V211" s="5"/>
    </row>
    <row r="212" spans="1:23" ht="15" customHeight="1" x14ac:dyDescent="0.4">
      <c r="A212" s="4" t="s">
        <v>224</v>
      </c>
      <c r="B212" s="5" t="s">
        <v>32</v>
      </c>
      <c r="D212" s="5"/>
      <c r="F212" s="5"/>
      <c r="H212" s="5"/>
      <c r="J212" s="5"/>
      <c r="L212" s="5"/>
      <c r="N212" s="5"/>
      <c r="P212" s="5"/>
      <c r="R212" s="5"/>
      <c r="T212" s="5"/>
      <c r="V212" s="5"/>
    </row>
    <row r="213" spans="1:23" ht="15" customHeight="1" x14ac:dyDescent="0.4">
      <c r="A213" s="4" t="s">
        <v>225</v>
      </c>
      <c r="B213" s="5" t="s">
        <v>32</v>
      </c>
      <c r="D213" s="5"/>
      <c r="F213" s="5"/>
      <c r="H213" s="5"/>
      <c r="J213" s="5"/>
      <c r="L213" s="5"/>
      <c r="N213" s="5"/>
      <c r="P213" s="5"/>
      <c r="R213" s="5"/>
      <c r="T213" s="5"/>
      <c r="V213" s="5"/>
    </row>
    <row r="214" spans="1:23" ht="15" customHeight="1" x14ac:dyDescent="0.4">
      <c r="A214" s="4" t="s">
        <v>226</v>
      </c>
      <c r="B214" s="5" t="s">
        <v>32</v>
      </c>
      <c r="D214" s="5"/>
      <c r="F214" s="5"/>
      <c r="H214" s="5"/>
      <c r="J214" s="5"/>
      <c r="L214" s="5"/>
      <c r="N214" s="5"/>
      <c r="P214" s="5"/>
      <c r="R214" s="5"/>
      <c r="T214" s="5"/>
      <c r="V214" s="5"/>
    </row>
    <row r="215" spans="1:23" ht="15" customHeight="1" x14ac:dyDescent="0.4">
      <c r="A215" s="4" t="s">
        <v>227</v>
      </c>
      <c r="B215" s="5" t="s">
        <v>32</v>
      </c>
      <c r="D215" s="5"/>
      <c r="F215" s="5"/>
      <c r="H215" s="5"/>
      <c r="J215" s="5"/>
      <c r="K215" s="6">
        <v>248</v>
      </c>
      <c r="L215" s="5"/>
      <c r="M215" s="6">
        <v>7874</v>
      </c>
      <c r="N215" s="5"/>
      <c r="O215" s="6">
        <v>543</v>
      </c>
      <c r="P215" s="5"/>
      <c r="Q215" s="6">
        <v>2120</v>
      </c>
      <c r="R215" s="5"/>
      <c r="T215" s="5"/>
      <c r="V215" s="5"/>
      <c r="W215" s="6">
        <v>2344</v>
      </c>
    </row>
    <row r="216" spans="1:23" ht="15" customHeight="1" x14ac:dyDescent="0.4">
      <c r="A216" s="4" t="s">
        <v>228</v>
      </c>
      <c r="B216" s="5" t="s">
        <v>32</v>
      </c>
      <c r="C216" s="6">
        <v>233</v>
      </c>
      <c r="D216" s="5"/>
      <c r="E216" s="6">
        <v>31</v>
      </c>
      <c r="F216" s="5"/>
      <c r="G216" s="6">
        <v>20</v>
      </c>
      <c r="H216" s="5"/>
      <c r="I216" s="6">
        <v>30</v>
      </c>
      <c r="J216" s="5"/>
      <c r="K216" s="6">
        <v>241</v>
      </c>
      <c r="L216" s="5"/>
      <c r="M216" s="6">
        <v>5613</v>
      </c>
      <c r="N216" s="5"/>
      <c r="O216" s="6">
        <v>1850</v>
      </c>
      <c r="P216" s="5"/>
      <c r="Q216" s="6">
        <v>3884</v>
      </c>
      <c r="R216" s="5"/>
      <c r="S216" s="6">
        <v>5359</v>
      </c>
      <c r="T216" s="5"/>
      <c r="U216" s="6">
        <v>91113</v>
      </c>
      <c r="V216" s="5"/>
      <c r="W216" s="6">
        <v>7290</v>
      </c>
    </row>
    <row r="217" spans="1:23" ht="15" customHeight="1" x14ac:dyDescent="0.4">
      <c r="A217" s="4" t="s">
        <v>229</v>
      </c>
      <c r="B217" s="5" t="s">
        <v>32</v>
      </c>
      <c r="D217" s="5"/>
      <c r="F217" s="5"/>
      <c r="H217" s="5"/>
      <c r="J217" s="5"/>
      <c r="L217" s="5"/>
      <c r="N217" s="5"/>
      <c r="P217" s="5"/>
      <c r="R217" s="5"/>
      <c r="T217" s="5"/>
      <c r="V217" s="5"/>
    </row>
    <row r="218" spans="1:23" ht="15" customHeight="1" x14ac:dyDescent="0.4">
      <c r="A218" s="4" t="s">
        <v>230</v>
      </c>
      <c r="B218" s="5" t="s">
        <v>32</v>
      </c>
      <c r="D218" s="5"/>
      <c r="F218" s="5"/>
      <c r="H218" s="5"/>
      <c r="J218" s="5"/>
      <c r="L218" s="5"/>
      <c r="N218" s="5"/>
      <c r="P218" s="5"/>
      <c r="R218" s="5"/>
      <c r="T218" s="5"/>
      <c r="V218" s="5"/>
    </row>
    <row r="219" spans="1:23" ht="15" customHeight="1" x14ac:dyDescent="0.4">
      <c r="A219" s="4" t="s">
        <v>208</v>
      </c>
      <c r="B219" s="5" t="s">
        <v>32</v>
      </c>
      <c r="D219" s="5"/>
      <c r="F219" s="5"/>
      <c r="H219" s="5"/>
      <c r="J219" s="5"/>
      <c r="L219" s="5"/>
      <c r="N219" s="5"/>
      <c r="P219" s="5"/>
      <c r="R219" s="5"/>
      <c r="T219" s="5"/>
      <c r="U219" s="6">
        <v>2314</v>
      </c>
      <c r="V219" s="5"/>
    </row>
    <row r="220" spans="1:23" ht="15" customHeight="1" x14ac:dyDescent="0.4">
      <c r="A220" s="4" t="s">
        <v>209</v>
      </c>
      <c r="B220" s="5" t="s">
        <v>32</v>
      </c>
      <c r="D220" s="5"/>
      <c r="F220" s="5"/>
      <c r="H220" s="5"/>
      <c r="J220" s="5"/>
      <c r="L220" s="5"/>
      <c r="N220" s="5"/>
      <c r="P220" s="5"/>
      <c r="R220" s="5"/>
      <c r="T220" s="5"/>
      <c r="U220" s="6">
        <v>17563</v>
      </c>
      <c r="V220" s="5"/>
      <c r="W220" s="6">
        <v>142</v>
      </c>
    </row>
    <row r="221" spans="1:23" ht="15" customHeight="1" x14ac:dyDescent="0.4">
      <c r="A221" s="4" t="s">
        <v>211</v>
      </c>
      <c r="B221" s="5" t="s">
        <v>32</v>
      </c>
      <c r="C221" s="6">
        <v>233</v>
      </c>
      <c r="D221" s="5"/>
      <c r="E221" s="6">
        <v>31</v>
      </c>
      <c r="F221" s="5"/>
      <c r="G221" s="6">
        <v>20</v>
      </c>
      <c r="H221" s="5"/>
      <c r="I221" s="6">
        <v>30</v>
      </c>
      <c r="J221" s="5"/>
      <c r="K221" s="6">
        <v>25</v>
      </c>
      <c r="L221" s="5"/>
      <c r="M221" s="6">
        <v>2341</v>
      </c>
      <c r="N221" s="5"/>
      <c r="O221" s="6">
        <v>850</v>
      </c>
      <c r="P221" s="5"/>
      <c r="Q221" s="6">
        <v>1939</v>
      </c>
      <c r="R221" s="5"/>
      <c r="S221" s="6">
        <v>1656</v>
      </c>
      <c r="T221" s="5"/>
      <c r="U221" s="6">
        <v>24362</v>
      </c>
      <c r="V221" s="5"/>
      <c r="W221" s="6">
        <v>1532</v>
      </c>
    </row>
    <row r="222" spans="1:23" ht="15" customHeight="1" x14ac:dyDescent="0.4">
      <c r="A222" s="4" t="s">
        <v>212</v>
      </c>
      <c r="B222" s="5" t="s">
        <v>32</v>
      </c>
      <c r="D222" s="5"/>
      <c r="F222" s="5"/>
      <c r="H222" s="5"/>
      <c r="J222" s="5"/>
      <c r="L222" s="5"/>
      <c r="N222" s="5"/>
      <c r="P222" s="5"/>
      <c r="R222" s="5"/>
      <c r="T222" s="5"/>
      <c r="V222" s="5"/>
    </row>
    <row r="223" spans="1:23" ht="15" customHeight="1" x14ac:dyDescent="0.4">
      <c r="A223" s="4" t="s">
        <v>231</v>
      </c>
      <c r="B223" s="5" t="s">
        <v>32</v>
      </c>
      <c r="D223" s="5"/>
      <c r="F223" s="5"/>
      <c r="H223" s="5"/>
      <c r="J223" s="5"/>
      <c r="L223" s="5"/>
      <c r="N223" s="5"/>
      <c r="P223" s="5"/>
      <c r="R223" s="5"/>
      <c r="T223" s="5"/>
      <c r="V223" s="5"/>
    </row>
    <row r="224" spans="1:23" ht="15" customHeight="1" x14ac:dyDescent="0.4">
      <c r="A224" s="4" t="s">
        <v>232</v>
      </c>
      <c r="B224" s="5" t="s">
        <v>32</v>
      </c>
      <c r="D224" s="5"/>
      <c r="F224" s="5"/>
      <c r="H224" s="5"/>
      <c r="J224" s="5"/>
      <c r="L224" s="5"/>
      <c r="N224" s="5"/>
      <c r="P224" s="5"/>
      <c r="R224" s="5"/>
      <c r="T224" s="5"/>
      <c r="V224" s="5"/>
    </row>
    <row r="225" spans="1:23" ht="15" customHeight="1" x14ac:dyDescent="0.4">
      <c r="A225" s="4" t="s">
        <v>233</v>
      </c>
      <c r="B225" s="5" t="s">
        <v>32</v>
      </c>
      <c r="D225" s="5"/>
      <c r="F225" s="5"/>
      <c r="H225" s="5"/>
      <c r="J225" s="5"/>
      <c r="L225" s="5"/>
      <c r="N225" s="5"/>
      <c r="P225" s="5"/>
      <c r="R225" s="5"/>
      <c r="T225" s="5"/>
      <c r="V225" s="5"/>
    </row>
    <row r="226" spans="1:23" ht="15" customHeight="1" x14ac:dyDescent="0.4">
      <c r="A226" s="4" t="s">
        <v>234</v>
      </c>
      <c r="B226" s="5" t="s">
        <v>32</v>
      </c>
      <c r="D226" s="5"/>
      <c r="F226" s="5"/>
      <c r="H226" s="5"/>
      <c r="J226" s="5"/>
      <c r="L226" s="5"/>
      <c r="N226" s="5"/>
      <c r="P226" s="5"/>
      <c r="R226" s="5"/>
      <c r="T226" s="5"/>
      <c r="V226" s="5"/>
    </row>
    <row r="227" spans="1:23" ht="15" customHeight="1" x14ac:dyDescent="0.4">
      <c r="A227" s="4" t="s">
        <v>235</v>
      </c>
      <c r="B227" s="5" t="s">
        <v>32</v>
      </c>
      <c r="D227" s="5"/>
      <c r="F227" s="5"/>
      <c r="H227" s="5"/>
      <c r="J227" s="5"/>
      <c r="K227" s="6">
        <v>216</v>
      </c>
      <c r="L227" s="5"/>
      <c r="M227" s="6">
        <v>3272</v>
      </c>
      <c r="N227" s="5"/>
      <c r="O227" s="6">
        <v>1000</v>
      </c>
      <c r="P227" s="5"/>
      <c r="Q227" s="6">
        <v>1944</v>
      </c>
      <c r="R227" s="5"/>
      <c r="S227" s="6">
        <v>3702</v>
      </c>
      <c r="T227" s="5"/>
      <c r="U227" s="6">
        <v>46874</v>
      </c>
      <c r="V227" s="5"/>
      <c r="W227" s="6">
        <v>5616</v>
      </c>
    </row>
    <row r="228" spans="1:23" ht="15" customHeight="1" x14ac:dyDescent="0.4">
      <c r="A228" s="4" t="s">
        <v>236</v>
      </c>
      <c r="B228" s="5" t="s">
        <v>32</v>
      </c>
      <c r="D228" s="5"/>
      <c r="F228" s="5"/>
      <c r="H228" s="5"/>
      <c r="J228" s="5"/>
      <c r="L228" s="5"/>
      <c r="N228" s="5"/>
      <c r="P228" s="5"/>
      <c r="R228" s="5"/>
      <c r="T228" s="5"/>
      <c r="V228" s="5"/>
    </row>
    <row r="229" spans="1:23" ht="15" customHeight="1" x14ac:dyDescent="0.4">
      <c r="A229" s="4" t="s">
        <v>237</v>
      </c>
      <c r="B229" s="5" t="s">
        <v>32</v>
      </c>
      <c r="C229" s="6">
        <v>2710</v>
      </c>
      <c r="D229" s="5"/>
      <c r="E229" s="6">
        <v>1703</v>
      </c>
      <c r="F229" s="5"/>
      <c r="G229" s="6">
        <v>-171</v>
      </c>
      <c r="H229" s="5"/>
      <c r="I229" s="6">
        <v>-4760</v>
      </c>
      <c r="J229" s="5"/>
      <c r="K229" s="6">
        <v>-2803</v>
      </c>
      <c r="L229" s="5"/>
      <c r="M229" s="6">
        <v>-3392</v>
      </c>
      <c r="N229" s="5"/>
      <c r="O229" s="6">
        <v>589</v>
      </c>
      <c r="P229" s="5"/>
      <c r="Q229" s="6">
        <v>3456</v>
      </c>
      <c r="R229" s="5"/>
      <c r="S229" s="6">
        <v>-6724</v>
      </c>
      <c r="T229" s="5"/>
      <c r="U229" s="6">
        <v>-100568</v>
      </c>
      <c r="V229" s="5"/>
      <c r="W229" s="6">
        <v>-3545</v>
      </c>
    </row>
    <row r="230" spans="1:23" ht="15" customHeight="1" x14ac:dyDescent="0.4">
      <c r="A230" s="4" t="s">
        <v>238</v>
      </c>
      <c r="B230" s="5" t="s">
        <v>32</v>
      </c>
      <c r="D230" s="5"/>
      <c r="F230" s="5"/>
      <c r="H230" s="5"/>
      <c r="J230" s="5"/>
      <c r="L230" s="5"/>
      <c r="N230" s="5"/>
      <c r="P230" s="5"/>
      <c r="R230" s="5"/>
      <c r="T230" s="5"/>
      <c r="V230" s="5"/>
    </row>
    <row r="231" spans="1:23" ht="15" customHeight="1" x14ac:dyDescent="0.4">
      <c r="A231" s="4" t="s">
        <v>239</v>
      </c>
      <c r="B231" s="5" t="s">
        <v>32</v>
      </c>
      <c r="D231" s="5"/>
      <c r="F231" s="5"/>
      <c r="H231" s="5"/>
      <c r="J231" s="5"/>
      <c r="L231" s="5"/>
      <c r="N231" s="5"/>
      <c r="P231" s="5"/>
      <c r="R231" s="5"/>
      <c r="T231" s="5"/>
      <c r="V231" s="5"/>
    </row>
    <row r="232" spans="1:23" ht="15" customHeight="1" x14ac:dyDescent="0.4">
      <c r="A232" s="4" t="s">
        <v>240</v>
      </c>
      <c r="B232" s="5" t="s">
        <v>32</v>
      </c>
      <c r="C232" s="6">
        <v>2710</v>
      </c>
      <c r="D232" s="5"/>
      <c r="E232" s="6">
        <v>1703</v>
      </c>
      <c r="F232" s="5"/>
      <c r="G232" s="6">
        <v>-171</v>
      </c>
      <c r="H232" s="5"/>
      <c r="I232" s="6">
        <v>-4760</v>
      </c>
      <c r="J232" s="5"/>
      <c r="K232" s="6">
        <v>-2803</v>
      </c>
      <c r="L232" s="5"/>
      <c r="M232" s="6">
        <v>-3392</v>
      </c>
      <c r="N232" s="5"/>
      <c r="O232" s="6">
        <v>589</v>
      </c>
      <c r="P232" s="5"/>
      <c r="Q232" s="6">
        <v>3456</v>
      </c>
      <c r="R232" s="5"/>
      <c r="S232" s="6">
        <v>-6724</v>
      </c>
      <c r="T232" s="5"/>
      <c r="U232" s="6">
        <v>-100568</v>
      </c>
      <c r="V232" s="5"/>
      <c r="W232" s="6">
        <v>-3545</v>
      </c>
    </row>
    <row r="233" spans="1:23" ht="15" customHeight="1" x14ac:dyDescent="0.4">
      <c r="A233" s="4" t="s">
        <v>241</v>
      </c>
      <c r="B233" s="5" t="s">
        <v>32</v>
      </c>
      <c r="C233" s="6">
        <v>264</v>
      </c>
      <c r="D233" s="5"/>
      <c r="E233" s="6">
        <v>197</v>
      </c>
      <c r="F233" s="5"/>
      <c r="G233" s="6">
        <v>15</v>
      </c>
      <c r="H233" s="5"/>
      <c r="I233" s="6">
        <v>-74</v>
      </c>
      <c r="J233" s="5"/>
      <c r="K233" s="6">
        <v>-1</v>
      </c>
      <c r="L233" s="5"/>
      <c r="M233" s="6">
        <v>-260</v>
      </c>
      <c r="N233" s="5"/>
      <c r="O233" s="6">
        <v>553</v>
      </c>
      <c r="P233" s="5"/>
      <c r="Q233" s="6">
        <v>757</v>
      </c>
      <c r="R233" s="5"/>
      <c r="S233" s="6">
        <v>260</v>
      </c>
      <c r="T233" s="5"/>
      <c r="U233" s="6">
        <v>7</v>
      </c>
      <c r="V233" s="5"/>
      <c r="W233" s="6">
        <v>-42</v>
      </c>
    </row>
    <row r="234" spans="1:23" ht="15" customHeight="1" x14ac:dyDescent="0.4">
      <c r="A234" s="4" t="s">
        <v>242</v>
      </c>
      <c r="B234" s="5" t="s">
        <v>32</v>
      </c>
      <c r="D234" s="5"/>
      <c r="F234" s="5"/>
      <c r="H234" s="5"/>
      <c r="J234" s="5"/>
      <c r="L234" s="5"/>
      <c r="N234" s="5"/>
      <c r="P234" s="5"/>
      <c r="R234" s="5"/>
      <c r="T234" s="5"/>
      <c r="V234" s="5"/>
    </row>
    <row r="235" spans="1:23" ht="15" customHeight="1" x14ac:dyDescent="0.4">
      <c r="A235" s="4" t="s">
        <v>243</v>
      </c>
      <c r="B235" s="5" t="s">
        <v>32</v>
      </c>
      <c r="D235" s="5"/>
      <c r="F235" s="5"/>
      <c r="H235" s="5"/>
      <c r="J235" s="5"/>
      <c r="L235" s="5"/>
      <c r="N235" s="5"/>
      <c r="P235" s="5"/>
      <c r="R235" s="5"/>
      <c r="T235" s="5"/>
      <c r="V235" s="5"/>
    </row>
    <row r="236" spans="1:23" ht="15" customHeight="1" x14ac:dyDescent="0.4">
      <c r="A236" s="4" t="s">
        <v>244</v>
      </c>
      <c r="B236" s="5" t="s">
        <v>32</v>
      </c>
      <c r="C236" s="6">
        <v>253</v>
      </c>
      <c r="D236" s="5"/>
      <c r="E236" s="6">
        <v>219</v>
      </c>
      <c r="F236" s="5"/>
      <c r="G236" s="6">
        <v>57</v>
      </c>
      <c r="H236" s="5"/>
      <c r="I236" s="6">
        <v>1</v>
      </c>
      <c r="J236" s="5"/>
      <c r="K236" s="6">
        <v>-21</v>
      </c>
      <c r="L236" s="5"/>
      <c r="M236" s="6">
        <v>140</v>
      </c>
      <c r="N236" s="5"/>
      <c r="O236" s="6">
        <v>544</v>
      </c>
      <c r="P236" s="5"/>
      <c r="Q236" s="6">
        <v>749</v>
      </c>
      <c r="R236" s="5"/>
      <c r="S236" s="6">
        <v>-254</v>
      </c>
      <c r="T236" s="5"/>
      <c r="U236" s="6">
        <v>7</v>
      </c>
      <c r="V236" s="5"/>
      <c r="W236" s="6">
        <v>3</v>
      </c>
    </row>
    <row r="237" spans="1:23" ht="15" customHeight="1" x14ac:dyDescent="0.4">
      <c r="A237" s="4" t="s">
        <v>245</v>
      </c>
      <c r="B237" s="5" t="s">
        <v>32</v>
      </c>
      <c r="C237" s="6">
        <v>11</v>
      </c>
      <c r="D237" s="5"/>
      <c r="E237" s="6">
        <v>-22</v>
      </c>
      <c r="F237" s="5"/>
      <c r="G237" s="6">
        <v>-42</v>
      </c>
      <c r="H237" s="5"/>
      <c r="I237" s="6">
        <v>-75</v>
      </c>
      <c r="J237" s="5"/>
      <c r="K237" s="6">
        <v>20</v>
      </c>
      <c r="L237" s="5"/>
      <c r="M237" s="6">
        <v>-400</v>
      </c>
      <c r="N237" s="5"/>
      <c r="O237" s="6">
        <v>9</v>
      </c>
      <c r="P237" s="5"/>
      <c r="Q237" s="6">
        <v>8</v>
      </c>
      <c r="R237" s="5"/>
      <c r="S237" s="6">
        <v>514</v>
      </c>
      <c r="T237" s="5"/>
      <c r="V237" s="5"/>
      <c r="W237" s="6">
        <v>-45</v>
      </c>
    </row>
    <row r="238" spans="1:23" ht="15" customHeight="1" x14ac:dyDescent="0.4">
      <c r="A238" s="4" t="s">
        <v>246</v>
      </c>
      <c r="B238" s="5" t="s">
        <v>32</v>
      </c>
      <c r="D238" s="5"/>
      <c r="F238" s="5"/>
      <c r="H238" s="5"/>
      <c r="J238" s="5"/>
      <c r="L238" s="5"/>
      <c r="N238" s="5"/>
      <c r="P238" s="5"/>
      <c r="R238" s="5"/>
      <c r="T238" s="5"/>
      <c r="V238" s="5"/>
    </row>
    <row r="239" spans="1:23" ht="15" customHeight="1" x14ac:dyDescent="0.4">
      <c r="A239" s="4" t="s">
        <v>247</v>
      </c>
      <c r="B239" s="5" t="s">
        <v>32</v>
      </c>
      <c r="D239" s="5"/>
      <c r="F239" s="5"/>
      <c r="H239" s="5"/>
      <c r="J239" s="5"/>
      <c r="L239" s="5"/>
      <c r="N239" s="5"/>
      <c r="P239" s="5"/>
      <c r="R239" s="5"/>
      <c r="T239" s="5"/>
      <c r="V239" s="5"/>
    </row>
    <row r="240" spans="1:23" ht="15" customHeight="1" x14ac:dyDescent="0.4">
      <c r="A240" s="4" t="s">
        <v>248</v>
      </c>
      <c r="B240" s="5" t="s">
        <v>32</v>
      </c>
      <c r="C240" s="6">
        <v>153</v>
      </c>
      <c r="D240" s="5"/>
      <c r="E240" s="6">
        <v>-1</v>
      </c>
      <c r="F240" s="5"/>
      <c r="G240" s="6">
        <v>15</v>
      </c>
      <c r="H240" s="5"/>
      <c r="I240" s="6">
        <v>5</v>
      </c>
      <c r="J240" s="5"/>
      <c r="K240" s="6">
        <v>-63</v>
      </c>
      <c r="L240" s="5"/>
      <c r="M240" s="6">
        <v>239</v>
      </c>
      <c r="N240" s="5"/>
      <c r="O240" s="6">
        <v>13</v>
      </c>
      <c r="P240" s="5"/>
      <c r="Q240" s="6">
        <v>145</v>
      </c>
      <c r="R240" s="5"/>
      <c r="S240" s="6">
        <v>34</v>
      </c>
      <c r="T240" s="5"/>
      <c r="U240" s="6">
        <v>-28</v>
      </c>
      <c r="V240" s="5"/>
      <c r="W240" s="6">
        <v>-38</v>
      </c>
    </row>
    <row r="241" spans="1:23" ht="15" customHeight="1" x14ac:dyDescent="0.4">
      <c r="A241" s="4" t="s">
        <v>249</v>
      </c>
      <c r="B241" s="5" t="s">
        <v>32</v>
      </c>
      <c r="C241" s="6">
        <v>8</v>
      </c>
      <c r="D241" s="5"/>
      <c r="E241" s="6">
        <v>22</v>
      </c>
      <c r="F241" s="5"/>
      <c r="G241" s="6">
        <v>14</v>
      </c>
      <c r="H241" s="5"/>
      <c r="I241" s="6">
        <v>14</v>
      </c>
      <c r="J241" s="5"/>
      <c r="K241" s="6">
        <v>31</v>
      </c>
      <c r="L241" s="5"/>
      <c r="M241" s="6">
        <v>-11</v>
      </c>
      <c r="N241" s="5"/>
      <c r="O241" s="6">
        <v>-7</v>
      </c>
      <c r="P241" s="5"/>
      <c r="R241" s="5"/>
      <c r="T241" s="5"/>
      <c r="V241" s="5"/>
    </row>
    <row r="242" spans="1:23" ht="15" customHeight="1" x14ac:dyDescent="0.4">
      <c r="A242" s="4" t="s">
        <v>250</v>
      </c>
      <c r="B242" s="5" t="s">
        <v>32</v>
      </c>
      <c r="D242" s="5"/>
      <c r="F242" s="5"/>
      <c r="H242" s="5"/>
      <c r="J242" s="5"/>
      <c r="L242" s="5"/>
      <c r="M242" s="6">
        <v>591</v>
      </c>
      <c r="N242" s="5"/>
      <c r="O242" s="6">
        <v>2107</v>
      </c>
      <c r="P242" s="5"/>
      <c r="Q242" s="6">
        <v>749</v>
      </c>
      <c r="R242" s="5"/>
      <c r="T242" s="5"/>
      <c r="V242" s="5"/>
    </row>
    <row r="243" spans="1:23" ht="15" customHeight="1" x14ac:dyDescent="0.4">
      <c r="A243" s="4" t="s">
        <v>251</v>
      </c>
      <c r="B243" s="5" t="s">
        <v>32</v>
      </c>
      <c r="C243" s="6">
        <v>-794</v>
      </c>
      <c r="D243" s="5"/>
      <c r="E243" s="6">
        <v>908</v>
      </c>
      <c r="F243" s="5"/>
      <c r="G243" s="6">
        <v>735</v>
      </c>
      <c r="H243" s="5"/>
      <c r="I243" s="6">
        <v>1873</v>
      </c>
      <c r="J243" s="5"/>
      <c r="K243" s="6">
        <v>94</v>
      </c>
      <c r="L243" s="5"/>
      <c r="M243" s="6">
        <v>459</v>
      </c>
      <c r="N243" s="5"/>
      <c r="P243" s="5"/>
      <c r="R243" s="5"/>
      <c r="T243" s="5"/>
      <c r="V243" s="5"/>
    </row>
    <row r="244" spans="1:23" ht="15" customHeight="1" x14ac:dyDescent="0.4">
      <c r="A244" s="4" t="s">
        <v>252</v>
      </c>
      <c r="B244" s="5" t="s">
        <v>32</v>
      </c>
      <c r="D244" s="5"/>
      <c r="F244" s="5"/>
      <c r="H244" s="5"/>
      <c r="J244" s="5"/>
      <c r="L244" s="5"/>
      <c r="N244" s="5"/>
      <c r="P244" s="5"/>
      <c r="R244" s="5"/>
      <c r="T244" s="5"/>
      <c r="V244" s="5"/>
    </row>
    <row r="245" spans="1:23" ht="15" customHeight="1" x14ac:dyDescent="0.4">
      <c r="A245" s="4" t="s">
        <v>253</v>
      </c>
      <c r="B245" s="5" t="s">
        <v>32</v>
      </c>
      <c r="C245" s="6">
        <v>1490</v>
      </c>
      <c r="D245" s="5"/>
      <c r="E245" s="6">
        <v>2392</v>
      </c>
      <c r="F245" s="5"/>
      <c r="G245" s="6">
        <v>521</v>
      </c>
      <c r="H245" s="5"/>
      <c r="I245" s="6">
        <v>-2832</v>
      </c>
      <c r="J245" s="5"/>
      <c r="K245" s="6">
        <v>-2677</v>
      </c>
      <c r="L245" s="5"/>
      <c r="M245" s="6">
        <v>-2310</v>
      </c>
      <c r="N245" s="5"/>
      <c r="O245" s="6">
        <v>2138</v>
      </c>
      <c r="P245" s="5"/>
      <c r="Q245" s="6">
        <v>3304</v>
      </c>
      <c r="R245" s="5"/>
      <c r="S245" s="6">
        <v>-7019</v>
      </c>
      <c r="T245" s="5"/>
      <c r="U245" s="6">
        <v>-100547</v>
      </c>
      <c r="V245" s="5"/>
      <c r="W245" s="6">
        <v>-3464</v>
      </c>
    </row>
    <row r="246" spans="1:23" ht="15" customHeight="1" x14ac:dyDescent="0.4">
      <c r="A246" s="4" t="s">
        <v>254</v>
      </c>
      <c r="B246" s="5" t="s">
        <v>32</v>
      </c>
      <c r="D246" s="5"/>
      <c r="F246" s="5"/>
      <c r="H246" s="5"/>
      <c r="J246" s="5"/>
      <c r="L246" s="5"/>
      <c r="N246" s="5"/>
      <c r="P246" s="5"/>
      <c r="R246" s="5"/>
      <c r="T246" s="5"/>
      <c r="U246" s="6">
        <v>-100568</v>
      </c>
      <c r="V246" s="5"/>
      <c r="W246" s="6">
        <v>-3545</v>
      </c>
    </row>
    <row r="247" spans="1:23" ht="15" customHeight="1" x14ac:dyDescent="0.4">
      <c r="A247" s="4" t="s">
        <v>255</v>
      </c>
      <c r="B247" s="5" t="s">
        <v>32</v>
      </c>
      <c r="D247" s="5"/>
      <c r="F247" s="5"/>
      <c r="H247" s="5"/>
      <c r="J247" s="5"/>
      <c r="L247" s="5"/>
      <c r="N247" s="5"/>
      <c r="P247" s="5"/>
      <c r="R247" s="5"/>
      <c r="T247" s="5"/>
      <c r="U247" s="6">
        <v>1959</v>
      </c>
      <c r="V247" s="5"/>
      <c r="W247" s="6">
        <v>33</v>
      </c>
    </row>
    <row r="248" spans="1:23" ht="15" customHeight="1" x14ac:dyDescent="0.4">
      <c r="A248" s="4" t="s">
        <v>256</v>
      </c>
      <c r="B248" s="5" t="s">
        <v>32</v>
      </c>
      <c r="D248" s="5"/>
      <c r="F248" s="5"/>
      <c r="H248" s="5"/>
      <c r="J248" s="5"/>
      <c r="L248" s="5"/>
      <c r="N248" s="5"/>
      <c r="P248" s="5"/>
      <c r="R248" s="5"/>
      <c r="T248" s="5"/>
      <c r="V248" s="5"/>
    </row>
    <row r="249" spans="1:23" ht="15" customHeight="1" x14ac:dyDescent="0.4">
      <c r="A249" s="4" t="s">
        <v>257</v>
      </c>
      <c r="B249" s="5" t="s">
        <v>32</v>
      </c>
      <c r="D249" s="5"/>
      <c r="F249" s="5"/>
      <c r="H249" s="5"/>
      <c r="J249" s="5"/>
      <c r="L249" s="5"/>
      <c r="N249" s="5"/>
      <c r="P249" s="5"/>
      <c r="R249" s="5"/>
      <c r="T249" s="5"/>
      <c r="V249" s="5"/>
    </row>
    <row r="250" spans="1:23" ht="15" customHeight="1" x14ac:dyDescent="0.4">
      <c r="A250" s="4" t="s">
        <v>258</v>
      </c>
      <c r="B250" s="5" t="s">
        <v>32</v>
      </c>
      <c r="D250" s="5"/>
      <c r="F250" s="5"/>
      <c r="H250" s="5"/>
      <c r="J250" s="5"/>
      <c r="L250" s="5"/>
      <c r="N250" s="5"/>
      <c r="P250" s="5"/>
      <c r="R250" s="5"/>
      <c r="T250" s="5"/>
      <c r="V250" s="5"/>
    </row>
    <row r="251" spans="1:23" ht="15" customHeight="1" x14ac:dyDescent="0.4">
      <c r="A251" s="4" t="s">
        <v>259</v>
      </c>
      <c r="B251" s="5" t="s">
        <v>32</v>
      </c>
      <c r="D251" s="5"/>
      <c r="F251" s="5"/>
      <c r="H251" s="5"/>
      <c r="J251" s="5"/>
      <c r="L251" s="5"/>
      <c r="N251" s="5"/>
      <c r="P251" s="5"/>
      <c r="R251" s="5"/>
      <c r="T251" s="5"/>
      <c r="V251" s="5"/>
    </row>
    <row r="252" spans="1:23" ht="15" customHeight="1" x14ac:dyDescent="0.4">
      <c r="A252" s="4" t="s">
        <v>260</v>
      </c>
      <c r="B252" s="5" t="s">
        <v>32</v>
      </c>
      <c r="D252" s="5"/>
      <c r="F252" s="5"/>
      <c r="H252" s="5"/>
      <c r="J252" s="5"/>
      <c r="L252" s="5"/>
      <c r="N252" s="5"/>
      <c r="P252" s="5"/>
      <c r="R252" s="5"/>
      <c r="T252" s="5"/>
      <c r="U252" s="6">
        <v>17563</v>
      </c>
      <c r="V252" s="5"/>
      <c r="W252" s="6">
        <v>142</v>
      </c>
    </row>
    <row r="253" spans="1:23" ht="15" customHeight="1" x14ac:dyDescent="0.4">
      <c r="A253" s="4" t="s">
        <v>261</v>
      </c>
      <c r="B253" s="5" t="s">
        <v>32</v>
      </c>
      <c r="D253" s="5"/>
      <c r="F253" s="5"/>
      <c r="H253" s="5"/>
      <c r="J253" s="5"/>
      <c r="L253" s="5"/>
      <c r="N253" s="5"/>
      <c r="P253" s="5"/>
      <c r="R253" s="5"/>
      <c r="T253" s="5"/>
      <c r="V253" s="5"/>
    </row>
    <row r="254" spans="1:23" ht="15" customHeight="1" x14ac:dyDescent="0.4">
      <c r="A254" s="4" t="s">
        <v>262</v>
      </c>
      <c r="B254" s="5" t="s">
        <v>32</v>
      </c>
      <c r="D254" s="5"/>
      <c r="F254" s="5"/>
      <c r="H254" s="5"/>
      <c r="J254" s="5"/>
      <c r="L254" s="5"/>
      <c r="N254" s="5"/>
      <c r="P254" s="5"/>
      <c r="R254" s="5"/>
      <c r="T254" s="5"/>
      <c r="U254" s="6">
        <v>2308</v>
      </c>
      <c r="V254" s="5"/>
    </row>
    <row r="255" spans="1:23" ht="15" customHeight="1" x14ac:dyDescent="0.4">
      <c r="A255" s="4" t="s">
        <v>263</v>
      </c>
      <c r="B255" s="5" t="s">
        <v>32</v>
      </c>
      <c r="D255" s="5"/>
      <c r="F255" s="5"/>
      <c r="H255" s="5"/>
      <c r="J255" s="5"/>
      <c r="L255" s="5"/>
      <c r="N255" s="5"/>
      <c r="P255" s="5"/>
      <c r="R255" s="5"/>
      <c r="T255" s="5"/>
      <c r="U255" s="6">
        <v>43</v>
      </c>
      <c r="V255" s="5"/>
      <c r="W255" s="6">
        <v>36</v>
      </c>
    </row>
    <row r="256" spans="1:23" ht="15" customHeight="1" x14ac:dyDescent="0.4">
      <c r="A256" s="4" t="s">
        <v>264</v>
      </c>
      <c r="B256" s="5" t="s">
        <v>32</v>
      </c>
      <c r="D256" s="5"/>
      <c r="F256" s="5"/>
      <c r="H256" s="5"/>
      <c r="J256" s="5"/>
      <c r="L256" s="5"/>
      <c r="N256" s="5"/>
      <c r="P256" s="5"/>
      <c r="R256" s="5"/>
      <c r="T256" s="5"/>
      <c r="U256" s="6">
        <v>9236</v>
      </c>
      <c r="V256" s="5"/>
      <c r="W256" s="6">
        <v>1347</v>
      </c>
    </row>
    <row r="257" spans="1:23" ht="15" customHeight="1" x14ac:dyDescent="0.4">
      <c r="A257" s="4" t="s">
        <v>265</v>
      </c>
      <c r="B257" s="5" t="s">
        <v>32</v>
      </c>
      <c r="D257" s="5"/>
      <c r="F257" s="5"/>
      <c r="H257" s="5"/>
      <c r="J257" s="5"/>
      <c r="L257" s="5"/>
      <c r="N257" s="5"/>
      <c r="P257" s="5"/>
      <c r="R257" s="5"/>
      <c r="T257" s="5"/>
      <c r="U257" s="6">
        <v>10806</v>
      </c>
      <c r="V257" s="5"/>
    </row>
    <row r="258" spans="1:23" ht="15" customHeight="1" x14ac:dyDescent="0.4">
      <c r="A258" s="4" t="s">
        <v>266</v>
      </c>
      <c r="B258" s="5" t="s">
        <v>32</v>
      </c>
      <c r="D258" s="5"/>
      <c r="F258" s="5"/>
      <c r="H258" s="5"/>
      <c r="J258" s="5"/>
      <c r="L258" s="5"/>
      <c r="N258" s="5"/>
      <c r="P258" s="5"/>
      <c r="R258" s="5"/>
      <c r="T258" s="5"/>
      <c r="V258" s="5"/>
    </row>
    <row r="259" spans="1:23" ht="15" customHeight="1" x14ac:dyDescent="0.4">
      <c r="A259" s="4" t="s">
        <v>267</v>
      </c>
      <c r="B259" s="5" t="s">
        <v>32</v>
      </c>
      <c r="D259" s="5"/>
      <c r="F259" s="5"/>
      <c r="H259" s="5"/>
      <c r="J259" s="5"/>
      <c r="L259" s="5"/>
      <c r="N259" s="5"/>
      <c r="P259" s="5"/>
      <c r="R259" s="5"/>
      <c r="T259" s="5"/>
      <c r="U259" s="6">
        <v>163</v>
      </c>
      <c r="V259" s="5"/>
    </row>
    <row r="260" spans="1:23" ht="15" customHeight="1" x14ac:dyDescent="0.4">
      <c r="A260" s="4" t="s">
        <v>268</v>
      </c>
      <c r="B260" s="5" t="s">
        <v>32</v>
      </c>
      <c r="D260" s="5"/>
      <c r="F260" s="5"/>
      <c r="H260" s="5"/>
      <c r="J260" s="5"/>
      <c r="L260" s="5"/>
      <c r="N260" s="5"/>
      <c r="P260" s="5"/>
      <c r="R260" s="5"/>
      <c r="T260" s="5"/>
      <c r="V260" s="5"/>
    </row>
    <row r="261" spans="1:23" ht="15" customHeight="1" x14ac:dyDescent="0.4">
      <c r="A261" s="4" t="s">
        <v>269</v>
      </c>
      <c r="B261" s="5" t="s">
        <v>32</v>
      </c>
      <c r="D261" s="5"/>
      <c r="F261" s="5"/>
      <c r="H261" s="5"/>
      <c r="J261" s="5"/>
      <c r="L261" s="5"/>
      <c r="N261" s="5"/>
      <c r="P261" s="5"/>
      <c r="R261" s="5"/>
      <c r="T261" s="5"/>
      <c r="U261" s="6">
        <v>16881</v>
      </c>
      <c r="V261" s="5"/>
      <c r="W261" s="6">
        <v>-6</v>
      </c>
    </row>
    <row r="262" spans="1:23" ht="15" customHeight="1" x14ac:dyDescent="0.4">
      <c r="A262" s="4" t="s">
        <v>270</v>
      </c>
      <c r="B262" s="5" t="s">
        <v>32</v>
      </c>
      <c r="D262" s="5"/>
      <c r="F262" s="5"/>
      <c r="H262" s="5"/>
      <c r="J262" s="5"/>
      <c r="L262" s="5"/>
      <c r="N262" s="5"/>
      <c r="P262" s="5"/>
      <c r="R262" s="5"/>
      <c r="T262" s="5"/>
      <c r="U262" s="6">
        <v>1253</v>
      </c>
      <c r="V262" s="5"/>
      <c r="W262" s="6">
        <v>9</v>
      </c>
    </row>
    <row r="263" spans="1:23" ht="15" customHeight="1" x14ac:dyDescent="0.4">
      <c r="A263" s="4" t="s">
        <v>271</v>
      </c>
      <c r="B263" s="5" t="s">
        <v>32</v>
      </c>
      <c r="D263" s="5"/>
      <c r="F263" s="5"/>
      <c r="H263" s="5"/>
      <c r="J263" s="5"/>
      <c r="L263" s="5"/>
      <c r="N263" s="5"/>
      <c r="P263" s="5"/>
      <c r="R263" s="5"/>
      <c r="T263" s="5"/>
      <c r="V263" s="5"/>
      <c r="W263" s="6">
        <v>-39</v>
      </c>
    </row>
    <row r="264" spans="1:23" ht="15" customHeight="1" x14ac:dyDescent="0.4">
      <c r="A264" s="4" t="s">
        <v>272</v>
      </c>
      <c r="B264" s="5" t="s">
        <v>32</v>
      </c>
      <c r="D264" s="5"/>
      <c r="F264" s="5"/>
      <c r="H264" s="5"/>
      <c r="J264" s="5"/>
      <c r="L264" s="5"/>
      <c r="N264" s="5"/>
      <c r="P264" s="5"/>
      <c r="R264" s="5"/>
      <c r="T264" s="5"/>
      <c r="V264" s="5"/>
    </row>
    <row r="265" spans="1:23" ht="15" customHeight="1" x14ac:dyDescent="0.4">
      <c r="A265" s="4" t="s">
        <v>273</v>
      </c>
      <c r="B265" s="5" t="s">
        <v>32</v>
      </c>
      <c r="D265" s="5"/>
      <c r="F265" s="5"/>
      <c r="H265" s="5"/>
      <c r="J265" s="5"/>
      <c r="L265" s="5"/>
      <c r="N265" s="5"/>
      <c r="P265" s="5"/>
      <c r="R265" s="5"/>
      <c r="T265" s="5"/>
      <c r="U265" s="6">
        <v>-767</v>
      </c>
      <c r="V265" s="5"/>
      <c r="W265" s="6">
        <v>-2</v>
      </c>
    </row>
    <row r="266" spans="1:23" ht="15" customHeight="1" x14ac:dyDescent="0.4">
      <c r="A266" s="4" t="s">
        <v>274</v>
      </c>
      <c r="B266" s="5" t="s">
        <v>32</v>
      </c>
      <c r="D266" s="5"/>
      <c r="F266" s="5"/>
      <c r="H266" s="5"/>
      <c r="J266" s="5"/>
      <c r="L266" s="5"/>
      <c r="N266" s="5"/>
      <c r="P266" s="5"/>
      <c r="R266" s="5"/>
      <c r="T266" s="5"/>
      <c r="U266" s="6">
        <v>2182</v>
      </c>
      <c r="V266" s="5"/>
      <c r="W266" s="6">
        <v>97</v>
      </c>
    </row>
    <row r="267" spans="1:23" ht="15" customHeight="1" x14ac:dyDescent="0.4">
      <c r="A267" s="4" t="s">
        <v>275</v>
      </c>
      <c r="B267" s="5" t="s">
        <v>32</v>
      </c>
      <c r="D267" s="5"/>
      <c r="F267" s="5"/>
      <c r="H267" s="5"/>
      <c r="J267" s="5"/>
      <c r="L267" s="5"/>
      <c r="N267" s="5"/>
      <c r="P267" s="5"/>
      <c r="R267" s="5"/>
      <c r="T267" s="5"/>
      <c r="U267" s="6">
        <v>559</v>
      </c>
      <c r="V267" s="5"/>
    </row>
    <row r="268" spans="1:23" ht="15" customHeight="1" x14ac:dyDescent="0.4">
      <c r="A268" s="4" t="s">
        <v>276</v>
      </c>
      <c r="B268" s="5" t="s">
        <v>32</v>
      </c>
      <c r="D268" s="5"/>
      <c r="F268" s="5"/>
      <c r="H268" s="5"/>
      <c r="J268" s="5"/>
      <c r="L268" s="5"/>
      <c r="N268" s="5"/>
      <c r="P268" s="5"/>
      <c r="R268" s="5"/>
      <c r="T268" s="5"/>
      <c r="V268" s="5"/>
    </row>
    <row r="269" spans="1:23" ht="15" customHeight="1" x14ac:dyDescent="0.4">
      <c r="A269" s="4" t="s">
        <v>277</v>
      </c>
      <c r="B269" s="5" t="s">
        <v>32</v>
      </c>
      <c r="D269" s="5"/>
      <c r="F269" s="5"/>
      <c r="H269" s="5"/>
      <c r="J269" s="5"/>
      <c r="L269" s="5"/>
      <c r="N269" s="5"/>
      <c r="P269" s="5"/>
      <c r="R269" s="5"/>
      <c r="T269" s="5"/>
      <c r="V269" s="5"/>
    </row>
    <row r="270" spans="1:23" ht="15" customHeight="1" x14ac:dyDescent="0.4">
      <c r="A270" s="4" t="s">
        <v>278</v>
      </c>
      <c r="B270" s="5" t="s">
        <v>32</v>
      </c>
      <c r="D270" s="5"/>
      <c r="F270" s="5"/>
      <c r="H270" s="5"/>
      <c r="J270" s="5"/>
      <c r="L270" s="5"/>
      <c r="N270" s="5"/>
      <c r="P270" s="5"/>
      <c r="R270" s="5"/>
      <c r="T270" s="5"/>
      <c r="V270" s="5"/>
    </row>
    <row r="271" spans="1:23" ht="15" customHeight="1" x14ac:dyDescent="0.4">
      <c r="A271" s="4" t="s">
        <v>279</v>
      </c>
      <c r="B271" s="5" t="s">
        <v>32</v>
      </c>
      <c r="D271" s="5"/>
      <c r="F271" s="5"/>
      <c r="H271" s="5"/>
      <c r="J271" s="5"/>
      <c r="L271" s="5"/>
      <c r="N271" s="5"/>
      <c r="P271" s="5"/>
      <c r="R271" s="5"/>
      <c r="T271" s="5"/>
      <c r="V271" s="5"/>
    </row>
    <row r="272" spans="1:23" ht="15" customHeight="1" x14ac:dyDescent="0.4">
      <c r="A272" s="4" t="s">
        <v>280</v>
      </c>
      <c r="B272" s="5" t="s">
        <v>32</v>
      </c>
      <c r="D272" s="5"/>
      <c r="F272" s="5"/>
      <c r="H272" s="5"/>
      <c r="J272" s="5"/>
      <c r="L272" s="5"/>
      <c r="N272" s="5"/>
      <c r="P272" s="5"/>
      <c r="R272" s="5"/>
      <c r="T272" s="5"/>
      <c r="U272" s="6">
        <v>-9986</v>
      </c>
      <c r="V272" s="5"/>
      <c r="W272" s="6">
        <v>-443</v>
      </c>
    </row>
    <row r="273" spans="1:23" ht="15" customHeight="1" x14ac:dyDescent="0.4">
      <c r="A273" s="4" t="s">
        <v>281</v>
      </c>
      <c r="B273" s="5" t="s">
        <v>32</v>
      </c>
      <c r="D273" s="5"/>
      <c r="F273" s="5"/>
      <c r="H273" s="5"/>
      <c r="J273" s="5"/>
      <c r="L273" s="5"/>
      <c r="N273" s="5"/>
      <c r="P273" s="5"/>
      <c r="R273" s="5"/>
      <c r="T273" s="5"/>
      <c r="U273" s="6">
        <v>1885</v>
      </c>
      <c r="V273" s="5"/>
      <c r="W273" s="6">
        <v>378</v>
      </c>
    </row>
    <row r="274" spans="1:23" ht="15" customHeight="1" x14ac:dyDescent="0.4">
      <c r="A274" s="4" t="s">
        <v>282</v>
      </c>
      <c r="B274" s="5" t="s">
        <v>32</v>
      </c>
      <c r="D274" s="5"/>
      <c r="F274" s="5"/>
      <c r="H274" s="5"/>
      <c r="J274" s="5"/>
      <c r="L274" s="5"/>
      <c r="N274" s="5"/>
      <c r="P274" s="5"/>
      <c r="R274" s="5"/>
      <c r="T274" s="5"/>
      <c r="U274" s="6">
        <v>-2456</v>
      </c>
      <c r="V274" s="5"/>
      <c r="W274" s="6">
        <v>205</v>
      </c>
    </row>
    <row r="275" spans="1:23" ht="15" customHeight="1" x14ac:dyDescent="0.4">
      <c r="A275" s="4" t="s">
        <v>283</v>
      </c>
      <c r="B275" s="5" t="s">
        <v>32</v>
      </c>
      <c r="D275" s="5"/>
      <c r="F275" s="5"/>
      <c r="H275" s="5"/>
      <c r="J275" s="5"/>
      <c r="L275" s="5"/>
      <c r="N275" s="5"/>
      <c r="P275" s="5"/>
      <c r="R275" s="5"/>
      <c r="T275" s="5"/>
      <c r="V275" s="5"/>
    </row>
    <row r="276" spans="1:23" ht="15" customHeight="1" x14ac:dyDescent="0.4">
      <c r="A276" s="4" t="s">
        <v>284</v>
      </c>
      <c r="B276" s="5" t="s">
        <v>32</v>
      </c>
      <c r="D276" s="5"/>
      <c r="F276" s="5"/>
      <c r="H276" s="5"/>
      <c r="J276" s="5"/>
      <c r="L276" s="5"/>
      <c r="N276" s="5"/>
      <c r="P276" s="5"/>
      <c r="R276" s="5"/>
      <c r="T276" s="5"/>
      <c r="V276" s="5"/>
    </row>
    <row r="277" spans="1:23" ht="15" customHeight="1" x14ac:dyDescent="0.4">
      <c r="A277" s="4" t="s">
        <v>285</v>
      </c>
      <c r="B277" s="5" t="s">
        <v>32</v>
      </c>
      <c r="D277" s="5"/>
      <c r="F277" s="5"/>
      <c r="H277" s="5"/>
      <c r="J277" s="5"/>
      <c r="L277" s="5"/>
      <c r="N277" s="5"/>
      <c r="P277" s="5"/>
      <c r="R277" s="5"/>
      <c r="T277" s="5"/>
      <c r="V277" s="5"/>
    </row>
    <row r="278" spans="1:23" ht="15" customHeight="1" x14ac:dyDescent="0.4">
      <c r="A278" s="4" t="s">
        <v>286</v>
      </c>
      <c r="B278" s="5" t="s">
        <v>32</v>
      </c>
      <c r="D278" s="5"/>
      <c r="F278" s="5"/>
      <c r="H278" s="5"/>
      <c r="J278" s="5"/>
      <c r="L278" s="5"/>
      <c r="N278" s="5"/>
      <c r="P278" s="5"/>
      <c r="R278" s="5"/>
      <c r="T278" s="5"/>
      <c r="V278" s="5"/>
    </row>
    <row r="279" spans="1:23" ht="15" customHeight="1" x14ac:dyDescent="0.4">
      <c r="A279" s="4" t="s">
        <v>287</v>
      </c>
      <c r="B279" s="5" t="s">
        <v>32</v>
      </c>
      <c r="D279" s="5"/>
      <c r="F279" s="5"/>
      <c r="H279" s="5"/>
      <c r="J279" s="5"/>
      <c r="L279" s="5"/>
      <c r="N279" s="5"/>
      <c r="P279" s="5"/>
      <c r="R279" s="5"/>
      <c r="T279" s="5"/>
      <c r="V279" s="5"/>
    </row>
    <row r="280" spans="1:23" ht="15" customHeight="1" x14ac:dyDescent="0.4">
      <c r="A280" s="4" t="s">
        <v>288</v>
      </c>
      <c r="B280" s="5" t="s">
        <v>32</v>
      </c>
      <c r="D280" s="5"/>
      <c r="F280" s="5"/>
      <c r="H280" s="5"/>
      <c r="J280" s="5"/>
      <c r="L280" s="5"/>
      <c r="N280" s="5"/>
      <c r="P280" s="5"/>
      <c r="R280" s="5"/>
      <c r="T280" s="5"/>
      <c r="U280" s="6">
        <v>33932</v>
      </c>
      <c r="V280" s="5"/>
      <c r="W280" s="6">
        <v>723</v>
      </c>
    </row>
    <row r="281" spans="1:23" ht="15" customHeight="1" x14ac:dyDescent="0.4">
      <c r="A281" s="4" t="s">
        <v>289</v>
      </c>
      <c r="B281" s="5" t="s">
        <v>32</v>
      </c>
      <c r="D281" s="5"/>
      <c r="F281" s="5"/>
      <c r="H281" s="5"/>
      <c r="J281" s="5"/>
      <c r="L281" s="5"/>
      <c r="N281" s="5"/>
      <c r="P281" s="5"/>
      <c r="R281" s="5"/>
      <c r="T281" s="5"/>
      <c r="V281" s="5"/>
    </row>
    <row r="282" spans="1:23" ht="15" customHeight="1" x14ac:dyDescent="0.4">
      <c r="A282" s="4" t="s">
        <v>290</v>
      </c>
      <c r="B282" s="5" t="s">
        <v>32</v>
      </c>
      <c r="D282" s="5"/>
      <c r="F282" s="5"/>
      <c r="H282" s="5"/>
      <c r="J282" s="5"/>
      <c r="L282" s="5"/>
      <c r="N282" s="5"/>
      <c r="P282" s="5"/>
      <c r="R282" s="5"/>
      <c r="T282" s="5"/>
      <c r="V282" s="5"/>
    </row>
    <row r="283" spans="1:23" ht="15" customHeight="1" x14ac:dyDescent="0.4">
      <c r="A283" s="4" t="s">
        <v>291</v>
      </c>
      <c r="B283" s="5" t="s">
        <v>32</v>
      </c>
      <c r="D283" s="5"/>
      <c r="F283" s="5"/>
      <c r="H283" s="5"/>
      <c r="J283" s="5"/>
      <c r="L283" s="5"/>
      <c r="N283" s="5"/>
      <c r="P283" s="5"/>
      <c r="R283" s="5"/>
      <c r="T283" s="5"/>
      <c r="V283" s="5"/>
    </row>
    <row r="284" spans="1:23" ht="15" customHeight="1" x14ac:dyDescent="0.4">
      <c r="A284" s="4" t="s">
        <v>292</v>
      </c>
      <c r="B284" s="5" t="s">
        <v>32</v>
      </c>
      <c r="D284" s="5"/>
      <c r="F284" s="5"/>
      <c r="H284" s="5"/>
      <c r="J284" s="5"/>
      <c r="L284" s="5"/>
      <c r="N284" s="5"/>
      <c r="P284" s="5"/>
      <c r="R284" s="5"/>
      <c r="T284" s="5"/>
      <c r="V284" s="5"/>
    </row>
    <row r="285" spans="1:23" ht="15" customHeight="1" x14ac:dyDescent="0.4">
      <c r="A285" s="4" t="s">
        <v>293</v>
      </c>
      <c r="B285" s="5" t="s">
        <v>32</v>
      </c>
      <c r="D285" s="5"/>
      <c r="F285" s="5"/>
      <c r="H285" s="5"/>
      <c r="J285" s="5"/>
      <c r="L285" s="5"/>
      <c r="N285" s="5"/>
      <c r="P285" s="5"/>
      <c r="R285" s="5"/>
      <c r="T285" s="5"/>
      <c r="U285" s="6">
        <v>-15007</v>
      </c>
      <c r="V285" s="5"/>
      <c r="W285" s="6">
        <v>-1065</v>
      </c>
    </row>
    <row r="286" spans="1:23" ht="15" customHeight="1" x14ac:dyDescent="0.4">
      <c r="A286" s="4" t="s">
        <v>294</v>
      </c>
      <c r="B286" s="5" t="s">
        <v>32</v>
      </c>
      <c r="D286" s="5"/>
      <c r="F286" s="5"/>
      <c r="H286" s="5"/>
      <c r="J286" s="5"/>
      <c r="L286" s="5"/>
      <c r="N286" s="5"/>
      <c r="P286" s="5"/>
      <c r="R286" s="5"/>
      <c r="T286" s="5"/>
      <c r="U286" s="6">
        <v>243</v>
      </c>
      <c r="V286" s="5"/>
      <c r="W286" s="6">
        <v>2</v>
      </c>
    </row>
    <row r="287" spans="1:23" ht="15" customHeight="1" x14ac:dyDescent="0.4">
      <c r="A287" s="4" t="s">
        <v>295</v>
      </c>
      <c r="B287" s="5" t="s">
        <v>32</v>
      </c>
      <c r="D287" s="5"/>
      <c r="F287" s="5"/>
      <c r="H287" s="5"/>
      <c r="J287" s="5"/>
      <c r="L287" s="5"/>
      <c r="N287" s="5"/>
      <c r="P287" s="5"/>
      <c r="R287" s="5"/>
      <c r="T287" s="5"/>
      <c r="U287" s="6">
        <v>-1817</v>
      </c>
      <c r="V287" s="5"/>
      <c r="W287" s="6">
        <v>-97</v>
      </c>
    </row>
    <row r="288" spans="1:23" ht="15" customHeight="1" x14ac:dyDescent="0.4">
      <c r="A288" s="4" t="s">
        <v>296</v>
      </c>
      <c r="B288" s="5" t="s">
        <v>32</v>
      </c>
      <c r="D288" s="5"/>
      <c r="F288" s="5"/>
      <c r="H288" s="5"/>
      <c r="J288" s="5"/>
      <c r="L288" s="5"/>
      <c r="N288" s="5"/>
      <c r="P288" s="5"/>
      <c r="R288" s="5"/>
      <c r="T288" s="5"/>
      <c r="U288" s="6">
        <v>88</v>
      </c>
      <c r="V288" s="5"/>
      <c r="W288" s="6">
        <v>-9</v>
      </c>
    </row>
    <row r="289" spans="1:23" ht="15" customHeight="1" x14ac:dyDescent="0.4">
      <c r="A289" s="4" t="s">
        <v>297</v>
      </c>
      <c r="B289" s="5" t="s">
        <v>32</v>
      </c>
      <c r="D289" s="5"/>
      <c r="F289" s="5"/>
      <c r="H289" s="5"/>
      <c r="J289" s="5"/>
      <c r="L289" s="5"/>
      <c r="N289" s="5"/>
      <c r="P289" s="5"/>
      <c r="R289" s="5"/>
      <c r="T289" s="5"/>
      <c r="V289" s="5"/>
    </row>
    <row r="290" spans="1:23" ht="15" customHeight="1" x14ac:dyDescent="0.4">
      <c r="A290" s="4" t="s">
        <v>298</v>
      </c>
      <c r="B290" s="5" t="s">
        <v>32</v>
      </c>
      <c r="D290" s="5"/>
      <c r="F290" s="5"/>
      <c r="H290" s="5"/>
      <c r="J290" s="5"/>
      <c r="L290" s="5"/>
      <c r="N290" s="5"/>
      <c r="P290" s="5"/>
      <c r="R290" s="5"/>
      <c r="T290" s="5"/>
      <c r="V290" s="5"/>
    </row>
    <row r="291" spans="1:23" ht="15" customHeight="1" x14ac:dyDescent="0.4">
      <c r="A291" s="4" t="s">
        <v>299</v>
      </c>
      <c r="B291" s="5" t="s">
        <v>32</v>
      </c>
      <c r="D291" s="5"/>
      <c r="F291" s="5"/>
      <c r="H291" s="5"/>
      <c r="J291" s="5"/>
      <c r="L291" s="5"/>
      <c r="N291" s="5"/>
      <c r="P291" s="5"/>
      <c r="R291" s="5"/>
      <c r="T291" s="5"/>
      <c r="U291" s="6">
        <v>-16493</v>
      </c>
      <c r="V291" s="5"/>
      <c r="W291" s="6">
        <v>-1169</v>
      </c>
    </row>
    <row r="292" spans="1:23" ht="15" customHeight="1" x14ac:dyDescent="0.4">
      <c r="A292" s="4" t="s">
        <v>300</v>
      </c>
      <c r="B292" s="5" t="s">
        <v>32</v>
      </c>
      <c r="D292" s="5"/>
      <c r="F292" s="5"/>
      <c r="H292" s="5"/>
      <c r="J292" s="5"/>
      <c r="L292" s="5"/>
      <c r="N292" s="5"/>
      <c r="P292" s="5"/>
      <c r="R292" s="5"/>
      <c r="T292" s="5"/>
      <c r="V292" s="5"/>
    </row>
    <row r="293" spans="1:23" ht="15" customHeight="1" x14ac:dyDescent="0.4">
      <c r="A293" s="4" t="s">
        <v>301</v>
      </c>
      <c r="B293" s="5" t="s">
        <v>32</v>
      </c>
      <c r="D293" s="5"/>
      <c r="F293" s="5"/>
      <c r="H293" s="5"/>
      <c r="J293" s="5"/>
      <c r="L293" s="5"/>
      <c r="N293" s="5"/>
      <c r="P293" s="5"/>
      <c r="R293" s="5"/>
      <c r="T293" s="5"/>
      <c r="U293" s="6">
        <v>184</v>
      </c>
      <c r="V293" s="5"/>
      <c r="W293" s="6">
        <v>1276</v>
      </c>
    </row>
    <row r="294" spans="1:23" ht="15" customHeight="1" x14ac:dyDescent="0.4">
      <c r="A294" s="4" t="s">
        <v>302</v>
      </c>
      <c r="B294" s="5" t="s">
        <v>32</v>
      </c>
      <c r="D294" s="5"/>
      <c r="F294" s="5"/>
      <c r="H294" s="5"/>
      <c r="J294" s="5"/>
      <c r="L294" s="5"/>
      <c r="N294" s="5"/>
      <c r="P294" s="5"/>
      <c r="R294" s="5"/>
      <c r="T294" s="5"/>
      <c r="U294" s="6">
        <v>-307</v>
      </c>
      <c r="V294" s="5"/>
      <c r="W294" s="6">
        <v>-4</v>
      </c>
    </row>
    <row r="295" spans="1:23" ht="15" customHeight="1" x14ac:dyDescent="0.4">
      <c r="A295" s="4" t="s">
        <v>303</v>
      </c>
      <c r="B295" s="5" t="s">
        <v>32</v>
      </c>
      <c r="D295" s="5"/>
      <c r="F295" s="5"/>
      <c r="H295" s="5"/>
      <c r="J295" s="5"/>
      <c r="L295" s="5"/>
      <c r="N295" s="5"/>
      <c r="P295" s="5"/>
      <c r="R295" s="5"/>
      <c r="T295" s="5"/>
      <c r="U295" s="6">
        <v>1317</v>
      </c>
      <c r="V295" s="5"/>
      <c r="W295" s="6">
        <v>1618</v>
      </c>
    </row>
    <row r="296" spans="1:23" ht="15" customHeight="1" x14ac:dyDescent="0.4">
      <c r="A296" s="4" t="s">
        <v>304</v>
      </c>
      <c r="B296" s="5" t="s">
        <v>32</v>
      </c>
      <c r="D296" s="5"/>
      <c r="F296" s="5"/>
      <c r="H296" s="5"/>
      <c r="J296" s="5"/>
      <c r="L296" s="5"/>
      <c r="N296" s="5"/>
      <c r="P296" s="5"/>
      <c r="R296" s="5"/>
      <c r="T296" s="5"/>
      <c r="V296" s="5"/>
    </row>
    <row r="297" spans="1:23" ht="15" customHeight="1" x14ac:dyDescent="0.4">
      <c r="A297" s="4" t="s">
        <v>305</v>
      </c>
      <c r="B297" s="5" t="s">
        <v>32</v>
      </c>
      <c r="D297" s="5"/>
      <c r="F297" s="5"/>
      <c r="H297" s="5"/>
      <c r="J297" s="5"/>
      <c r="L297" s="5"/>
      <c r="N297" s="5"/>
      <c r="P297" s="5"/>
      <c r="R297" s="5"/>
      <c r="T297" s="5"/>
      <c r="U297" s="6">
        <v>1201</v>
      </c>
      <c r="V297" s="5"/>
    </row>
    <row r="298" spans="1:23" ht="15" customHeight="1" x14ac:dyDescent="0.4">
      <c r="A298" s="4" t="s">
        <v>306</v>
      </c>
      <c r="B298" s="5" t="s">
        <v>32</v>
      </c>
      <c r="D298" s="5"/>
      <c r="F298" s="5"/>
      <c r="H298" s="5"/>
      <c r="J298" s="5"/>
      <c r="L298" s="5"/>
      <c r="N298" s="5"/>
      <c r="P298" s="5"/>
      <c r="R298" s="5"/>
      <c r="T298" s="5"/>
      <c r="U298" s="6">
        <v>-500</v>
      </c>
      <c r="V298" s="5"/>
    </row>
    <row r="299" spans="1:23" ht="15" customHeight="1" x14ac:dyDescent="0.4">
      <c r="A299" s="4" t="s">
        <v>307</v>
      </c>
      <c r="B299" s="5" t="s">
        <v>32</v>
      </c>
      <c r="D299" s="5"/>
      <c r="F299" s="5"/>
      <c r="H299" s="5"/>
      <c r="J299" s="5"/>
      <c r="L299" s="5"/>
      <c r="N299" s="5"/>
      <c r="P299" s="5"/>
      <c r="R299" s="5"/>
      <c r="T299" s="5"/>
      <c r="V299" s="5"/>
    </row>
    <row r="300" spans="1:23" ht="15" customHeight="1" x14ac:dyDescent="0.4">
      <c r="A300" s="4" t="s">
        <v>308</v>
      </c>
      <c r="B300" s="5" t="s">
        <v>32</v>
      </c>
      <c r="D300" s="5"/>
      <c r="F300" s="5"/>
      <c r="H300" s="5"/>
      <c r="J300" s="5"/>
      <c r="L300" s="5"/>
      <c r="N300" s="5"/>
      <c r="P300" s="5"/>
      <c r="R300" s="5"/>
      <c r="T300" s="5"/>
      <c r="V300" s="5"/>
    </row>
    <row r="301" spans="1:23" ht="15" customHeight="1" x14ac:dyDescent="0.4">
      <c r="A301" s="4" t="s">
        <v>309</v>
      </c>
      <c r="B301" s="5" t="s">
        <v>32</v>
      </c>
      <c r="D301" s="5"/>
      <c r="F301" s="5"/>
      <c r="H301" s="5"/>
      <c r="J301" s="5"/>
      <c r="L301" s="5"/>
      <c r="N301" s="5"/>
      <c r="P301" s="5"/>
      <c r="R301" s="5"/>
      <c r="T301" s="5"/>
      <c r="V301" s="5"/>
    </row>
    <row r="302" spans="1:23" ht="15" customHeight="1" x14ac:dyDescent="0.4">
      <c r="A302" s="4" t="s">
        <v>310</v>
      </c>
      <c r="B302" s="5" t="s">
        <v>32</v>
      </c>
      <c r="D302" s="5"/>
      <c r="F302" s="5"/>
      <c r="H302" s="5"/>
      <c r="J302" s="5"/>
      <c r="L302" s="5"/>
      <c r="N302" s="5"/>
      <c r="P302" s="5"/>
      <c r="R302" s="5"/>
      <c r="T302" s="5"/>
      <c r="V302" s="5"/>
    </row>
    <row r="303" spans="1:23" ht="15" customHeight="1" x14ac:dyDescent="0.4">
      <c r="A303" s="4" t="s">
        <v>311</v>
      </c>
      <c r="B303" s="5" t="s">
        <v>32</v>
      </c>
      <c r="D303" s="5"/>
      <c r="F303" s="5"/>
      <c r="H303" s="5"/>
      <c r="J303" s="5"/>
      <c r="L303" s="5"/>
      <c r="N303" s="5"/>
      <c r="P303" s="5"/>
      <c r="R303" s="5"/>
      <c r="T303" s="5"/>
      <c r="V303" s="5"/>
    </row>
    <row r="304" spans="1:23" ht="15" customHeight="1" x14ac:dyDescent="0.4">
      <c r="A304" s="4" t="s">
        <v>294</v>
      </c>
      <c r="B304" s="5" t="s">
        <v>32</v>
      </c>
      <c r="D304" s="5"/>
      <c r="F304" s="5"/>
      <c r="H304" s="5"/>
      <c r="J304" s="5"/>
      <c r="L304" s="5"/>
      <c r="N304" s="5"/>
      <c r="P304" s="5"/>
      <c r="R304" s="5"/>
      <c r="T304" s="5"/>
      <c r="V304" s="5"/>
    </row>
    <row r="305" spans="1:23" ht="15" customHeight="1" x14ac:dyDescent="0.4">
      <c r="A305" s="4" t="s">
        <v>312</v>
      </c>
      <c r="B305" s="5" t="s">
        <v>32</v>
      </c>
      <c r="D305" s="5"/>
      <c r="F305" s="5"/>
      <c r="H305" s="5"/>
      <c r="J305" s="5"/>
      <c r="L305" s="5"/>
      <c r="N305" s="5"/>
      <c r="P305" s="5"/>
      <c r="R305" s="5"/>
      <c r="T305" s="5"/>
      <c r="U305" s="6">
        <v>-22</v>
      </c>
      <c r="V305" s="5"/>
    </row>
    <row r="306" spans="1:23" ht="15" customHeight="1" x14ac:dyDescent="0.4">
      <c r="A306" s="4" t="s">
        <v>313</v>
      </c>
      <c r="B306" s="5" t="s">
        <v>32</v>
      </c>
      <c r="D306" s="5"/>
      <c r="F306" s="5"/>
      <c r="H306" s="5"/>
      <c r="J306" s="5"/>
      <c r="L306" s="5"/>
      <c r="N306" s="5"/>
      <c r="P306" s="5"/>
      <c r="R306" s="5"/>
      <c r="T306" s="5"/>
      <c r="U306" s="6">
        <v>1873</v>
      </c>
      <c r="V306" s="5"/>
      <c r="W306" s="6">
        <v>2890</v>
      </c>
    </row>
    <row r="307" spans="1:23" ht="15" customHeight="1" x14ac:dyDescent="0.4">
      <c r="A307" s="4" t="s">
        <v>314</v>
      </c>
      <c r="B307" s="5" t="s">
        <v>32</v>
      </c>
      <c r="D307" s="5"/>
      <c r="F307" s="5"/>
      <c r="H307" s="5"/>
      <c r="J307" s="5"/>
      <c r="L307" s="5"/>
      <c r="N307" s="5"/>
      <c r="P307" s="5"/>
      <c r="R307" s="5"/>
      <c r="T307" s="5"/>
      <c r="U307" s="6">
        <v>8011</v>
      </c>
      <c r="V307" s="5"/>
    </row>
    <row r="308" spans="1:23" ht="15" customHeight="1" x14ac:dyDescent="0.4">
      <c r="A308" s="4" t="s">
        <v>315</v>
      </c>
      <c r="B308" s="5" t="s">
        <v>32</v>
      </c>
      <c r="D308" s="5"/>
      <c r="F308" s="5"/>
      <c r="H308" s="5"/>
      <c r="J308" s="5"/>
      <c r="L308" s="5"/>
      <c r="N308" s="5"/>
      <c r="P308" s="5"/>
      <c r="R308" s="5"/>
      <c r="T308" s="5"/>
      <c r="U308" s="6">
        <v>-9382</v>
      </c>
      <c r="V308" s="5"/>
      <c r="W308" s="6">
        <v>-1838</v>
      </c>
    </row>
    <row r="309" spans="1:23" ht="15" customHeight="1" x14ac:dyDescent="0.4">
      <c r="A309" s="4" t="s">
        <v>316</v>
      </c>
      <c r="B309" s="5" t="s">
        <v>32</v>
      </c>
      <c r="D309" s="5"/>
      <c r="F309" s="5"/>
      <c r="H309" s="5"/>
      <c r="J309" s="5"/>
      <c r="L309" s="5"/>
      <c r="N309" s="5"/>
      <c r="P309" s="5"/>
      <c r="R309" s="5"/>
      <c r="T309" s="5"/>
      <c r="U309" s="6">
        <v>-378</v>
      </c>
      <c r="V309" s="5"/>
    </row>
    <row r="310" spans="1:23" ht="15" customHeight="1" x14ac:dyDescent="0.4">
      <c r="A310" s="4" t="s">
        <v>317</v>
      </c>
      <c r="B310" s="5" t="s">
        <v>32</v>
      </c>
      <c r="D310" s="5"/>
      <c r="F310" s="5"/>
      <c r="H310" s="5"/>
      <c r="J310" s="5"/>
      <c r="L310" s="5"/>
      <c r="N310" s="5"/>
      <c r="P310" s="5"/>
      <c r="R310" s="5"/>
      <c r="T310" s="5"/>
      <c r="V310" s="5"/>
    </row>
    <row r="311" spans="1:23" ht="15" customHeight="1" x14ac:dyDescent="0.4">
      <c r="A311" s="4" t="s">
        <v>318</v>
      </c>
      <c r="B311" s="5" t="s">
        <v>32</v>
      </c>
      <c r="D311" s="5"/>
      <c r="F311" s="5"/>
      <c r="H311" s="5"/>
      <c r="J311" s="5"/>
      <c r="L311" s="5"/>
      <c r="N311" s="5"/>
      <c r="P311" s="5"/>
      <c r="R311" s="5"/>
      <c r="T311" s="5"/>
      <c r="V311" s="5"/>
    </row>
    <row r="312" spans="1:23" ht="15" customHeight="1" x14ac:dyDescent="0.4">
      <c r="A312" s="4" t="s">
        <v>319</v>
      </c>
      <c r="B312" s="5" t="s">
        <v>32</v>
      </c>
      <c r="D312" s="5"/>
      <c r="F312" s="5"/>
      <c r="H312" s="5"/>
      <c r="J312" s="5"/>
      <c r="L312" s="5"/>
      <c r="N312" s="5"/>
      <c r="P312" s="5"/>
      <c r="R312" s="5"/>
      <c r="T312" s="5"/>
      <c r="V312" s="5"/>
    </row>
    <row r="313" spans="1:23" ht="15" customHeight="1" x14ac:dyDescent="0.4">
      <c r="A313" s="4" t="s">
        <v>320</v>
      </c>
      <c r="B313" s="5" t="s">
        <v>32</v>
      </c>
      <c r="D313" s="5"/>
      <c r="F313" s="5"/>
      <c r="H313" s="5"/>
      <c r="J313" s="5"/>
      <c r="L313" s="5"/>
      <c r="N313" s="5"/>
      <c r="P313" s="5"/>
      <c r="R313" s="5"/>
      <c r="T313" s="5"/>
      <c r="U313" s="6">
        <v>-1750</v>
      </c>
      <c r="V313" s="5"/>
    </row>
    <row r="314" spans="1:23" ht="15" customHeight="1" x14ac:dyDescent="0.4">
      <c r="A314" s="4" t="s">
        <v>321</v>
      </c>
      <c r="B314" s="5" t="s">
        <v>32</v>
      </c>
      <c r="D314" s="5"/>
      <c r="F314" s="5"/>
      <c r="H314" s="5"/>
      <c r="J314" s="5"/>
      <c r="L314" s="5"/>
      <c r="N314" s="5"/>
      <c r="P314" s="5"/>
      <c r="R314" s="5"/>
      <c r="T314" s="5"/>
      <c r="V314" s="5"/>
    </row>
    <row r="315" spans="1:23" ht="15" customHeight="1" x14ac:dyDescent="0.4">
      <c r="A315" s="4" t="s">
        <v>322</v>
      </c>
      <c r="B315" s="5" t="s">
        <v>32</v>
      </c>
      <c r="D315" s="5"/>
      <c r="F315" s="5"/>
      <c r="H315" s="5"/>
      <c r="J315" s="5"/>
      <c r="L315" s="5"/>
      <c r="N315" s="5"/>
      <c r="P315" s="5"/>
      <c r="R315" s="5"/>
      <c r="T315" s="5"/>
      <c r="V315" s="5"/>
    </row>
    <row r="316" spans="1:23" ht="15" customHeight="1" x14ac:dyDescent="0.4">
      <c r="A316" s="4" t="s">
        <v>323</v>
      </c>
      <c r="B316" s="5" t="s">
        <v>32</v>
      </c>
      <c r="D316" s="5"/>
      <c r="F316" s="5"/>
      <c r="H316" s="5"/>
      <c r="J316" s="5"/>
      <c r="L316" s="5"/>
      <c r="N316" s="5"/>
      <c r="P316" s="5"/>
      <c r="R316" s="5"/>
      <c r="T316" s="5"/>
      <c r="V316" s="5"/>
    </row>
    <row r="317" spans="1:23" ht="15" customHeight="1" x14ac:dyDescent="0.4">
      <c r="A317" s="4" t="s">
        <v>324</v>
      </c>
      <c r="B317" s="5" t="s">
        <v>32</v>
      </c>
      <c r="D317" s="5"/>
      <c r="F317" s="5"/>
      <c r="H317" s="5"/>
      <c r="J317" s="5"/>
      <c r="L317" s="5"/>
      <c r="N317" s="5"/>
      <c r="P317" s="5"/>
      <c r="R317" s="5"/>
      <c r="T317" s="5"/>
      <c r="V317" s="5"/>
    </row>
    <row r="318" spans="1:23" ht="15" customHeight="1" x14ac:dyDescent="0.4">
      <c r="A318" s="4" t="s">
        <v>325</v>
      </c>
      <c r="B318" s="5" t="s">
        <v>32</v>
      </c>
      <c r="D318" s="5"/>
      <c r="F318" s="5"/>
      <c r="H318" s="5"/>
      <c r="J318" s="5"/>
      <c r="L318" s="5"/>
      <c r="N318" s="5"/>
      <c r="P318" s="5"/>
      <c r="R318" s="5"/>
      <c r="T318" s="5"/>
      <c r="V318" s="5"/>
    </row>
    <row r="319" spans="1:23" ht="15" customHeight="1" x14ac:dyDescent="0.4">
      <c r="A319" s="4" t="s">
        <v>326</v>
      </c>
      <c r="B319" s="5" t="s">
        <v>32</v>
      </c>
      <c r="D319" s="5"/>
      <c r="F319" s="5"/>
      <c r="H319" s="5"/>
      <c r="J319" s="5"/>
      <c r="L319" s="5"/>
      <c r="N319" s="5"/>
      <c r="P319" s="5"/>
      <c r="R319" s="5"/>
      <c r="T319" s="5"/>
      <c r="V319" s="5"/>
    </row>
    <row r="320" spans="1:23" ht="15" customHeight="1" x14ac:dyDescent="0.4">
      <c r="A320" s="4" t="s">
        <v>327</v>
      </c>
      <c r="B320" s="5" t="s">
        <v>32</v>
      </c>
      <c r="D320" s="5"/>
      <c r="F320" s="5"/>
      <c r="H320" s="5"/>
      <c r="J320" s="5"/>
      <c r="L320" s="5"/>
      <c r="N320" s="5"/>
      <c r="P320" s="5"/>
      <c r="R320" s="5"/>
      <c r="T320" s="5"/>
      <c r="U320" s="6">
        <v>-192</v>
      </c>
      <c r="V320" s="5"/>
    </row>
    <row r="321" spans="1:23" ht="15" customHeight="1" x14ac:dyDescent="0.4">
      <c r="A321" s="4" t="s">
        <v>328</v>
      </c>
      <c r="B321" s="5" t="s">
        <v>32</v>
      </c>
      <c r="D321" s="5"/>
      <c r="F321" s="5"/>
      <c r="H321" s="5"/>
      <c r="J321" s="5"/>
      <c r="L321" s="5"/>
      <c r="N321" s="5"/>
      <c r="P321" s="5"/>
      <c r="R321" s="5"/>
      <c r="T321" s="5"/>
      <c r="V321" s="5"/>
    </row>
    <row r="322" spans="1:23" ht="15" customHeight="1" x14ac:dyDescent="0.4">
      <c r="A322" s="4" t="s">
        <v>329</v>
      </c>
      <c r="B322" s="5" t="s">
        <v>32</v>
      </c>
      <c r="D322" s="5"/>
      <c r="F322" s="5"/>
      <c r="H322" s="5"/>
      <c r="J322" s="5"/>
      <c r="L322" s="5"/>
      <c r="N322" s="5"/>
      <c r="P322" s="5"/>
      <c r="R322" s="5"/>
      <c r="T322" s="5"/>
      <c r="U322" s="6">
        <v>-52</v>
      </c>
      <c r="V322" s="5"/>
    </row>
    <row r="323" spans="1:23" ht="15" customHeight="1" x14ac:dyDescent="0.4">
      <c r="A323" s="4" t="s">
        <v>330</v>
      </c>
      <c r="B323" s="5" t="s">
        <v>32</v>
      </c>
      <c r="D323" s="5"/>
      <c r="F323" s="5"/>
      <c r="H323" s="5"/>
      <c r="J323" s="5"/>
      <c r="L323" s="5"/>
      <c r="N323" s="5"/>
      <c r="P323" s="5"/>
      <c r="R323" s="5"/>
      <c r="T323" s="5"/>
      <c r="U323" s="6">
        <v>8140</v>
      </c>
      <c r="V323" s="5"/>
    </row>
    <row r="324" spans="1:23" ht="15" customHeight="1" x14ac:dyDescent="0.4">
      <c r="A324" s="4" t="s">
        <v>331</v>
      </c>
      <c r="B324" s="5" t="s">
        <v>32</v>
      </c>
      <c r="D324" s="5"/>
      <c r="F324" s="5"/>
      <c r="H324" s="5"/>
      <c r="J324" s="5"/>
      <c r="L324" s="5"/>
      <c r="N324" s="5"/>
      <c r="P324" s="5"/>
      <c r="R324" s="5"/>
      <c r="T324" s="5"/>
      <c r="U324" s="6">
        <v>4395</v>
      </c>
      <c r="V324" s="5"/>
      <c r="W324" s="6">
        <v>-1838</v>
      </c>
    </row>
    <row r="325" spans="1:23" ht="15" customHeight="1" x14ac:dyDescent="0.4">
      <c r="A325" s="4" t="s">
        <v>332</v>
      </c>
      <c r="B325" s="5" t="s">
        <v>32</v>
      </c>
      <c r="D325" s="5"/>
      <c r="F325" s="5"/>
      <c r="H325" s="5"/>
      <c r="J325" s="5"/>
      <c r="L325" s="5"/>
      <c r="N325" s="5"/>
      <c r="P325" s="5"/>
      <c r="R325" s="5"/>
      <c r="T325" s="5"/>
      <c r="U325" s="6">
        <v>-722</v>
      </c>
      <c r="V325" s="5"/>
    </row>
    <row r="326" spans="1:23" ht="15" customHeight="1" x14ac:dyDescent="0.4">
      <c r="A326" s="4" t="s">
        <v>333</v>
      </c>
      <c r="B326" s="5" t="s">
        <v>32</v>
      </c>
      <c r="D326" s="5"/>
      <c r="F326" s="5"/>
      <c r="H326" s="5"/>
      <c r="J326" s="5"/>
      <c r="L326" s="5"/>
      <c r="N326" s="5"/>
      <c r="P326" s="5"/>
      <c r="R326" s="5"/>
      <c r="T326" s="5"/>
      <c r="U326" s="6">
        <v>-10947</v>
      </c>
      <c r="V326" s="5"/>
      <c r="W326" s="6">
        <v>-117</v>
      </c>
    </row>
    <row r="327" spans="1:23" ht="15" customHeight="1" x14ac:dyDescent="0.4">
      <c r="A327" s="4" t="s">
        <v>334</v>
      </c>
      <c r="B327" s="5" t="s">
        <v>32</v>
      </c>
      <c r="D327" s="5"/>
      <c r="F327" s="5"/>
      <c r="H327" s="5"/>
      <c r="J327" s="5"/>
      <c r="L327" s="5"/>
      <c r="N327" s="5"/>
      <c r="P327" s="5"/>
      <c r="R327" s="5"/>
      <c r="T327" s="5"/>
      <c r="U327" s="6">
        <v>11505</v>
      </c>
      <c r="V327" s="5"/>
      <c r="W327" s="6">
        <v>557</v>
      </c>
    </row>
    <row r="328" spans="1:23" ht="15" customHeight="1" x14ac:dyDescent="0.4">
      <c r="A328" s="4" t="s">
        <v>335</v>
      </c>
      <c r="B328" s="5" t="s">
        <v>32</v>
      </c>
      <c r="D328" s="5"/>
      <c r="F328" s="5"/>
      <c r="H328" s="5"/>
      <c r="J328" s="5"/>
      <c r="L328" s="5"/>
      <c r="N328" s="5"/>
      <c r="P328" s="5"/>
      <c r="R328" s="5"/>
      <c r="T328" s="5"/>
      <c r="V328" s="5"/>
      <c r="W328" s="6">
        <v>-356</v>
      </c>
    </row>
    <row r="329" spans="1:23" ht="15" customHeight="1" x14ac:dyDescent="0.4">
      <c r="A329" s="4" t="s">
        <v>336</v>
      </c>
      <c r="B329" s="5" t="s">
        <v>32</v>
      </c>
      <c r="D329" s="5"/>
      <c r="F329" s="5"/>
      <c r="H329" s="5"/>
      <c r="J329" s="5"/>
      <c r="L329" s="5"/>
      <c r="N329" s="5"/>
      <c r="P329" s="5"/>
      <c r="R329" s="5"/>
      <c r="T329" s="5"/>
      <c r="U329" s="6">
        <v>557</v>
      </c>
      <c r="V329" s="5"/>
      <c r="W329" s="6">
        <v>85</v>
      </c>
    </row>
    <row r="330" spans="1:23" ht="15" customHeight="1" x14ac:dyDescent="0.4">
      <c r="A330" s="4" t="s">
        <v>337</v>
      </c>
      <c r="B330" s="5" t="s">
        <v>32</v>
      </c>
      <c r="D330" s="5"/>
      <c r="F330" s="5"/>
      <c r="H330" s="5"/>
      <c r="J330" s="5"/>
      <c r="L330" s="5"/>
      <c r="N330" s="5"/>
      <c r="P330" s="5"/>
      <c r="R330" s="5"/>
      <c r="T330" s="5"/>
      <c r="U330" s="6">
        <v>1833</v>
      </c>
      <c r="V330" s="5"/>
      <c r="W330" s="6">
        <v>85</v>
      </c>
    </row>
    <row r="331" spans="1:23" ht="15" customHeight="1" x14ac:dyDescent="0.4">
      <c r="A331" s="4" t="s">
        <v>338</v>
      </c>
      <c r="B331" s="5" t="s">
        <v>32</v>
      </c>
      <c r="D331" s="5"/>
      <c r="F331" s="5"/>
      <c r="H331" s="5"/>
      <c r="J331" s="5"/>
      <c r="L331" s="5"/>
      <c r="N331" s="5"/>
      <c r="P331" s="5"/>
      <c r="R331" s="5"/>
      <c r="T331" s="5"/>
      <c r="U331" s="6">
        <v>-1276</v>
      </c>
      <c r="V331" s="5"/>
    </row>
    <row r="332" spans="1:23" ht="15" customHeight="1" x14ac:dyDescent="0.4">
      <c r="A332" s="4" t="s">
        <v>339</v>
      </c>
      <c r="B332" s="5" t="s">
        <v>32</v>
      </c>
      <c r="D332" s="5"/>
      <c r="F332" s="5"/>
      <c r="H332" s="5"/>
      <c r="J332" s="5"/>
      <c r="L332" s="5"/>
      <c r="N332" s="5"/>
      <c r="P332" s="5"/>
      <c r="R332" s="5"/>
      <c r="T332" s="5"/>
      <c r="V332" s="5"/>
    </row>
    <row r="333" spans="1:23" ht="15" customHeight="1" x14ac:dyDescent="0.4">
      <c r="A333" s="4" t="s">
        <v>340</v>
      </c>
      <c r="B333" s="5" t="s">
        <v>32</v>
      </c>
      <c r="D333" s="5"/>
      <c r="F333" s="5"/>
      <c r="H333" s="5"/>
      <c r="J333" s="5"/>
      <c r="L333" s="5"/>
      <c r="N333" s="5"/>
      <c r="P333" s="5"/>
      <c r="R333" s="5"/>
      <c r="T333" s="5"/>
      <c r="V333" s="5"/>
    </row>
    <row r="334" spans="1:23" ht="15" customHeight="1" x14ac:dyDescent="0.4">
      <c r="A334" s="4" t="s">
        <v>341</v>
      </c>
      <c r="B334" s="5" t="s">
        <v>32</v>
      </c>
      <c r="D334" s="5"/>
      <c r="F334" s="5"/>
      <c r="H334" s="5"/>
      <c r="J334" s="5"/>
      <c r="L334" s="5"/>
      <c r="N334" s="5"/>
      <c r="P334" s="5"/>
      <c r="R334" s="5"/>
      <c r="T334" s="5"/>
      <c r="V334" s="5"/>
    </row>
    <row r="335" spans="1:23" ht="15" customHeight="1" x14ac:dyDescent="0.4">
      <c r="A335" s="4" t="s">
        <v>342</v>
      </c>
      <c r="B335" s="5" t="s">
        <v>32</v>
      </c>
      <c r="D335" s="5"/>
      <c r="F335" s="5"/>
      <c r="H335" s="5"/>
      <c r="J335" s="5"/>
      <c r="L335" s="5"/>
      <c r="N335" s="5"/>
      <c r="P335" s="5"/>
      <c r="R335" s="5"/>
      <c r="T335" s="5"/>
      <c r="V335" s="5"/>
    </row>
    <row r="336" spans="1:23" ht="15" customHeight="1" x14ac:dyDescent="0.4">
      <c r="A336" s="4" t="s">
        <v>343</v>
      </c>
      <c r="B336" s="5" t="s">
        <v>32</v>
      </c>
      <c r="D336" s="5"/>
      <c r="F336" s="5"/>
      <c r="H336" s="5"/>
      <c r="J336" s="5"/>
      <c r="L336" s="5"/>
      <c r="N336" s="5"/>
      <c r="P336" s="5"/>
      <c r="R336" s="5"/>
      <c r="T336" s="5"/>
      <c r="V336" s="5"/>
    </row>
    <row r="337" spans="1:22" ht="15" customHeight="1" x14ac:dyDescent="0.4">
      <c r="A337" s="4" t="s">
        <v>344</v>
      </c>
      <c r="B337" s="5" t="s">
        <v>32</v>
      </c>
      <c r="D337" s="5"/>
      <c r="F337" s="5"/>
      <c r="H337" s="5"/>
      <c r="J337" s="5"/>
      <c r="L337" s="5"/>
      <c r="N337" s="5"/>
      <c r="P337" s="5"/>
      <c r="R337" s="5"/>
      <c r="T337" s="5"/>
      <c r="V337" s="5"/>
    </row>
    <row r="338" spans="1:22" ht="15" customHeight="1" x14ac:dyDescent="0.4">
      <c r="A338" s="4" t="s">
        <v>345</v>
      </c>
      <c r="B338" s="5" t="s">
        <v>32</v>
      </c>
      <c r="D338" s="5"/>
      <c r="F338" s="5"/>
      <c r="H338" s="5"/>
      <c r="J338" s="5"/>
      <c r="L338" s="5"/>
      <c r="N338" s="5"/>
      <c r="P338" s="5"/>
      <c r="R338" s="5"/>
      <c r="T338" s="5"/>
      <c r="V338" s="5"/>
    </row>
    <row r="339" spans="1:22" ht="15" customHeight="1" x14ac:dyDescent="0.4">
      <c r="A339" s="4" t="s">
        <v>346</v>
      </c>
      <c r="B339" s="5" t="s">
        <v>32</v>
      </c>
      <c r="D339" s="5"/>
      <c r="F339" s="5"/>
      <c r="H339" s="5"/>
      <c r="J339" s="5"/>
      <c r="L339" s="5"/>
      <c r="N339" s="5"/>
      <c r="P339" s="5"/>
      <c r="R339" s="5"/>
      <c r="T339" s="5"/>
      <c r="V339" s="5"/>
    </row>
    <row r="340" spans="1:22" ht="15" customHeight="1" x14ac:dyDescent="0.4">
      <c r="A340" s="4" t="s">
        <v>347</v>
      </c>
      <c r="B340" s="5" t="s">
        <v>32</v>
      </c>
      <c r="D340" s="5"/>
      <c r="F340" s="5"/>
      <c r="H340" s="5"/>
      <c r="J340" s="5"/>
      <c r="L340" s="5"/>
      <c r="N340" s="5"/>
      <c r="P340" s="5"/>
      <c r="R340" s="5"/>
      <c r="T340" s="5"/>
      <c r="V340" s="5"/>
    </row>
    <row r="341" spans="1:22" ht="15" customHeight="1" x14ac:dyDescent="0.4">
      <c r="A341" s="4" t="s">
        <v>348</v>
      </c>
      <c r="B341" s="5" t="s">
        <v>32</v>
      </c>
      <c r="D341" s="5"/>
      <c r="F341" s="5"/>
      <c r="H341" s="5"/>
      <c r="J341" s="5"/>
      <c r="L341" s="5"/>
      <c r="N341" s="5"/>
      <c r="P341" s="5"/>
      <c r="R341" s="5"/>
      <c r="T341" s="5"/>
      <c r="V341" s="5"/>
    </row>
    <row r="342" spans="1:22" ht="15" customHeight="1" x14ac:dyDescent="0.4">
      <c r="A342" s="4" t="s">
        <v>349</v>
      </c>
      <c r="B342" s="5" t="s">
        <v>32</v>
      </c>
      <c r="D342" s="5"/>
      <c r="F342" s="5"/>
      <c r="H342" s="5"/>
      <c r="J342" s="5"/>
      <c r="L342" s="5"/>
      <c r="N342" s="5"/>
      <c r="P342" s="5"/>
      <c r="R342" s="5"/>
      <c r="T342" s="5"/>
      <c r="V342" s="5"/>
    </row>
    <row r="343" spans="1:22" ht="15" customHeight="1" x14ac:dyDescent="0.4">
      <c r="A343" s="4" t="s">
        <v>350</v>
      </c>
      <c r="B343" s="5" t="s">
        <v>32</v>
      </c>
      <c r="D343" s="5"/>
      <c r="F343" s="5"/>
      <c r="H343" s="5"/>
      <c r="J343" s="5"/>
      <c r="L343" s="5"/>
      <c r="N343" s="5"/>
      <c r="P343" s="5"/>
      <c r="R343" s="5"/>
      <c r="T343" s="5"/>
      <c r="V343" s="5"/>
    </row>
    <row r="344" spans="1:22" ht="15" customHeight="1" x14ac:dyDescent="0.4">
      <c r="A344" s="4" t="s">
        <v>351</v>
      </c>
      <c r="B344" s="5" t="s">
        <v>32</v>
      </c>
      <c r="D344" s="5"/>
      <c r="F344" s="5"/>
      <c r="H344" s="5"/>
      <c r="J344" s="5"/>
      <c r="L344" s="5"/>
      <c r="N344" s="5"/>
      <c r="P344" s="5"/>
      <c r="R344" s="5"/>
      <c r="T344" s="5"/>
      <c r="V344" s="5"/>
    </row>
    <row r="345" spans="1:22" ht="15" customHeight="1" x14ac:dyDescent="0.4">
      <c r="A345" s="4" t="s">
        <v>352</v>
      </c>
      <c r="B345" s="5" t="s">
        <v>32</v>
      </c>
      <c r="D345" s="5"/>
      <c r="F345" s="5"/>
      <c r="H345" s="5"/>
      <c r="J345" s="5"/>
      <c r="L345" s="5"/>
      <c r="N345" s="5"/>
      <c r="P345" s="5"/>
      <c r="R345" s="5"/>
      <c r="T345" s="5"/>
      <c r="V345" s="5"/>
    </row>
    <row r="346" spans="1:22" ht="15" customHeight="1" x14ac:dyDescent="0.4">
      <c r="A346" s="4" t="s">
        <v>353</v>
      </c>
      <c r="B346" s="5" t="s">
        <v>32</v>
      </c>
      <c r="D346" s="5"/>
      <c r="F346" s="5"/>
      <c r="H346" s="5"/>
      <c r="J346" s="5"/>
      <c r="L346" s="5"/>
      <c r="N346" s="5"/>
      <c r="P346" s="5"/>
      <c r="R346" s="5"/>
      <c r="T346" s="5"/>
      <c r="V346" s="5"/>
    </row>
    <row r="347" spans="1:22" ht="15" customHeight="1" x14ac:dyDescent="0.4">
      <c r="A347" s="4" t="s">
        <v>354</v>
      </c>
      <c r="B347" s="5" t="s">
        <v>32</v>
      </c>
      <c r="D347" s="5"/>
      <c r="F347" s="5"/>
      <c r="H347" s="5"/>
      <c r="J347" s="5"/>
      <c r="L347" s="5"/>
      <c r="N347" s="5"/>
      <c r="P347" s="5"/>
      <c r="R347" s="5"/>
      <c r="T347" s="5"/>
      <c r="V347" s="5"/>
    </row>
    <row r="348" spans="1:22" ht="15" customHeight="1" x14ac:dyDescent="0.4">
      <c r="A348" s="4" t="s">
        <v>355</v>
      </c>
      <c r="B348" s="5" t="s">
        <v>32</v>
      </c>
      <c r="D348" s="5"/>
      <c r="F348" s="5"/>
      <c r="H348" s="5"/>
      <c r="J348" s="5"/>
      <c r="L348" s="5"/>
      <c r="N348" s="5"/>
      <c r="P348" s="5"/>
      <c r="R348" s="5"/>
      <c r="T348" s="5"/>
      <c r="V348" s="5"/>
    </row>
    <row r="349" spans="1:22" ht="15" customHeight="1" x14ac:dyDescent="0.4">
      <c r="A349" s="4" t="s">
        <v>356</v>
      </c>
      <c r="B349" s="5" t="s">
        <v>32</v>
      </c>
      <c r="D349" s="5"/>
      <c r="F349" s="5"/>
      <c r="H349" s="5"/>
      <c r="J349" s="5"/>
      <c r="L349" s="5"/>
      <c r="N349" s="5"/>
      <c r="P349" s="5"/>
      <c r="R349" s="5"/>
      <c r="T349" s="5"/>
      <c r="V349" s="5"/>
    </row>
    <row r="350" spans="1:22" ht="15" customHeight="1" x14ac:dyDescent="0.4">
      <c r="A350" s="4" t="s">
        <v>357</v>
      </c>
      <c r="B350" s="5" t="s">
        <v>32</v>
      </c>
      <c r="D350" s="5"/>
      <c r="F350" s="5"/>
      <c r="H350" s="5"/>
      <c r="J350" s="5"/>
      <c r="L350" s="5"/>
      <c r="N350" s="5"/>
      <c r="P350" s="5"/>
      <c r="R350" s="5"/>
      <c r="T350" s="5"/>
      <c r="V350" s="5"/>
    </row>
    <row r="351" spans="1:22" ht="15" customHeight="1" x14ac:dyDescent="0.4">
      <c r="A351" s="4" t="s">
        <v>358</v>
      </c>
      <c r="B351" s="5" t="s">
        <v>32</v>
      </c>
      <c r="D351" s="5"/>
      <c r="F351" s="5"/>
      <c r="H351" s="5"/>
      <c r="J351" s="5"/>
      <c r="L351" s="5"/>
      <c r="N351" s="5"/>
      <c r="P351" s="5"/>
      <c r="R351" s="5"/>
      <c r="T351" s="5"/>
      <c r="V351" s="5"/>
    </row>
    <row r="352" spans="1:22" ht="15" customHeight="1" x14ac:dyDescent="0.4">
      <c r="A352" s="4" t="s">
        <v>359</v>
      </c>
      <c r="B352" s="5" t="s">
        <v>32</v>
      </c>
      <c r="D352" s="5"/>
      <c r="F352" s="5"/>
      <c r="H352" s="5"/>
      <c r="J352" s="5"/>
      <c r="L352" s="5"/>
      <c r="N352" s="5"/>
      <c r="P352" s="5"/>
      <c r="R352" s="5"/>
      <c r="T352" s="5"/>
      <c r="V352" s="5"/>
    </row>
    <row r="353" spans="1:22" ht="15" customHeight="1" x14ac:dyDescent="0.4">
      <c r="A353" s="4" t="s">
        <v>360</v>
      </c>
      <c r="B353" s="5" t="s">
        <v>32</v>
      </c>
      <c r="D353" s="5"/>
      <c r="F353" s="5"/>
      <c r="H353" s="5"/>
      <c r="J353" s="5"/>
      <c r="L353" s="5"/>
      <c r="N353" s="5"/>
      <c r="P353" s="5"/>
      <c r="R353" s="5"/>
      <c r="T353" s="5"/>
      <c r="V353" s="5"/>
    </row>
    <row r="354" spans="1:22" ht="15" customHeight="1" x14ac:dyDescent="0.4">
      <c r="A354" s="4" t="s">
        <v>361</v>
      </c>
      <c r="B354" s="5" t="s">
        <v>32</v>
      </c>
      <c r="D354" s="5"/>
      <c r="F354" s="5"/>
      <c r="H354" s="5"/>
      <c r="J354" s="5"/>
      <c r="L354" s="5"/>
      <c r="N354" s="5"/>
      <c r="P354" s="5"/>
      <c r="R354" s="5"/>
      <c r="T354" s="5"/>
      <c r="V354" s="5"/>
    </row>
    <row r="355" spans="1:22" ht="15" customHeight="1" x14ac:dyDescent="0.4">
      <c r="A355" s="4" t="s">
        <v>362</v>
      </c>
      <c r="B355" s="5" t="s">
        <v>32</v>
      </c>
      <c r="D355" s="5"/>
      <c r="F355" s="5"/>
      <c r="H355" s="5"/>
      <c r="J355" s="5"/>
      <c r="L355" s="5"/>
      <c r="N355" s="5"/>
      <c r="P355" s="5"/>
      <c r="R355" s="5"/>
      <c r="T355" s="5"/>
      <c r="V355" s="5"/>
    </row>
    <row r="356" spans="1:22" ht="15" customHeight="1" x14ac:dyDescent="0.4">
      <c r="A356" s="4" t="s">
        <v>363</v>
      </c>
      <c r="B356" s="5" t="s">
        <v>32</v>
      </c>
      <c r="D356" s="5"/>
      <c r="F356" s="5"/>
      <c r="H356" s="5"/>
      <c r="J356" s="5"/>
      <c r="L356" s="5"/>
      <c r="N356" s="5"/>
      <c r="P356" s="5"/>
      <c r="R356" s="5"/>
      <c r="T356" s="5"/>
      <c r="V356" s="5"/>
    </row>
    <row r="357" spans="1:22" ht="15" customHeight="1" x14ac:dyDescent="0.4">
      <c r="A357" s="4" t="s">
        <v>364</v>
      </c>
      <c r="B357" s="5" t="s">
        <v>32</v>
      </c>
      <c r="D357" s="5"/>
      <c r="F357" s="5"/>
      <c r="H357" s="5"/>
      <c r="J357" s="5"/>
      <c r="L357" s="5"/>
      <c r="N357" s="5"/>
      <c r="P357" s="5"/>
      <c r="R357" s="5"/>
      <c r="T357" s="5"/>
      <c r="V357" s="5"/>
    </row>
    <row r="358" spans="1:22" ht="15" customHeight="1" x14ac:dyDescent="0.4">
      <c r="A358" s="4" t="s">
        <v>365</v>
      </c>
      <c r="B358" s="5" t="s">
        <v>32</v>
      </c>
      <c r="D358" s="5"/>
      <c r="F358" s="5"/>
      <c r="H358" s="5"/>
      <c r="J358" s="5"/>
      <c r="L358" s="5"/>
      <c r="N358" s="5"/>
      <c r="P358" s="5"/>
      <c r="R358" s="5"/>
      <c r="T358" s="5"/>
      <c r="V358" s="5"/>
    </row>
    <row r="359" spans="1:22" ht="15" customHeight="1" x14ac:dyDescent="0.4">
      <c r="A359" s="4" t="s">
        <v>366</v>
      </c>
      <c r="B359" s="5" t="s">
        <v>32</v>
      </c>
      <c r="D359" s="5"/>
      <c r="F359" s="5"/>
      <c r="H359" s="5"/>
      <c r="J359" s="5"/>
      <c r="L359" s="5"/>
      <c r="N359" s="5"/>
      <c r="P359" s="5"/>
      <c r="R359" s="5"/>
      <c r="T359" s="5"/>
      <c r="V359" s="5"/>
    </row>
    <row r="360" spans="1:22" ht="15" customHeight="1" x14ac:dyDescent="0.4">
      <c r="A360" s="4" t="s">
        <v>367</v>
      </c>
      <c r="B360" s="5" t="s">
        <v>32</v>
      </c>
      <c r="D360" s="5"/>
      <c r="F360" s="5"/>
      <c r="H360" s="5"/>
      <c r="J360" s="5"/>
      <c r="L360" s="5"/>
      <c r="N360" s="5"/>
      <c r="P360" s="5"/>
      <c r="R360" s="5"/>
      <c r="T360" s="5"/>
      <c r="V360" s="5"/>
    </row>
    <row r="361" spans="1:22" ht="15" customHeight="1" x14ac:dyDescent="0.4">
      <c r="A361" s="4" t="s">
        <v>368</v>
      </c>
      <c r="B361" s="5" t="s">
        <v>32</v>
      </c>
      <c r="D361" s="5"/>
      <c r="F361" s="5"/>
      <c r="H361" s="5"/>
      <c r="J361" s="5"/>
      <c r="L361" s="5"/>
      <c r="N361" s="5"/>
      <c r="P361" s="5"/>
      <c r="R361" s="5"/>
      <c r="T361" s="5"/>
      <c r="V361" s="5"/>
    </row>
    <row r="362" spans="1:22" ht="15" customHeight="1" x14ac:dyDescent="0.4">
      <c r="A362" s="4" t="s">
        <v>369</v>
      </c>
      <c r="B362" s="5" t="s">
        <v>32</v>
      </c>
      <c r="D362" s="5"/>
      <c r="F362" s="5"/>
      <c r="H362" s="5"/>
      <c r="J362" s="5"/>
      <c r="L362" s="5"/>
      <c r="N362" s="5"/>
      <c r="P362" s="5"/>
      <c r="R362" s="5"/>
      <c r="T362" s="5"/>
      <c r="V362" s="5"/>
    </row>
    <row r="363" spans="1:22" ht="15" customHeight="1" x14ac:dyDescent="0.4">
      <c r="A363" s="4" t="s">
        <v>370</v>
      </c>
      <c r="B363" s="5" t="s">
        <v>32</v>
      </c>
      <c r="D363" s="5"/>
      <c r="F363" s="5"/>
      <c r="H363" s="5"/>
      <c r="J363" s="5"/>
      <c r="L363" s="5"/>
      <c r="N363" s="5"/>
      <c r="P363" s="5"/>
      <c r="R363" s="5"/>
      <c r="T363" s="5"/>
      <c r="V363" s="5"/>
    </row>
    <row r="364" spans="1:22" ht="15" customHeight="1" x14ac:dyDescent="0.4">
      <c r="A364" s="4" t="s">
        <v>371</v>
      </c>
      <c r="B364" s="5" t="s">
        <v>32</v>
      </c>
      <c r="D364" s="5"/>
      <c r="F364" s="5"/>
      <c r="H364" s="5"/>
      <c r="J364" s="5"/>
      <c r="L364" s="5"/>
      <c r="N364" s="5"/>
      <c r="P364" s="5"/>
      <c r="R364" s="5"/>
      <c r="T364" s="5"/>
      <c r="V364" s="5"/>
    </row>
    <row r="365" spans="1:22" ht="15" customHeight="1" x14ac:dyDescent="0.4">
      <c r="A365" s="4" t="s">
        <v>372</v>
      </c>
      <c r="B365" s="5" t="s">
        <v>32</v>
      </c>
      <c r="D365" s="5"/>
      <c r="F365" s="5"/>
      <c r="H365" s="5"/>
      <c r="J365" s="5"/>
      <c r="L365" s="5"/>
      <c r="N365" s="5"/>
      <c r="P365" s="5"/>
      <c r="R365" s="5"/>
      <c r="T365" s="5"/>
      <c r="V365" s="5"/>
    </row>
    <row r="366" spans="1:22" ht="15" customHeight="1" x14ac:dyDescent="0.4">
      <c r="A366" s="4" t="s">
        <v>373</v>
      </c>
      <c r="B366" s="5" t="s">
        <v>32</v>
      </c>
      <c r="D366" s="5"/>
      <c r="F366" s="5"/>
      <c r="H366" s="5"/>
      <c r="J366" s="5"/>
      <c r="L366" s="5"/>
      <c r="N366" s="5"/>
      <c r="P366" s="5"/>
      <c r="R366" s="5"/>
      <c r="T366" s="5"/>
      <c r="V366" s="5"/>
    </row>
    <row r="367" spans="1:22" ht="15" customHeight="1" x14ac:dyDescent="0.4">
      <c r="A367" s="4" t="s">
        <v>374</v>
      </c>
      <c r="B367" s="5" t="s">
        <v>32</v>
      </c>
      <c r="D367" s="5"/>
      <c r="F367" s="5"/>
      <c r="H367" s="5"/>
      <c r="J367" s="5"/>
      <c r="L367" s="5"/>
      <c r="N367" s="5"/>
      <c r="P367" s="5"/>
      <c r="R367" s="5"/>
      <c r="T367" s="5"/>
      <c r="V367" s="5"/>
    </row>
    <row r="368" spans="1:22" ht="15" customHeight="1" x14ac:dyDescent="0.4">
      <c r="A368" s="4" t="s">
        <v>375</v>
      </c>
      <c r="B368" s="5" t="s">
        <v>32</v>
      </c>
      <c r="D368" s="5"/>
      <c r="F368" s="5"/>
      <c r="H368" s="5"/>
      <c r="J368" s="5"/>
      <c r="L368" s="5"/>
      <c r="N368" s="5"/>
      <c r="P368" s="5"/>
      <c r="R368" s="5"/>
      <c r="T368" s="5"/>
      <c r="V368" s="5"/>
    </row>
    <row r="369" spans="1:22" ht="15" customHeight="1" x14ac:dyDescent="0.4">
      <c r="A369" s="4" t="s">
        <v>376</v>
      </c>
      <c r="B369" s="5" t="s">
        <v>32</v>
      </c>
      <c r="D369" s="5"/>
      <c r="F369" s="5"/>
      <c r="H369" s="5"/>
      <c r="J369" s="5"/>
      <c r="L369" s="5"/>
      <c r="N369" s="5"/>
      <c r="P369" s="5"/>
      <c r="R369" s="5"/>
      <c r="T369" s="5"/>
      <c r="V369" s="5"/>
    </row>
    <row r="370" spans="1:22" ht="15" customHeight="1" x14ac:dyDescent="0.4">
      <c r="A370" s="4" t="s">
        <v>377</v>
      </c>
      <c r="B370" s="5" t="s">
        <v>32</v>
      </c>
      <c r="D370" s="5"/>
      <c r="F370" s="5"/>
      <c r="H370" s="5"/>
      <c r="J370" s="5"/>
      <c r="L370" s="5"/>
      <c r="N370" s="5"/>
      <c r="P370" s="5"/>
      <c r="R370" s="5"/>
      <c r="T370" s="5"/>
      <c r="V370" s="5"/>
    </row>
    <row r="371" spans="1:22" ht="15" customHeight="1" x14ac:dyDescent="0.4">
      <c r="A371" s="4" t="s">
        <v>378</v>
      </c>
      <c r="B371" s="5" t="s">
        <v>32</v>
      </c>
      <c r="D371" s="5"/>
      <c r="F371" s="5"/>
      <c r="H371" s="5"/>
      <c r="J371" s="5"/>
      <c r="L371" s="5"/>
      <c r="N371" s="5"/>
      <c r="P371" s="5"/>
      <c r="R371" s="5"/>
      <c r="T371" s="5"/>
      <c r="V371" s="5"/>
    </row>
    <row r="372" spans="1:22" ht="15" customHeight="1" x14ac:dyDescent="0.4">
      <c r="A372" s="4" t="s">
        <v>379</v>
      </c>
      <c r="B372" s="5" t="s">
        <v>32</v>
      </c>
      <c r="D372" s="5"/>
      <c r="F372" s="5"/>
      <c r="H372" s="5"/>
      <c r="J372" s="5"/>
      <c r="L372" s="5"/>
      <c r="N372" s="5"/>
      <c r="P372" s="5"/>
      <c r="R372" s="5"/>
      <c r="T372" s="5"/>
      <c r="V372" s="5"/>
    </row>
    <row r="373" spans="1:22" ht="15" customHeight="1" x14ac:dyDescent="0.4">
      <c r="A373" s="4" t="s">
        <v>380</v>
      </c>
      <c r="B373" s="5" t="s">
        <v>32</v>
      </c>
      <c r="D373" s="5"/>
      <c r="F373" s="5"/>
      <c r="H373" s="5"/>
      <c r="J373" s="5"/>
      <c r="L373" s="5"/>
      <c r="N373" s="5"/>
      <c r="P373" s="5"/>
      <c r="R373" s="5"/>
      <c r="T373" s="5"/>
      <c r="V373" s="5"/>
    </row>
    <row r="374" spans="1:22" ht="15" customHeight="1" x14ac:dyDescent="0.4">
      <c r="A374" s="4" t="s">
        <v>381</v>
      </c>
      <c r="B374" s="5" t="s">
        <v>32</v>
      </c>
      <c r="D374" s="5"/>
      <c r="F374" s="5"/>
      <c r="H374" s="5"/>
      <c r="J374" s="5"/>
      <c r="L374" s="5"/>
      <c r="N374" s="5"/>
      <c r="P374" s="5"/>
      <c r="R374" s="5"/>
      <c r="T374" s="5"/>
      <c r="V374" s="5"/>
    </row>
    <row r="375" spans="1:22" ht="15" customHeight="1" x14ac:dyDescent="0.4">
      <c r="A375" s="4" t="s">
        <v>382</v>
      </c>
      <c r="B375" s="5" t="s">
        <v>32</v>
      </c>
      <c r="D375" s="5"/>
      <c r="F375" s="5"/>
      <c r="H375" s="5"/>
      <c r="J375" s="5"/>
      <c r="L375" s="5"/>
      <c r="N375" s="5"/>
      <c r="P375" s="5"/>
      <c r="R375" s="5"/>
      <c r="T375" s="5"/>
      <c r="V375" s="5"/>
    </row>
    <row r="376" spans="1:22" ht="15" customHeight="1" x14ac:dyDescent="0.4">
      <c r="A376" s="4" t="s">
        <v>383</v>
      </c>
      <c r="B376" s="5" t="s">
        <v>32</v>
      </c>
      <c r="D376" s="5"/>
      <c r="F376" s="5"/>
      <c r="H376" s="5"/>
      <c r="J376" s="5"/>
      <c r="L376" s="5"/>
      <c r="N376" s="5"/>
      <c r="P376" s="5"/>
      <c r="R376" s="5"/>
      <c r="T376" s="5"/>
      <c r="V376" s="5"/>
    </row>
    <row r="377" spans="1:22" ht="15" customHeight="1" x14ac:dyDescent="0.4">
      <c r="A377" s="4" t="s">
        <v>384</v>
      </c>
      <c r="B377" s="5" t="s">
        <v>32</v>
      </c>
      <c r="D377" s="5"/>
      <c r="F377" s="5"/>
      <c r="H377" s="5"/>
      <c r="J377" s="5"/>
      <c r="L377" s="5"/>
      <c r="N377" s="5"/>
      <c r="P377" s="5"/>
      <c r="R377" s="5"/>
      <c r="T377" s="5"/>
      <c r="V377" s="5"/>
    </row>
    <row r="378" spans="1:22" ht="15" customHeight="1" x14ac:dyDescent="0.4">
      <c r="A378" s="4" t="s">
        <v>385</v>
      </c>
      <c r="B378" s="5" t="s">
        <v>32</v>
      </c>
      <c r="D378" s="5"/>
      <c r="F378" s="5"/>
      <c r="H378" s="5"/>
      <c r="J378" s="5"/>
      <c r="L378" s="5"/>
      <c r="N378" s="5"/>
      <c r="P378" s="5"/>
      <c r="R378" s="5"/>
      <c r="T378" s="5"/>
      <c r="V378" s="5"/>
    </row>
    <row r="379" spans="1:22" ht="15" customHeight="1" x14ac:dyDescent="0.4">
      <c r="A379" s="4" t="s">
        <v>386</v>
      </c>
      <c r="B379" s="5" t="s">
        <v>32</v>
      </c>
      <c r="D379" s="5"/>
      <c r="F379" s="5"/>
      <c r="H379" s="5"/>
      <c r="J379" s="5"/>
      <c r="L379" s="5"/>
      <c r="N379" s="5"/>
      <c r="P379" s="5"/>
      <c r="R379" s="5"/>
      <c r="T379" s="5"/>
      <c r="V379" s="5"/>
    </row>
    <row r="380" spans="1:22" ht="15" customHeight="1" x14ac:dyDescent="0.4">
      <c r="A380" s="4" t="s">
        <v>387</v>
      </c>
      <c r="B380" s="5" t="s">
        <v>32</v>
      </c>
      <c r="D380" s="5"/>
      <c r="F380" s="5"/>
      <c r="H380" s="5"/>
      <c r="J380" s="5"/>
      <c r="L380" s="5"/>
      <c r="N380" s="5"/>
      <c r="P380" s="5"/>
      <c r="R380" s="5"/>
      <c r="T380" s="5"/>
      <c r="V380" s="5"/>
    </row>
    <row r="381" spans="1:22" ht="15" customHeight="1" x14ac:dyDescent="0.4">
      <c r="A381" s="4" t="s">
        <v>388</v>
      </c>
      <c r="B381" s="5" t="s">
        <v>32</v>
      </c>
      <c r="D381" s="5"/>
      <c r="F381" s="5"/>
      <c r="H381" s="5"/>
      <c r="J381" s="5"/>
      <c r="L381" s="5"/>
      <c r="N381" s="5"/>
      <c r="P381" s="5"/>
      <c r="R381" s="5"/>
      <c r="T381" s="5"/>
      <c r="V381" s="5"/>
    </row>
    <row r="382" spans="1:22" ht="15" customHeight="1" x14ac:dyDescent="0.4">
      <c r="A382" s="4" t="s">
        <v>389</v>
      </c>
      <c r="B382" s="5" t="s">
        <v>32</v>
      </c>
      <c r="D382" s="5"/>
      <c r="F382" s="5"/>
      <c r="H382" s="5"/>
      <c r="J382" s="5"/>
      <c r="L382" s="5"/>
      <c r="N382" s="5"/>
      <c r="P382" s="5"/>
      <c r="R382" s="5"/>
      <c r="T382" s="5"/>
      <c r="V382" s="5"/>
    </row>
    <row r="383" spans="1:22" ht="15" customHeight="1" x14ac:dyDescent="0.4">
      <c r="A383" s="4" t="s">
        <v>390</v>
      </c>
      <c r="B383" s="5" t="s">
        <v>32</v>
      </c>
      <c r="D383" s="5"/>
      <c r="F383" s="5"/>
      <c r="H383" s="5"/>
      <c r="J383" s="5"/>
      <c r="L383" s="5"/>
      <c r="N383" s="5"/>
      <c r="P383" s="5"/>
      <c r="R383" s="5"/>
      <c r="T383" s="5"/>
      <c r="V383" s="5"/>
    </row>
    <row r="384" spans="1:22" ht="15" customHeight="1" x14ac:dyDescent="0.4">
      <c r="A384" s="4" t="s">
        <v>391</v>
      </c>
      <c r="B384" s="5" t="s">
        <v>32</v>
      </c>
      <c r="D384" s="5"/>
      <c r="F384" s="5"/>
      <c r="H384" s="5"/>
      <c r="J384" s="5"/>
      <c r="L384" s="5"/>
      <c r="N384" s="5"/>
      <c r="P384" s="5"/>
      <c r="R384" s="5"/>
      <c r="T384" s="5"/>
      <c r="V384" s="5"/>
    </row>
    <row r="385" spans="1:22" ht="15" customHeight="1" x14ac:dyDescent="0.4">
      <c r="A385" s="4" t="s">
        <v>392</v>
      </c>
      <c r="B385" s="5" t="s">
        <v>32</v>
      </c>
      <c r="D385" s="5"/>
      <c r="F385" s="5"/>
      <c r="H385" s="5"/>
      <c r="J385" s="5"/>
      <c r="L385" s="5"/>
      <c r="N385" s="5"/>
      <c r="P385" s="5"/>
      <c r="R385" s="5"/>
      <c r="T385" s="5"/>
      <c r="V385" s="5"/>
    </row>
    <row r="386" spans="1:22" ht="15" customHeight="1" x14ac:dyDescent="0.4">
      <c r="A386" s="4" t="s">
        <v>393</v>
      </c>
      <c r="B386" s="5" t="s">
        <v>32</v>
      </c>
      <c r="D386" s="5"/>
      <c r="F386" s="5"/>
      <c r="H386" s="5"/>
      <c r="J386" s="5"/>
      <c r="L386" s="5"/>
      <c r="N386" s="5"/>
      <c r="P386" s="5"/>
      <c r="R386" s="5"/>
      <c r="T386" s="5"/>
      <c r="V386" s="5"/>
    </row>
    <row r="387" spans="1:22" ht="15" customHeight="1" x14ac:dyDescent="0.4">
      <c r="A387" s="4" t="s">
        <v>394</v>
      </c>
      <c r="B387" s="5" t="s">
        <v>32</v>
      </c>
      <c r="D387" s="5"/>
      <c r="F387" s="5"/>
      <c r="H387" s="5"/>
      <c r="J387" s="5"/>
      <c r="L387" s="5"/>
      <c r="N387" s="5"/>
      <c r="P387" s="5"/>
      <c r="R387" s="5"/>
      <c r="T387" s="5"/>
      <c r="V387" s="5"/>
    </row>
    <row r="388" spans="1:22" ht="15" customHeight="1" x14ac:dyDescent="0.4">
      <c r="A388" s="4" t="s">
        <v>395</v>
      </c>
      <c r="B388" s="5" t="s">
        <v>32</v>
      </c>
      <c r="D388" s="5"/>
      <c r="F388" s="5"/>
      <c r="H388" s="5"/>
      <c r="J388" s="5"/>
      <c r="L388" s="5"/>
      <c r="N388" s="5"/>
      <c r="P388" s="5"/>
      <c r="R388" s="5"/>
      <c r="T388" s="5"/>
      <c r="V388" s="5"/>
    </row>
    <row r="389" spans="1:22" ht="15" customHeight="1" x14ac:dyDescent="0.4">
      <c r="A389" s="4" t="s">
        <v>396</v>
      </c>
      <c r="B389" s="5" t="s">
        <v>32</v>
      </c>
      <c r="D389" s="5"/>
      <c r="F389" s="5"/>
      <c r="H389" s="5"/>
      <c r="J389" s="5"/>
      <c r="L389" s="5"/>
      <c r="N389" s="5"/>
      <c r="P389" s="5"/>
      <c r="R389" s="5"/>
      <c r="T389" s="5"/>
      <c r="V389" s="5"/>
    </row>
    <row r="390" spans="1:22" ht="15" customHeight="1" x14ac:dyDescent="0.4">
      <c r="A390" s="4" t="s">
        <v>397</v>
      </c>
      <c r="B390" s="5" t="s">
        <v>32</v>
      </c>
      <c r="D390" s="5"/>
      <c r="F390" s="5"/>
      <c r="H390" s="5"/>
      <c r="J390" s="5"/>
      <c r="L390" s="5"/>
      <c r="N390" s="5"/>
      <c r="P390" s="5"/>
      <c r="R390" s="5"/>
      <c r="T390" s="5"/>
      <c r="V390" s="5"/>
    </row>
    <row r="391" spans="1:22" ht="15" customHeight="1" x14ac:dyDescent="0.4">
      <c r="A391" s="4" t="s">
        <v>398</v>
      </c>
      <c r="B391" s="5" t="s">
        <v>32</v>
      </c>
      <c r="D391" s="5"/>
      <c r="F391" s="5"/>
      <c r="H391" s="5"/>
      <c r="J391" s="5"/>
      <c r="L391" s="5"/>
      <c r="N391" s="5"/>
      <c r="P391" s="5"/>
      <c r="R391" s="5"/>
      <c r="T391" s="5"/>
      <c r="V391" s="5"/>
    </row>
    <row r="392" spans="1:22" ht="15" customHeight="1" x14ac:dyDescent="0.4">
      <c r="A392" s="4" t="s">
        <v>399</v>
      </c>
      <c r="B392" s="5" t="s">
        <v>32</v>
      </c>
      <c r="D392" s="5"/>
      <c r="F392" s="5"/>
      <c r="H392" s="5"/>
      <c r="J392" s="5"/>
      <c r="L392" s="5"/>
      <c r="N392" s="5"/>
      <c r="P392" s="5"/>
      <c r="R392" s="5"/>
      <c r="T392" s="5"/>
      <c r="V392" s="5"/>
    </row>
    <row r="393" spans="1:22" ht="15" customHeight="1" x14ac:dyDescent="0.4">
      <c r="A393" s="4" t="s">
        <v>400</v>
      </c>
      <c r="B393" s="5" t="s">
        <v>32</v>
      </c>
      <c r="D393" s="5"/>
      <c r="F393" s="5"/>
      <c r="H393" s="5"/>
      <c r="J393" s="5"/>
      <c r="L393" s="5"/>
      <c r="N393" s="5"/>
      <c r="P393" s="5"/>
      <c r="R393" s="5"/>
      <c r="T393" s="5"/>
      <c r="V393" s="5"/>
    </row>
    <row r="394" spans="1:22" ht="15" customHeight="1" x14ac:dyDescent="0.4">
      <c r="A394" s="4" t="s">
        <v>401</v>
      </c>
      <c r="B394" s="5" t="s">
        <v>32</v>
      </c>
      <c r="D394" s="5"/>
      <c r="F394" s="5"/>
      <c r="H394" s="5"/>
      <c r="J394" s="5"/>
      <c r="L394" s="5"/>
      <c r="N394" s="5"/>
      <c r="P394" s="5"/>
      <c r="R394" s="5"/>
      <c r="T394" s="5"/>
      <c r="V394" s="5"/>
    </row>
    <row r="395" spans="1:22" ht="15" customHeight="1" x14ac:dyDescent="0.4">
      <c r="A395" s="4" t="s">
        <v>402</v>
      </c>
      <c r="B395" s="5" t="s">
        <v>32</v>
      </c>
      <c r="D395" s="5"/>
      <c r="F395" s="5"/>
      <c r="H395" s="5"/>
      <c r="J395" s="5"/>
      <c r="L395" s="5"/>
      <c r="N395" s="5"/>
      <c r="P395" s="5"/>
      <c r="R395" s="5"/>
      <c r="T395" s="5"/>
      <c r="V395" s="5"/>
    </row>
    <row r="396" spans="1:22" ht="15" customHeight="1" x14ac:dyDescent="0.4">
      <c r="A396" s="4" t="s">
        <v>403</v>
      </c>
      <c r="B396" s="5" t="s">
        <v>32</v>
      </c>
      <c r="D396" s="5"/>
      <c r="F396" s="5"/>
      <c r="H396" s="5"/>
      <c r="J396" s="5"/>
      <c r="L396" s="5"/>
      <c r="N396" s="5"/>
      <c r="P396" s="5"/>
      <c r="R396" s="5"/>
      <c r="T396" s="5"/>
      <c r="V396" s="5"/>
    </row>
    <row r="397" spans="1:22" ht="15" customHeight="1" x14ac:dyDescent="0.4">
      <c r="A397" s="4" t="s">
        <v>404</v>
      </c>
      <c r="B397" s="5" t="s">
        <v>32</v>
      </c>
      <c r="D397" s="5"/>
      <c r="F397" s="5"/>
      <c r="H397" s="5"/>
      <c r="J397" s="5"/>
      <c r="L397" s="5"/>
      <c r="N397" s="5"/>
      <c r="P397" s="5"/>
      <c r="R397" s="5"/>
      <c r="T397" s="5"/>
      <c r="V397" s="5"/>
    </row>
    <row r="398" spans="1:22" ht="15" customHeight="1" x14ac:dyDescent="0.4">
      <c r="A398" s="4" t="s">
        <v>405</v>
      </c>
      <c r="B398" s="5" t="s">
        <v>32</v>
      </c>
      <c r="D398" s="5"/>
      <c r="F398" s="5"/>
      <c r="H398" s="5"/>
      <c r="J398" s="5"/>
      <c r="L398" s="5"/>
      <c r="N398" s="5"/>
      <c r="P398" s="5"/>
      <c r="R398" s="5"/>
      <c r="T398" s="5"/>
      <c r="V398" s="5"/>
    </row>
    <row r="399" spans="1:22" ht="15" customHeight="1" x14ac:dyDescent="0.4">
      <c r="A399" s="4" t="s">
        <v>406</v>
      </c>
      <c r="B399" s="5" t="s">
        <v>32</v>
      </c>
      <c r="D399" s="5"/>
      <c r="F399" s="5"/>
      <c r="H399" s="5"/>
      <c r="J399" s="5"/>
      <c r="L399" s="5"/>
      <c r="N399" s="5"/>
      <c r="P399" s="5"/>
      <c r="R399" s="5"/>
      <c r="T399" s="5"/>
      <c r="V399" s="5"/>
    </row>
    <row r="400" spans="1:22" ht="15" customHeight="1" x14ac:dyDescent="0.4">
      <c r="A400" s="4" t="s">
        <v>407</v>
      </c>
      <c r="B400" s="5" t="s">
        <v>32</v>
      </c>
      <c r="D400" s="5"/>
      <c r="F400" s="5"/>
      <c r="H400" s="5"/>
      <c r="J400" s="5"/>
      <c r="L400" s="5"/>
      <c r="N400" s="5"/>
      <c r="P400" s="5"/>
      <c r="R400" s="5"/>
      <c r="T400" s="5"/>
      <c r="V400" s="5"/>
    </row>
    <row r="401" spans="1:22" ht="15" customHeight="1" x14ac:dyDescent="0.4">
      <c r="A401" s="4" t="s">
        <v>408</v>
      </c>
      <c r="B401" s="5" t="s">
        <v>32</v>
      </c>
      <c r="D401" s="5"/>
      <c r="F401" s="5"/>
      <c r="H401" s="5"/>
      <c r="J401" s="5"/>
      <c r="L401" s="5"/>
      <c r="N401" s="5"/>
      <c r="P401" s="5"/>
      <c r="R401" s="5"/>
      <c r="T401" s="5"/>
      <c r="V401" s="5"/>
    </row>
    <row r="402" spans="1:22" ht="15" customHeight="1" x14ac:dyDescent="0.4">
      <c r="A402" s="4" t="s">
        <v>409</v>
      </c>
      <c r="B402" s="5" t="s">
        <v>32</v>
      </c>
      <c r="D402" s="5"/>
      <c r="F402" s="5"/>
      <c r="H402" s="5"/>
      <c r="J402" s="5"/>
      <c r="L402" s="5"/>
      <c r="N402" s="5"/>
      <c r="P402" s="5"/>
      <c r="R402" s="5"/>
      <c r="T402" s="5"/>
      <c r="V402" s="5"/>
    </row>
    <row r="403" spans="1:22" ht="15" customHeight="1" x14ac:dyDescent="0.4">
      <c r="A403" s="4" t="s">
        <v>410</v>
      </c>
      <c r="B403" s="5" t="s">
        <v>32</v>
      </c>
      <c r="D403" s="5"/>
      <c r="F403" s="5"/>
      <c r="H403" s="5"/>
      <c r="J403" s="5"/>
      <c r="L403" s="5"/>
      <c r="N403" s="5"/>
      <c r="P403" s="5"/>
      <c r="R403" s="5"/>
      <c r="T403" s="5"/>
      <c r="V403" s="5"/>
    </row>
    <row r="404" spans="1:22" ht="15" customHeight="1" x14ac:dyDescent="0.4">
      <c r="A404" s="4" t="s">
        <v>411</v>
      </c>
      <c r="B404" s="5" t="s">
        <v>32</v>
      </c>
      <c r="D404" s="5"/>
      <c r="F404" s="5"/>
      <c r="H404" s="5"/>
      <c r="J404" s="5"/>
      <c r="L404" s="5"/>
      <c r="N404" s="5"/>
      <c r="P404" s="5"/>
      <c r="R404" s="5"/>
      <c r="T404" s="5"/>
      <c r="V404" s="5"/>
    </row>
    <row r="405" spans="1:22" ht="15" customHeight="1" x14ac:dyDescent="0.4">
      <c r="A405" s="4" t="s">
        <v>412</v>
      </c>
      <c r="B405" s="5" t="s">
        <v>32</v>
      </c>
      <c r="D405" s="5"/>
      <c r="F405" s="5"/>
      <c r="H405" s="5"/>
      <c r="J405" s="5"/>
      <c r="L405" s="5"/>
      <c r="N405" s="5"/>
      <c r="P405" s="5"/>
      <c r="R405" s="5"/>
      <c r="T405" s="5"/>
      <c r="V405" s="5"/>
    </row>
    <row r="406" spans="1:22" ht="15" customHeight="1" x14ac:dyDescent="0.4">
      <c r="A406" s="4" t="s">
        <v>413</v>
      </c>
      <c r="B406" s="5" t="s">
        <v>32</v>
      </c>
      <c r="D406" s="5"/>
      <c r="F406" s="5"/>
      <c r="H406" s="5"/>
      <c r="J406" s="5"/>
      <c r="L406" s="5"/>
      <c r="N406" s="5"/>
      <c r="P406" s="5"/>
      <c r="R406" s="5"/>
      <c r="T406" s="5"/>
      <c r="V406" s="5"/>
    </row>
    <row r="407" spans="1:22" ht="15" customHeight="1" x14ac:dyDescent="0.4">
      <c r="A407" s="4" t="s">
        <v>414</v>
      </c>
      <c r="B407" s="5" t="s">
        <v>32</v>
      </c>
      <c r="D407" s="5"/>
      <c r="F407" s="5"/>
      <c r="H407" s="5"/>
      <c r="J407" s="5"/>
      <c r="L407" s="5"/>
      <c r="N407" s="5"/>
      <c r="P407" s="5"/>
      <c r="R407" s="5"/>
      <c r="T407" s="5"/>
      <c r="V407" s="5"/>
    </row>
    <row r="408" spans="1:22" ht="15" customHeight="1" x14ac:dyDescent="0.4">
      <c r="A408" s="4" t="s">
        <v>415</v>
      </c>
      <c r="B408" s="5" t="s">
        <v>32</v>
      </c>
      <c r="D408" s="5"/>
      <c r="F408" s="5"/>
      <c r="H408" s="5"/>
      <c r="J408" s="5"/>
      <c r="L408" s="5"/>
      <c r="N408" s="5"/>
      <c r="P408" s="5"/>
      <c r="R408" s="5"/>
      <c r="T408" s="5"/>
      <c r="V408" s="5"/>
    </row>
    <row r="409" spans="1:22" ht="15" customHeight="1" x14ac:dyDescent="0.4">
      <c r="A409" s="4" t="s">
        <v>416</v>
      </c>
      <c r="B409" s="5" t="s">
        <v>32</v>
      </c>
      <c r="D409" s="5"/>
      <c r="F409" s="5"/>
      <c r="H409" s="5"/>
      <c r="J409" s="5"/>
      <c r="L409" s="5"/>
      <c r="N409" s="5"/>
      <c r="P409" s="5"/>
      <c r="R409" s="5"/>
      <c r="T409" s="5"/>
      <c r="V409" s="5"/>
    </row>
    <row r="410" spans="1:22" ht="15" customHeight="1" x14ac:dyDescent="0.4">
      <c r="A410" s="4" t="s">
        <v>417</v>
      </c>
      <c r="B410" s="5" t="s">
        <v>32</v>
      </c>
      <c r="D410" s="5"/>
      <c r="F410" s="5"/>
      <c r="H410" s="5"/>
      <c r="J410" s="5"/>
      <c r="L410" s="5"/>
      <c r="N410" s="5"/>
      <c r="P410" s="5"/>
      <c r="R410" s="5"/>
      <c r="T410" s="5"/>
      <c r="V410" s="5"/>
    </row>
    <row r="411" spans="1:22" ht="15" customHeight="1" x14ac:dyDescent="0.4">
      <c r="A411" s="4" t="s">
        <v>418</v>
      </c>
      <c r="B411" s="5" t="s">
        <v>32</v>
      </c>
      <c r="D411" s="5"/>
      <c r="F411" s="5"/>
      <c r="H411" s="5"/>
      <c r="J411" s="5"/>
      <c r="L411" s="5"/>
      <c r="N411" s="5"/>
      <c r="P411" s="5"/>
      <c r="R411" s="5"/>
      <c r="T411" s="5"/>
      <c r="V411" s="5"/>
    </row>
    <row r="412" spans="1:22" ht="15" customHeight="1" x14ac:dyDescent="0.4">
      <c r="A412" s="4" t="s">
        <v>419</v>
      </c>
      <c r="B412" s="5" t="s">
        <v>32</v>
      </c>
      <c r="D412" s="5"/>
      <c r="F412" s="5"/>
      <c r="H412" s="5"/>
      <c r="J412" s="5"/>
      <c r="L412" s="5"/>
      <c r="N412" s="5"/>
      <c r="P412" s="5"/>
      <c r="R412" s="5"/>
      <c r="T412" s="5"/>
      <c r="V412" s="5"/>
    </row>
    <row r="413" spans="1:22" ht="15" customHeight="1" x14ac:dyDescent="0.4">
      <c r="A413" s="4" t="s">
        <v>420</v>
      </c>
      <c r="B413" s="5" t="s">
        <v>32</v>
      </c>
      <c r="D413" s="5"/>
      <c r="F413" s="5"/>
      <c r="H413" s="5"/>
      <c r="J413" s="5"/>
      <c r="L413" s="5"/>
      <c r="N413" s="5"/>
      <c r="P413" s="5"/>
      <c r="R413" s="5"/>
      <c r="T413" s="5"/>
      <c r="V413" s="5"/>
    </row>
    <row r="414" spans="1:22" ht="15" customHeight="1" x14ac:dyDescent="0.4">
      <c r="A414" s="4" t="s">
        <v>421</v>
      </c>
      <c r="B414" s="5" t="s">
        <v>32</v>
      </c>
      <c r="D414" s="5"/>
      <c r="F414" s="5"/>
      <c r="H414" s="5"/>
      <c r="J414" s="5"/>
      <c r="L414" s="5"/>
      <c r="N414" s="5"/>
      <c r="P414" s="5"/>
      <c r="R414" s="5"/>
      <c r="T414" s="5"/>
      <c r="V414" s="5"/>
    </row>
    <row r="415" spans="1:22" ht="15" customHeight="1" x14ac:dyDescent="0.4">
      <c r="A415" s="4" t="s">
        <v>422</v>
      </c>
      <c r="B415" s="5" t="s">
        <v>32</v>
      </c>
      <c r="D415" s="5"/>
      <c r="F415" s="5"/>
      <c r="H415" s="5"/>
      <c r="J415" s="5"/>
      <c r="L415" s="5"/>
      <c r="N415" s="5"/>
      <c r="P415" s="5"/>
      <c r="R415" s="5"/>
      <c r="T415" s="5"/>
      <c r="V415" s="5"/>
    </row>
    <row r="416" spans="1:22" ht="15" customHeight="1" x14ac:dyDescent="0.4">
      <c r="A416" s="4" t="s">
        <v>423</v>
      </c>
      <c r="B416" s="5" t="s">
        <v>32</v>
      </c>
      <c r="D416" s="5"/>
      <c r="F416" s="5"/>
      <c r="H416" s="5"/>
      <c r="J416" s="5"/>
      <c r="L416" s="5"/>
      <c r="N416" s="5"/>
      <c r="P416" s="5"/>
      <c r="R416" s="5"/>
      <c r="T416" s="5"/>
      <c r="V416" s="5"/>
    </row>
    <row r="417" spans="1:22" ht="15" customHeight="1" x14ac:dyDescent="0.4">
      <c r="A417" s="4" t="s">
        <v>424</v>
      </c>
      <c r="B417" s="5" t="s">
        <v>32</v>
      </c>
      <c r="D417" s="5"/>
      <c r="F417" s="5"/>
      <c r="H417" s="5"/>
      <c r="J417" s="5"/>
      <c r="L417" s="5"/>
      <c r="N417" s="5"/>
      <c r="P417" s="5"/>
      <c r="R417" s="5"/>
      <c r="T417" s="5"/>
      <c r="V417" s="5"/>
    </row>
    <row r="418" spans="1:22" ht="15" customHeight="1" x14ac:dyDescent="0.4">
      <c r="A418" s="4" t="s">
        <v>425</v>
      </c>
      <c r="B418" s="5" t="s">
        <v>32</v>
      </c>
      <c r="D418" s="5"/>
      <c r="F418" s="5"/>
      <c r="H418" s="5"/>
      <c r="J418" s="5"/>
      <c r="L418" s="5"/>
      <c r="N418" s="5"/>
      <c r="P418" s="5"/>
      <c r="R418" s="5"/>
      <c r="T418" s="5"/>
      <c r="V418" s="5"/>
    </row>
    <row r="419" spans="1:22" ht="15" customHeight="1" x14ac:dyDescent="0.4">
      <c r="A419" s="4" t="s">
        <v>426</v>
      </c>
      <c r="B419" s="5" t="s">
        <v>32</v>
      </c>
      <c r="D419" s="5"/>
      <c r="F419" s="5"/>
      <c r="H419" s="5"/>
      <c r="J419" s="5"/>
      <c r="L419" s="5"/>
      <c r="N419" s="5"/>
      <c r="P419" s="5"/>
      <c r="R419" s="5"/>
      <c r="T419" s="5"/>
      <c r="V419" s="5"/>
    </row>
    <row r="420" spans="1:22" ht="15" customHeight="1" x14ac:dyDescent="0.4">
      <c r="A420" s="4" t="s">
        <v>427</v>
      </c>
      <c r="B420" s="5" t="s">
        <v>32</v>
      </c>
      <c r="D420" s="5"/>
      <c r="F420" s="5"/>
      <c r="H420" s="5"/>
      <c r="J420" s="5"/>
      <c r="L420" s="5"/>
      <c r="N420" s="5"/>
      <c r="P420" s="5"/>
      <c r="R420" s="5"/>
      <c r="T420" s="5"/>
      <c r="V420" s="5"/>
    </row>
    <row r="421" spans="1:22" ht="15" customHeight="1" x14ac:dyDescent="0.4">
      <c r="A421" s="4" t="s">
        <v>428</v>
      </c>
      <c r="B421" s="5" t="s">
        <v>32</v>
      </c>
      <c r="D421" s="5"/>
      <c r="F421" s="5"/>
      <c r="H421" s="5"/>
      <c r="J421" s="5"/>
      <c r="L421" s="5"/>
      <c r="N421" s="5"/>
      <c r="P421" s="5"/>
      <c r="R421" s="5"/>
      <c r="T421" s="5"/>
      <c r="V421" s="5"/>
    </row>
    <row r="422" spans="1:22" ht="15" customHeight="1" x14ac:dyDescent="0.4">
      <c r="A422" s="4" t="s">
        <v>429</v>
      </c>
      <c r="B422" s="5" t="s">
        <v>32</v>
      </c>
      <c r="D422" s="5"/>
      <c r="F422" s="5"/>
      <c r="H422" s="5"/>
      <c r="J422" s="5"/>
      <c r="L422" s="5"/>
      <c r="N422" s="5"/>
      <c r="P422" s="5"/>
      <c r="R422" s="5"/>
      <c r="T422" s="5"/>
      <c r="V422" s="5"/>
    </row>
    <row r="423" spans="1:22" ht="15" customHeight="1" x14ac:dyDescent="0.4">
      <c r="A423" s="4" t="s">
        <v>430</v>
      </c>
      <c r="B423" s="5" t="s">
        <v>32</v>
      </c>
      <c r="D423" s="5"/>
      <c r="F423" s="5"/>
      <c r="H423" s="5"/>
      <c r="J423" s="5"/>
      <c r="L423" s="5"/>
      <c r="N423" s="5"/>
      <c r="P423" s="5"/>
      <c r="R423" s="5"/>
      <c r="T423" s="5"/>
      <c r="V423" s="5"/>
    </row>
    <row r="424" spans="1:22" ht="15" customHeight="1" x14ac:dyDescent="0.4">
      <c r="A424" s="4" t="s">
        <v>431</v>
      </c>
      <c r="B424" s="5" t="s">
        <v>32</v>
      </c>
      <c r="D424" s="5"/>
      <c r="F424" s="5"/>
      <c r="H424" s="5"/>
      <c r="J424" s="5"/>
      <c r="L424" s="5"/>
      <c r="N424" s="5"/>
      <c r="P424" s="5"/>
      <c r="R424" s="5"/>
      <c r="T424" s="5"/>
      <c r="V424" s="5"/>
    </row>
    <row r="425" spans="1:22" ht="15" customHeight="1" x14ac:dyDescent="0.4">
      <c r="A425" s="4" t="s">
        <v>432</v>
      </c>
      <c r="B425" s="5" t="s">
        <v>32</v>
      </c>
      <c r="D425" s="5"/>
      <c r="F425" s="5"/>
      <c r="H425" s="5"/>
      <c r="J425" s="5"/>
      <c r="L425" s="5"/>
      <c r="N425" s="5"/>
      <c r="P425" s="5"/>
      <c r="R425" s="5"/>
      <c r="T425" s="5"/>
      <c r="V425" s="5"/>
    </row>
    <row r="426" spans="1:22" ht="15" customHeight="1" x14ac:dyDescent="0.4">
      <c r="A426" s="4" t="s">
        <v>433</v>
      </c>
      <c r="B426" s="5" t="s">
        <v>32</v>
      </c>
      <c r="D426" s="5"/>
      <c r="F426" s="5"/>
      <c r="H426" s="5"/>
      <c r="J426" s="5"/>
      <c r="L426" s="5"/>
      <c r="N426" s="5"/>
      <c r="P426" s="5"/>
      <c r="R426" s="5"/>
      <c r="T426" s="5"/>
      <c r="V426" s="5"/>
    </row>
    <row r="427" spans="1:22" ht="15" customHeight="1" x14ac:dyDescent="0.4">
      <c r="A427" s="4" t="s">
        <v>434</v>
      </c>
      <c r="B427" s="5" t="s">
        <v>32</v>
      </c>
      <c r="D427" s="5"/>
      <c r="F427" s="5"/>
      <c r="H427" s="5"/>
      <c r="J427" s="5"/>
      <c r="L427" s="5"/>
      <c r="N427" s="5"/>
      <c r="P427" s="5"/>
      <c r="R427" s="5"/>
      <c r="T427" s="5"/>
      <c r="V427" s="5"/>
    </row>
    <row r="428" spans="1:22" ht="15" customHeight="1" x14ac:dyDescent="0.4">
      <c r="A428" s="4" t="s">
        <v>435</v>
      </c>
      <c r="B428" s="5" t="s">
        <v>32</v>
      </c>
      <c r="D428" s="5"/>
      <c r="F428" s="5"/>
      <c r="H428" s="5"/>
      <c r="J428" s="5"/>
      <c r="L428" s="5"/>
      <c r="N428" s="5"/>
      <c r="P428" s="5"/>
      <c r="R428" s="5"/>
      <c r="T428" s="5"/>
      <c r="V428" s="5"/>
    </row>
    <row r="429" spans="1:22" ht="15" customHeight="1" x14ac:dyDescent="0.4">
      <c r="A429" s="4" t="s">
        <v>436</v>
      </c>
      <c r="B429" s="5" t="s">
        <v>32</v>
      </c>
      <c r="D429" s="5"/>
      <c r="F429" s="5"/>
      <c r="H429" s="5"/>
      <c r="J429" s="5"/>
      <c r="L429" s="5"/>
      <c r="N429" s="5"/>
      <c r="P429" s="5"/>
      <c r="R429" s="5"/>
      <c r="T429" s="5"/>
      <c r="V429" s="5"/>
    </row>
    <row r="430" spans="1:22" ht="15" customHeight="1" x14ac:dyDescent="0.4">
      <c r="A430" s="4" t="s">
        <v>437</v>
      </c>
      <c r="B430" s="5" t="s">
        <v>32</v>
      </c>
      <c r="D430" s="5"/>
      <c r="F430" s="5"/>
      <c r="H430" s="5"/>
      <c r="J430" s="5"/>
      <c r="L430" s="5"/>
      <c r="N430" s="5"/>
      <c r="P430" s="5"/>
      <c r="R430" s="5"/>
      <c r="T430" s="5"/>
      <c r="V430" s="5"/>
    </row>
    <row r="431" spans="1:22" ht="15" customHeight="1" x14ac:dyDescent="0.4">
      <c r="A431" s="4" t="s">
        <v>438</v>
      </c>
      <c r="B431" s="5" t="s">
        <v>32</v>
      </c>
      <c r="D431" s="5"/>
      <c r="F431" s="5"/>
      <c r="H431" s="5"/>
      <c r="J431" s="5"/>
      <c r="L431" s="5"/>
      <c r="N431" s="5"/>
      <c r="P431" s="5"/>
      <c r="R431" s="5"/>
      <c r="T431" s="5"/>
      <c r="V431" s="5"/>
    </row>
    <row r="432" spans="1:22" ht="15" customHeight="1" x14ac:dyDescent="0.4">
      <c r="A432" s="4" t="s">
        <v>439</v>
      </c>
      <c r="B432" s="5" t="s">
        <v>32</v>
      </c>
      <c r="D432" s="5"/>
      <c r="F432" s="5"/>
      <c r="H432" s="5"/>
      <c r="J432" s="5"/>
      <c r="L432" s="5"/>
      <c r="N432" s="5"/>
      <c r="P432" s="5"/>
      <c r="R432" s="5"/>
      <c r="T432" s="5"/>
      <c r="V432" s="5"/>
    </row>
    <row r="433" spans="1:22" ht="15" customHeight="1" x14ac:dyDescent="0.4">
      <c r="A433" s="4" t="s">
        <v>440</v>
      </c>
      <c r="B433" s="5" t="s">
        <v>32</v>
      </c>
      <c r="D433" s="5"/>
      <c r="F433" s="5"/>
      <c r="H433" s="5"/>
      <c r="J433" s="5"/>
      <c r="L433" s="5"/>
      <c r="N433" s="5"/>
      <c r="P433" s="5"/>
      <c r="R433" s="5"/>
      <c r="T433" s="5"/>
      <c r="V433" s="5"/>
    </row>
    <row r="434" spans="1:22" ht="15" customHeight="1" x14ac:dyDescent="0.4">
      <c r="A434" s="4" t="s">
        <v>441</v>
      </c>
      <c r="B434" s="5" t="s">
        <v>32</v>
      </c>
      <c r="D434" s="5"/>
      <c r="F434" s="5"/>
      <c r="H434" s="5"/>
      <c r="J434" s="5"/>
      <c r="L434" s="5"/>
      <c r="N434" s="5"/>
      <c r="P434" s="5"/>
      <c r="R434" s="5"/>
      <c r="T434" s="5"/>
      <c r="V434" s="5"/>
    </row>
    <row r="435" spans="1:22" ht="15" customHeight="1" x14ac:dyDescent="0.4">
      <c r="A435" s="4" t="s">
        <v>442</v>
      </c>
      <c r="B435" s="5" t="s">
        <v>32</v>
      </c>
      <c r="D435" s="5"/>
      <c r="F435" s="5"/>
      <c r="H435" s="5"/>
      <c r="J435" s="5"/>
      <c r="L435" s="5"/>
      <c r="N435" s="5"/>
      <c r="P435" s="5"/>
      <c r="R435" s="5"/>
      <c r="T435" s="5"/>
      <c r="V435" s="5"/>
    </row>
    <row r="436" spans="1:22" ht="15" customHeight="1" x14ac:dyDescent="0.4">
      <c r="A436" s="4" t="s">
        <v>443</v>
      </c>
      <c r="B436" s="5" t="s">
        <v>32</v>
      </c>
      <c r="D436" s="5"/>
      <c r="F436" s="5"/>
      <c r="H436" s="5"/>
      <c r="J436" s="5"/>
      <c r="L436" s="5"/>
      <c r="N436" s="5"/>
      <c r="P436" s="5"/>
      <c r="R436" s="5"/>
      <c r="T436" s="5"/>
      <c r="V436" s="5"/>
    </row>
    <row r="437" spans="1:22" ht="15" customHeight="1" x14ac:dyDescent="0.4">
      <c r="A437" s="4" t="s">
        <v>444</v>
      </c>
      <c r="B437" s="5" t="s">
        <v>32</v>
      </c>
      <c r="D437" s="5"/>
      <c r="F437" s="5"/>
      <c r="H437" s="5"/>
      <c r="J437" s="5"/>
      <c r="L437" s="5"/>
      <c r="N437" s="5"/>
      <c r="P437" s="5"/>
      <c r="R437" s="5"/>
      <c r="T437" s="5"/>
      <c r="V437" s="5"/>
    </row>
    <row r="438" spans="1:22" ht="15" customHeight="1" x14ac:dyDescent="0.4">
      <c r="A438" s="4" t="s">
        <v>445</v>
      </c>
      <c r="B438" s="5" t="s">
        <v>32</v>
      </c>
      <c r="D438" s="5"/>
      <c r="F438" s="5"/>
      <c r="H438" s="5"/>
      <c r="J438" s="5"/>
      <c r="L438" s="5"/>
      <c r="N438" s="5"/>
      <c r="P438" s="5"/>
      <c r="R438" s="5"/>
      <c r="T438" s="5"/>
      <c r="V438" s="5"/>
    </row>
    <row r="439" spans="1:22" ht="15" customHeight="1" x14ac:dyDescent="0.4">
      <c r="A439" s="4" t="s">
        <v>446</v>
      </c>
      <c r="B439" s="5" t="s">
        <v>32</v>
      </c>
      <c r="D439" s="5"/>
      <c r="F439" s="5"/>
      <c r="H439" s="5"/>
      <c r="J439" s="5"/>
      <c r="L439" s="5"/>
      <c r="N439" s="5"/>
      <c r="P439" s="5"/>
      <c r="R439" s="5"/>
      <c r="T439" s="5"/>
      <c r="V439" s="5"/>
    </row>
    <row r="440" spans="1:22" ht="15" customHeight="1" x14ac:dyDescent="0.4">
      <c r="A440" s="4" t="s">
        <v>447</v>
      </c>
      <c r="B440" s="5" t="s">
        <v>32</v>
      </c>
      <c r="D440" s="5"/>
      <c r="F440" s="5"/>
      <c r="H440" s="5"/>
      <c r="J440" s="5"/>
      <c r="L440" s="5"/>
      <c r="N440" s="5"/>
      <c r="P440" s="5"/>
      <c r="R440" s="5"/>
      <c r="T440" s="5"/>
      <c r="V440" s="5"/>
    </row>
    <row r="441" spans="1:22" ht="15" customHeight="1" x14ac:dyDescent="0.4">
      <c r="A441" s="4" t="s">
        <v>448</v>
      </c>
      <c r="B441" s="5" t="s">
        <v>32</v>
      </c>
      <c r="D441" s="5"/>
      <c r="F441" s="5"/>
      <c r="H441" s="5"/>
      <c r="J441" s="5"/>
      <c r="L441" s="5"/>
      <c r="N441" s="5"/>
      <c r="P441" s="5"/>
      <c r="R441" s="5"/>
      <c r="T441" s="5"/>
      <c r="V441" s="5"/>
    </row>
    <row r="442" spans="1:22" ht="15" customHeight="1" x14ac:dyDescent="0.4">
      <c r="A442" s="4" t="s">
        <v>449</v>
      </c>
      <c r="B442" s="5" t="s">
        <v>32</v>
      </c>
      <c r="D442" s="5"/>
      <c r="F442" s="5"/>
      <c r="H442" s="5"/>
      <c r="J442" s="5"/>
      <c r="L442" s="5"/>
      <c r="N442" s="5"/>
      <c r="P442" s="5"/>
      <c r="R442" s="5"/>
      <c r="T442" s="5"/>
      <c r="V442" s="5"/>
    </row>
    <row r="443" spans="1:22" ht="15" customHeight="1" x14ac:dyDescent="0.4">
      <c r="A443" s="4" t="s">
        <v>450</v>
      </c>
      <c r="B443" s="5" t="s">
        <v>32</v>
      </c>
      <c r="D443" s="5"/>
      <c r="F443" s="5"/>
      <c r="H443" s="5"/>
      <c r="J443" s="5"/>
      <c r="L443" s="5"/>
      <c r="N443" s="5"/>
      <c r="P443" s="5"/>
      <c r="R443" s="5"/>
      <c r="T443" s="5"/>
      <c r="V443" s="5"/>
    </row>
    <row r="444" spans="1:22" ht="15" customHeight="1" x14ac:dyDescent="0.4">
      <c r="A444" s="4" t="s">
        <v>451</v>
      </c>
      <c r="B444" s="5" t="s">
        <v>32</v>
      </c>
      <c r="D444" s="5"/>
      <c r="F444" s="5"/>
      <c r="H444" s="5"/>
      <c r="J444" s="5"/>
      <c r="L444" s="5"/>
      <c r="N444" s="5"/>
      <c r="P444" s="5"/>
      <c r="R444" s="5"/>
      <c r="T444" s="5"/>
      <c r="V444" s="5"/>
    </row>
    <row r="445" spans="1:22" ht="15" customHeight="1" x14ac:dyDescent="0.4">
      <c r="A445" s="4" t="s">
        <v>452</v>
      </c>
      <c r="B445" s="5" t="s">
        <v>32</v>
      </c>
      <c r="D445" s="5"/>
      <c r="F445" s="5"/>
      <c r="H445" s="5"/>
      <c r="J445" s="5"/>
      <c r="L445" s="5"/>
      <c r="N445" s="5"/>
      <c r="P445" s="5"/>
      <c r="R445" s="5"/>
      <c r="T445" s="5"/>
      <c r="V445" s="5"/>
    </row>
    <row r="446" spans="1:22" ht="15" customHeight="1" x14ac:dyDescent="0.4">
      <c r="A446" s="4" t="s">
        <v>453</v>
      </c>
      <c r="B446" s="5" t="s">
        <v>32</v>
      </c>
      <c r="D446" s="5"/>
      <c r="F446" s="5"/>
      <c r="H446" s="5"/>
      <c r="J446" s="5"/>
      <c r="L446" s="5"/>
      <c r="N446" s="5"/>
      <c r="P446" s="5"/>
      <c r="R446" s="5"/>
      <c r="T446" s="5"/>
      <c r="V446" s="5"/>
    </row>
    <row r="447" spans="1:22" ht="15" customHeight="1" x14ac:dyDescent="0.4">
      <c r="A447" s="4" t="s">
        <v>454</v>
      </c>
      <c r="B447" s="5" t="s">
        <v>32</v>
      </c>
      <c r="D447" s="5"/>
      <c r="F447" s="5"/>
      <c r="H447" s="5"/>
      <c r="J447" s="5"/>
      <c r="L447" s="5"/>
      <c r="N447" s="5"/>
      <c r="P447" s="5"/>
      <c r="R447" s="5"/>
      <c r="T447" s="5"/>
      <c r="V447" s="5"/>
    </row>
    <row r="448" spans="1:22" ht="15" customHeight="1" x14ac:dyDescent="0.4">
      <c r="A448" s="4" t="s">
        <v>455</v>
      </c>
      <c r="B448" s="5" t="s">
        <v>32</v>
      </c>
      <c r="D448" s="5"/>
      <c r="F448" s="5"/>
      <c r="H448" s="5"/>
      <c r="J448" s="5"/>
      <c r="L448" s="5"/>
      <c r="N448" s="5"/>
      <c r="P448" s="5"/>
      <c r="R448" s="5"/>
      <c r="T448" s="5"/>
      <c r="V448" s="5"/>
    </row>
    <row r="449" spans="1:22" ht="15" customHeight="1" x14ac:dyDescent="0.4">
      <c r="A449" s="4" t="s">
        <v>456</v>
      </c>
      <c r="B449" s="5" t="s">
        <v>32</v>
      </c>
      <c r="D449" s="5"/>
      <c r="F449" s="5"/>
      <c r="H449" s="5"/>
      <c r="J449" s="5"/>
      <c r="L449" s="5"/>
      <c r="N449" s="5"/>
      <c r="P449" s="5"/>
      <c r="R449" s="5"/>
      <c r="T449" s="5"/>
      <c r="V449" s="5"/>
    </row>
    <row r="450" spans="1:22" ht="15" customHeight="1" x14ac:dyDescent="0.4">
      <c r="A450" s="4" t="s">
        <v>457</v>
      </c>
      <c r="B450" s="5" t="s">
        <v>32</v>
      </c>
      <c r="D450" s="5"/>
      <c r="F450" s="5"/>
      <c r="H450" s="5"/>
      <c r="J450" s="5"/>
      <c r="L450" s="5"/>
      <c r="N450" s="5"/>
      <c r="P450" s="5"/>
      <c r="R450" s="5"/>
      <c r="T450" s="5"/>
      <c r="V450" s="5"/>
    </row>
    <row r="451" spans="1:22" ht="15" customHeight="1" x14ac:dyDescent="0.4">
      <c r="A451" s="4" t="s">
        <v>458</v>
      </c>
      <c r="B451" s="5" t="s">
        <v>32</v>
      </c>
      <c r="D451" s="5"/>
      <c r="F451" s="5"/>
      <c r="H451" s="5"/>
      <c r="J451" s="5"/>
      <c r="L451" s="5"/>
      <c r="N451" s="5"/>
      <c r="P451" s="5"/>
      <c r="R451" s="5"/>
      <c r="T451" s="5"/>
      <c r="V451" s="5"/>
    </row>
    <row r="452" spans="1:22" ht="15" customHeight="1" x14ac:dyDescent="0.4">
      <c r="A452" s="4" t="s">
        <v>459</v>
      </c>
      <c r="B452" s="5" t="s">
        <v>32</v>
      </c>
      <c r="D452" s="5"/>
      <c r="F452" s="5"/>
      <c r="H452" s="5"/>
      <c r="J452" s="5"/>
      <c r="L452" s="5"/>
      <c r="N452" s="5"/>
      <c r="P452" s="5"/>
      <c r="R452" s="5"/>
      <c r="T452" s="5"/>
      <c r="V452" s="5"/>
    </row>
    <row r="453" spans="1:22" ht="15" customHeight="1" x14ac:dyDescent="0.4">
      <c r="A453" s="4" t="s">
        <v>460</v>
      </c>
      <c r="B453" s="5" t="s">
        <v>32</v>
      </c>
      <c r="D453" s="5"/>
      <c r="F453" s="5"/>
      <c r="H453" s="5"/>
      <c r="J453" s="5"/>
      <c r="L453" s="5"/>
      <c r="N453" s="5"/>
      <c r="P453" s="5"/>
      <c r="R453" s="5"/>
      <c r="T453" s="5"/>
      <c r="V453" s="5"/>
    </row>
    <row r="454" spans="1:22" ht="15" customHeight="1" x14ac:dyDescent="0.4">
      <c r="A454" s="4" t="s">
        <v>461</v>
      </c>
      <c r="B454" s="5" t="s">
        <v>32</v>
      </c>
      <c r="D454" s="5"/>
      <c r="F454" s="5"/>
      <c r="H454" s="5"/>
      <c r="J454" s="5"/>
      <c r="L454" s="5"/>
      <c r="N454" s="5"/>
      <c r="P454" s="5"/>
      <c r="R454" s="5"/>
      <c r="T454" s="5"/>
      <c r="V454" s="5"/>
    </row>
    <row r="455" spans="1:22" ht="15" customHeight="1" x14ac:dyDescent="0.4">
      <c r="A455" s="4" t="s">
        <v>462</v>
      </c>
      <c r="B455" s="5" t="s">
        <v>32</v>
      </c>
      <c r="D455" s="5"/>
      <c r="F455" s="5"/>
      <c r="H455" s="5"/>
      <c r="J455" s="5"/>
      <c r="L455" s="5"/>
      <c r="N455" s="5"/>
      <c r="P455" s="5"/>
      <c r="R455" s="5"/>
      <c r="T455" s="5"/>
      <c r="V455" s="5"/>
    </row>
    <row r="456" spans="1:22" ht="15" customHeight="1" x14ac:dyDescent="0.4">
      <c r="A456" s="4" t="s">
        <v>463</v>
      </c>
      <c r="B456" s="5" t="s">
        <v>32</v>
      </c>
      <c r="D456" s="5"/>
      <c r="F456" s="5"/>
      <c r="H456" s="5"/>
      <c r="J456" s="5"/>
      <c r="L456" s="5"/>
      <c r="N456" s="5"/>
      <c r="P456" s="5"/>
      <c r="R456" s="5"/>
      <c r="T456" s="5"/>
      <c r="V456" s="5"/>
    </row>
    <row r="457" spans="1:22" ht="15" customHeight="1" x14ac:dyDescent="0.4">
      <c r="A457" s="4" t="s">
        <v>464</v>
      </c>
      <c r="B457" s="5" t="s">
        <v>32</v>
      </c>
      <c r="D457" s="5"/>
      <c r="F457" s="5"/>
      <c r="H457" s="5"/>
      <c r="J457" s="5"/>
      <c r="L457" s="5"/>
      <c r="N457" s="5"/>
      <c r="P457" s="5"/>
      <c r="R457" s="5"/>
      <c r="T457" s="5"/>
      <c r="V457" s="5"/>
    </row>
    <row r="458" spans="1:22" ht="15" customHeight="1" x14ac:dyDescent="0.4">
      <c r="A458" s="4" t="s">
        <v>465</v>
      </c>
      <c r="B458" s="5" t="s">
        <v>32</v>
      </c>
      <c r="D458" s="5"/>
      <c r="F458" s="5"/>
      <c r="H458" s="5"/>
      <c r="J458" s="5"/>
      <c r="L458" s="5"/>
      <c r="N458" s="5"/>
      <c r="P458" s="5"/>
      <c r="R458" s="5"/>
      <c r="T458" s="5"/>
      <c r="V458" s="5"/>
    </row>
    <row r="459" spans="1:22" ht="15" customHeight="1" x14ac:dyDescent="0.4">
      <c r="A459" s="4" t="s">
        <v>466</v>
      </c>
      <c r="B459" s="5" t="s">
        <v>32</v>
      </c>
      <c r="D459" s="5"/>
      <c r="F459" s="5"/>
      <c r="H459" s="5"/>
      <c r="J459" s="5"/>
      <c r="L459" s="5"/>
      <c r="N459" s="5"/>
      <c r="P459" s="5"/>
      <c r="R459" s="5"/>
      <c r="T459" s="5"/>
      <c r="V459" s="5"/>
    </row>
    <row r="460" spans="1:22" ht="15" customHeight="1" x14ac:dyDescent="0.4">
      <c r="A460" s="4" t="s">
        <v>467</v>
      </c>
      <c r="B460" s="5" t="s">
        <v>32</v>
      </c>
      <c r="D460" s="5"/>
      <c r="F460" s="5"/>
      <c r="H460" s="5"/>
      <c r="J460" s="5"/>
      <c r="L460" s="5"/>
      <c r="N460" s="5"/>
      <c r="P460" s="5"/>
      <c r="R460" s="5"/>
      <c r="T460" s="5"/>
      <c r="V460" s="5"/>
    </row>
    <row r="461" spans="1:22" ht="15" customHeight="1" x14ac:dyDescent="0.4">
      <c r="A461" s="4" t="s">
        <v>468</v>
      </c>
      <c r="B461" s="5" t="s">
        <v>32</v>
      </c>
      <c r="D461" s="5"/>
      <c r="F461" s="5"/>
      <c r="H461" s="5"/>
      <c r="J461" s="5"/>
      <c r="L461" s="5"/>
      <c r="N461" s="5"/>
      <c r="P461" s="5"/>
      <c r="R461" s="5"/>
      <c r="T461" s="5"/>
      <c r="V461" s="5"/>
    </row>
    <row r="462" spans="1:22" ht="15" customHeight="1" x14ac:dyDescent="0.4">
      <c r="A462" s="4" t="s">
        <v>469</v>
      </c>
      <c r="B462" s="5" t="s">
        <v>32</v>
      </c>
      <c r="D462" s="5"/>
      <c r="F462" s="5"/>
      <c r="H462" s="5"/>
      <c r="J462" s="5"/>
      <c r="L462" s="5"/>
      <c r="N462" s="5"/>
      <c r="P462" s="5"/>
      <c r="R462" s="5"/>
      <c r="T462" s="5"/>
      <c r="V462" s="5"/>
    </row>
    <row r="463" spans="1:22" ht="15" customHeight="1" x14ac:dyDescent="0.4">
      <c r="A463" s="4" t="s">
        <v>470</v>
      </c>
      <c r="B463" s="5" t="s">
        <v>32</v>
      </c>
      <c r="D463" s="5"/>
      <c r="F463" s="5"/>
      <c r="H463" s="5"/>
      <c r="J463" s="5"/>
      <c r="L463" s="5"/>
      <c r="N463" s="5"/>
      <c r="P463" s="5"/>
      <c r="R463" s="5"/>
      <c r="T463" s="5"/>
      <c r="V463" s="5"/>
    </row>
    <row r="464" spans="1:22" ht="15" customHeight="1" x14ac:dyDescent="0.4">
      <c r="A464" s="4" t="s">
        <v>471</v>
      </c>
      <c r="B464" s="5" t="s">
        <v>32</v>
      </c>
      <c r="D464" s="5"/>
      <c r="F464" s="5"/>
      <c r="H464" s="5"/>
      <c r="J464" s="5"/>
      <c r="L464" s="5"/>
      <c r="N464" s="5"/>
      <c r="P464" s="5"/>
      <c r="R464" s="5"/>
      <c r="T464" s="5"/>
      <c r="V464" s="5"/>
    </row>
    <row r="465" spans="1:22" ht="15" customHeight="1" x14ac:dyDescent="0.4">
      <c r="A465" s="4" t="s">
        <v>472</v>
      </c>
      <c r="B465" s="5" t="s">
        <v>32</v>
      </c>
      <c r="D465" s="5"/>
      <c r="F465" s="5"/>
      <c r="H465" s="5"/>
      <c r="J465" s="5"/>
      <c r="L465" s="5"/>
      <c r="N465" s="5"/>
      <c r="P465" s="5"/>
      <c r="R465" s="5"/>
      <c r="T465" s="5"/>
      <c r="V465" s="5"/>
    </row>
    <row r="466" spans="1:22" ht="15" customHeight="1" x14ac:dyDescent="0.4">
      <c r="A466" s="4" t="s">
        <v>473</v>
      </c>
      <c r="B466" s="5" t="s">
        <v>32</v>
      </c>
      <c r="D466" s="5"/>
      <c r="F466" s="5"/>
      <c r="H466" s="5"/>
      <c r="J466" s="5"/>
      <c r="L466" s="5"/>
      <c r="N466" s="5"/>
      <c r="P466" s="5"/>
      <c r="R466" s="5"/>
      <c r="T466" s="5"/>
      <c r="V466" s="5"/>
    </row>
    <row r="467" spans="1:22" ht="15" customHeight="1" x14ac:dyDescent="0.4">
      <c r="A467" s="4" t="s">
        <v>474</v>
      </c>
      <c r="B467" s="5" t="s">
        <v>32</v>
      </c>
      <c r="D467" s="5"/>
      <c r="F467" s="5"/>
      <c r="H467" s="5"/>
      <c r="J467" s="5"/>
      <c r="L467" s="5"/>
      <c r="N467" s="5"/>
      <c r="P467" s="5"/>
      <c r="R467" s="5"/>
      <c r="T467" s="5"/>
      <c r="V467" s="5"/>
    </row>
    <row r="468" spans="1:22" ht="15" customHeight="1" x14ac:dyDescent="0.4">
      <c r="A468" s="4" t="s">
        <v>475</v>
      </c>
      <c r="B468" s="5" t="s">
        <v>32</v>
      </c>
      <c r="D468" s="5"/>
      <c r="F468" s="5"/>
      <c r="H468" s="5"/>
      <c r="J468" s="5"/>
      <c r="L468" s="5"/>
      <c r="N468" s="5"/>
      <c r="P468" s="5"/>
      <c r="R468" s="5"/>
      <c r="T468" s="5"/>
      <c r="V468" s="5"/>
    </row>
    <row r="469" spans="1:22" ht="15" customHeight="1" x14ac:dyDescent="0.4">
      <c r="A469" s="4" t="s">
        <v>476</v>
      </c>
      <c r="B469" s="5" t="s">
        <v>32</v>
      </c>
      <c r="D469" s="5"/>
      <c r="F469" s="5"/>
      <c r="H469" s="5"/>
      <c r="J469" s="5"/>
      <c r="L469" s="5"/>
      <c r="N469" s="5"/>
      <c r="P469" s="5"/>
      <c r="R469" s="5"/>
      <c r="T469" s="5"/>
      <c r="V469" s="5"/>
    </row>
    <row r="470" spans="1:22" ht="15" customHeight="1" x14ac:dyDescent="0.4">
      <c r="A470" s="4" t="s">
        <v>477</v>
      </c>
      <c r="B470" s="5" t="s">
        <v>32</v>
      </c>
      <c r="D470" s="5"/>
      <c r="F470" s="5"/>
      <c r="H470" s="5"/>
      <c r="J470" s="5"/>
      <c r="L470" s="5"/>
      <c r="N470" s="5"/>
      <c r="P470" s="5"/>
      <c r="R470" s="5"/>
      <c r="T470" s="5"/>
      <c r="V470" s="5"/>
    </row>
    <row r="471" spans="1:22" ht="15" customHeight="1" x14ac:dyDescent="0.4">
      <c r="A471" s="4" t="s">
        <v>478</v>
      </c>
      <c r="B471" s="5" t="s">
        <v>32</v>
      </c>
      <c r="D471" s="5"/>
      <c r="F471" s="5"/>
      <c r="H471" s="5"/>
      <c r="J471" s="5"/>
      <c r="L471" s="5"/>
      <c r="N471" s="5"/>
      <c r="P471" s="5"/>
      <c r="R471" s="5"/>
      <c r="T471" s="5"/>
      <c r="V471" s="5"/>
    </row>
    <row r="472" spans="1:22" ht="15" customHeight="1" x14ac:dyDescent="0.4">
      <c r="A472" s="4" t="s">
        <v>479</v>
      </c>
      <c r="B472" s="5" t="s">
        <v>32</v>
      </c>
      <c r="D472" s="5"/>
      <c r="F472" s="5"/>
      <c r="H472" s="5"/>
      <c r="J472" s="5"/>
      <c r="L472" s="5"/>
      <c r="N472" s="5"/>
      <c r="P472" s="5"/>
      <c r="R472" s="5"/>
      <c r="T472" s="5"/>
      <c r="V472" s="5"/>
    </row>
    <row r="473" spans="1:22" ht="15" customHeight="1" x14ac:dyDescent="0.4">
      <c r="A473" s="4" t="s">
        <v>480</v>
      </c>
      <c r="B473" s="5" t="s">
        <v>32</v>
      </c>
      <c r="D473" s="5"/>
      <c r="F473" s="5"/>
      <c r="H473" s="5"/>
      <c r="J473" s="5"/>
      <c r="L473" s="5"/>
      <c r="N473" s="5"/>
      <c r="P473" s="5"/>
      <c r="R473" s="5"/>
      <c r="T473" s="5"/>
      <c r="V473" s="5"/>
    </row>
    <row r="474" spans="1:22" ht="15" customHeight="1" x14ac:dyDescent="0.4">
      <c r="A474" s="4" t="s">
        <v>481</v>
      </c>
      <c r="B474" s="5" t="s">
        <v>32</v>
      </c>
      <c r="D474" s="5"/>
      <c r="F474" s="5"/>
      <c r="H474" s="5"/>
      <c r="J474" s="5"/>
      <c r="L474" s="5"/>
      <c r="N474" s="5"/>
      <c r="P474" s="5"/>
      <c r="R474" s="5"/>
      <c r="T474" s="5"/>
      <c r="V474" s="5"/>
    </row>
    <row r="475" spans="1:22" ht="15" customHeight="1" x14ac:dyDescent="0.4">
      <c r="A475" s="4" t="s">
        <v>482</v>
      </c>
      <c r="B475" s="5" t="s">
        <v>32</v>
      </c>
      <c r="D475" s="5"/>
      <c r="F475" s="5"/>
      <c r="H475" s="5"/>
      <c r="J475" s="5"/>
      <c r="L475" s="5"/>
      <c r="N475" s="5"/>
      <c r="P475" s="5"/>
      <c r="R475" s="5"/>
      <c r="T475" s="5"/>
      <c r="V475" s="5"/>
    </row>
    <row r="476" spans="1:22" ht="15" customHeight="1" x14ac:dyDescent="0.4">
      <c r="A476" s="4" t="s">
        <v>483</v>
      </c>
      <c r="B476" s="5" t="s">
        <v>32</v>
      </c>
      <c r="D476" s="5"/>
      <c r="F476" s="5"/>
      <c r="H476" s="5"/>
      <c r="J476" s="5"/>
      <c r="L476" s="5"/>
      <c r="N476" s="5"/>
      <c r="P476" s="5"/>
      <c r="R476" s="5"/>
      <c r="T476" s="5"/>
      <c r="V476" s="5"/>
    </row>
    <row r="477" spans="1:22" ht="15" customHeight="1" x14ac:dyDescent="0.4">
      <c r="A477" s="4" t="s">
        <v>484</v>
      </c>
      <c r="B477" s="5" t="s">
        <v>32</v>
      </c>
      <c r="D477" s="5"/>
      <c r="F477" s="5"/>
      <c r="H477" s="5"/>
      <c r="J477" s="5"/>
      <c r="L477" s="5"/>
      <c r="N477" s="5"/>
      <c r="P477" s="5"/>
      <c r="R477" s="5"/>
      <c r="T477" s="5"/>
      <c r="V477" s="5"/>
    </row>
    <row r="478" spans="1:22" ht="15" customHeight="1" x14ac:dyDescent="0.4">
      <c r="A478" s="4" t="s">
        <v>485</v>
      </c>
      <c r="B478" s="5" t="s">
        <v>32</v>
      </c>
      <c r="D478" s="5"/>
      <c r="F478" s="5"/>
      <c r="H478" s="5"/>
      <c r="J478" s="5"/>
      <c r="L478" s="5"/>
      <c r="N478" s="5"/>
      <c r="P478" s="5"/>
      <c r="R478" s="5"/>
      <c r="T478" s="5"/>
      <c r="V478" s="5"/>
    </row>
    <row r="479" spans="1:22" ht="15" customHeight="1" x14ac:dyDescent="0.4">
      <c r="A479" s="4" t="s">
        <v>486</v>
      </c>
      <c r="B479" s="5" t="s">
        <v>32</v>
      </c>
      <c r="D479" s="5"/>
      <c r="F479" s="5"/>
      <c r="H479" s="5"/>
      <c r="J479" s="5"/>
      <c r="L479" s="5"/>
      <c r="N479" s="5"/>
      <c r="P479" s="5"/>
      <c r="R479" s="5"/>
      <c r="T479" s="5"/>
      <c r="V479" s="5"/>
    </row>
    <row r="480" spans="1:22" ht="15" customHeight="1" x14ac:dyDescent="0.4">
      <c r="A480" s="4" t="s">
        <v>487</v>
      </c>
      <c r="B480" s="5" t="s">
        <v>32</v>
      </c>
      <c r="D480" s="5"/>
      <c r="F480" s="5"/>
      <c r="H480" s="5"/>
      <c r="J480" s="5"/>
      <c r="L480" s="5"/>
      <c r="N480" s="5"/>
      <c r="P480" s="5"/>
      <c r="R480" s="5"/>
      <c r="T480" s="5"/>
      <c r="V480" s="5"/>
    </row>
    <row r="481" spans="1:22" ht="15" customHeight="1" x14ac:dyDescent="0.4">
      <c r="A481" s="4" t="s">
        <v>488</v>
      </c>
      <c r="B481" s="5" t="s">
        <v>32</v>
      </c>
      <c r="D481" s="5"/>
      <c r="F481" s="5"/>
      <c r="H481" s="5"/>
      <c r="J481" s="5"/>
      <c r="L481" s="5"/>
      <c r="N481" s="5"/>
      <c r="P481" s="5"/>
      <c r="R481" s="5"/>
      <c r="T481" s="5"/>
      <c r="V481" s="5"/>
    </row>
    <row r="482" spans="1:22" ht="15" customHeight="1" x14ac:dyDescent="0.4">
      <c r="A482" s="4" t="s">
        <v>489</v>
      </c>
      <c r="B482" s="5" t="s">
        <v>32</v>
      </c>
      <c r="D482" s="5"/>
      <c r="F482" s="5"/>
      <c r="H482" s="5"/>
      <c r="J482" s="5"/>
      <c r="L482" s="5"/>
      <c r="N482" s="5"/>
      <c r="P482" s="5"/>
      <c r="R482" s="5"/>
      <c r="T482" s="5"/>
      <c r="V482" s="5"/>
    </row>
    <row r="483" spans="1:22" ht="15" customHeight="1" x14ac:dyDescent="0.4">
      <c r="A483" s="4" t="s">
        <v>490</v>
      </c>
      <c r="B483" s="5" t="s">
        <v>32</v>
      </c>
      <c r="D483" s="5"/>
      <c r="F483" s="5"/>
      <c r="H483" s="5"/>
      <c r="J483" s="5"/>
      <c r="L483" s="5"/>
      <c r="N483" s="5"/>
      <c r="P483" s="5"/>
      <c r="R483" s="5"/>
      <c r="T483" s="5"/>
      <c r="V483" s="5"/>
    </row>
    <row r="484" spans="1:22" ht="15" customHeight="1" x14ac:dyDescent="0.4">
      <c r="A484" s="4" t="s">
        <v>491</v>
      </c>
      <c r="B484" s="5" t="s">
        <v>32</v>
      </c>
      <c r="D484" s="5"/>
      <c r="F484" s="5"/>
      <c r="H484" s="5"/>
      <c r="J484" s="5"/>
      <c r="L484" s="5"/>
      <c r="N484" s="5"/>
      <c r="P484" s="5"/>
      <c r="R484" s="5"/>
      <c r="T484" s="5"/>
      <c r="V484" s="5"/>
    </row>
    <row r="485" spans="1:22" ht="15" customHeight="1" x14ac:dyDescent="0.4">
      <c r="A485" s="4" t="s">
        <v>492</v>
      </c>
      <c r="B485" s="5" t="s">
        <v>32</v>
      </c>
      <c r="D485" s="5"/>
      <c r="F485" s="5"/>
      <c r="H485" s="5"/>
      <c r="J485" s="5"/>
      <c r="L485" s="5"/>
      <c r="N485" s="5"/>
      <c r="P485" s="5"/>
      <c r="R485" s="5"/>
      <c r="T485" s="5"/>
      <c r="V485" s="5"/>
    </row>
    <row r="486" spans="1:22" ht="15" customHeight="1" x14ac:dyDescent="0.4">
      <c r="A486" s="4" t="s">
        <v>493</v>
      </c>
      <c r="B486" s="5" t="s">
        <v>32</v>
      </c>
      <c r="D486" s="5"/>
      <c r="F486" s="5"/>
      <c r="H486" s="5"/>
      <c r="J486" s="5"/>
      <c r="L486" s="5"/>
      <c r="N486" s="5"/>
      <c r="P486" s="5"/>
      <c r="R486" s="5"/>
      <c r="T486" s="5"/>
      <c r="V486" s="5"/>
    </row>
    <row r="487" spans="1:22" ht="15" customHeight="1" x14ac:dyDescent="0.4">
      <c r="A487" s="4" t="s">
        <v>494</v>
      </c>
      <c r="B487" s="5" t="s">
        <v>32</v>
      </c>
      <c r="D487" s="5"/>
      <c r="F487" s="5"/>
      <c r="H487" s="5"/>
      <c r="J487" s="5"/>
      <c r="L487" s="5"/>
      <c r="N487" s="5"/>
      <c r="P487" s="5"/>
      <c r="R487" s="5"/>
      <c r="T487" s="5"/>
      <c r="V487" s="5"/>
    </row>
    <row r="488" spans="1:22" ht="15" customHeight="1" x14ac:dyDescent="0.4">
      <c r="A488" s="4" t="s">
        <v>495</v>
      </c>
      <c r="B488" s="5" t="s">
        <v>32</v>
      </c>
      <c r="D488" s="5"/>
      <c r="F488" s="5"/>
      <c r="H488" s="5"/>
      <c r="J488" s="5"/>
      <c r="L488" s="5"/>
      <c r="N488" s="5"/>
      <c r="P488" s="5"/>
      <c r="R488" s="5"/>
      <c r="T488" s="5"/>
      <c r="V488" s="5"/>
    </row>
    <row r="489" spans="1:22" ht="15" customHeight="1" x14ac:dyDescent="0.4">
      <c r="A489" s="4" t="s">
        <v>496</v>
      </c>
      <c r="B489" s="5" t="s">
        <v>32</v>
      </c>
      <c r="D489" s="5"/>
      <c r="F489" s="5"/>
      <c r="H489" s="5"/>
      <c r="J489" s="5"/>
      <c r="L489" s="5"/>
      <c r="N489" s="5"/>
      <c r="P489" s="5"/>
      <c r="R489" s="5"/>
      <c r="T489" s="5"/>
      <c r="V489" s="5"/>
    </row>
    <row r="490" spans="1:22" ht="15" customHeight="1" x14ac:dyDescent="0.4">
      <c r="A490" s="4" t="s">
        <v>497</v>
      </c>
      <c r="B490" s="5" t="s">
        <v>32</v>
      </c>
      <c r="D490" s="5"/>
      <c r="F490" s="5"/>
      <c r="H490" s="5"/>
      <c r="J490" s="5"/>
      <c r="L490" s="5"/>
      <c r="N490" s="5"/>
      <c r="P490" s="5"/>
      <c r="R490" s="5"/>
      <c r="T490" s="5"/>
      <c r="V490" s="5"/>
    </row>
    <row r="491" spans="1:22" ht="15" customHeight="1" x14ac:dyDescent="0.4">
      <c r="A491" s="4" t="s">
        <v>498</v>
      </c>
      <c r="B491" s="5" t="s">
        <v>32</v>
      </c>
      <c r="D491" s="5"/>
      <c r="F491" s="5"/>
      <c r="H491" s="5"/>
      <c r="J491" s="5"/>
      <c r="L491" s="5"/>
      <c r="N491" s="5"/>
      <c r="P491" s="5"/>
      <c r="R491" s="5"/>
      <c r="T491" s="5"/>
      <c r="V491" s="5"/>
    </row>
    <row r="492" spans="1:22" ht="15" customHeight="1" x14ac:dyDescent="0.4">
      <c r="A492" s="4" t="s">
        <v>499</v>
      </c>
      <c r="B492" s="5" t="s">
        <v>32</v>
      </c>
      <c r="D492" s="5"/>
      <c r="F492" s="5"/>
      <c r="H492" s="5"/>
      <c r="J492" s="5"/>
      <c r="L492" s="5"/>
      <c r="N492" s="5"/>
      <c r="P492" s="5"/>
      <c r="R492" s="5"/>
      <c r="T492" s="5"/>
      <c r="V492" s="5"/>
    </row>
    <row r="493" spans="1:22" ht="15" customHeight="1" x14ac:dyDescent="0.4">
      <c r="A493" s="4" t="s">
        <v>500</v>
      </c>
      <c r="B493" s="5" t="s">
        <v>32</v>
      </c>
      <c r="D493" s="5"/>
      <c r="F493" s="5"/>
      <c r="H493" s="5"/>
      <c r="J493" s="5"/>
      <c r="L493" s="5"/>
      <c r="N493" s="5"/>
      <c r="P493" s="5"/>
      <c r="R493" s="5"/>
      <c r="T493" s="5"/>
      <c r="V493" s="5"/>
    </row>
    <row r="494" spans="1:22" ht="15" customHeight="1" x14ac:dyDescent="0.4">
      <c r="A494" s="4" t="s">
        <v>501</v>
      </c>
      <c r="B494" s="5" t="s">
        <v>32</v>
      </c>
      <c r="D494" s="5"/>
      <c r="F494" s="5"/>
      <c r="H494" s="5"/>
      <c r="J494" s="5"/>
      <c r="L494" s="5"/>
      <c r="N494" s="5"/>
      <c r="P494" s="5"/>
      <c r="R494" s="5"/>
      <c r="T494" s="5"/>
      <c r="V494" s="5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43C7-2FE6-442F-A2D1-7A9C281B8C13}">
  <dimension ref="A1:AK494"/>
  <sheetViews>
    <sheetView zoomScale="85" zoomScaleNormal="85" workbookViewId="0">
      <pane xSplit="2" ySplit="2" topLeftCell="G6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Q38" sqref="Q38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550</v>
      </c>
      <c r="F1" s="31"/>
      <c r="G1" s="30" t="s">
        <v>566</v>
      </c>
      <c r="H1" s="31"/>
      <c r="I1" s="30" t="s">
        <v>570</v>
      </c>
      <c r="J1" s="31"/>
      <c r="K1" s="30" t="s">
        <v>571</v>
      </c>
      <c r="L1" s="31"/>
      <c r="M1" s="30" t="s">
        <v>572</v>
      </c>
      <c r="N1" s="31"/>
      <c r="O1" s="30" t="s">
        <v>573</v>
      </c>
      <c r="P1" s="31"/>
      <c r="Q1" s="30" t="s">
        <v>574</v>
      </c>
      <c r="R1" s="31"/>
      <c r="S1" s="30" t="s">
        <v>589</v>
      </c>
      <c r="T1" s="31"/>
      <c r="U1" s="30" t="s">
        <v>591</v>
      </c>
      <c r="V1" s="31"/>
      <c r="W1" s="30" t="s">
        <v>592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G4" s="33">
        <v>4</v>
      </c>
      <c r="I4" s="33">
        <v>6</v>
      </c>
      <c r="K4" s="33">
        <v>6</v>
      </c>
      <c r="M4" s="33">
        <v>6</v>
      </c>
      <c r="O4" s="33">
        <v>7</v>
      </c>
      <c r="Q4" s="33">
        <v>9</v>
      </c>
      <c r="S4" s="33">
        <v>13</v>
      </c>
      <c r="U4" s="33">
        <v>14</v>
      </c>
      <c r="W4" s="33">
        <v>13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740000</v>
      </c>
      <c r="G5" s="33">
        <v>1040000</v>
      </c>
      <c r="I5" s="33">
        <v>28400000</v>
      </c>
      <c r="K5" s="33">
        <v>91984400</v>
      </c>
      <c r="M5" s="33">
        <v>96468400</v>
      </c>
      <c r="O5" s="33">
        <v>129288900</v>
      </c>
      <c r="Q5" s="33">
        <v>129770400</v>
      </c>
      <c r="S5" s="33">
        <v>141601419</v>
      </c>
      <c r="U5" s="33">
        <v>196601419</v>
      </c>
      <c r="W5" s="33">
        <v>214517370</v>
      </c>
    </row>
    <row r="6" spans="1:37" ht="15" customHeight="1" x14ac:dyDescent="0.4">
      <c r="A6" s="32" t="s">
        <v>27</v>
      </c>
      <c r="B6" s="33" t="s">
        <v>26</v>
      </c>
      <c r="K6" s="33">
        <v>50</v>
      </c>
      <c r="M6" s="33">
        <v>315</v>
      </c>
      <c r="O6" s="33">
        <v>526</v>
      </c>
      <c r="Q6" s="33">
        <v>840</v>
      </c>
      <c r="S6" s="33">
        <v>1315</v>
      </c>
      <c r="U6" s="33">
        <v>1461</v>
      </c>
      <c r="W6" s="33">
        <v>1476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593</v>
      </c>
      <c r="F7" s="36"/>
      <c r="G7" s="35" t="s">
        <v>593</v>
      </c>
      <c r="H7" s="36"/>
      <c r="I7" s="35" t="s">
        <v>593</v>
      </c>
      <c r="J7" s="36"/>
      <c r="K7" s="35" t="s">
        <v>593</v>
      </c>
      <c r="L7" s="36"/>
      <c r="M7" s="35" t="s">
        <v>593</v>
      </c>
      <c r="N7" s="36"/>
      <c r="O7" s="35" t="s">
        <v>593</v>
      </c>
      <c r="P7" s="36"/>
      <c r="Q7" s="35" t="s">
        <v>593</v>
      </c>
      <c r="R7" s="36"/>
      <c r="S7" s="35" t="s">
        <v>593</v>
      </c>
      <c r="T7" s="36"/>
      <c r="U7" s="35" t="s">
        <v>593</v>
      </c>
      <c r="V7" s="36"/>
      <c r="W7" s="35" t="s">
        <v>593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31422</v>
      </c>
      <c r="F8" s="39">
        <f>SUM(E9:E35)-SUM(E17:E21)</f>
        <v>31418</v>
      </c>
      <c r="G8" s="38">
        <v>27388</v>
      </c>
      <c r="H8" s="39">
        <f>SUM(G9:G35)-SUM(G17:G21)</f>
        <v>27386</v>
      </c>
      <c r="I8" s="38">
        <v>167481</v>
      </c>
      <c r="J8" s="39">
        <f>SUM(I9:I35)-SUM(I17:I21)</f>
        <v>167479</v>
      </c>
      <c r="K8" s="38">
        <v>271143</v>
      </c>
      <c r="L8" s="39">
        <f>SUM(K9:K35)-SUM(K17:K21)</f>
        <v>271143</v>
      </c>
      <c r="M8" s="38">
        <v>228844</v>
      </c>
      <c r="N8" s="39">
        <f>SUM(M9:M35)-SUM(M17:M21)</f>
        <v>228844</v>
      </c>
      <c r="O8" s="38">
        <v>344639</v>
      </c>
      <c r="P8" s="39">
        <f>SUM(O9:O35)-SUM(O17:O21)</f>
        <v>344639</v>
      </c>
      <c r="Q8" s="38">
        <v>269571</v>
      </c>
      <c r="R8" s="39">
        <f>SUM(Q9:Q35)-SUM(Q17:Q21)</f>
        <v>269571</v>
      </c>
      <c r="S8" s="38">
        <v>278292</v>
      </c>
      <c r="T8" s="39">
        <f>SUM(S9:S35)-SUM(S17:S21)</f>
        <v>278292</v>
      </c>
      <c r="U8" s="38">
        <v>326370</v>
      </c>
      <c r="V8" s="39">
        <f>SUM(U9:U35)-SUM(U17:U21)</f>
        <v>326370</v>
      </c>
      <c r="W8" s="38">
        <v>278157</v>
      </c>
      <c r="X8" s="39">
        <f>SUM(W9:W35)-SUM(W17:W21)</f>
        <v>278157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1260</v>
      </c>
      <c r="G10" s="33">
        <v>4040</v>
      </c>
      <c r="I10" s="33">
        <v>110555</v>
      </c>
      <c r="K10" s="33">
        <v>189798</v>
      </c>
      <c r="M10" s="33">
        <v>111443</v>
      </c>
      <c r="O10" s="33">
        <v>166700</v>
      </c>
      <c r="Q10" s="33">
        <v>97564</v>
      </c>
      <c r="S10" s="33">
        <v>113847</v>
      </c>
      <c r="U10" s="33">
        <v>113338</v>
      </c>
      <c r="W10" s="33">
        <v>112839</v>
      </c>
    </row>
    <row r="11" spans="1:37" ht="15" customHeight="1" x14ac:dyDescent="0.4">
      <c r="A11" s="32" t="s">
        <v>35</v>
      </c>
      <c r="B11" s="33" t="s">
        <v>32</v>
      </c>
      <c r="E11" s="33">
        <v>22661</v>
      </c>
      <c r="G11" s="33">
        <v>7738</v>
      </c>
      <c r="I11" s="33">
        <v>25741</v>
      </c>
      <c r="K11" s="33">
        <v>36769</v>
      </c>
      <c r="M11" s="33">
        <v>55272</v>
      </c>
      <c r="O11" s="33">
        <v>106511</v>
      </c>
      <c r="Q11" s="33">
        <v>69442</v>
      </c>
      <c r="S11" s="33">
        <v>53894</v>
      </c>
      <c r="U11" s="33">
        <v>122618</v>
      </c>
      <c r="W11" s="33">
        <v>75505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2427</v>
      </c>
      <c r="G16" s="33">
        <v>7451</v>
      </c>
      <c r="I16" s="33">
        <v>24437</v>
      </c>
      <c r="K16" s="33">
        <v>32795</v>
      </c>
      <c r="M16" s="33">
        <v>39187</v>
      </c>
      <c r="O16" s="33">
        <v>55412</v>
      </c>
      <c r="Q16" s="33">
        <v>74354</v>
      </c>
      <c r="S16" s="33">
        <v>66012</v>
      </c>
      <c r="U16" s="33">
        <v>72816</v>
      </c>
      <c r="W16" s="33">
        <v>72471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2418</v>
      </c>
      <c r="G17" s="33"/>
      <c r="I17" s="33"/>
      <c r="K17" s="33"/>
      <c r="M17" s="33"/>
      <c r="O17" s="33"/>
      <c r="Q17" s="33">
        <v>34237</v>
      </c>
      <c r="S17" s="33">
        <v>35872</v>
      </c>
      <c r="U17" s="33">
        <v>35483</v>
      </c>
      <c r="W17" s="33">
        <v>27942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>
        <v>36350</v>
      </c>
      <c r="S19" s="33">
        <v>25576</v>
      </c>
      <c r="U19" s="33">
        <v>32205</v>
      </c>
      <c r="W19" s="33">
        <v>39261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>
        <v>9</v>
      </c>
      <c r="G20" s="33"/>
      <c r="I20" s="33"/>
      <c r="K20" s="33"/>
      <c r="M20" s="33"/>
      <c r="O20" s="33"/>
      <c r="Q20" s="33">
        <v>3767</v>
      </c>
      <c r="S20" s="33">
        <v>4564</v>
      </c>
      <c r="U20" s="33">
        <v>5128</v>
      </c>
      <c r="W20" s="33">
        <v>5268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>
        <v>14</v>
      </c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>
        <v>2</v>
      </c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5050</v>
      </c>
      <c r="G24" s="33">
        <v>8035</v>
      </c>
      <c r="I24" s="33">
        <v>6429</v>
      </c>
      <c r="K24" s="33">
        <v>10266</v>
      </c>
      <c r="M24" s="33">
        <v>19527</v>
      </c>
      <c r="O24" s="33">
        <v>13299</v>
      </c>
      <c r="Q24" s="33">
        <v>26847</v>
      </c>
      <c r="S24" s="33">
        <v>27403</v>
      </c>
      <c r="U24" s="33">
        <v>11964</v>
      </c>
      <c r="W24" s="33">
        <v>18599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>
        <v>18</v>
      </c>
      <c r="I28" s="33">
        <v>90</v>
      </c>
      <c r="K28" s="33">
        <v>76</v>
      </c>
      <c r="M28" s="33">
        <v>492</v>
      </c>
      <c r="O28" s="33">
        <v>1699</v>
      </c>
      <c r="Q28" s="33">
        <v>656</v>
      </c>
      <c r="S28" s="33">
        <v>2800</v>
      </c>
      <c r="U28" s="33">
        <v>2639</v>
      </c>
      <c r="W28" s="33">
        <v>394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4</v>
      </c>
      <c r="G33" s="33">
        <v>122</v>
      </c>
      <c r="I33" s="33">
        <v>258</v>
      </c>
      <c r="K33" s="33">
        <v>1470</v>
      </c>
      <c r="M33" s="33">
        <v>3015</v>
      </c>
      <c r="O33" s="33">
        <v>1190</v>
      </c>
      <c r="Q33" s="33">
        <v>3162</v>
      </c>
      <c r="S33" s="33">
        <v>18877</v>
      </c>
      <c r="U33" s="33">
        <v>8566</v>
      </c>
      <c r="W33" s="33">
        <v>2786</v>
      </c>
    </row>
    <row r="34" spans="1:37" ht="15" customHeight="1" x14ac:dyDescent="0.4">
      <c r="A34" s="32" t="s">
        <v>58</v>
      </c>
      <c r="B34" s="33" t="s">
        <v>32</v>
      </c>
      <c r="G34" s="33">
        <v>-18</v>
      </c>
      <c r="I34" s="33">
        <v>-31</v>
      </c>
      <c r="K34" s="33">
        <v>-31</v>
      </c>
      <c r="M34" s="33">
        <v>-92</v>
      </c>
      <c r="O34" s="33">
        <v>-172</v>
      </c>
      <c r="Q34" s="33">
        <v>-2454</v>
      </c>
      <c r="S34" s="33">
        <v>-4541</v>
      </c>
      <c r="U34" s="33">
        <v>-5571</v>
      </c>
      <c r="W34" s="33">
        <v>-4437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23701</v>
      </c>
      <c r="F36" s="39">
        <f>E37+E46+E55</f>
        <v>23699</v>
      </c>
      <c r="G36" s="38">
        <v>69207</v>
      </c>
      <c r="H36" s="39">
        <f>G37+G46+G55</f>
        <v>69207</v>
      </c>
      <c r="I36" s="38">
        <v>133118</v>
      </c>
      <c r="J36" s="39">
        <f>I37+I46+I55</f>
        <v>133117</v>
      </c>
      <c r="K36" s="38">
        <v>227025</v>
      </c>
      <c r="L36" s="39">
        <f>K37+K46+K55</f>
        <v>227025</v>
      </c>
      <c r="M36" s="38">
        <v>339276</v>
      </c>
      <c r="N36" s="39">
        <f>M37+M46+M55</f>
        <v>339276</v>
      </c>
      <c r="O36" s="38">
        <v>417797</v>
      </c>
      <c r="P36" s="39">
        <f>O37+O46+O55</f>
        <v>417797</v>
      </c>
      <c r="Q36" s="38">
        <v>484808</v>
      </c>
      <c r="R36" s="39">
        <f>Q37+Q46+Q55</f>
        <v>484808</v>
      </c>
      <c r="S36" s="38">
        <v>686997</v>
      </c>
      <c r="T36" s="39">
        <f>S37+S46+S55</f>
        <v>686997</v>
      </c>
      <c r="U36" s="38">
        <v>621080</v>
      </c>
      <c r="V36" s="39">
        <f>U37+U46+U55</f>
        <v>621080</v>
      </c>
      <c r="W36" s="38">
        <v>600813</v>
      </c>
      <c r="X36" s="39">
        <f>W37+W46+W55</f>
        <v>600813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18504</v>
      </c>
      <c r="F37" s="41">
        <f>SUM(E38:E45)-SUM(E39:E43)</f>
        <v>18503</v>
      </c>
      <c r="G37" s="40">
        <v>60607</v>
      </c>
      <c r="H37" s="41">
        <f>SUM(G38:G45)-SUM(G39:G43)</f>
        <v>60606</v>
      </c>
      <c r="I37" s="40">
        <v>124281</v>
      </c>
      <c r="J37" s="41">
        <f>SUM(I38:I45)-SUM(I39:I43)</f>
        <v>124280</v>
      </c>
      <c r="K37" s="40">
        <v>213138</v>
      </c>
      <c r="L37" s="41">
        <f>SUM(K38:K45)-SUM(K39:K43)</f>
        <v>213138</v>
      </c>
      <c r="M37" s="40">
        <v>313019</v>
      </c>
      <c r="N37" s="41">
        <f>SUM(M38:M45)-SUM(M39:M43)</f>
        <v>313019</v>
      </c>
      <c r="O37" s="40">
        <v>387226</v>
      </c>
      <c r="P37" s="41">
        <f>SUM(O38:O45)-SUM(O39:O43)</f>
        <v>387226</v>
      </c>
      <c r="Q37" s="40">
        <v>387871</v>
      </c>
      <c r="R37" s="41">
        <f>SUM(Q38:Q45)-SUM(Q39:Q43)</f>
        <v>387871</v>
      </c>
      <c r="S37" s="40">
        <v>667445</v>
      </c>
      <c r="T37" s="41">
        <f>SUM(S38:S45)-SUM(S39:S43)</f>
        <v>667445</v>
      </c>
      <c r="U37" s="40">
        <v>596402</v>
      </c>
      <c r="V37" s="41">
        <f>SUM(U38:U45)-SUM(U39:U43)</f>
        <v>596402</v>
      </c>
      <c r="W37" s="40">
        <v>568584</v>
      </c>
      <c r="X37" s="41">
        <f>SUM(W38:W45)-SUM(W39:W43)</f>
        <v>568584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3497</v>
      </c>
      <c r="G38" s="33">
        <v>58231</v>
      </c>
      <c r="I38" s="33">
        <v>114217</v>
      </c>
      <c r="K38" s="33">
        <v>175753</v>
      </c>
      <c r="M38" s="33">
        <v>297311</v>
      </c>
      <c r="O38" s="33">
        <v>340541</v>
      </c>
      <c r="Q38" s="33">
        <v>362410</v>
      </c>
      <c r="S38" s="33">
        <v>630852</v>
      </c>
      <c r="U38" s="33">
        <v>578549</v>
      </c>
      <c r="W38" s="33">
        <v>539758</v>
      </c>
    </row>
    <row r="39" spans="1:37" ht="15" customHeight="1" x14ac:dyDescent="0.4">
      <c r="A39" s="32" t="s">
        <v>63</v>
      </c>
      <c r="B39" s="33" t="s">
        <v>32</v>
      </c>
      <c r="E39" s="33">
        <v>1963</v>
      </c>
      <c r="G39" s="33">
        <v>14575</v>
      </c>
      <c r="I39" s="33">
        <v>15300</v>
      </c>
      <c r="K39" s="33">
        <v>27449</v>
      </c>
      <c r="M39" s="33">
        <v>58496</v>
      </c>
      <c r="O39" s="33">
        <v>59577</v>
      </c>
      <c r="Q39" s="33">
        <v>71581</v>
      </c>
      <c r="S39" s="33">
        <v>92708</v>
      </c>
      <c r="U39" s="33">
        <v>96367</v>
      </c>
      <c r="W39" s="33">
        <v>90338</v>
      </c>
    </row>
    <row r="40" spans="1:37" ht="15" customHeight="1" x14ac:dyDescent="0.4">
      <c r="A40" s="32" t="s">
        <v>64</v>
      </c>
      <c r="B40" s="33" t="s">
        <v>32</v>
      </c>
      <c r="E40" s="33">
        <v>1024</v>
      </c>
      <c r="G40" s="33">
        <v>42525</v>
      </c>
      <c r="I40" s="33">
        <v>95774</v>
      </c>
      <c r="K40" s="33">
        <v>142027</v>
      </c>
      <c r="M40" s="33">
        <v>224620</v>
      </c>
      <c r="O40" s="33">
        <v>261379</v>
      </c>
      <c r="Q40" s="33">
        <v>265834</v>
      </c>
      <c r="S40" s="33">
        <v>516195</v>
      </c>
      <c r="U40" s="33">
        <v>465030</v>
      </c>
      <c r="W40" s="33">
        <v>433134</v>
      </c>
    </row>
    <row r="41" spans="1:37" ht="15" customHeight="1" x14ac:dyDescent="0.4">
      <c r="A41" s="32" t="s">
        <v>65</v>
      </c>
      <c r="B41" s="33" t="s">
        <v>32</v>
      </c>
      <c r="E41" s="33">
        <v>510</v>
      </c>
      <c r="G41" s="33">
        <v>1131</v>
      </c>
      <c r="I41" s="33">
        <v>3143</v>
      </c>
      <c r="K41" s="33">
        <v>6277</v>
      </c>
      <c r="M41" s="33">
        <v>14195</v>
      </c>
      <c r="O41" s="33">
        <v>19585</v>
      </c>
      <c r="Q41" s="33">
        <v>24995</v>
      </c>
      <c r="S41" s="33">
        <v>21949</v>
      </c>
      <c r="U41" s="33">
        <v>17152</v>
      </c>
      <c r="W41" s="33">
        <v>16286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E44" s="33">
        <v>15006</v>
      </c>
      <c r="G44" s="33">
        <v>2375</v>
      </c>
      <c r="I44" s="33">
        <v>10063</v>
      </c>
      <c r="K44" s="33">
        <v>33433</v>
      </c>
      <c r="M44" s="33">
        <v>11708</v>
      </c>
      <c r="O44" s="33">
        <v>42482</v>
      </c>
      <c r="Q44" s="33">
        <v>21255</v>
      </c>
      <c r="S44" s="33">
        <v>32231</v>
      </c>
      <c r="U44" s="33">
        <v>13402</v>
      </c>
      <c r="W44" s="33">
        <v>24607</v>
      </c>
    </row>
    <row r="45" spans="1:37" ht="15" customHeight="1" x14ac:dyDescent="0.4">
      <c r="A45" s="32" t="s">
        <v>69</v>
      </c>
      <c r="B45" s="33" t="s">
        <v>32</v>
      </c>
      <c r="K45" s="33">
        <v>3952</v>
      </c>
      <c r="M45" s="33">
        <v>4000</v>
      </c>
      <c r="O45" s="33">
        <v>4203</v>
      </c>
      <c r="Q45" s="33">
        <v>4206</v>
      </c>
      <c r="S45" s="33">
        <v>4362</v>
      </c>
      <c r="U45" s="33">
        <v>4451</v>
      </c>
      <c r="W45" s="33">
        <v>4219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2298</v>
      </c>
      <c r="F46" s="41">
        <f>E46</f>
        <v>2298</v>
      </c>
      <c r="G46" s="40">
        <v>6617</v>
      </c>
      <c r="H46" s="41">
        <f>G46</f>
        <v>6617</v>
      </c>
      <c r="I46" s="40">
        <v>7057</v>
      </c>
      <c r="J46" s="41">
        <f>I46</f>
        <v>7057</v>
      </c>
      <c r="K46" s="40">
        <v>7787</v>
      </c>
      <c r="L46" s="41">
        <f>K46</f>
        <v>7787</v>
      </c>
      <c r="M46" s="40">
        <v>7702</v>
      </c>
      <c r="N46" s="41">
        <f>M46</f>
        <v>7702</v>
      </c>
      <c r="O46" s="40">
        <v>9390</v>
      </c>
      <c r="P46" s="41">
        <f>O46</f>
        <v>9390</v>
      </c>
      <c r="Q46" s="40">
        <v>8205</v>
      </c>
      <c r="R46" s="41">
        <f>Q46</f>
        <v>8205</v>
      </c>
      <c r="S46" s="40">
        <v>8681</v>
      </c>
      <c r="T46" s="41">
        <f>S46</f>
        <v>8681</v>
      </c>
      <c r="U46" s="40">
        <v>7634</v>
      </c>
      <c r="V46" s="41">
        <f>U46</f>
        <v>7634</v>
      </c>
      <c r="W46" s="40">
        <v>5053</v>
      </c>
      <c r="X46" s="41">
        <f>W46</f>
        <v>5053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  <c r="G47" s="33">
        <v>2745</v>
      </c>
      <c r="I47" s="33">
        <v>2341</v>
      </c>
      <c r="K47" s="33">
        <v>2026</v>
      </c>
      <c r="M47" s="33">
        <v>1052</v>
      </c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E49" s="33">
        <v>2294</v>
      </c>
      <c r="G49" s="33">
        <v>3868</v>
      </c>
      <c r="I49" s="33">
        <v>4631</v>
      </c>
      <c r="K49" s="33">
        <v>5507</v>
      </c>
      <c r="M49" s="33">
        <v>6388</v>
      </c>
      <c r="O49" s="33">
        <v>5951</v>
      </c>
      <c r="Q49" s="33">
        <v>5339</v>
      </c>
      <c r="S49" s="33">
        <v>6285</v>
      </c>
      <c r="U49" s="33">
        <v>5900</v>
      </c>
      <c r="W49" s="33">
        <v>3901</v>
      </c>
    </row>
    <row r="50" spans="1:37" ht="15" customHeight="1" x14ac:dyDescent="0.4">
      <c r="A50" s="32" t="s">
        <v>74</v>
      </c>
      <c r="B50" s="33" t="s">
        <v>32</v>
      </c>
      <c r="G50" s="33">
        <v>2745</v>
      </c>
      <c r="I50" s="33">
        <v>2410</v>
      </c>
      <c r="K50" s="33">
        <v>2082</v>
      </c>
      <c r="M50" s="33">
        <v>1094</v>
      </c>
      <c r="O50" s="33">
        <v>2356</v>
      </c>
      <c r="Q50" s="33">
        <v>1944</v>
      </c>
      <c r="S50" s="33">
        <v>1418</v>
      </c>
      <c r="U50" s="33">
        <v>1050</v>
      </c>
      <c r="W50" s="33">
        <v>699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3</v>
      </c>
      <c r="G54" s="33">
        <v>3</v>
      </c>
      <c r="I54" s="33">
        <v>14</v>
      </c>
      <c r="K54" s="33">
        <v>198</v>
      </c>
      <c r="M54" s="33">
        <v>220</v>
      </c>
      <c r="O54" s="33">
        <v>1083</v>
      </c>
      <c r="Q54" s="33">
        <v>922</v>
      </c>
      <c r="S54" s="33">
        <v>978</v>
      </c>
      <c r="U54" s="33">
        <v>684</v>
      </c>
      <c r="W54" s="33">
        <v>453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2897</v>
      </c>
      <c r="F55" s="41">
        <f>SUM(E56:E76)-SUM(E57:E61)</f>
        <v>2896</v>
      </c>
      <c r="G55" s="40">
        <v>1983</v>
      </c>
      <c r="H55" s="41">
        <f>SUM(G56:G76)-SUM(G57:G61)</f>
        <v>1981</v>
      </c>
      <c r="I55" s="40">
        <v>1779</v>
      </c>
      <c r="J55" s="41">
        <f>SUM(I56:I76)-SUM(I57:I61)</f>
        <v>1777</v>
      </c>
      <c r="K55" s="40">
        <v>6100</v>
      </c>
      <c r="L55" s="41">
        <f>SUM(K56:K76)-SUM(K57:K61)</f>
        <v>6100</v>
      </c>
      <c r="M55" s="40">
        <v>18555</v>
      </c>
      <c r="N55" s="41">
        <f>SUM(M56:M76)-SUM(M57:M61)</f>
        <v>18555</v>
      </c>
      <c r="O55" s="40">
        <v>21181</v>
      </c>
      <c r="P55" s="41">
        <f>SUM(O56:O76)-SUM(O57:O61)</f>
        <v>21181</v>
      </c>
      <c r="Q55" s="40">
        <v>88732</v>
      </c>
      <c r="R55" s="41">
        <f>SUM(Q56:Q76)-SUM(Q57:Q61)</f>
        <v>88732</v>
      </c>
      <c r="S55" s="40">
        <v>10871</v>
      </c>
      <c r="T55" s="41">
        <f>SUM(S56:S76)-SUM(S57:S61)</f>
        <v>10871</v>
      </c>
      <c r="U55" s="40">
        <v>17044</v>
      </c>
      <c r="V55" s="41">
        <f>SUM(U56:U76)-SUM(U57:U61)</f>
        <v>17044</v>
      </c>
      <c r="W55" s="40">
        <v>27176</v>
      </c>
      <c r="X55" s="41">
        <f>SUM(W56:W76)-SUM(W57:W61)</f>
        <v>27176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2443</v>
      </c>
      <c r="F56" s="31">
        <f>SUM(E57:E61)</f>
        <v>2443</v>
      </c>
      <c r="G56" s="33">
        <v>346</v>
      </c>
      <c r="H56" s="31">
        <f>SUM(G57:G61)</f>
        <v>346</v>
      </c>
      <c r="J56" s="31">
        <f>SUM(I57:I61)</f>
        <v>0</v>
      </c>
      <c r="K56" s="33">
        <v>2052</v>
      </c>
      <c r="L56" s="31">
        <f>SUM(K57:K61)</f>
        <v>2052</v>
      </c>
      <c r="M56" s="33">
        <v>5342</v>
      </c>
      <c r="N56" s="31">
        <f>SUM(M57:M61)</f>
        <v>5342</v>
      </c>
      <c r="O56" s="33">
        <v>13107</v>
      </c>
      <c r="P56" s="31">
        <f>SUM(O57:O61)</f>
        <v>13107</v>
      </c>
      <c r="Q56" s="33">
        <v>80690</v>
      </c>
      <c r="R56" s="31">
        <f>SUM(Q57:Q61)</f>
        <v>157943</v>
      </c>
      <c r="S56" s="33">
        <v>2317</v>
      </c>
      <c r="T56" s="31">
        <f>SUM(S57:S61)</f>
        <v>2317</v>
      </c>
      <c r="U56" s="33">
        <v>4101</v>
      </c>
      <c r="V56" s="31">
        <f>SUM(U57:U61)</f>
        <v>4101</v>
      </c>
      <c r="W56" s="33">
        <v>13421</v>
      </c>
      <c r="X56" s="31">
        <f>SUM(W57:W61)</f>
        <v>13421</v>
      </c>
    </row>
    <row r="57" spans="1:37" ht="15" customHeight="1" x14ac:dyDescent="0.4">
      <c r="A57" s="32" t="s">
        <v>80</v>
      </c>
      <c r="B57" s="33" t="s">
        <v>32</v>
      </c>
      <c r="E57" s="33">
        <v>2443</v>
      </c>
      <c r="K57" s="33">
        <v>2052</v>
      </c>
      <c r="M57" s="33">
        <v>1642</v>
      </c>
      <c r="O57" s="33">
        <v>4569</v>
      </c>
      <c r="Q57" s="33">
        <v>3437</v>
      </c>
      <c r="S57" s="33">
        <v>2317</v>
      </c>
      <c r="U57" s="33">
        <v>4101</v>
      </c>
      <c r="W57" s="33">
        <v>13421</v>
      </c>
    </row>
    <row r="58" spans="1:37" ht="15" customHeight="1" x14ac:dyDescent="0.4">
      <c r="A58" s="32" t="s">
        <v>81</v>
      </c>
      <c r="B58" s="33" t="s">
        <v>32</v>
      </c>
      <c r="Q58" s="33">
        <v>77253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G61" s="33">
        <v>346</v>
      </c>
      <c r="M61" s="33">
        <v>3700</v>
      </c>
      <c r="O61" s="33">
        <v>8538</v>
      </c>
      <c r="Q61" s="33">
        <v>77253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300</v>
      </c>
      <c r="G67" s="33">
        <v>1443</v>
      </c>
      <c r="I67" s="33">
        <v>1454</v>
      </c>
      <c r="K67" s="33">
        <v>3536</v>
      </c>
      <c r="M67" s="33">
        <v>6274</v>
      </c>
      <c r="O67" s="33">
        <v>6414</v>
      </c>
      <c r="Q67" s="33">
        <v>6536</v>
      </c>
      <c r="S67" s="33">
        <v>7432</v>
      </c>
      <c r="U67" s="33">
        <v>10938</v>
      </c>
      <c r="W67" s="33">
        <v>13220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  <c r="I71" s="33">
        <v>77</v>
      </c>
      <c r="K71" s="33">
        <v>66</v>
      </c>
      <c r="M71" s="33">
        <v>919</v>
      </c>
      <c r="O71" s="33">
        <v>1177</v>
      </c>
      <c r="Q71" s="33">
        <v>1028</v>
      </c>
      <c r="S71" s="33">
        <v>562</v>
      </c>
      <c r="U71" s="33">
        <v>400</v>
      </c>
      <c r="W71" s="33">
        <v>94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153</v>
      </c>
      <c r="F74" s="41">
        <f>E74</f>
        <v>153</v>
      </c>
      <c r="G74" s="40">
        <v>192</v>
      </c>
      <c r="H74" s="41">
        <f>G74</f>
        <v>192</v>
      </c>
      <c r="I74" s="40">
        <v>246</v>
      </c>
      <c r="J74" s="41">
        <f>I74</f>
        <v>246</v>
      </c>
      <c r="K74" s="40">
        <v>446</v>
      </c>
      <c r="L74" s="41">
        <f>K74</f>
        <v>446</v>
      </c>
      <c r="M74" s="40">
        <v>6020</v>
      </c>
      <c r="N74" s="41">
        <f>M74</f>
        <v>6020</v>
      </c>
      <c r="O74" s="40">
        <v>483</v>
      </c>
      <c r="P74" s="41">
        <f>O74</f>
        <v>483</v>
      </c>
      <c r="Q74" s="40">
        <v>478</v>
      </c>
      <c r="R74" s="41">
        <f>Q74</f>
        <v>478</v>
      </c>
      <c r="S74" s="40">
        <v>560</v>
      </c>
      <c r="T74" s="41">
        <f>S74</f>
        <v>560</v>
      </c>
      <c r="U74" s="40">
        <v>1605</v>
      </c>
      <c r="V74" s="41">
        <f>U74</f>
        <v>1605</v>
      </c>
      <c r="W74" s="40">
        <v>441</v>
      </c>
      <c r="X74" s="41">
        <f>W74</f>
        <v>441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55123</v>
      </c>
      <c r="F83" s="44">
        <f>E8+E37+E46+E55+E77+E81+E82</f>
        <v>55121</v>
      </c>
      <c r="G83" s="43">
        <v>96596</v>
      </c>
      <c r="H83" s="44">
        <f>G8+G37+G46+G55+G77+G81+G82</f>
        <v>96595</v>
      </c>
      <c r="I83" s="43">
        <v>300599</v>
      </c>
      <c r="J83" s="44">
        <f>I8+I37+I46+I55+I77+I81+I82</f>
        <v>300598</v>
      </c>
      <c r="K83" s="43">
        <v>498168</v>
      </c>
      <c r="L83" s="44">
        <f>K8+K37+K46+K55+K77+K81+K82</f>
        <v>498168</v>
      </c>
      <c r="M83" s="43">
        <v>568120</v>
      </c>
      <c r="N83" s="44">
        <f>M8+M37+M46+M55+M77+M81+M82</f>
        <v>568120</v>
      </c>
      <c r="O83" s="43">
        <v>762436</v>
      </c>
      <c r="P83" s="44">
        <f>O8+O37+O46+O55+O77+O81+O82</f>
        <v>762436</v>
      </c>
      <c r="Q83" s="43">
        <v>754379</v>
      </c>
      <c r="R83" s="44">
        <f>Q8+Q37+Q46+Q55+Q77+Q81+Q82</f>
        <v>754379</v>
      </c>
      <c r="S83" s="43">
        <v>965289</v>
      </c>
      <c r="T83" s="44">
        <f>S8+S37+S46+S55+S77+S81+S82</f>
        <v>965289</v>
      </c>
      <c r="U83" s="43">
        <v>947450</v>
      </c>
      <c r="V83" s="44">
        <f>U8+U37+U46+U55+U77+U81+U82</f>
        <v>947450</v>
      </c>
      <c r="W83" s="43">
        <v>878970</v>
      </c>
      <c r="X83" s="44">
        <f>W8+W37+W46+W55+W77+W81+W82</f>
        <v>878970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43342</v>
      </c>
      <c r="F84" s="39">
        <f>SUM(E85:E111)-E87</f>
        <v>43339</v>
      </c>
      <c r="G84" s="38">
        <v>48746</v>
      </c>
      <c r="H84" s="39">
        <f>SUM(G85:G111)-G87</f>
        <v>48744</v>
      </c>
      <c r="I84" s="38">
        <v>127912</v>
      </c>
      <c r="J84" s="39">
        <f>SUM(I85:I111)-I87</f>
        <v>127910</v>
      </c>
      <c r="K84" s="38">
        <v>114900</v>
      </c>
      <c r="L84" s="39">
        <f>SUM(K85:K111)-K87</f>
        <v>114900</v>
      </c>
      <c r="M84" s="38">
        <v>171004</v>
      </c>
      <c r="N84" s="39">
        <f>SUM(M85:M111)-M87</f>
        <v>171004</v>
      </c>
      <c r="O84" s="38">
        <v>184672</v>
      </c>
      <c r="P84" s="39">
        <f>SUM(O85:O111)-O87</f>
        <v>184672</v>
      </c>
      <c r="Q84" s="38">
        <v>154378</v>
      </c>
      <c r="R84" s="39">
        <f>SUM(Q85:Q111)-Q87</f>
        <v>154378</v>
      </c>
      <c r="S84" s="38">
        <v>310623</v>
      </c>
      <c r="T84" s="39">
        <f>SUM(S85:S111)-S87</f>
        <v>310623</v>
      </c>
      <c r="U84" s="38">
        <v>274199</v>
      </c>
      <c r="V84" s="39">
        <f>SUM(U85:U111)-U87</f>
        <v>274199</v>
      </c>
      <c r="W84" s="38">
        <v>263859</v>
      </c>
      <c r="X84" s="39">
        <f>SUM(W85:W111)-W87</f>
        <v>263859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25333</v>
      </c>
      <c r="G85" s="33">
        <v>22562</v>
      </c>
      <c r="I85" s="33">
        <v>24551</v>
      </c>
      <c r="K85" s="33">
        <v>27799</v>
      </c>
      <c r="M85" s="33">
        <v>41201</v>
      </c>
      <c r="O85" s="33">
        <v>64948</v>
      </c>
      <c r="Q85" s="33">
        <v>56260</v>
      </c>
      <c r="S85" s="33">
        <v>48301</v>
      </c>
      <c r="U85" s="33">
        <v>53556</v>
      </c>
      <c r="W85" s="33">
        <v>54137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4548</v>
      </c>
      <c r="G87" s="33">
        <v>11649</v>
      </c>
      <c r="I87" s="33">
        <v>11890</v>
      </c>
      <c r="K87" s="33">
        <v>18520</v>
      </c>
      <c r="M87" s="33">
        <v>49692</v>
      </c>
      <c r="O87" s="33">
        <v>28181</v>
      </c>
      <c r="Q87" s="33">
        <v>38400</v>
      </c>
      <c r="S87" s="33">
        <v>167928</v>
      </c>
      <c r="U87" s="33">
        <v>163925</v>
      </c>
      <c r="W87" s="33">
        <v>132188</v>
      </c>
    </row>
    <row r="88" spans="1:37" ht="15" customHeight="1" outlineLevel="1" x14ac:dyDescent="0.4">
      <c r="A88" s="32" t="s">
        <v>108</v>
      </c>
      <c r="B88" s="33" t="s">
        <v>32</v>
      </c>
      <c r="E88" s="33">
        <v>4548</v>
      </c>
      <c r="G88" s="33">
        <v>11649</v>
      </c>
      <c r="I88" s="33">
        <v>11890</v>
      </c>
      <c r="K88" s="33">
        <v>18520</v>
      </c>
      <c r="M88" s="33">
        <v>39692</v>
      </c>
      <c r="O88" s="33">
        <v>28181</v>
      </c>
      <c r="Q88" s="33">
        <v>38400</v>
      </c>
      <c r="S88" s="33">
        <v>112928</v>
      </c>
      <c r="U88" s="33">
        <v>133925</v>
      </c>
      <c r="W88" s="33">
        <v>87188</v>
      </c>
    </row>
    <row r="89" spans="1:37" ht="15" customHeight="1" outlineLevel="1" x14ac:dyDescent="0.4">
      <c r="A89" s="32" t="s">
        <v>109</v>
      </c>
      <c r="B89" s="33" t="s">
        <v>32</v>
      </c>
      <c r="M89" s="33">
        <v>10000</v>
      </c>
      <c r="S89" s="33">
        <v>55000</v>
      </c>
      <c r="U89" s="33">
        <v>30000</v>
      </c>
      <c r="W89" s="33">
        <v>45000</v>
      </c>
    </row>
    <row r="90" spans="1:37" ht="15" customHeight="1" x14ac:dyDescent="0.4">
      <c r="A90" s="32" t="s">
        <v>110</v>
      </c>
      <c r="B90" s="33" t="s">
        <v>32</v>
      </c>
      <c r="Q90" s="33">
        <v>7020</v>
      </c>
      <c r="S90" s="33">
        <v>21869</v>
      </c>
      <c r="U90" s="33">
        <v>21919</v>
      </c>
      <c r="W90" s="33">
        <v>21107</v>
      </c>
    </row>
    <row r="91" spans="1:37" ht="15" customHeight="1" x14ac:dyDescent="0.4">
      <c r="A91" s="32" t="s">
        <v>111</v>
      </c>
      <c r="B91" s="33" t="s">
        <v>32</v>
      </c>
      <c r="E91" s="33">
        <v>12645</v>
      </c>
      <c r="G91" s="33">
        <v>10845</v>
      </c>
      <c r="I91" s="33">
        <v>60737</v>
      </c>
      <c r="K91" s="33">
        <v>31255</v>
      </c>
      <c r="M91" s="33">
        <v>46632</v>
      </c>
      <c r="O91" s="33">
        <v>67203</v>
      </c>
      <c r="Q91" s="33">
        <v>30999</v>
      </c>
      <c r="S91" s="33">
        <v>50551</v>
      </c>
      <c r="U91" s="33">
        <v>12824</v>
      </c>
      <c r="W91" s="33">
        <v>29294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10</v>
      </c>
      <c r="G93" s="33">
        <v>59</v>
      </c>
      <c r="I93" s="33">
        <v>504</v>
      </c>
      <c r="K93" s="33">
        <v>696</v>
      </c>
      <c r="M93" s="33">
        <v>150</v>
      </c>
      <c r="O93" s="33">
        <v>3710</v>
      </c>
      <c r="Q93" s="33">
        <v>996</v>
      </c>
      <c r="S93" s="33">
        <v>649</v>
      </c>
      <c r="U93" s="33">
        <v>2014</v>
      </c>
      <c r="W93" s="33">
        <v>398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  <c r="I97" s="33">
        <v>36</v>
      </c>
      <c r="K97" s="33">
        <v>497</v>
      </c>
      <c r="M97" s="33">
        <v>9</v>
      </c>
      <c r="W97" s="33">
        <v>404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680</v>
      </c>
      <c r="G104" s="33">
        <v>547</v>
      </c>
      <c r="I104" s="33">
        <v>1393</v>
      </c>
      <c r="K104" s="33">
        <v>1340</v>
      </c>
      <c r="M104" s="33">
        <v>1721</v>
      </c>
      <c r="O104" s="33">
        <v>2332</v>
      </c>
      <c r="Q104" s="33">
        <v>2270</v>
      </c>
      <c r="S104" s="33">
        <v>2343</v>
      </c>
      <c r="U104" s="33">
        <v>2827</v>
      </c>
      <c r="W104" s="33">
        <v>2653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G107" s="33">
        <v>62</v>
      </c>
      <c r="I107" s="33">
        <v>61</v>
      </c>
      <c r="K107" s="33">
        <v>296</v>
      </c>
      <c r="M107" s="33">
        <v>158</v>
      </c>
      <c r="O107" s="33">
        <v>53</v>
      </c>
      <c r="Q107" s="33">
        <v>561</v>
      </c>
      <c r="S107" s="33">
        <v>6290</v>
      </c>
      <c r="U107" s="33">
        <v>2695</v>
      </c>
      <c r="W107" s="33">
        <v>1810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123</v>
      </c>
      <c r="F111" s="36"/>
      <c r="G111" s="35">
        <v>3020</v>
      </c>
      <c r="H111" s="36"/>
      <c r="I111" s="35">
        <v>28738</v>
      </c>
      <c r="J111" s="36"/>
      <c r="K111" s="35">
        <v>34497</v>
      </c>
      <c r="L111" s="36"/>
      <c r="M111" s="35">
        <v>31441</v>
      </c>
      <c r="N111" s="36"/>
      <c r="O111" s="35">
        <v>18245</v>
      </c>
      <c r="P111" s="36"/>
      <c r="Q111" s="35">
        <v>17872</v>
      </c>
      <c r="R111" s="36"/>
      <c r="S111" s="35">
        <v>12692</v>
      </c>
      <c r="T111" s="36"/>
      <c r="U111" s="35">
        <v>14439</v>
      </c>
      <c r="V111" s="36"/>
      <c r="W111" s="35">
        <v>21868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202</v>
      </c>
      <c r="F112" s="39">
        <f>SUM(E113:E131)-E113-SUM(E121:E124)</f>
        <v>202</v>
      </c>
      <c r="G112" s="38">
        <v>5277</v>
      </c>
      <c r="H112" s="39">
        <f>SUM(G113:G131)-G113-SUM(G121:G124)</f>
        <v>5275</v>
      </c>
      <c r="I112" s="38">
        <v>91631</v>
      </c>
      <c r="J112" s="39">
        <f>SUM(I113:I131)-I113-SUM(I121:I124)</f>
        <v>91630</v>
      </c>
      <c r="K112" s="38">
        <v>187983</v>
      </c>
      <c r="L112" s="39">
        <f>SUM(K113:K131)-K113-SUM(K121:K124)</f>
        <v>187983</v>
      </c>
      <c r="M112" s="38">
        <v>206333</v>
      </c>
      <c r="N112" s="39">
        <f>SUM(M113:M131)-M113-SUM(M121:M124)</f>
        <v>206333</v>
      </c>
      <c r="O112" s="38">
        <v>198787</v>
      </c>
      <c r="P112" s="39">
        <f>SUM(O113:O131)-O113-SUM(O121:O124)</f>
        <v>198787</v>
      </c>
      <c r="Q112" s="38">
        <v>252126</v>
      </c>
      <c r="R112" s="39">
        <f>SUM(Q113:Q131)-Q113-SUM(Q121:Q124)</f>
        <v>252126</v>
      </c>
      <c r="S112" s="38">
        <v>388197</v>
      </c>
      <c r="T112" s="39">
        <f>SUM(S113:S131)-S113-SUM(S121:S124)</f>
        <v>388197</v>
      </c>
      <c r="U112" s="38">
        <v>326469</v>
      </c>
      <c r="V112" s="39">
        <f>SUM(U113:U131)-U113-SUM(U121:U124)</f>
        <v>326469</v>
      </c>
      <c r="W112" s="38">
        <v>259107</v>
      </c>
      <c r="X112" s="39">
        <f>SUM(W113:W131)-W113-SUM(W121:W124)</f>
        <v>259107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I113" s="33">
        <v>46184</v>
      </c>
      <c r="K113" s="33">
        <v>138573</v>
      </c>
      <c r="M113" s="33">
        <v>178381</v>
      </c>
      <c r="O113" s="33">
        <v>180200</v>
      </c>
      <c r="Q113" s="33">
        <v>241800</v>
      </c>
      <c r="S113" s="33">
        <v>327008</v>
      </c>
      <c r="U113" s="33">
        <v>275064</v>
      </c>
      <c r="W113" s="33">
        <v>204992</v>
      </c>
    </row>
    <row r="114" spans="1:33" ht="15" customHeight="1" outlineLevel="1" x14ac:dyDescent="0.4">
      <c r="A114" s="32" t="s">
        <v>134</v>
      </c>
      <c r="B114" s="33" t="s">
        <v>32</v>
      </c>
      <c r="I114" s="33">
        <v>10000</v>
      </c>
      <c r="K114" s="33">
        <v>80000</v>
      </c>
      <c r="M114" s="33">
        <v>110000</v>
      </c>
      <c r="O114" s="33">
        <v>140000</v>
      </c>
      <c r="Q114" s="33">
        <v>160000</v>
      </c>
      <c r="S114" s="33">
        <v>105000</v>
      </c>
      <c r="U114" s="33">
        <v>75000</v>
      </c>
      <c r="W114" s="33">
        <v>96236</v>
      </c>
    </row>
    <row r="115" spans="1:33" ht="15" customHeight="1" outlineLevel="1" x14ac:dyDescent="0.4">
      <c r="A115" s="32" t="s">
        <v>135</v>
      </c>
      <c r="B115" s="33" t="s">
        <v>32</v>
      </c>
      <c r="I115" s="33">
        <v>36184</v>
      </c>
      <c r="K115" s="33">
        <v>58573</v>
      </c>
      <c r="M115" s="33">
        <v>68381</v>
      </c>
      <c r="O115" s="33">
        <v>40200</v>
      </c>
      <c r="Q115" s="33">
        <v>81800</v>
      </c>
      <c r="S115" s="33">
        <v>222008</v>
      </c>
      <c r="U115" s="33">
        <v>200064</v>
      </c>
      <c r="W115" s="33">
        <v>108756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Q117" s="33">
        <v>1841</v>
      </c>
      <c r="S117" s="33">
        <v>50629</v>
      </c>
      <c r="U117" s="33">
        <v>43841</v>
      </c>
      <c r="W117" s="33">
        <v>46769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G119" s="33">
        <v>2296</v>
      </c>
      <c r="I119" s="33">
        <v>1640</v>
      </c>
      <c r="K119" s="33">
        <v>984</v>
      </c>
      <c r="M119" s="33">
        <v>1761</v>
      </c>
      <c r="O119" s="33">
        <v>1610</v>
      </c>
      <c r="Q119" s="33">
        <v>1052</v>
      </c>
      <c r="S119" s="33">
        <v>1931</v>
      </c>
      <c r="U119" s="33">
        <v>1519</v>
      </c>
      <c r="W119" s="33">
        <v>3057</v>
      </c>
    </row>
    <row r="120" spans="1:33" ht="15" customHeight="1" x14ac:dyDescent="0.4">
      <c r="A120" s="32" t="s">
        <v>139</v>
      </c>
      <c r="B120" s="33" t="s">
        <v>32</v>
      </c>
      <c r="K120" s="33">
        <v>2046</v>
      </c>
      <c r="M120" s="33">
        <v>2323</v>
      </c>
      <c r="O120" s="33">
        <v>3183</v>
      </c>
      <c r="Q120" s="33">
        <v>3262</v>
      </c>
      <c r="S120" s="33">
        <v>5996</v>
      </c>
      <c r="U120" s="33">
        <v>3123</v>
      </c>
      <c r="W120" s="33">
        <v>3017</v>
      </c>
    </row>
    <row r="121" spans="1:33" ht="15" customHeight="1" x14ac:dyDescent="0.4">
      <c r="A121" s="32" t="s">
        <v>140</v>
      </c>
      <c r="B121" s="33" t="s">
        <v>32</v>
      </c>
      <c r="K121" s="33">
        <v>82</v>
      </c>
      <c r="M121" s="33">
        <v>254</v>
      </c>
      <c r="O121" s="33">
        <v>506</v>
      </c>
      <c r="Q121" s="33">
        <v>868</v>
      </c>
      <c r="S121" s="33">
        <v>1557</v>
      </c>
      <c r="U121" s="33">
        <v>2298</v>
      </c>
      <c r="W121" s="33">
        <v>2861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K122" s="33">
        <v>31</v>
      </c>
      <c r="L122" s="33"/>
      <c r="M122" s="33">
        <v>45</v>
      </c>
      <c r="N122" s="33"/>
      <c r="O122" s="33">
        <v>56</v>
      </c>
      <c r="P122" s="33"/>
      <c r="Q122" s="33">
        <v>75</v>
      </c>
      <c r="R122" s="33"/>
      <c r="S122" s="33">
        <v>136</v>
      </c>
      <c r="T122" s="33"/>
      <c r="U122" s="33">
        <v>174</v>
      </c>
      <c r="V122" s="33"/>
      <c r="W122" s="33">
        <v>156</v>
      </c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  <c r="K124" s="33">
        <v>1933</v>
      </c>
      <c r="M124" s="33">
        <v>2024</v>
      </c>
      <c r="O124" s="33">
        <v>2621</v>
      </c>
      <c r="Q124" s="33">
        <v>2319</v>
      </c>
      <c r="S124" s="33">
        <v>4303</v>
      </c>
      <c r="U124" s="33">
        <v>651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G126" s="33">
        <v>9</v>
      </c>
      <c r="I126" s="33">
        <v>1039</v>
      </c>
      <c r="K126" s="33">
        <v>9</v>
      </c>
      <c r="M126" s="33">
        <v>739</v>
      </c>
      <c r="O126" s="33">
        <v>3719</v>
      </c>
      <c r="Q126" s="33">
        <v>3986</v>
      </c>
      <c r="S126" s="33">
        <v>2272</v>
      </c>
      <c r="U126" s="33">
        <v>2474</v>
      </c>
      <c r="W126" s="33">
        <v>404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  <c r="W129" s="33">
        <v>285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202</v>
      </c>
      <c r="F131" s="36"/>
      <c r="G131" s="35">
        <v>2970</v>
      </c>
      <c r="H131" s="36"/>
      <c r="I131" s="35">
        <v>42767</v>
      </c>
      <c r="J131" s="36"/>
      <c r="K131" s="35">
        <v>46371</v>
      </c>
      <c r="L131" s="36"/>
      <c r="M131" s="35">
        <v>23129</v>
      </c>
      <c r="N131" s="36"/>
      <c r="O131" s="35">
        <v>10075</v>
      </c>
      <c r="P131" s="36"/>
      <c r="Q131" s="35">
        <v>185</v>
      </c>
      <c r="R131" s="36"/>
      <c r="S131" s="35">
        <v>361</v>
      </c>
      <c r="T131" s="36"/>
      <c r="U131" s="35">
        <v>448</v>
      </c>
      <c r="V131" s="36"/>
      <c r="W131" s="35">
        <v>583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43544</v>
      </c>
      <c r="F136" s="44">
        <f>E84+E112+SUM(E132:E135)</f>
        <v>43544</v>
      </c>
      <c r="G136" s="43">
        <v>54024</v>
      </c>
      <c r="H136" s="44">
        <f>G84+G112+SUM(G132:G135)</f>
        <v>54023</v>
      </c>
      <c r="I136" s="43">
        <v>219544</v>
      </c>
      <c r="J136" s="44">
        <f>I84+I112+SUM(I132:I135)</f>
        <v>219543</v>
      </c>
      <c r="K136" s="43">
        <v>302883</v>
      </c>
      <c r="L136" s="44">
        <f>K84+K112+SUM(K132:K135)</f>
        <v>302883</v>
      </c>
      <c r="M136" s="43">
        <v>377337</v>
      </c>
      <c r="N136" s="44">
        <f>M84+M112+SUM(M132:M135)</f>
        <v>377337</v>
      </c>
      <c r="O136" s="43">
        <v>383459</v>
      </c>
      <c r="P136" s="44">
        <f>O84+O112+SUM(O132:O135)</f>
        <v>383459</v>
      </c>
      <c r="Q136" s="43">
        <v>406504</v>
      </c>
      <c r="R136" s="44">
        <f>Q84+Q112+SUM(Q132:Q135)</f>
        <v>406504</v>
      </c>
      <c r="S136" s="43">
        <v>698820</v>
      </c>
      <c r="T136" s="44">
        <f>S84+S112+SUM(S132:S135)</f>
        <v>698820</v>
      </c>
      <c r="U136" s="43">
        <v>600668</v>
      </c>
      <c r="V136" s="44">
        <f>U84+U112+SUM(U132:U135)</f>
        <v>600668</v>
      </c>
      <c r="W136" s="43">
        <v>522966</v>
      </c>
      <c r="X136" s="44">
        <f>W84+W112+SUM(W132:W135)</f>
        <v>522966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O139" s="33">
        <v>378977</v>
      </c>
      <c r="Q139" s="33">
        <v>347875</v>
      </c>
      <c r="S139" s="33">
        <v>266469</v>
      </c>
      <c r="U139" s="33">
        <v>346782</v>
      </c>
      <c r="W139" s="33">
        <v>356004</v>
      </c>
    </row>
    <row r="140" spans="1:37" ht="15" customHeight="1" x14ac:dyDescent="0.4">
      <c r="A140" s="32" t="s">
        <v>156</v>
      </c>
      <c r="B140" s="33" t="s">
        <v>32</v>
      </c>
      <c r="O140" s="33">
        <v>379045</v>
      </c>
      <c r="Q140" s="33">
        <v>356706</v>
      </c>
      <c r="S140" s="33">
        <v>183505</v>
      </c>
      <c r="U140" s="33">
        <v>276980</v>
      </c>
      <c r="W140" s="33">
        <v>302682</v>
      </c>
    </row>
    <row r="141" spans="1:37" ht="15" customHeight="1" x14ac:dyDescent="0.4">
      <c r="A141" s="32" t="s">
        <v>157</v>
      </c>
      <c r="B141" s="33" t="s">
        <v>32</v>
      </c>
      <c r="E141" s="33">
        <v>37000</v>
      </c>
      <c r="G141" s="33">
        <v>66500</v>
      </c>
      <c r="I141" s="33">
        <v>46625</v>
      </c>
      <c r="K141" s="33">
        <v>87234</v>
      </c>
      <c r="M141" s="33">
        <v>87239</v>
      </c>
      <c r="O141" s="33">
        <v>155009</v>
      </c>
      <c r="Q141" s="33">
        <v>155611</v>
      </c>
      <c r="S141" s="33">
        <v>158665</v>
      </c>
      <c r="U141" s="33">
        <v>203860</v>
      </c>
      <c r="W141" s="33">
        <v>215663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G143" s="33">
        <v>29500</v>
      </c>
      <c r="I143" s="33">
        <v>62268</v>
      </c>
      <c r="K143" s="33">
        <v>98334</v>
      </c>
      <c r="M143" s="33">
        <v>98339</v>
      </c>
      <c r="O143" s="33">
        <v>166051</v>
      </c>
      <c r="Q143" s="33">
        <v>166653</v>
      </c>
      <c r="S143" s="33">
        <v>169707</v>
      </c>
      <c r="U143" s="33">
        <v>214902</v>
      </c>
      <c r="W143" s="33">
        <v>83194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G148" s="33">
        <v>-53464</v>
      </c>
      <c r="I148" s="33">
        <v>-27686</v>
      </c>
      <c r="K148" s="33">
        <v>9752</v>
      </c>
      <c r="M148" s="33">
        <v>5044</v>
      </c>
      <c r="O148" s="33">
        <v>57987</v>
      </c>
      <c r="Q148" s="33">
        <v>34445</v>
      </c>
      <c r="S148" s="33">
        <v>-144862</v>
      </c>
      <c r="U148" s="33">
        <v>-141777</v>
      </c>
      <c r="W148" s="33">
        <v>3830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  <c r="E152" s="33">
        <v>-25420</v>
      </c>
    </row>
    <row r="153" spans="1:23" ht="15" customHeight="1" x14ac:dyDescent="0.4">
      <c r="A153" s="32" t="s">
        <v>169</v>
      </c>
      <c r="B153" s="33" t="s">
        <v>32</v>
      </c>
      <c r="M153" s="33">
        <v>-1</v>
      </c>
      <c r="O153" s="33">
        <v>-2</v>
      </c>
      <c r="Q153" s="33">
        <v>-3</v>
      </c>
      <c r="S153" s="33">
        <v>-5</v>
      </c>
      <c r="U153" s="33">
        <v>-5</v>
      </c>
      <c r="W153" s="33">
        <v>-5</v>
      </c>
    </row>
    <row r="154" spans="1:23" ht="15" customHeight="1" x14ac:dyDescent="0.4">
      <c r="A154" s="32" t="s">
        <v>170</v>
      </c>
      <c r="B154" s="33" t="s">
        <v>32</v>
      </c>
      <c r="O154" s="33">
        <v>-111</v>
      </c>
      <c r="Q154" s="33">
        <v>-8979</v>
      </c>
      <c r="S154" s="33">
        <v>-16210</v>
      </c>
      <c r="U154" s="33">
        <v>-13343</v>
      </c>
      <c r="W154" s="33">
        <v>-16915</v>
      </c>
    </row>
    <row r="155" spans="1:23" ht="15" customHeight="1" x14ac:dyDescent="0.4">
      <c r="A155" s="32" t="s">
        <v>171</v>
      </c>
      <c r="B155" s="33" t="s">
        <v>32</v>
      </c>
      <c r="K155" s="33">
        <v>2</v>
      </c>
      <c r="M155" s="33">
        <v>-195</v>
      </c>
      <c r="O155" s="33">
        <v>-90</v>
      </c>
      <c r="Q155" s="33">
        <v>-1329</v>
      </c>
      <c r="S155" s="33">
        <v>-453</v>
      </c>
      <c r="U155" s="33">
        <v>825</v>
      </c>
      <c r="W155" s="33">
        <v>281</v>
      </c>
    </row>
    <row r="156" spans="1:23" ht="15" customHeight="1" x14ac:dyDescent="0.4">
      <c r="A156" s="32" t="s">
        <v>172</v>
      </c>
      <c r="B156" s="33" t="s">
        <v>32</v>
      </c>
      <c r="O156" s="33">
        <v>-652</v>
      </c>
      <c r="Q156" s="33">
        <v>-545</v>
      </c>
      <c r="S156" s="33">
        <v>-300</v>
      </c>
      <c r="U156" s="33">
        <v>-64</v>
      </c>
      <c r="W156" s="33">
        <v>-31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G158" s="33">
        <v>36</v>
      </c>
      <c r="I158" s="33">
        <v>-151</v>
      </c>
      <c r="K158" s="33">
        <v>-37</v>
      </c>
      <c r="M158" s="33">
        <v>357</v>
      </c>
      <c r="O158" s="33">
        <v>631</v>
      </c>
      <c r="Q158" s="33">
        <v>-7105</v>
      </c>
      <c r="S158" s="33">
        <v>-15457</v>
      </c>
      <c r="U158" s="33">
        <v>-14104</v>
      </c>
      <c r="W158" s="33">
        <v>-17165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O160" s="33">
        <v>43</v>
      </c>
      <c r="Q160" s="33">
        <v>148</v>
      </c>
      <c r="S160" s="33">
        <v>242</v>
      </c>
      <c r="U160" s="33">
        <v>287</v>
      </c>
      <c r="W160" s="33">
        <v>296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>
        <v>98932</v>
      </c>
      <c r="T161" s="39"/>
      <c r="U161" s="38">
        <v>82858</v>
      </c>
      <c r="V161" s="39"/>
      <c r="W161" s="38">
        <v>69941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55123</v>
      </c>
      <c r="F162" s="39">
        <f>E136+E163+E161+E160</f>
        <v>55123</v>
      </c>
      <c r="G162" s="38">
        <v>96596</v>
      </c>
      <c r="H162" s="39">
        <f>G136+G163+G161+G160</f>
        <v>96596</v>
      </c>
      <c r="I162" s="38">
        <v>300599</v>
      </c>
      <c r="J162" s="39">
        <f>I136+I163+I161+I160</f>
        <v>300598</v>
      </c>
      <c r="K162" s="38">
        <v>498168</v>
      </c>
      <c r="L162" s="39">
        <f>K136+K163+K161+K160</f>
        <v>498168</v>
      </c>
      <c r="M162" s="38">
        <v>568120</v>
      </c>
      <c r="N162" s="39">
        <f>M136+M163+M161+M160</f>
        <v>568120</v>
      </c>
      <c r="O162" s="38">
        <v>762436</v>
      </c>
      <c r="P162" s="39">
        <f>O136+O163+O161+O160</f>
        <v>762436</v>
      </c>
      <c r="Q162" s="38">
        <v>754379</v>
      </c>
      <c r="R162" s="39">
        <f>Q136+Q163+Q161+Q160</f>
        <v>754379</v>
      </c>
      <c r="S162" s="38">
        <v>965289</v>
      </c>
      <c r="T162" s="39">
        <f>S136+S163+S161+S160</f>
        <v>965289</v>
      </c>
      <c r="U162" s="38">
        <v>947450</v>
      </c>
      <c r="V162" s="39">
        <f>U136+U163+U161+U160</f>
        <v>947450</v>
      </c>
      <c r="W162" s="38">
        <v>878970</v>
      </c>
      <c r="X162" s="39">
        <f>W136+W163+W161+W160</f>
        <v>878970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11579</v>
      </c>
      <c r="G163" s="33">
        <v>42572</v>
      </c>
      <c r="I163" s="33">
        <v>81054</v>
      </c>
      <c r="K163" s="33">
        <v>195285</v>
      </c>
      <c r="M163" s="33">
        <v>190783</v>
      </c>
      <c r="O163" s="33">
        <v>378934</v>
      </c>
      <c r="Q163" s="33">
        <v>347727</v>
      </c>
      <c r="S163" s="33">
        <v>167295</v>
      </c>
      <c r="U163" s="33">
        <v>263637</v>
      </c>
      <c r="W163" s="33">
        <v>285767</v>
      </c>
    </row>
    <row r="164" spans="1:37" ht="15" customHeight="1" x14ac:dyDescent="0.4">
      <c r="A164" s="32" t="s">
        <v>180</v>
      </c>
      <c r="B164" s="33" t="s">
        <v>32</v>
      </c>
      <c r="E164" s="33">
        <v>-25420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72574</v>
      </c>
      <c r="G167" s="33">
        <v>63235</v>
      </c>
      <c r="I167" s="33">
        <v>100441</v>
      </c>
      <c r="K167" s="33">
        <v>207028</v>
      </c>
      <c r="M167" s="33">
        <v>241554</v>
      </c>
      <c r="O167" s="33">
        <v>490039</v>
      </c>
      <c r="Q167" s="33">
        <v>405481</v>
      </c>
      <c r="S167" s="33">
        <v>331049</v>
      </c>
      <c r="U167" s="33">
        <v>466953</v>
      </c>
      <c r="W167" s="33">
        <v>514316</v>
      </c>
    </row>
    <row r="168" spans="1:37" ht="15" customHeight="1" x14ac:dyDescent="0.4">
      <c r="A168" s="32" t="s">
        <v>184</v>
      </c>
      <c r="B168" s="33" t="s">
        <v>32</v>
      </c>
      <c r="Q168" s="33">
        <v>430421</v>
      </c>
      <c r="S168" s="33">
        <v>478438</v>
      </c>
      <c r="U168" s="33">
        <v>440108</v>
      </c>
      <c r="W168" s="33">
        <v>478528</v>
      </c>
    </row>
    <row r="169" spans="1:37" ht="15" customHeight="1" x14ac:dyDescent="0.4">
      <c r="A169" s="32" t="s">
        <v>185</v>
      </c>
      <c r="B169" s="33" t="s">
        <v>32</v>
      </c>
      <c r="E169" s="33">
        <v>69223</v>
      </c>
      <c r="G169" s="33">
        <v>58074</v>
      </c>
      <c r="I169" s="33">
        <v>99711</v>
      </c>
      <c r="K169" s="33">
        <v>156620</v>
      </c>
      <c r="M169" s="33">
        <v>198964</v>
      </c>
      <c r="O169" s="33">
        <v>367432</v>
      </c>
      <c r="Q169" s="33">
        <v>372141</v>
      </c>
      <c r="S169" s="33">
        <v>417127</v>
      </c>
      <c r="U169" s="33">
        <v>377992</v>
      </c>
      <c r="W169" s="33">
        <v>412828</v>
      </c>
    </row>
    <row r="170" spans="1:37" ht="15" customHeight="1" x14ac:dyDescent="0.4">
      <c r="A170" s="32" t="s">
        <v>186</v>
      </c>
      <c r="B170" s="33" t="s">
        <v>32</v>
      </c>
      <c r="G170" s="33">
        <v>62</v>
      </c>
      <c r="I170" s="33">
        <v>-62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3350</v>
      </c>
      <c r="F171" s="44">
        <f>E167-E169+E170</f>
        <v>3351</v>
      </c>
      <c r="G171" s="43">
        <v>5097</v>
      </c>
      <c r="H171" s="44">
        <f>G167-G169-G170</f>
        <v>5099</v>
      </c>
      <c r="I171" s="43">
        <v>791</v>
      </c>
      <c r="J171" s="44">
        <f>I167-I169-I170</f>
        <v>792</v>
      </c>
      <c r="K171" s="43">
        <v>50408</v>
      </c>
      <c r="L171" s="44">
        <f>K167-K169+K170</f>
        <v>50408</v>
      </c>
      <c r="M171" s="43">
        <v>42590</v>
      </c>
      <c r="N171" s="44">
        <f>M167-M169+M170</f>
        <v>42590</v>
      </c>
      <c r="O171" s="43">
        <v>122607</v>
      </c>
      <c r="P171" s="44">
        <f>O167-O169+O170</f>
        <v>122607</v>
      </c>
      <c r="Q171" s="43">
        <v>33340</v>
      </c>
      <c r="R171" s="44">
        <f>Q167-Q169+Q170</f>
        <v>33340</v>
      </c>
      <c r="S171" s="43">
        <v>-86078</v>
      </c>
      <c r="T171" s="44">
        <f>S167-S169+S170</f>
        <v>-86078</v>
      </c>
      <c r="U171" s="43">
        <v>88961</v>
      </c>
      <c r="V171" s="44">
        <f>U167-U169+U170</f>
        <v>88961</v>
      </c>
      <c r="W171" s="43">
        <v>101488</v>
      </c>
      <c r="X171" s="44">
        <f>W167-W169+W170</f>
        <v>101488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27723</v>
      </c>
      <c r="G172" s="33">
        <v>28929</v>
      </c>
      <c r="I172" s="33">
        <v>27230</v>
      </c>
      <c r="K172" s="33">
        <v>35292</v>
      </c>
      <c r="M172" s="33">
        <v>42446</v>
      </c>
      <c r="O172" s="33">
        <v>54187</v>
      </c>
      <c r="Q172" s="33">
        <v>58280</v>
      </c>
      <c r="S172" s="33">
        <v>61311</v>
      </c>
      <c r="U172" s="33">
        <v>62116</v>
      </c>
      <c r="W172" s="33">
        <v>65700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-24372</v>
      </c>
      <c r="F174" s="44">
        <f>E171-E172</f>
        <v>-24373</v>
      </c>
      <c r="G174" s="43">
        <v>-23831</v>
      </c>
      <c r="H174" s="44">
        <f>G171-G172</f>
        <v>-23832</v>
      </c>
      <c r="I174" s="43">
        <v>-26438</v>
      </c>
      <c r="J174" s="44">
        <f>I171-I172</f>
        <v>-26439</v>
      </c>
      <c r="K174" s="43">
        <v>15116</v>
      </c>
      <c r="L174" s="44">
        <f>K171-K172</f>
        <v>15116</v>
      </c>
      <c r="M174" s="43">
        <v>144</v>
      </c>
      <c r="N174" s="44">
        <f>M171-M172</f>
        <v>144</v>
      </c>
      <c r="O174" s="43">
        <v>68420</v>
      </c>
      <c r="P174" s="44">
        <f>O171-O172</f>
        <v>68420</v>
      </c>
      <c r="Q174" s="43">
        <v>-24940</v>
      </c>
      <c r="R174" s="44">
        <f>Q171-Q172</f>
        <v>-24940</v>
      </c>
      <c r="S174" s="43">
        <v>-147389</v>
      </c>
      <c r="T174" s="44">
        <f>S171-S172</f>
        <v>-147389</v>
      </c>
      <c r="U174" s="43">
        <v>26845</v>
      </c>
      <c r="V174" s="44">
        <f>U171-U172</f>
        <v>26845</v>
      </c>
      <c r="W174" s="43">
        <v>35788</v>
      </c>
      <c r="X174" s="44">
        <f>W171-W172</f>
        <v>35788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82</v>
      </c>
      <c r="F177" s="47">
        <f>SUM(E178:E188)</f>
        <v>81</v>
      </c>
      <c r="G177" s="46">
        <v>1643</v>
      </c>
      <c r="H177" s="47">
        <f>SUM(G178:G188)</f>
        <v>1641</v>
      </c>
      <c r="I177" s="46">
        <v>2376</v>
      </c>
      <c r="J177" s="47">
        <f>SUM(I178:I188)</f>
        <v>2374</v>
      </c>
      <c r="K177" s="46">
        <v>469</v>
      </c>
      <c r="L177" s="47">
        <f>SUM(K178:K188)</f>
        <v>469</v>
      </c>
      <c r="M177" s="46">
        <v>2043</v>
      </c>
      <c r="N177" s="47">
        <f>SUM(M178:M188)</f>
        <v>2043</v>
      </c>
      <c r="O177" s="46">
        <v>2654</v>
      </c>
      <c r="P177" s="47">
        <f>SUM(O178:O188)</f>
        <v>2654</v>
      </c>
      <c r="Q177" s="46">
        <v>2905</v>
      </c>
      <c r="R177" s="47">
        <f>SUM(Q178:Q188)</f>
        <v>2905</v>
      </c>
      <c r="S177" s="46">
        <v>4145</v>
      </c>
      <c r="T177" s="47">
        <f>SUM(S178:S188)</f>
        <v>4145</v>
      </c>
      <c r="U177" s="46">
        <v>2438</v>
      </c>
      <c r="V177" s="47">
        <f>SUM(U178:U188)</f>
        <v>2438</v>
      </c>
      <c r="W177" s="46">
        <v>2289</v>
      </c>
      <c r="X177" s="47">
        <f>SUM(W178:W188)</f>
        <v>2289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2</v>
      </c>
      <c r="G178" s="33">
        <v>24</v>
      </c>
      <c r="I178" s="33">
        <v>19</v>
      </c>
      <c r="K178" s="33">
        <v>115</v>
      </c>
      <c r="M178" s="33">
        <v>526</v>
      </c>
      <c r="O178" s="33">
        <v>1470</v>
      </c>
      <c r="Q178" s="33">
        <v>1770</v>
      </c>
      <c r="S178" s="33">
        <v>957</v>
      </c>
      <c r="U178" s="33">
        <v>1141</v>
      </c>
      <c r="W178" s="33">
        <v>206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  <c r="Q181" s="33">
        <v>484</v>
      </c>
      <c r="S181" s="33">
        <v>196</v>
      </c>
      <c r="U181" s="33">
        <v>102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E183" s="33">
        <v>63</v>
      </c>
      <c r="G183" s="33">
        <v>1111</v>
      </c>
      <c r="I183" s="33">
        <v>262</v>
      </c>
      <c r="S183" s="33">
        <v>2343</v>
      </c>
      <c r="U183" s="33">
        <v>412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  <c r="G185" s="33">
        <v>399</v>
      </c>
      <c r="I185" s="33">
        <v>178</v>
      </c>
      <c r="M185" s="33">
        <v>20</v>
      </c>
      <c r="O185" s="33">
        <v>258</v>
      </c>
      <c r="W185" s="33">
        <v>529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U187" s="33">
        <v>485</v>
      </c>
      <c r="W187" s="33">
        <v>54</v>
      </c>
    </row>
    <row r="188" spans="1:37" ht="15" customHeight="1" x14ac:dyDescent="0.4">
      <c r="A188" s="32" t="s">
        <v>204</v>
      </c>
      <c r="B188" s="33" t="s">
        <v>32</v>
      </c>
      <c r="E188" s="33">
        <v>16</v>
      </c>
      <c r="G188" s="33">
        <v>107</v>
      </c>
      <c r="I188" s="33">
        <v>1915</v>
      </c>
      <c r="K188" s="33">
        <v>354</v>
      </c>
      <c r="M188" s="33">
        <v>1497</v>
      </c>
      <c r="O188" s="33">
        <v>926</v>
      </c>
      <c r="Q188" s="33">
        <v>651</v>
      </c>
      <c r="S188" s="33">
        <v>649</v>
      </c>
      <c r="U188" s="33">
        <v>298</v>
      </c>
      <c r="W188" s="33">
        <v>1500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449</v>
      </c>
      <c r="F189" s="47">
        <f>SUM(E190:E202)</f>
        <v>448</v>
      </c>
      <c r="G189" s="46">
        <v>419</v>
      </c>
      <c r="H189" s="47">
        <f>SUM(G190:G202)</f>
        <v>418</v>
      </c>
      <c r="I189" s="46">
        <v>1398</v>
      </c>
      <c r="J189" s="47">
        <f>SUM(I190:I202)</f>
        <v>1397</v>
      </c>
      <c r="K189" s="46">
        <v>4901</v>
      </c>
      <c r="L189" s="47">
        <f>SUM(K190:K202)</f>
        <v>4901</v>
      </c>
      <c r="M189" s="46">
        <v>5263</v>
      </c>
      <c r="N189" s="47">
        <f>SUM(M190:M202)</f>
        <v>5263</v>
      </c>
      <c r="O189" s="46">
        <v>7438</v>
      </c>
      <c r="P189" s="47">
        <f>SUM(O190:O202)</f>
        <v>7438</v>
      </c>
      <c r="Q189" s="46">
        <v>17588</v>
      </c>
      <c r="R189" s="47">
        <f>SUM(Q190:Q202)</f>
        <v>17588</v>
      </c>
      <c r="S189" s="46">
        <v>25513</v>
      </c>
      <c r="T189" s="47">
        <f>SUM(S190:S202)</f>
        <v>25513</v>
      </c>
      <c r="U189" s="46">
        <v>16993</v>
      </c>
      <c r="V189" s="47">
        <f>SUM(U190:U202)</f>
        <v>16993</v>
      </c>
      <c r="W189" s="46">
        <v>24223</v>
      </c>
      <c r="X189" s="47">
        <f>SUM(W190:W202)</f>
        <v>24223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203</v>
      </c>
      <c r="G190" s="33">
        <v>190</v>
      </c>
      <c r="I190" s="33">
        <v>758</v>
      </c>
      <c r="K190" s="33">
        <v>3079</v>
      </c>
      <c r="M190" s="33">
        <v>4098</v>
      </c>
      <c r="O190" s="33">
        <v>4282</v>
      </c>
      <c r="Q190" s="33">
        <v>4292</v>
      </c>
      <c r="S190" s="33">
        <v>6366</v>
      </c>
      <c r="U190" s="33">
        <v>10566</v>
      </c>
      <c r="W190" s="33">
        <v>9947</v>
      </c>
    </row>
    <row r="191" spans="1:37" ht="15" customHeight="1" x14ac:dyDescent="0.4">
      <c r="A191" s="32" t="s">
        <v>207</v>
      </c>
      <c r="B191" s="33" t="s">
        <v>32</v>
      </c>
      <c r="I191" s="33">
        <v>96</v>
      </c>
      <c r="K191" s="33">
        <v>313</v>
      </c>
      <c r="M191" s="33">
        <v>177</v>
      </c>
      <c r="O191" s="33">
        <v>132</v>
      </c>
      <c r="Q191" s="33">
        <v>94</v>
      </c>
      <c r="S191" s="33">
        <v>15</v>
      </c>
      <c r="W191" s="33">
        <v>69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K196" s="33">
        <v>504</v>
      </c>
      <c r="M196" s="33">
        <v>145</v>
      </c>
      <c r="O196" s="33">
        <v>1484</v>
      </c>
      <c r="Q196" s="33">
        <v>4455</v>
      </c>
      <c r="W196" s="33">
        <v>8249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  <c r="Q199" s="33">
        <v>6613</v>
      </c>
      <c r="S199" s="33">
        <v>15550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245</v>
      </c>
      <c r="G202" s="33">
        <v>228</v>
      </c>
      <c r="I202" s="33">
        <v>543</v>
      </c>
      <c r="K202" s="33">
        <v>1005</v>
      </c>
      <c r="M202" s="33">
        <v>843</v>
      </c>
      <c r="O202" s="33">
        <v>1540</v>
      </c>
      <c r="Q202" s="33">
        <v>2134</v>
      </c>
      <c r="S202" s="33">
        <v>3582</v>
      </c>
      <c r="U202" s="33">
        <v>6427</v>
      </c>
      <c r="W202" s="33">
        <v>5958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-24739</v>
      </c>
      <c r="F203" s="44">
        <f>E174+E177-E189</f>
        <v>-24739</v>
      </c>
      <c r="G203" s="43">
        <v>-22607</v>
      </c>
      <c r="H203" s="44">
        <f>G174+G177-G189</f>
        <v>-22607</v>
      </c>
      <c r="I203" s="43">
        <v>-25460</v>
      </c>
      <c r="J203" s="44">
        <f>I174+I177-I189</f>
        <v>-25460</v>
      </c>
      <c r="K203" s="43">
        <v>10684</v>
      </c>
      <c r="L203" s="44">
        <f>K174+K177-K189</f>
        <v>10684</v>
      </c>
      <c r="M203" s="43">
        <v>-3076</v>
      </c>
      <c r="N203" s="44">
        <f>M174+M177-M189</f>
        <v>-3076</v>
      </c>
      <c r="O203" s="43">
        <v>63636</v>
      </c>
      <c r="P203" s="44">
        <f>O174+O177-O189</f>
        <v>63636</v>
      </c>
      <c r="Q203" s="43">
        <v>-39623</v>
      </c>
      <c r="R203" s="44">
        <f>Q174+Q177-Q189</f>
        <v>-39623</v>
      </c>
      <c r="S203" s="43">
        <v>-168757</v>
      </c>
      <c r="T203" s="44">
        <f>S174+S177-S189</f>
        <v>-168757</v>
      </c>
      <c r="U203" s="43">
        <v>12290</v>
      </c>
      <c r="V203" s="44">
        <f>U174+U177-U189</f>
        <v>12290</v>
      </c>
      <c r="W203" s="43">
        <v>13854</v>
      </c>
      <c r="X203" s="44">
        <f>W174+W177-W189</f>
        <v>13854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/>
      <c r="F204" s="41">
        <f>SUM(E205:E215)</f>
        <v>0</v>
      </c>
      <c r="G204" s="40">
        <v>48</v>
      </c>
      <c r="H204" s="41">
        <f>SUM(G205:G215)</f>
        <v>47</v>
      </c>
      <c r="I204" s="40">
        <v>8</v>
      </c>
      <c r="J204" s="41">
        <f>SUM(I205:I215)</f>
        <v>8</v>
      </c>
      <c r="K204" s="40">
        <v>209</v>
      </c>
      <c r="L204" s="41">
        <f>SUM(K205:K215)</f>
        <v>209</v>
      </c>
      <c r="M204" s="40">
        <v>2125</v>
      </c>
      <c r="N204" s="41">
        <f>SUM(M205:M215)</f>
        <v>2125</v>
      </c>
      <c r="O204" s="40">
        <v>203</v>
      </c>
      <c r="P204" s="41">
        <f>SUM(O205:O215)</f>
        <v>203</v>
      </c>
      <c r="Q204" s="40">
        <v>21514</v>
      </c>
      <c r="R204" s="41">
        <f>SUM(Q205:Q215)</f>
        <v>21514</v>
      </c>
      <c r="S204" s="40">
        <v>2078</v>
      </c>
      <c r="T204" s="41">
        <f>SUM(S205:S215)</f>
        <v>2078</v>
      </c>
      <c r="U204" s="40">
        <v>1938</v>
      </c>
      <c r="V204" s="41">
        <f>SUM(U205:U215)</f>
        <v>1938</v>
      </c>
      <c r="W204" s="40">
        <v>5705</v>
      </c>
      <c r="X204" s="41">
        <f>SUM(W205:W215)</f>
        <v>5705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W206" s="33">
        <v>372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2</v>
      </c>
      <c r="I208" s="33">
        <v>8</v>
      </c>
      <c r="K208" s="33">
        <v>2</v>
      </c>
      <c r="M208" s="33">
        <v>1122</v>
      </c>
      <c r="O208" s="33">
        <v>137</v>
      </c>
      <c r="Q208" s="33">
        <v>21179</v>
      </c>
      <c r="S208" s="33">
        <v>136</v>
      </c>
      <c r="U208" s="33">
        <v>142</v>
      </c>
      <c r="W208" s="33">
        <v>281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  <c r="S211" s="33">
        <v>742</v>
      </c>
      <c r="U211" s="33">
        <v>61</v>
      </c>
      <c r="W211" s="33">
        <v>221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U213" s="33">
        <v>1592</v>
      </c>
      <c r="W213" s="33">
        <v>1571</v>
      </c>
    </row>
    <row r="214" spans="1:37" ht="15" customHeight="1" x14ac:dyDescent="0.4">
      <c r="A214" s="32" t="s">
        <v>226</v>
      </c>
      <c r="B214" s="33" t="s">
        <v>32</v>
      </c>
      <c r="W214" s="33">
        <v>555</v>
      </c>
    </row>
    <row r="215" spans="1:37" ht="15" customHeight="1" x14ac:dyDescent="0.4">
      <c r="A215" s="32" t="s">
        <v>227</v>
      </c>
      <c r="B215" s="33" t="s">
        <v>32</v>
      </c>
      <c r="G215" s="33">
        <v>45</v>
      </c>
      <c r="K215" s="33">
        <v>207</v>
      </c>
      <c r="M215" s="33">
        <v>1003</v>
      </c>
      <c r="O215" s="33">
        <v>66</v>
      </c>
      <c r="Q215" s="33">
        <v>335</v>
      </c>
      <c r="S215" s="33">
        <v>1200</v>
      </c>
      <c r="U215" s="33">
        <v>143</v>
      </c>
      <c r="W215" s="33">
        <v>2705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/>
      <c r="F216" s="47">
        <f>SUM(E217:E227)</f>
        <v>0</v>
      </c>
      <c r="G216" s="46">
        <v>3371</v>
      </c>
      <c r="H216" s="47">
        <f>SUM(G217:G227)</f>
        <v>3371</v>
      </c>
      <c r="I216" s="46">
        <v>76</v>
      </c>
      <c r="J216" s="47">
        <f>SUM(I217:I227)</f>
        <v>75</v>
      </c>
      <c r="K216" s="46">
        <v>1947</v>
      </c>
      <c r="L216" s="47">
        <f>SUM(K217:K227)</f>
        <v>1947</v>
      </c>
      <c r="M216" s="46">
        <v>4543</v>
      </c>
      <c r="N216" s="47">
        <f>SUM(M217:M227)</f>
        <v>4543</v>
      </c>
      <c r="O216" s="46">
        <v>5493</v>
      </c>
      <c r="P216" s="47">
        <f>SUM(O217:O227)</f>
        <v>5493</v>
      </c>
      <c r="Q216" s="46">
        <v>2958</v>
      </c>
      <c r="R216" s="47">
        <f>SUM(Q217:Q227)</f>
        <v>2958</v>
      </c>
      <c r="S216" s="46">
        <v>14075</v>
      </c>
      <c r="T216" s="47">
        <f>SUM(S217:S227)</f>
        <v>14075</v>
      </c>
      <c r="U216" s="46">
        <v>5309</v>
      </c>
      <c r="V216" s="47">
        <f>SUM(U217:U227)</f>
        <v>5309</v>
      </c>
      <c r="W216" s="46">
        <v>2780</v>
      </c>
      <c r="X216" s="47">
        <f>SUM(W217:W227)</f>
        <v>2780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S218" s="33">
        <v>2638</v>
      </c>
      <c r="U218" s="33">
        <v>2241</v>
      </c>
      <c r="W218" s="33">
        <v>493</v>
      </c>
    </row>
    <row r="219" spans="1:37" ht="15" customHeight="1" x14ac:dyDescent="0.4">
      <c r="A219" s="32" t="s">
        <v>208</v>
      </c>
      <c r="B219" s="33" t="s">
        <v>32</v>
      </c>
    </row>
    <row r="220" spans="1:37" ht="15" customHeight="1" x14ac:dyDescent="0.4">
      <c r="A220" s="32" t="s">
        <v>209</v>
      </c>
      <c r="B220" s="33" t="s">
        <v>32</v>
      </c>
      <c r="S220" s="33">
        <v>1988</v>
      </c>
    </row>
    <row r="221" spans="1:37" ht="15" customHeight="1" x14ac:dyDescent="0.4">
      <c r="A221" s="32" t="s">
        <v>211</v>
      </c>
      <c r="B221" s="33" t="s">
        <v>32</v>
      </c>
      <c r="G221" s="33">
        <v>3</v>
      </c>
      <c r="I221" s="33">
        <v>70</v>
      </c>
      <c r="K221" s="33">
        <v>31</v>
      </c>
      <c r="M221" s="33">
        <v>1596</v>
      </c>
      <c r="O221" s="33">
        <v>1846</v>
      </c>
      <c r="Q221" s="33">
        <v>2848</v>
      </c>
      <c r="S221" s="33">
        <v>1355</v>
      </c>
      <c r="U221" s="33">
        <v>3068</v>
      </c>
      <c r="W221" s="33">
        <v>1712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I224" s="33">
        <v>5</v>
      </c>
      <c r="K224" s="33">
        <v>27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Q226" s="33">
        <v>110</v>
      </c>
      <c r="S226" s="33">
        <v>3136</v>
      </c>
      <c r="W226" s="33">
        <v>403</v>
      </c>
    </row>
    <row r="227" spans="1:37" ht="15" customHeight="1" x14ac:dyDescent="0.4">
      <c r="A227" s="32" t="s">
        <v>235</v>
      </c>
      <c r="B227" s="33" t="s">
        <v>32</v>
      </c>
      <c r="G227" s="33">
        <v>3368</v>
      </c>
      <c r="K227" s="33">
        <v>1889</v>
      </c>
      <c r="M227" s="33">
        <v>2947</v>
      </c>
      <c r="O227" s="33">
        <v>3647</v>
      </c>
      <c r="S227" s="33">
        <v>4958</v>
      </c>
      <c r="W227" s="33">
        <v>172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-24739</v>
      </c>
      <c r="F229" s="44">
        <f>E203+E204-E216</f>
        <v>-24739</v>
      </c>
      <c r="G229" s="43">
        <v>-25930</v>
      </c>
      <c r="H229" s="44">
        <f>G203+G204-G216</f>
        <v>-25930</v>
      </c>
      <c r="I229" s="43">
        <v>-25527</v>
      </c>
      <c r="J229" s="44">
        <f>I203+I204-I216</f>
        <v>-25528</v>
      </c>
      <c r="K229" s="43">
        <v>8946</v>
      </c>
      <c r="L229" s="44">
        <f>K203+K204-K216</f>
        <v>8946</v>
      </c>
      <c r="M229" s="43">
        <v>-5494</v>
      </c>
      <c r="N229" s="44">
        <f>M203+M204-M216</f>
        <v>-5494</v>
      </c>
      <c r="O229" s="43">
        <v>58346</v>
      </c>
      <c r="P229" s="44">
        <f>O203+O204-O216</f>
        <v>58346</v>
      </c>
      <c r="Q229" s="43">
        <v>-21067</v>
      </c>
      <c r="R229" s="44">
        <f>Q203+Q204-Q216</f>
        <v>-21067</v>
      </c>
      <c r="S229" s="43">
        <v>-180754</v>
      </c>
      <c r="T229" s="44">
        <f>S203+S204-S216</f>
        <v>-180754</v>
      </c>
      <c r="U229" s="43">
        <v>8919</v>
      </c>
      <c r="V229" s="44">
        <f>U203+U204-U216</f>
        <v>8919</v>
      </c>
      <c r="W229" s="43">
        <v>16779</v>
      </c>
      <c r="X229" s="44">
        <f>W203+W204-W216</f>
        <v>16779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-24739</v>
      </c>
      <c r="G232" s="33">
        <v>-25930</v>
      </c>
      <c r="I232" s="33">
        <v>-25527</v>
      </c>
      <c r="K232" s="33">
        <v>8946</v>
      </c>
      <c r="M232" s="33">
        <v>-5494</v>
      </c>
      <c r="O232" s="33">
        <v>58346</v>
      </c>
      <c r="Q232" s="33">
        <v>-21067</v>
      </c>
      <c r="S232" s="33">
        <v>-180754</v>
      </c>
      <c r="U232" s="33">
        <v>8919</v>
      </c>
      <c r="W232" s="33">
        <v>16779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268</v>
      </c>
      <c r="F233" s="36">
        <f>SUM(E234:E244)</f>
        <v>268</v>
      </c>
      <c r="G233" s="35">
        <v>153</v>
      </c>
      <c r="H233" s="36">
        <f>SUM(G234:G244)</f>
        <v>153</v>
      </c>
      <c r="I233" s="35">
        <v>1336</v>
      </c>
      <c r="J233" s="36">
        <f>SUM(I234:I244)</f>
        <v>1336</v>
      </c>
      <c r="K233" s="35">
        <v>733</v>
      </c>
      <c r="L233" s="36">
        <f>SUM(K234:K244)</f>
        <v>733</v>
      </c>
      <c r="M233" s="35">
        <v>-786</v>
      </c>
      <c r="N233" s="36">
        <f>SUM(M234:M244)</f>
        <v>-786</v>
      </c>
      <c r="O233" s="35">
        <v>5403</v>
      </c>
      <c r="P233" s="36">
        <f>SUM(O234:O244)</f>
        <v>5403</v>
      </c>
      <c r="Q233" s="35">
        <v>2475</v>
      </c>
      <c r="R233" s="36">
        <f>SUM(Q234:Q244)</f>
        <v>2867</v>
      </c>
      <c r="S233" s="35">
        <v>-1875</v>
      </c>
      <c r="T233" s="36">
        <f>SUM(S234:S244)</f>
        <v>-2524</v>
      </c>
      <c r="U233" s="35">
        <v>1720</v>
      </c>
      <c r="V233" s="36">
        <f>SUM(U234:U244)</f>
        <v>5834</v>
      </c>
      <c r="W233" s="35">
        <v>1604</v>
      </c>
      <c r="X233" s="36">
        <f>SUM(W234:W244)</f>
        <v>29858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8</v>
      </c>
      <c r="G236" s="33">
        <v>142</v>
      </c>
      <c r="I236" s="33">
        <v>252</v>
      </c>
      <c r="K236" s="33">
        <v>1270</v>
      </c>
      <c r="M236" s="33">
        <v>194</v>
      </c>
      <c r="O236" s="33">
        <v>3890</v>
      </c>
      <c r="Q236" s="33">
        <v>1355</v>
      </c>
      <c r="S236" s="33">
        <v>1258</v>
      </c>
      <c r="U236" s="33">
        <v>1786</v>
      </c>
      <c r="W236" s="33">
        <v>559</v>
      </c>
    </row>
    <row r="237" spans="1:37" ht="15" customHeight="1" x14ac:dyDescent="0.4">
      <c r="A237" s="32" t="s">
        <v>245</v>
      </c>
      <c r="B237" s="33" t="s">
        <v>32</v>
      </c>
      <c r="E237" s="33">
        <v>260</v>
      </c>
      <c r="G237" s="33">
        <v>11</v>
      </c>
      <c r="I237" s="33">
        <v>1084</v>
      </c>
      <c r="K237" s="33">
        <v>-537</v>
      </c>
      <c r="M237" s="33">
        <v>-980</v>
      </c>
      <c r="O237" s="33">
        <v>1513</v>
      </c>
      <c r="Q237" s="33">
        <v>1316</v>
      </c>
      <c r="S237" s="33">
        <v>-3453</v>
      </c>
      <c r="U237" s="33">
        <v>-66</v>
      </c>
      <c r="W237" s="33">
        <v>1045</v>
      </c>
    </row>
    <row r="238" spans="1:37" ht="15" customHeight="1" x14ac:dyDescent="0.4">
      <c r="A238" s="32" t="s">
        <v>246</v>
      </c>
      <c r="B238" s="33" t="s">
        <v>32</v>
      </c>
      <c r="Q238" s="33">
        <v>196</v>
      </c>
      <c r="S238" s="33">
        <v>-320</v>
      </c>
    </row>
    <row r="239" spans="1:37" ht="15" customHeight="1" x14ac:dyDescent="0.4">
      <c r="A239" s="32" t="s">
        <v>247</v>
      </c>
      <c r="B239" s="33" t="s">
        <v>32</v>
      </c>
      <c r="W239" s="33">
        <v>15175</v>
      </c>
    </row>
    <row r="240" spans="1:37" ht="15" customHeight="1" x14ac:dyDescent="0.4">
      <c r="A240" s="32" t="s">
        <v>248</v>
      </c>
      <c r="B240" s="33" t="s">
        <v>32</v>
      </c>
      <c r="S240" s="33">
        <v>-9</v>
      </c>
      <c r="U240" s="33">
        <v>4114</v>
      </c>
      <c r="W240" s="33">
        <v>13079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-25007</v>
      </c>
      <c r="F245" s="44">
        <f>F229-E233+SUM(E242:E244)-E241-E240</f>
        <v>-25007</v>
      </c>
      <c r="G245" s="43">
        <v>-26084</v>
      </c>
      <c r="H245" s="44">
        <f>H229-G233+SUM(G242:G244)-G241-G240</f>
        <v>-26083</v>
      </c>
      <c r="I245" s="43">
        <v>-26865</v>
      </c>
      <c r="J245" s="44">
        <f>J229-I233+SUM(I242:I244)-I241-I240</f>
        <v>-26864</v>
      </c>
      <c r="K245" s="43">
        <v>8213</v>
      </c>
      <c r="L245" s="44">
        <f>L229-K233+SUM(K242:K244)-K241-K240</f>
        <v>8213</v>
      </c>
      <c r="M245" s="43">
        <v>-4708</v>
      </c>
      <c r="N245" s="44">
        <f>N229-M233+SUM(M242:M244)-M241-M240</f>
        <v>-4708</v>
      </c>
      <c r="O245" s="43">
        <v>52943</v>
      </c>
      <c r="P245" s="44">
        <f>P229-O233+SUM(O242:O244)-O241-O240</f>
        <v>52943</v>
      </c>
      <c r="Q245" s="43">
        <v>-23542</v>
      </c>
      <c r="R245" s="44">
        <f>R229-Q233+SUM(Q242:Q244)-Q241-Q240</f>
        <v>-23542</v>
      </c>
      <c r="S245" s="43">
        <v>-178870</v>
      </c>
      <c r="T245" s="44">
        <f>T229-S233+SUM(S242:S244)-S241-S240</f>
        <v>-178870</v>
      </c>
      <c r="U245" s="43">
        <v>3085</v>
      </c>
      <c r="V245" s="44">
        <f>V229-U233+SUM(U242:U244)-U241-U240</f>
        <v>3085</v>
      </c>
      <c r="W245" s="43">
        <v>2096</v>
      </c>
      <c r="X245" s="44">
        <f>X229-W233+SUM(W242:W244)-W241-W240</f>
        <v>2096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G246" s="33">
        <v>-25930</v>
      </c>
      <c r="I246" s="33">
        <v>-25527</v>
      </c>
      <c r="K246" s="33">
        <v>8946</v>
      </c>
      <c r="M246" s="33">
        <v>-5494</v>
      </c>
      <c r="O246" s="33">
        <v>58346</v>
      </c>
      <c r="Q246" s="33">
        <v>-21067</v>
      </c>
      <c r="S246" s="33">
        <v>-180754</v>
      </c>
      <c r="U246" s="33">
        <v>8919</v>
      </c>
      <c r="W246" s="33">
        <v>16779</v>
      </c>
    </row>
    <row r="247" spans="1:37" ht="15" customHeight="1" x14ac:dyDescent="0.4">
      <c r="A247" s="32" t="s">
        <v>255</v>
      </c>
      <c r="B247" s="33" t="s">
        <v>32</v>
      </c>
      <c r="G247" s="33">
        <v>3261</v>
      </c>
      <c r="I247" s="33">
        <v>15777</v>
      </c>
      <c r="K247" s="33">
        <v>35944</v>
      </c>
      <c r="M247" s="33">
        <v>53368</v>
      </c>
      <c r="O247" s="33">
        <v>77769</v>
      </c>
      <c r="Q247" s="33">
        <v>94081</v>
      </c>
      <c r="S247" s="33">
        <v>94763</v>
      </c>
      <c r="U247" s="33">
        <v>121821</v>
      </c>
      <c r="W247" s="33">
        <v>125785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S249" s="33">
        <v>2638</v>
      </c>
      <c r="U249" s="33">
        <v>2241</v>
      </c>
      <c r="W249" s="33">
        <v>493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W251" s="33">
        <v>-372</v>
      </c>
    </row>
    <row r="252" spans="1:37" ht="15" customHeight="1" x14ac:dyDescent="0.4">
      <c r="A252" s="32" t="s">
        <v>520</v>
      </c>
      <c r="B252" s="33" t="s">
        <v>32</v>
      </c>
      <c r="S252" s="33">
        <v>1988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-2</v>
      </c>
      <c r="I254" s="33">
        <v>41</v>
      </c>
      <c r="K254" s="33">
        <v>-1</v>
      </c>
      <c r="M254" s="33">
        <v>-1105</v>
      </c>
      <c r="O254" s="33">
        <v>1709</v>
      </c>
      <c r="Q254" s="33">
        <v>-20978</v>
      </c>
      <c r="S254" s="33">
        <v>-130</v>
      </c>
      <c r="U254" s="33">
        <v>-110</v>
      </c>
      <c r="W254" s="33">
        <v>-127</v>
      </c>
    </row>
    <row r="255" spans="1:37" ht="15" customHeight="1" x14ac:dyDescent="0.4">
      <c r="A255" s="32" t="s">
        <v>263</v>
      </c>
      <c r="B255" s="33" t="s">
        <v>32</v>
      </c>
      <c r="G255" s="33">
        <v>3</v>
      </c>
      <c r="I255" s="33">
        <v>21</v>
      </c>
      <c r="K255" s="33">
        <v>30</v>
      </c>
      <c r="M255" s="33">
        <v>734</v>
      </c>
      <c r="Q255" s="33">
        <v>2287</v>
      </c>
      <c r="S255" s="33">
        <v>774</v>
      </c>
      <c r="U255" s="33">
        <v>3036</v>
      </c>
      <c r="W255" s="33">
        <v>1521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>
        <v>-45</v>
      </c>
      <c r="I261" s="33">
        <v>15</v>
      </c>
      <c r="K261" s="33">
        <v>-2</v>
      </c>
      <c r="M261" s="33">
        <v>56</v>
      </c>
      <c r="O261" s="33">
        <v>80</v>
      </c>
      <c r="Q261" s="33"/>
      <c r="S261" s="33"/>
      <c r="U261" s="33"/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/>
      <c r="I262" s="33"/>
      <c r="K262" s="33">
        <v>113</v>
      </c>
      <c r="M262" s="33">
        <v>185</v>
      </c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>
        <v>-144</v>
      </c>
      <c r="I263" s="33">
        <v>770</v>
      </c>
      <c r="K263" s="33">
        <v>-54</v>
      </c>
      <c r="M263" s="33">
        <v>374</v>
      </c>
      <c r="O263" s="33"/>
      <c r="Q263" s="33"/>
      <c r="S263" s="33"/>
      <c r="U263" s="33"/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>
        <v>3569</v>
      </c>
      <c r="S264" s="33">
        <v>10423</v>
      </c>
      <c r="U264" s="33">
        <v>-4455</v>
      </c>
      <c r="W264" s="33">
        <v>-281</v>
      </c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>
        <v>-24</v>
      </c>
      <c r="I265" s="33">
        <v>-19</v>
      </c>
      <c r="K265" s="33">
        <v>-115</v>
      </c>
      <c r="M265" s="33">
        <v>-526</v>
      </c>
      <c r="O265" s="33">
        <v>-1470</v>
      </c>
      <c r="Q265" s="33">
        <v>-1770</v>
      </c>
      <c r="S265" s="33">
        <v>-957</v>
      </c>
      <c r="U265" s="33">
        <v>-1141</v>
      </c>
      <c r="W265" s="33">
        <v>-206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>
        <v>190</v>
      </c>
      <c r="I266" s="33">
        <v>758</v>
      </c>
      <c r="K266" s="33">
        <v>3079</v>
      </c>
      <c r="M266" s="33">
        <v>4098</v>
      </c>
      <c r="O266" s="33">
        <v>4282</v>
      </c>
      <c r="Q266" s="33">
        <v>4292</v>
      </c>
      <c r="S266" s="33">
        <v>6366</v>
      </c>
      <c r="U266" s="33">
        <v>10566</v>
      </c>
      <c r="W266" s="33">
        <v>9947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>
        <v>-359</v>
      </c>
      <c r="I267" s="33">
        <v>285</v>
      </c>
      <c r="K267" s="33">
        <v>-512</v>
      </c>
      <c r="M267" s="33">
        <v>-2204</v>
      </c>
      <c r="O267" s="33">
        <v>-433</v>
      </c>
      <c r="Q267" s="33">
        <v>4149</v>
      </c>
      <c r="S267" s="33">
        <v>3501</v>
      </c>
      <c r="U267" s="33">
        <v>-2841</v>
      </c>
      <c r="W267" s="33">
        <v>-382</v>
      </c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>
        <v>-399</v>
      </c>
      <c r="I269" s="33">
        <v>-178</v>
      </c>
      <c r="K269" s="33"/>
      <c r="M269" s="33">
        <v>-20</v>
      </c>
      <c r="O269" s="33">
        <v>-258</v>
      </c>
      <c r="Q269" s="33">
        <v>6613</v>
      </c>
      <c r="S269" s="33">
        <v>15550</v>
      </c>
      <c r="U269" s="33"/>
      <c r="W269" s="33">
        <v>-529</v>
      </c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>
        <v>12314</v>
      </c>
      <c r="I272" s="33">
        <v>-17935</v>
      </c>
      <c r="K272" s="33">
        <v>-10558</v>
      </c>
      <c r="M272" s="33">
        <v>-16830</v>
      </c>
      <c r="O272" s="33">
        <v>-50957</v>
      </c>
      <c r="Q272" s="33">
        <v>33423</v>
      </c>
      <c r="S272" s="33">
        <v>32833</v>
      </c>
      <c r="U272" s="33">
        <v>-68960</v>
      </c>
      <c r="W272" s="33">
        <v>41587</v>
      </c>
    </row>
    <row r="273" spans="1:37" ht="15" customHeight="1" x14ac:dyDescent="0.4">
      <c r="A273" s="32" t="s">
        <v>281</v>
      </c>
      <c r="B273" s="33" t="s">
        <v>32</v>
      </c>
      <c r="G273" s="33">
        <v>-2103</v>
      </c>
      <c r="I273" s="33">
        <v>-16449</v>
      </c>
      <c r="K273" s="33">
        <v>-8334</v>
      </c>
      <c r="M273" s="33">
        <v>-6211</v>
      </c>
      <c r="O273" s="33">
        <v>-15423</v>
      </c>
      <c r="Q273" s="33">
        <v>-19342</v>
      </c>
      <c r="S273" s="33">
        <v>16327</v>
      </c>
      <c r="U273" s="33">
        <v>-6684</v>
      </c>
      <c r="W273" s="33">
        <v>-36</v>
      </c>
    </row>
    <row r="274" spans="1:37" ht="15" customHeight="1" x14ac:dyDescent="0.4">
      <c r="A274" s="32" t="s">
        <v>282</v>
      </c>
      <c r="B274" s="33" t="s">
        <v>32</v>
      </c>
      <c r="G274" s="33">
        <v>-3948</v>
      </c>
      <c r="I274" s="33">
        <v>2367</v>
      </c>
      <c r="K274" s="33">
        <v>3208</v>
      </c>
      <c r="M274" s="33">
        <v>13312</v>
      </c>
      <c r="O274" s="33">
        <v>23762</v>
      </c>
      <c r="Q274" s="33">
        <v>-8555</v>
      </c>
      <c r="S274" s="33">
        <v>-16372</v>
      </c>
      <c r="U274" s="33">
        <v>5208</v>
      </c>
      <c r="W274" s="33">
        <v>-1628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G277" s="33">
        <v>-3691</v>
      </c>
      <c r="I277" s="33">
        <v>1398</v>
      </c>
      <c r="K277" s="33">
        <v>-3836</v>
      </c>
      <c r="M277" s="33">
        <v>-9185</v>
      </c>
      <c r="O277" s="33">
        <v>10618</v>
      </c>
      <c r="Q277" s="33">
        <v>4606</v>
      </c>
      <c r="S277" s="33">
        <v>-15908</v>
      </c>
      <c r="U277" s="33">
        <v>14014</v>
      </c>
      <c r="W277" s="33">
        <v>-6508</v>
      </c>
    </row>
    <row r="278" spans="1:37" ht="15" customHeight="1" x14ac:dyDescent="0.4">
      <c r="A278" s="32" t="s">
        <v>286</v>
      </c>
      <c r="B278" s="33" t="s">
        <v>32</v>
      </c>
      <c r="G278" s="33">
        <v>175</v>
      </c>
      <c r="I278" s="33">
        <v>101</v>
      </c>
      <c r="K278" s="33">
        <v>922</v>
      </c>
      <c r="M278" s="33">
        <v>5329</v>
      </c>
      <c r="O278" s="33">
        <v>-2329</v>
      </c>
      <c r="Q278" s="33">
        <v>-868</v>
      </c>
      <c r="S278" s="33">
        <v>-2502</v>
      </c>
      <c r="U278" s="33">
        <v>1489</v>
      </c>
      <c r="W278" s="33">
        <v>-2560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>
        <v>59</v>
      </c>
      <c r="H280" s="36"/>
      <c r="I280" s="35">
        <v>8294</v>
      </c>
      <c r="J280" s="36"/>
      <c r="K280" s="35">
        <v>-3858</v>
      </c>
      <c r="L280" s="36"/>
      <c r="M280" s="35">
        <v>3105</v>
      </c>
      <c r="N280" s="36"/>
      <c r="O280" s="35">
        <v>47</v>
      </c>
      <c r="P280" s="36"/>
      <c r="Q280" s="35">
        <v>8369</v>
      </c>
      <c r="R280" s="36"/>
      <c r="S280" s="35">
        <v>-3952</v>
      </c>
      <c r="T280" s="36"/>
      <c r="U280" s="35">
        <v>-1222</v>
      </c>
      <c r="V280" s="36"/>
      <c r="W280" s="35">
        <v>543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>
        <v>-20643</v>
      </c>
      <c r="H285" s="47">
        <f>SUM(G246:G280)</f>
        <v>-20643</v>
      </c>
      <c r="I285" s="46">
        <v>-30280</v>
      </c>
      <c r="J285" s="47">
        <f>SUM(I246:I280)</f>
        <v>-30281</v>
      </c>
      <c r="K285" s="46">
        <v>24972</v>
      </c>
      <c r="L285" s="47">
        <f>SUM(K246:K280)</f>
        <v>24972</v>
      </c>
      <c r="M285" s="46">
        <v>38986</v>
      </c>
      <c r="N285" s="47">
        <f>SUM(M246:M280)</f>
        <v>38986</v>
      </c>
      <c r="O285" s="46">
        <v>105743</v>
      </c>
      <c r="P285" s="47">
        <f>SUM(O246:O280)</f>
        <v>105743</v>
      </c>
      <c r="Q285" s="46">
        <v>88809</v>
      </c>
      <c r="R285" s="47">
        <f>SUM(Q246:Q280)</f>
        <v>88809</v>
      </c>
      <c r="S285" s="46">
        <v>-35412</v>
      </c>
      <c r="T285" s="47">
        <f>SUM(S246:S280)</f>
        <v>-35412</v>
      </c>
      <c r="U285" s="46">
        <v>81881</v>
      </c>
      <c r="V285" s="47">
        <f>SUM(U246:U280)</f>
        <v>81881</v>
      </c>
      <c r="W285" s="46">
        <v>184026</v>
      </c>
      <c r="X285" s="47">
        <f>SUM(W246:W280)</f>
        <v>184026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G286" s="33">
        <v>24</v>
      </c>
      <c r="I286" s="33">
        <v>18</v>
      </c>
      <c r="K286" s="33">
        <v>115</v>
      </c>
      <c r="M286" s="33">
        <v>361</v>
      </c>
      <c r="O286" s="33">
        <v>1407</v>
      </c>
      <c r="Q286" s="33">
        <v>1393</v>
      </c>
      <c r="S286" s="33">
        <v>1124</v>
      </c>
      <c r="U286" s="33">
        <v>355</v>
      </c>
      <c r="W286" s="33">
        <v>928</v>
      </c>
    </row>
    <row r="287" spans="1:37" ht="15" customHeight="1" x14ac:dyDescent="0.4">
      <c r="A287" s="32" t="s">
        <v>295</v>
      </c>
      <c r="B287" s="33" t="s">
        <v>32</v>
      </c>
      <c r="G287" s="33">
        <v>-192</v>
      </c>
      <c r="I287" s="33">
        <v>-741</v>
      </c>
      <c r="K287" s="33">
        <v>-3004</v>
      </c>
      <c r="M287" s="33">
        <v>-3894</v>
      </c>
      <c r="O287" s="33">
        <v>-4121</v>
      </c>
      <c r="Q287" s="33">
        <v>-4144</v>
      </c>
      <c r="S287" s="33">
        <v>-6423</v>
      </c>
      <c r="U287" s="33">
        <v>-10616</v>
      </c>
      <c r="W287" s="33">
        <v>-10139</v>
      </c>
    </row>
    <row r="288" spans="1:37" ht="15" customHeight="1" x14ac:dyDescent="0.4">
      <c r="A288" s="32" t="s">
        <v>296</v>
      </c>
      <c r="B288" s="33" t="s">
        <v>32</v>
      </c>
      <c r="G288" s="33">
        <v>-145</v>
      </c>
      <c r="I288" s="33">
        <v>-242</v>
      </c>
      <c r="K288" s="33">
        <v>-1096</v>
      </c>
      <c r="M288" s="33">
        <v>-456</v>
      </c>
      <c r="O288" s="33">
        <v>-858</v>
      </c>
      <c r="Q288" s="33">
        <v>-3332</v>
      </c>
      <c r="S288" s="33">
        <v>-1836</v>
      </c>
      <c r="U288" s="33">
        <v>-944</v>
      </c>
      <c r="W288" s="33">
        <v>-1401</v>
      </c>
    </row>
    <row r="289" spans="1:37" ht="15" customHeight="1" x14ac:dyDescent="0.4">
      <c r="A289" s="32" t="s">
        <v>297</v>
      </c>
      <c r="B289" s="33" t="s">
        <v>32</v>
      </c>
      <c r="M289" s="33">
        <v>-2132</v>
      </c>
      <c r="O289" s="33">
        <v>-2774</v>
      </c>
      <c r="S289" s="33">
        <v>-6146</v>
      </c>
      <c r="U289" s="33">
        <v>686</v>
      </c>
      <c r="W289" s="33">
        <v>-672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>
        <v>1000</v>
      </c>
      <c r="N290" s="36"/>
      <c r="O290" s="35">
        <v>470</v>
      </c>
      <c r="P290" s="36"/>
      <c r="Q290" s="35">
        <v>376</v>
      </c>
      <c r="R290" s="36"/>
      <c r="S290" s="35">
        <v>328</v>
      </c>
      <c r="T290" s="36"/>
      <c r="U290" s="35">
        <v>-5789</v>
      </c>
      <c r="V290" s="36"/>
      <c r="W290" s="35">
        <v>224</v>
      </c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>
        <v>-20957</v>
      </c>
      <c r="H291" s="44">
        <f>H285+SUM(G286:G290)</f>
        <v>-20956</v>
      </c>
      <c r="I291" s="43">
        <v>-31246</v>
      </c>
      <c r="J291" s="44">
        <f>J285+SUM(I286:I290)</f>
        <v>-31246</v>
      </c>
      <c r="K291" s="43">
        <v>20987</v>
      </c>
      <c r="L291" s="44">
        <f>L285+SUM(K286:K290)</f>
        <v>20987</v>
      </c>
      <c r="M291" s="43">
        <v>33865</v>
      </c>
      <c r="N291" s="44">
        <f>N285+SUM(M286:M290)</f>
        <v>33865</v>
      </c>
      <c r="O291" s="43">
        <v>99867</v>
      </c>
      <c r="P291" s="44">
        <f>P285+SUM(O286:O290)</f>
        <v>99867</v>
      </c>
      <c r="Q291" s="43">
        <v>83102</v>
      </c>
      <c r="R291" s="44">
        <f>R285+SUM(Q286:Q290)</f>
        <v>83102</v>
      </c>
      <c r="S291" s="43">
        <v>-48365</v>
      </c>
      <c r="T291" s="44">
        <f>T285+SUM(S286:S290)</f>
        <v>-48365</v>
      </c>
      <c r="U291" s="43">
        <v>65573</v>
      </c>
      <c r="V291" s="44">
        <f>V285+SUM(U286:U290)</f>
        <v>65573</v>
      </c>
      <c r="W291" s="43">
        <v>172966</v>
      </c>
      <c r="X291" s="44">
        <f>X285+SUM(W286:W290)</f>
        <v>172966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O292" s="33">
        <v>-1495</v>
      </c>
      <c r="Q292" s="33">
        <v>-703</v>
      </c>
      <c r="S292" s="33">
        <v>-705</v>
      </c>
      <c r="U292" s="33">
        <v>-1830</v>
      </c>
      <c r="W292" s="33">
        <v>-1</v>
      </c>
    </row>
    <row r="293" spans="1:37" ht="15" customHeight="1" x14ac:dyDescent="0.4">
      <c r="A293" s="32" t="s">
        <v>301</v>
      </c>
      <c r="B293" s="33" t="s">
        <v>32</v>
      </c>
      <c r="O293" s="33">
        <v>351</v>
      </c>
      <c r="Q293" s="33">
        <v>1131</v>
      </c>
      <c r="S293" s="33">
        <v>1167</v>
      </c>
      <c r="U293" s="33">
        <v>819</v>
      </c>
      <c r="W293" s="33">
        <v>1150</v>
      </c>
    </row>
    <row r="294" spans="1:37" ht="15" customHeight="1" x14ac:dyDescent="0.4">
      <c r="A294" s="32" t="s">
        <v>302</v>
      </c>
      <c r="B294" s="33" t="s">
        <v>32</v>
      </c>
      <c r="G294" s="33">
        <v>-47488</v>
      </c>
      <c r="I294" s="33">
        <v>-49883</v>
      </c>
      <c r="K294" s="33">
        <v>-155252</v>
      </c>
      <c r="M294" s="33">
        <v>-178726</v>
      </c>
      <c r="O294" s="33">
        <v>-129320</v>
      </c>
      <c r="Q294" s="33">
        <v>-197730</v>
      </c>
      <c r="S294" s="33">
        <v>-83677</v>
      </c>
      <c r="U294" s="33">
        <v>-85398</v>
      </c>
      <c r="W294" s="33">
        <v>-104179</v>
      </c>
    </row>
    <row r="295" spans="1:37" ht="15" customHeight="1" x14ac:dyDescent="0.4">
      <c r="A295" s="32" t="s">
        <v>303</v>
      </c>
      <c r="B295" s="33" t="s">
        <v>32</v>
      </c>
      <c r="G295" s="33">
        <v>15</v>
      </c>
      <c r="I295" s="33">
        <v>205</v>
      </c>
      <c r="K295" s="33">
        <v>195</v>
      </c>
      <c r="M295" s="33">
        <v>707</v>
      </c>
      <c r="O295" s="33">
        <v>279</v>
      </c>
      <c r="Q295" s="33">
        <v>18725</v>
      </c>
      <c r="S295" s="33">
        <v>17301</v>
      </c>
      <c r="U295" s="33">
        <v>721</v>
      </c>
      <c r="W295" s="33">
        <v>985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K298" s="33">
        <v>-2049</v>
      </c>
      <c r="M298" s="33">
        <v>-3702</v>
      </c>
      <c r="O298" s="33">
        <v>-2393</v>
      </c>
      <c r="Q298" s="33">
        <v>-81831</v>
      </c>
    </row>
    <row r="299" spans="1:37" ht="15" customHeight="1" x14ac:dyDescent="0.4">
      <c r="A299" s="32" t="s">
        <v>307</v>
      </c>
      <c r="B299" s="33" t="s">
        <v>32</v>
      </c>
    </row>
    <row r="300" spans="1:37" ht="15" customHeight="1" x14ac:dyDescent="0.4">
      <c r="A300" s="32" t="s">
        <v>308</v>
      </c>
      <c r="B300" s="33" t="s">
        <v>32</v>
      </c>
      <c r="I300" s="33">
        <v>-616</v>
      </c>
      <c r="S300" s="33">
        <v>6345</v>
      </c>
      <c r="U300" s="33">
        <v>-10028</v>
      </c>
      <c r="W300" s="33">
        <v>-15245</v>
      </c>
    </row>
    <row r="301" spans="1:37" ht="15" customHeight="1" x14ac:dyDescent="0.4">
      <c r="A301" s="32" t="s">
        <v>309</v>
      </c>
      <c r="B301" s="33" t="s">
        <v>32</v>
      </c>
      <c r="W301" s="33">
        <v>939</v>
      </c>
    </row>
    <row r="302" spans="1:37" ht="15" customHeight="1" x14ac:dyDescent="0.4">
      <c r="A302" s="32" t="s">
        <v>310</v>
      </c>
      <c r="B302" s="33" t="s">
        <v>32</v>
      </c>
      <c r="S302" s="33">
        <v>-15942</v>
      </c>
    </row>
    <row r="303" spans="1:37" ht="15" customHeight="1" x14ac:dyDescent="0.4">
      <c r="A303" s="32" t="s">
        <v>311</v>
      </c>
      <c r="B303" s="33" t="s">
        <v>32</v>
      </c>
      <c r="W303" s="33">
        <v>5686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G305" s="33">
        <v>171</v>
      </c>
      <c r="I305" s="33">
        <v>-570</v>
      </c>
      <c r="K305" s="33">
        <v>-3458</v>
      </c>
      <c r="M305" s="33">
        <v>-932</v>
      </c>
      <c r="O305" s="33">
        <v>-4078</v>
      </c>
      <c r="Q305" s="33">
        <v>14</v>
      </c>
      <c r="S305" s="33">
        <v>19</v>
      </c>
      <c r="U305" s="33">
        <v>-56</v>
      </c>
      <c r="W305" s="33">
        <v>73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>
        <v>-47302</v>
      </c>
      <c r="H306" s="44">
        <f>SUM(G292:G305)</f>
        <v>-47302</v>
      </c>
      <c r="I306" s="43">
        <v>-50865</v>
      </c>
      <c r="J306" s="44">
        <f>SUM(I292:I305)</f>
        <v>-50864</v>
      </c>
      <c r="K306" s="43">
        <v>-160564</v>
      </c>
      <c r="L306" s="44">
        <f>SUM(K292:K305)</f>
        <v>-160564</v>
      </c>
      <c r="M306" s="43">
        <v>-182653</v>
      </c>
      <c r="N306" s="44">
        <f>SUM(M292:M305)</f>
        <v>-182653</v>
      </c>
      <c r="O306" s="43">
        <v>-136656</v>
      </c>
      <c r="P306" s="44">
        <f>SUM(O292:O305)</f>
        <v>-136656</v>
      </c>
      <c r="Q306" s="43">
        <v>-260394</v>
      </c>
      <c r="R306" s="44">
        <f>SUM(Q292:Q305)</f>
        <v>-260394</v>
      </c>
      <c r="S306" s="43">
        <v>-75492</v>
      </c>
      <c r="T306" s="44">
        <f>SUM(S292:S305)</f>
        <v>-75492</v>
      </c>
      <c r="U306" s="43">
        <v>-95772</v>
      </c>
      <c r="V306" s="44">
        <f>SUM(U292:U305)</f>
        <v>-95772</v>
      </c>
      <c r="W306" s="43">
        <v>-110592</v>
      </c>
      <c r="X306" s="44">
        <f>SUM(W292:W305)</f>
        <v>-110592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G307" s="33">
        <v>4888</v>
      </c>
      <c r="U307" s="33">
        <v>3292</v>
      </c>
      <c r="W307" s="33">
        <v>3191</v>
      </c>
    </row>
    <row r="308" spans="1:37" ht="15" customHeight="1" x14ac:dyDescent="0.4">
      <c r="A308" s="32" t="s">
        <v>315</v>
      </c>
      <c r="B308" s="33" t="s">
        <v>32</v>
      </c>
      <c r="I308" s="33">
        <v>-5945</v>
      </c>
      <c r="K308" s="33">
        <v>-5705</v>
      </c>
      <c r="U308" s="33">
        <v>-4722</v>
      </c>
      <c r="W308" s="33">
        <v>-3597</v>
      </c>
    </row>
    <row r="309" spans="1:37" ht="15" customHeight="1" x14ac:dyDescent="0.4">
      <c r="A309" s="32" t="s">
        <v>316</v>
      </c>
      <c r="B309" s="33" t="s">
        <v>32</v>
      </c>
      <c r="K309" s="33">
        <v>-26013</v>
      </c>
      <c r="M309" s="33">
        <v>-30198</v>
      </c>
      <c r="O309" s="33">
        <v>-27080</v>
      </c>
      <c r="Q309" s="33">
        <v>-12786</v>
      </c>
      <c r="S309" s="33">
        <v>-14188</v>
      </c>
      <c r="U309" s="33">
        <v>-23605</v>
      </c>
      <c r="W309" s="33">
        <v>-22255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I312" s="33">
        <v>42400</v>
      </c>
      <c r="K312" s="33">
        <v>41000</v>
      </c>
      <c r="M312" s="33">
        <v>50000</v>
      </c>
      <c r="Q312" s="33">
        <v>80000</v>
      </c>
      <c r="S312" s="33">
        <v>110000</v>
      </c>
      <c r="U312" s="33">
        <v>110000</v>
      </c>
    </row>
    <row r="313" spans="1:37" ht="15" customHeight="1" x14ac:dyDescent="0.4">
      <c r="A313" s="32" t="s">
        <v>320</v>
      </c>
      <c r="B313" s="33" t="s">
        <v>32</v>
      </c>
      <c r="K313" s="33">
        <v>-6307</v>
      </c>
      <c r="M313" s="33">
        <v>-19020</v>
      </c>
      <c r="O313" s="33">
        <v>-39692</v>
      </c>
      <c r="Q313" s="33">
        <v>-28181</v>
      </c>
      <c r="S313" s="33">
        <v>-40200</v>
      </c>
      <c r="U313" s="33">
        <v>-109117</v>
      </c>
      <c r="W313" s="33">
        <v>-130196</v>
      </c>
    </row>
    <row r="314" spans="1:37" ht="15" customHeight="1" x14ac:dyDescent="0.4">
      <c r="A314" s="32" t="s">
        <v>321</v>
      </c>
      <c r="B314" s="33" t="s">
        <v>32</v>
      </c>
      <c r="I314" s="33">
        <v>9904</v>
      </c>
      <c r="K314" s="33">
        <v>69688</v>
      </c>
      <c r="M314" s="33">
        <v>39823</v>
      </c>
      <c r="O314" s="33">
        <v>29868</v>
      </c>
      <c r="Q314" s="33">
        <v>19906</v>
      </c>
      <c r="S314" s="33">
        <v>49985</v>
      </c>
      <c r="W314" s="33">
        <v>66720</v>
      </c>
    </row>
    <row r="315" spans="1:37" ht="15" customHeight="1" x14ac:dyDescent="0.4">
      <c r="A315" s="32" t="s">
        <v>322</v>
      </c>
      <c r="B315" s="33" t="s">
        <v>32</v>
      </c>
      <c r="O315" s="33">
        <v>-10000</v>
      </c>
      <c r="S315" s="33">
        <v>-44000</v>
      </c>
      <c r="U315" s="33">
        <v>-55000</v>
      </c>
      <c r="W315" s="33">
        <v>-30000</v>
      </c>
    </row>
    <row r="316" spans="1:37" ht="15" customHeight="1" x14ac:dyDescent="0.4">
      <c r="A316" s="32" t="s">
        <v>323</v>
      </c>
      <c r="B316" s="33" t="s">
        <v>32</v>
      </c>
      <c r="G316" s="33">
        <v>58793</v>
      </c>
      <c r="I316" s="33">
        <v>65154</v>
      </c>
      <c r="K316" s="33">
        <v>105305</v>
      </c>
      <c r="M316" s="33">
        <v>10</v>
      </c>
      <c r="O316" s="33">
        <v>135098</v>
      </c>
      <c r="Q316" s="33">
        <v>1203</v>
      </c>
      <c r="S316" s="33">
        <v>108</v>
      </c>
      <c r="U316" s="33">
        <v>89894</v>
      </c>
      <c r="W316" s="33">
        <v>23201</v>
      </c>
    </row>
    <row r="317" spans="1:37" ht="15" customHeight="1" x14ac:dyDescent="0.4">
      <c r="A317" s="32" t="s">
        <v>324</v>
      </c>
      <c r="B317" s="33" t="s">
        <v>32</v>
      </c>
      <c r="M317" s="33">
        <v>-1</v>
      </c>
      <c r="O317" s="33">
        <v>-1</v>
      </c>
      <c r="Q317" s="33">
        <v>-1</v>
      </c>
      <c r="S317" s="33">
        <v>-2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  <c r="S321" s="33">
        <v>45810</v>
      </c>
      <c r="U321" s="33">
        <v>203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G323" s="33">
        <v>4437</v>
      </c>
      <c r="I323" s="33">
        <v>77275</v>
      </c>
      <c r="K323" s="33">
        <v>40667</v>
      </c>
      <c r="M323" s="33">
        <v>28836</v>
      </c>
      <c r="O323" s="33">
        <v>2377</v>
      </c>
      <c r="Q323" s="33">
        <v>50513</v>
      </c>
      <c r="S323" s="33">
        <v>32831</v>
      </c>
      <c r="U323" s="33">
        <v>17905</v>
      </c>
      <c r="W323" s="33">
        <v>32479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>
        <v>68118</v>
      </c>
      <c r="H324" s="44">
        <f>SUM(G307:G323)</f>
        <v>68118</v>
      </c>
      <c r="I324" s="43">
        <v>188788</v>
      </c>
      <c r="J324" s="44">
        <f>SUM(I307:I323)</f>
        <v>188788</v>
      </c>
      <c r="K324" s="43">
        <v>218635</v>
      </c>
      <c r="L324" s="44">
        <f>SUM(K307:K323)</f>
        <v>218635</v>
      </c>
      <c r="M324" s="43">
        <v>69450</v>
      </c>
      <c r="N324" s="44">
        <f>SUM(M307:M323)</f>
        <v>69450</v>
      </c>
      <c r="O324" s="43">
        <v>90570</v>
      </c>
      <c r="P324" s="44">
        <f>SUM(O307:O323)</f>
        <v>90570</v>
      </c>
      <c r="Q324" s="43">
        <v>110654</v>
      </c>
      <c r="R324" s="44">
        <f>SUM(Q307:Q323)</f>
        <v>110654</v>
      </c>
      <c r="S324" s="43">
        <v>140344</v>
      </c>
      <c r="T324" s="44">
        <f>SUM(S307:S323)</f>
        <v>140344</v>
      </c>
      <c r="U324" s="43">
        <v>28850</v>
      </c>
      <c r="V324" s="44">
        <f>SUM(U307:U323)</f>
        <v>28850</v>
      </c>
      <c r="W324" s="43">
        <v>-60457</v>
      </c>
      <c r="X324" s="44">
        <f>SUM(W307:W323)</f>
        <v>-60457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G325" s="33">
        <v>21</v>
      </c>
      <c r="I325" s="33">
        <v>-162</v>
      </c>
      <c r="K325" s="33">
        <v>185</v>
      </c>
      <c r="M325" s="33">
        <v>983</v>
      </c>
      <c r="O325" s="33">
        <v>322</v>
      </c>
      <c r="Q325" s="33">
        <v>-1953</v>
      </c>
      <c r="S325" s="33">
        <v>-1505</v>
      </c>
      <c r="U325" s="33">
        <v>-162</v>
      </c>
      <c r="W325" s="33">
        <v>-1267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>
        <v>-120</v>
      </c>
      <c r="H326" s="44">
        <f>G329-G327-G328</f>
        <v>-120</v>
      </c>
      <c r="I326" s="43">
        <v>106514</v>
      </c>
      <c r="J326" s="44">
        <f>I329-I327-I328</f>
        <v>106515</v>
      </c>
      <c r="K326" s="43">
        <v>79243</v>
      </c>
      <c r="L326" s="44">
        <f>K329-K327-K328</f>
        <v>79243</v>
      </c>
      <c r="M326" s="43">
        <v>-78355</v>
      </c>
      <c r="N326" s="44">
        <f>M329-M327-M328</f>
        <v>-78355</v>
      </c>
      <c r="O326" s="43">
        <v>54103</v>
      </c>
      <c r="P326" s="44">
        <f>O329-O327-O328</f>
        <v>54103</v>
      </c>
      <c r="Q326" s="43">
        <v>-68591</v>
      </c>
      <c r="R326" s="44">
        <f>Q329-Q327-Q328</f>
        <v>-68591</v>
      </c>
      <c r="S326" s="43">
        <v>14982</v>
      </c>
      <c r="T326" s="44">
        <f>S329-S327-S328</f>
        <v>14982</v>
      </c>
      <c r="U326" s="43">
        <v>-1511</v>
      </c>
      <c r="V326" s="44">
        <f>U329-U327-U328</f>
        <v>-1511</v>
      </c>
      <c r="W326" s="43">
        <v>650</v>
      </c>
      <c r="X326" s="44">
        <f>W329-W327-W328</f>
        <v>650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G327" s="33">
        <v>4160</v>
      </c>
      <c r="I327" s="33">
        <v>4040</v>
      </c>
      <c r="K327" s="33">
        <v>110555</v>
      </c>
      <c r="M327" s="33">
        <v>189798</v>
      </c>
      <c r="O327" s="33">
        <v>111443</v>
      </c>
      <c r="Q327" s="33">
        <v>165546</v>
      </c>
      <c r="S327" s="33">
        <v>96955</v>
      </c>
      <c r="U327" s="33">
        <v>113699</v>
      </c>
      <c r="W327" s="33">
        <v>112188</v>
      </c>
    </row>
    <row r="328" spans="1:37" ht="15" customHeight="1" x14ac:dyDescent="0.4">
      <c r="A328" s="32" t="s">
        <v>335</v>
      </c>
      <c r="B328" s="33" t="s">
        <v>32</v>
      </c>
      <c r="S328" s="33">
        <v>1762</v>
      </c>
    </row>
    <row r="329" spans="1:37" ht="15" customHeight="1" x14ac:dyDescent="0.4">
      <c r="A329" s="32" t="s">
        <v>336</v>
      </c>
      <c r="B329" s="33" t="s">
        <v>32</v>
      </c>
      <c r="G329" s="33">
        <v>4040</v>
      </c>
      <c r="I329" s="33">
        <v>110555</v>
      </c>
      <c r="K329" s="33">
        <v>189798</v>
      </c>
      <c r="M329" s="33">
        <v>111443</v>
      </c>
      <c r="O329" s="33">
        <v>165546</v>
      </c>
      <c r="Q329" s="33">
        <v>96955</v>
      </c>
      <c r="S329" s="33">
        <v>113699</v>
      </c>
      <c r="U329" s="33">
        <v>112188</v>
      </c>
      <c r="W329" s="33">
        <v>112838</v>
      </c>
    </row>
    <row r="330" spans="1:37" ht="15" customHeight="1" x14ac:dyDescent="0.4">
      <c r="A330" s="32" t="s">
        <v>337</v>
      </c>
      <c r="B330" s="33" t="s">
        <v>32</v>
      </c>
      <c r="G330" s="33">
        <v>4040</v>
      </c>
      <c r="I330" s="33">
        <v>110555</v>
      </c>
      <c r="K330" s="33">
        <v>189798</v>
      </c>
      <c r="M330" s="33">
        <v>111443</v>
      </c>
      <c r="O330" s="33">
        <v>166700</v>
      </c>
      <c r="Q330" s="33">
        <v>97564</v>
      </c>
      <c r="S330" s="33">
        <v>113847</v>
      </c>
      <c r="U330" s="33">
        <v>113338</v>
      </c>
      <c r="W330" s="33">
        <v>112839</v>
      </c>
    </row>
    <row r="331" spans="1:37" ht="15" customHeight="1" x14ac:dyDescent="0.4">
      <c r="A331" s="32" t="s">
        <v>338</v>
      </c>
      <c r="B331" s="33" t="s">
        <v>32</v>
      </c>
      <c r="O331" s="33">
        <v>-1154</v>
      </c>
      <c r="Q331" s="33">
        <v>-609</v>
      </c>
      <c r="S331" s="33">
        <v>-148</v>
      </c>
      <c r="U331" s="33">
        <v>-1150</v>
      </c>
      <c r="W331" s="33">
        <v>-1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O337" s="33">
        <v>87239</v>
      </c>
      <c r="Q337" s="33">
        <v>155009</v>
      </c>
      <c r="S337" s="33">
        <v>155611</v>
      </c>
      <c r="U337" s="33">
        <v>158665</v>
      </c>
      <c r="W337" s="33">
        <v>203860</v>
      </c>
    </row>
    <row r="338" spans="1:24" ht="15" customHeight="1" x14ac:dyDescent="0.4">
      <c r="A338" s="32" t="s">
        <v>345</v>
      </c>
      <c r="B338" s="33" t="s">
        <v>32</v>
      </c>
      <c r="O338" s="33">
        <v>67770</v>
      </c>
      <c r="Q338" s="33">
        <v>602</v>
      </c>
      <c r="S338" s="33">
        <v>54</v>
      </c>
      <c r="U338" s="33">
        <v>45195</v>
      </c>
      <c r="W338" s="33">
        <v>11803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  <c r="S344" s="33">
        <v>3000</v>
      </c>
    </row>
    <row r="345" spans="1:24" ht="15" customHeight="1" x14ac:dyDescent="0.4">
      <c r="A345" s="32" t="s">
        <v>352</v>
      </c>
      <c r="B345" s="33" t="s">
        <v>32</v>
      </c>
      <c r="O345" s="33">
        <v>67770</v>
      </c>
      <c r="Q345" s="33">
        <v>602</v>
      </c>
      <c r="S345" s="33">
        <v>3054</v>
      </c>
      <c r="U345" s="33">
        <v>45195</v>
      </c>
      <c r="W345" s="33">
        <v>11803</v>
      </c>
    </row>
    <row r="346" spans="1:24" ht="15" customHeight="1" x14ac:dyDescent="0.4">
      <c r="A346" s="32" t="s">
        <v>353</v>
      </c>
      <c r="B346" s="33" t="s">
        <v>32</v>
      </c>
      <c r="O346" s="33">
        <v>155009</v>
      </c>
      <c r="Q346" s="33">
        <v>155611</v>
      </c>
      <c r="S346" s="33">
        <v>158665</v>
      </c>
      <c r="U346" s="33">
        <v>203860</v>
      </c>
      <c r="W346" s="33">
        <v>215663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O368" s="33">
        <v>98339</v>
      </c>
      <c r="P368" s="31"/>
      <c r="Q368" s="33">
        <v>166051</v>
      </c>
      <c r="R368" s="31"/>
      <c r="S368" s="33">
        <v>166653</v>
      </c>
      <c r="T368" s="31"/>
      <c r="U368" s="33">
        <v>169707</v>
      </c>
      <c r="V368" s="31"/>
      <c r="W368" s="33">
        <v>214902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O369" s="33">
        <v>67712</v>
      </c>
      <c r="P369" s="31"/>
      <c r="Q369" s="33">
        <v>602</v>
      </c>
      <c r="R369" s="31"/>
      <c r="S369" s="33">
        <v>54</v>
      </c>
      <c r="T369" s="31"/>
      <c r="U369" s="33">
        <v>45195</v>
      </c>
      <c r="V369" s="31"/>
      <c r="W369" s="33">
        <v>11803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W378" s="33">
        <v>-143511</v>
      </c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S381" s="33">
        <v>3000</v>
      </c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O382" s="33">
        <v>67712</v>
      </c>
      <c r="P382" s="31"/>
      <c r="Q382" s="33">
        <v>602</v>
      </c>
      <c r="R382" s="31"/>
      <c r="S382" s="33">
        <v>3054</v>
      </c>
      <c r="T382" s="31"/>
      <c r="U382" s="33">
        <v>45195</v>
      </c>
      <c r="V382" s="31"/>
      <c r="W382" s="33">
        <v>-131708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O383" s="33">
        <v>166051</v>
      </c>
      <c r="P383" s="31"/>
      <c r="Q383" s="33">
        <v>166653</v>
      </c>
      <c r="R383" s="31"/>
      <c r="S383" s="33">
        <v>169707</v>
      </c>
      <c r="T383" s="31"/>
      <c r="U383" s="33">
        <v>214902</v>
      </c>
      <c r="V383" s="31"/>
      <c r="W383" s="33">
        <v>83194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O410" s="33">
        <v>5044</v>
      </c>
      <c r="P410" s="31"/>
      <c r="Q410" s="33">
        <v>57987</v>
      </c>
      <c r="R410" s="31"/>
      <c r="S410" s="33">
        <v>34445</v>
      </c>
      <c r="T410" s="31"/>
      <c r="U410" s="33">
        <v>-144862</v>
      </c>
      <c r="V410" s="31"/>
      <c r="W410" s="33">
        <v>-141777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O413" s="33">
        <v>52943</v>
      </c>
      <c r="P413" s="31"/>
      <c r="Q413" s="33">
        <v>-23542</v>
      </c>
      <c r="R413" s="31"/>
      <c r="S413" s="33">
        <v>-178870</v>
      </c>
      <c r="T413" s="31"/>
      <c r="U413" s="33">
        <v>3085</v>
      </c>
      <c r="V413" s="31"/>
      <c r="W413" s="33">
        <v>2096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W418" s="33">
        <v>143511</v>
      </c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S422" s="33">
        <v>-437</v>
      </c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O423" s="33">
        <v>52943</v>
      </c>
      <c r="P423" s="31"/>
      <c r="Q423" s="33">
        <v>-23542</v>
      </c>
      <c r="R423" s="31"/>
      <c r="S423" s="33">
        <v>-179307</v>
      </c>
      <c r="T423" s="31"/>
      <c r="U423" s="33">
        <v>3085</v>
      </c>
      <c r="V423" s="31"/>
      <c r="W423" s="33">
        <v>145607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O424" s="33">
        <v>57987</v>
      </c>
      <c r="P424" s="31"/>
      <c r="Q424" s="33">
        <v>34445</v>
      </c>
      <c r="R424" s="31"/>
      <c r="S424" s="33">
        <v>-144862</v>
      </c>
      <c r="T424" s="31"/>
      <c r="U424" s="33">
        <v>-141777</v>
      </c>
      <c r="V424" s="31"/>
      <c r="W424" s="33">
        <v>3830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O428" s="33">
        <v>-1</v>
      </c>
      <c r="P428" s="31"/>
      <c r="Q428" s="33">
        <v>-2</v>
      </c>
      <c r="R428" s="31"/>
      <c r="S428" s="33">
        <v>-3</v>
      </c>
      <c r="T428" s="31"/>
      <c r="U428" s="33">
        <v>-5</v>
      </c>
      <c r="V428" s="31"/>
      <c r="W428" s="33">
        <v>-5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O429" s="33">
        <v>-1</v>
      </c>
      <c r="P429" s="31"/>
      <c r="Q429" s="33">
        <v>-1</v>
      </c>
      <c r="R429" s="31"/>
      <c r="S429" s="33">
        <v>-2</v>
      </c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O436" s="33">
        <v>-1</v>
      </c>
      <c r="P436" s="31"/>
      <c r="Q436" s="33">
        <v>-1</v>
      </c>
      <c r="R436" s="31"/>
      <c r="S436" s="33">
        <v>-2</v>
      </c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O437" s="33">
        <v>-2</v>
      </c>
      <c r="P437" s="31"/>
      <c r="Q437" s="33">
        <v>-3</v>
      </c>
      <c r="R437" s="31"/>
      <c r="S437" s="33">
        <v>-5</v>
      </c>
      <c r="T437" s="31"/>
      <c r="U437" s="33">
        <v>-5</v>
      </c>
      <c r="V437" s="31"/>
      <c r="W437" s="33">
        <v>-5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O438" s="33">
        <v>190621</v>
      </c>
      <c r="P438" s="31"/>
      <c r="Q438" s="33">
        <v>379045</v>
      </c>
      <c r="R438" s="31"/>
      <c r="S438" s="33">
        <v>356706</v>
      </c>
      <c r="T438" s="31"/>
      <c r="U438" s="33">
        <v>183505</v>
      </c>
      <c r="V438" s="31"/>
      <c r="W438" s="33">
        <v>276980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O439" s="33">
        <v>135482</v>
      </c>
      <c r="P439" s="31"/>
      <c r="Q439" s="33">
        <v>1204</v>
      </c>
      <c r="R439" s="31"/>
      <c r="S439" s="33">
        <v>108</v>
      </c>
      <c r="T439" s="31"/>
      <c r="U439" s="33">
        <v>90390</v>
      </c>
      <c r="V439" s="31"/>
      <c r="W439" s="33">
        <v>23606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O441" s="33">
        <v>52943</v>
      </c>
      <c r="P441" s="31"/>
      <c r="Q441" s="33">
        <v>-23542</v>
      </c>
      <c r="R441" s="31"/>
      <c r="S441" s="33">
        <v>-178870</v>
      </c>
      <c r="T441" s="31"/>
      <c r="U441" s="33">
        <v>3085</v>
      </c>
      <c r="V441" s="31"/>
      <c r="W441" s="33">
        <v>2096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O443" s="33">
        <v>-1</v>
      </c>
      <c r="P443" s="31"/>
      <c r="Q443" s="33">
        <v>-1</v>
      </c>
      <c r="R443" s="31"/>
      <c r="S443" s="33">
        <v>-2</v>
      </c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S449" s="33">
        <v>5563</v>
      </c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O450" s="33">
        <v>188424</v>
      </c>
      <c r="P450" s="31"/>
      <c r="Q450" s="33">
        <v>-22339</v>
      </c>
      <c r="R450" s="31"/>
      <c r="S450" s="33">
        <v>-173201</v>
      </c>
      <c r="T450" s="31"/>
      <c r="U450" s="33">
        <v>93475</v>
      </c>
      <c r="V450" s="31"/>
      <c r="W450" s="33">
        <v>25702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O451" s="33">
        <v>379045</v>
      </c>
      <c r="P451" s="31"/>
      <c r="Q451" s="33">
        <v>356706</v>
      </c>
      <c r="R451" s="31"/>
      <c r="S451" s="33">
        <v>183505</v>
      </c>
      <c r="T451" s="31"/>
      <c r="U451" s="33">
        <v>276980</v>
      </c>
      <c r="V451" s="31"/>
      <c r="W451" s="33">
        <v>302682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O452" s="33">
        <v>-195</v>
      </c>
      <c r="P452" s="31"/>
      <c r="Q452" s="33">
        <v>-90</v>
      </c>
      <c r="R452" s="31"/>
      <c r="S452" s="33">
        <v>-1329</v>
      </c>
      <c r="T452" s="31"/>
      <c r="U452" s="33">
        <v>-453</v>
      </c>
      <c r="V452" s="31"/>
      <c r="W452" s="33">
        <v>825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O453" s="33">
        <v>105</v>
      </c>
      <c r="P453" s="31"/>
      <c r="Q453" s="33">
        <v>-1239</v>
      </c>
      <c r="R453" s="31"/>
      <c r="S453" s="33">
        <v>876</v>
      </c>
      <c r="T453" s="31"/>
      <c r="U453" s="33">
        <v>1278</v>
      </c>
      <c r="V453" s="31"/>
      <c r="W453" s="33">
        <v>-544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O454" s="33">
        <v>-90</v>
      </c>
      <c r="P454" s="31"/>
      <c r="Q454" s="33">
        <v>-1329</v>
      </c>
      <c r="R454" s="31"/>
      <c r="S454" s="33">
        <v>-453</v>
      </c>
      <c r="T454" s="31"/>
      <c r="U454" s="33">
        <v>825</v>
      </c>
      <c r="V454" s="31"/>
      <c r="W454" s="33">
        <v>281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Q455" s="33">
        <v>-652</v>
      </c>
      <c r="R455" s="31"/>
      <c r="S455" s="33">
        <v>-545</v>
      </c>
      <c r="T455" s="31"/>
      <c r="U455" s="33">
        <v>-300</v>
      </c>
      <c r="V455" s="31"/>
      <c r="W455" s="33">
        <v>-64</v>
      </c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O456" s="33">
        <v>-652</v>
      </c>
      <c r="P456" s="31"/>
      <c r="Q456" s="33">
        <v>107</v>
      </c>
      <c r="R456" s="31"/>
      <c r="S456" s="33">
        <v>245</v>
      </c>
      <c r="T456" s="31"/>
      <c r="U456" s="33">
        <v>236</v>
      </c>
      <c r="V456" s="31"/>
      <c r="W456" s="33">
        <v>33</v>
      </c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O457" s="33">
        <v>-652</v>
      </c>
      <c r="P457" s="31"/>
      <c r="Q457" s="33">
        <v>-545</v>
      </c>
      <c r="R457" s="31"/>
      <c r="S457" s="33">
        <v>-300</v>
      </c>
      <c r="T457" s="31"/>
      <c r="U457" s="33">
        <v>-64</v>
      </c>
      <c r="V457" s="31"/>
      <c r="W457" s="33">
        <v>-31</v>
      </c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O458" s="33">
        <v>357</v>
      </c>
      <c r="P458" s="31"/>
      <c r="Q458" s="33">
        <v>631</v>
      </c>
      <c r="R458" s="31"/>
      <c r="S458" s="33">
        <v>-7105</v>
      </c>
      <c r="T458" s="31"/>
      <c r="U458" s="33">
        <v>-15457</v>
      </c>
      <c r="V458" s="31"/>
      <c r="W458" s="33">
        <v>-14104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O459" s="33">
        <v>274</v>
      </c>
      <c r="P459" s="31"/>
      <c r="Q459" s="33">
        <v>-7736</v>
      </c>
      <c r="R459" s="31"/>
      <c r="S459" s="33">
        <v>-8352</v>
      </c>
      <c r="T459" s="31"/>
      <c r="U459" s="33">
        <v>1353</v>
      </c>
      <c r="V459" s="31"/>
      <c r="W459" s="33">
        <v>-3061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O460" s="33">
        <v>631</v>
      </c>
      <c r="P460" s="31"/>
      <c r="Q460" s="33">
        <v>-7105</v>
      </c>
      <c r="R460" s="31"/>
      <c r="S460" s="33">
        <v>-15457</v>
      </c>
      <c r="T460" s="31"/>
      <c r="U460" s="33">
        <v>-14104</v>
      </c>
      <c r="V460" s="31"/>
      <c r="W460" s="33">
        <v>-17165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O467" s="33">
        <v>162</v>
      </c>
      <c r="P467" s="31"/>
      <c r="Q467" s="33">
        <v>-111</v>
      </c>
      <c r="R467" s="31"/>
      <c r="S467" s="33">
        <v>-8979</v>
      </c>
      <c r="T467" s="31"/>
      <c r="U467" s="33">
        <v>-16210</v>
      </c>
      <c r="V467" s="31"/>
      <c r="W467" s="33">
        <v>-13343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O473" s="33">
        <v>-273</v>
      </c>
      <c r="P473" s="31"/>
      <c r="Q473" s="33">
        <v>-8868</v>
      </c>
      <c r="R473" s="31"/>
      <c r="S473" s="33">
        <v>-7231</v>
      </c>
      <c r="T473" s="31"/>
      <c r="U473" s="33">
        <v>2867</v>
      </c>
      <c r="V473" s="31"/>
      <c r="W473" s="33">
        <v>-3572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O474" s="33">
        <v>-111</v>
      </c>
      <c r="P474" s="31"/>
      <c r="Q474" s="33">
        <v>-8979</v>
      </c>
      <c r="R474" s="31"/>
      <c r="S474" s="33">
        <v>-16210</v>
      </c>
      <c r="T474" s="31"/>
      <c r="U474" s="33">
        <v>-13343</v>
      </c>
      <c r="V474" s="31"/>
      <c r="W474" s="33">
        <v>-16915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Q475" s="33">
        <v>43</v>
      </c>
      <c r="R475" s="31"/>
      <c r="S475" s="33">
        <v>148</v>
      </c>
      <c r="T475" s="31"/>
      <c r="U475" s="33">
        <v>242</v>
      </c>
      <c r="V475" s="31"/>
      <c r="W475" s="33">
        <v>287</v>
      </c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O476" s="33">
        <v>43</v>
      </c>
      <c r="P476" s="31"/>
      <c r="Q476" s="33">
        <v>105</v>
      </c>
      <c r="R476" s="31"/>
      <c r="S476" s="33">
        <v>94</v>
      </c>
      <c r="T476" s="31"/>
      <c r="U476" s="33">
        <v>45</v>
      </c>
      <c r="V476" s="31"/>
      <c r="W476" s="33">
        <v>9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O477" s="33">
        <v>43</v>
      </c>
      <c r="P477" s="31"/>
      <c r="Q477" s="33">
        <v>148</v>
      </c>
      <c r="R477" s="31"/>
      <c r="S477" s="33">
        <v>242</v>
      </c>
      <c r="T477" s="31"/>
      <c r="U477" s="33">
        <v>287</v>
      </c>
      <c r="V477" s="31"/>
      <c r="W477" s="33">
        <v>296</v>
      </c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U478" s="33">
        <v>98932</v>
      </c>
      <c r="V478" s="31"/>
      <c r="W478" s="33">
        <v>82858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S479" s="33">
        <v>98932</v>
      </c>
      <c r="T479" s="31"/>
      <c r="U479" s="33">
        <v>-16074</v>
      </c>
      <c r="V479" s="31"/>
      <c r="W479" s="33">
        <v>-12917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S480" s="33">
        <v>98932</v>
      </c>
      <c r="T480" s="31"/>
      <c r="U480" s="33">
        <v>82858</v>
      </c>
      <c r="V480" s="31"/>
      <c r="W480" s="33">
        <v>69941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O481" s="33">
        <v>190783</v>
      </c>
      <c r="P481" s="31"/>
      <c r="Q481" s="33">
        <v>378977</v>
      </c>
      <c r="R481" s="31"/>
      <c r="S481" s="33">
        <v>347875</v>
      </c>
      <c r="T481" s="31"/>
      <c r="U481" s="33">
        <v>266469</v>
      </c>
      <c r="V481" s="31"/>
      <c r="W481" s="33">
        <v>346782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O482" s="33">
        <v>135482</v>
      </c>
      <c r="P482" s="31"/>
      <c r="Q482" s="33">
        <v>1204</v>
      </c>
      <c r="R482" s="31"/>
      <c r="S482" s="33">
        <v>108</v>
      </c>
      <c r="T482" s="31"/>
      <c r="U482" s="33">
        <v>90390</v>
      </c>
      <c r="V482" s="31"/>
      <c r="W482" s="33">
        <v>23606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O484" s="33">
        <v>52943</v>
      </c>
      <c r="P484" s="31"/>
      <c r="Q484" s="33">
        <v>-23542</v>
      </c>
      <c r="R484" s="31"/>
      <c r="S484" s="33">
        <v>-178870</v>
      </c>
      <c r="T484" s="31"/>
      <c r="U484" s="33">
        <v>3085</v>
      </c>
      <c r="V484" s="31"/>
      <c r="W484" s="33">
        <v>2096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O486" s="33">
        <v>-1</v>
      </c>
      <c r="P486" s="31"/>
      <c r="Q486" s="33">
        <v>-1</v>
      </c>
      <c r="R486" s="31"/>
      <c r="S486" s="33">
        <v>-2</v>
      </c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O492" s="33">
        <v>-230</v>
      </c>
      <c r="P492" s="31"/>
      <c r="Q492" s="33">
        <v>-8763</v>
      </c>
      <c r="R492" s="31"/>
      <c r="S492" s="33">
        <v>97358</v>
      </c>
      <c r="T492" s="31"/>
      <c r="U492" s="33">
        <v>-13162</v>
      </c>
      <c r="V492" s="31"/>
      <c r="W492" s="33">
        <v>-16480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O493" s="33">
        <v>188194</v>
      </c>
      <c r="P493" s="31"/>
      <c r="Q493" s="33">
        <v>-31102</v>
      </c>
      <c r="R493" s="31"/>
      <c r="S493" s="33">
        <v>-81406</v>
      </c>
      <c r="T493" s="31"/>
      <c r="U493" s="33">
        <v>80313</v>
      </c>
      <c r="V493" s="31"/>
      <c r="W493" s="33">
        <v>9222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O494" s="33">
        <v>378977</v>
      </c>
      <c r="P494" s="31"/>
      <c r="Q494" s="33">
        <v>347875</v>
      </c>
      <c r="R494" s="31"/>
      <c r="S494" s="33">
        <v>266469</v>
      </c>
      <c r="T494" s="31"/>
      <c r="U494" s="33">
        <v>346782</v>
      </c>
      <c r="V494" s="31"/>
      <c r="W494" s="33">
        <v>356004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8BA-7590-474B-B012-89775FDB89C5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/>
      <c r="F1" s="31"/>
      <c r="G1" s="30" t="s">
        <v>553</v>
      </c>
      <c r="H1" s="31"/>
      <c r="I1" s="30" t="s">
        <v>594</v>
      </c>
      <c r="J1" s="31"/>
      <c r="K1" s="30" t="s">
        <v>595</v>
      </c>
      <c r="L1" s="31"/>
      <c r="M1" s="30" t="s">
        <v>596</v>
      </c>
      <c r="N1" s="31"/>
      <c r="O1" s="30" t="s">
        <v>597</v>
      </c>
      <c r="P1" s="31"/>
      <c r="Q1" s="30" t="s">
        <v>598</v>
      </c>
      <c r="R1" s="31"/>
      <c r="S1" s="30" t="s">
        <v>599</v>
      </c>
      <c r="T1" s="31"/>
      <c r="U1" s="30" t="s">
        <v>600</v>
      </c>
      <c r="V1" s="31"/>
      <c r="W1" s="30" t="s">
        <v>601</v>
      </c>
      <c r="X1" s="31"/>
    </row>
    <row r="2" spans="1:37" s="29" customFormat="1" ht="15" customHeight="1" x14ac:dyDescent="0.4">
      <c r="B2" s="30"/>
      <c r="C2" s="30"/>
      <c r="D2" s="31"/>
      <c r="E2" s="30"/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I4" s="33">
        <v>1</v>
      </c>
      <c r="K4" s="33">
        <v>2</v>
      </c>
      <c r="M4" s="33">
        <v>2</v>
      </c>
      <c r="O4" s="33">
        <v>3</v>
      </c>
      <c r="Q4" s="33">
        <v>3</v>
      </c>
      <c r="S4" s="33">
        <v>3</v>
      </c>
      <c r="U4" s="33">
        <v>3</v>
      </c>
      <c r="W4" s="33">
        <v>2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G5" s="33">
        <v>800000000</v>
      </c>
      <c r="I5" s="33">
        <v>1063000000</v>
      </c>
      <c r="K5" s="33">
        <v>1063000000</v>
      </c>
      <c r="M5" s="33">
        <v>1362999999</v>
      </c>
      <c r="O5" s="33">
        <v>1362999999</v>
      </c>
      <c r="Q5" s="33">
        <v>1362999999</v>
      </c>
      <c r="S5" s="33">
        <v>1362999999</v>
      </c>
      <c r="U5" s="33">
        <v>1362999999</v>
      </c>
      <c r="W5" s="33">
        <v>1362999999</v>
      </c>
    </row>
    <row r="6" spans="1:37" ht="15" customHeight="1" x14ac:dyDescent="0.4">
      <c r="A6" s="32" t="s">
        <v>27</v>
      </c>
      <c r="B6" s="33" t="s">
        <v>26</v>
      </c>
      <c r="G6" s="33">
        <v>22136</v>
      </c>
      <c r="I6" s="33">
        <v>31206</v>
      </c>
      <c r="K6" s="33">
        <v>39417</v>
      </c>
      <c r="M6" s="33">
        <v>51213</v>
      </c>
      <c r="O6" s="33">
        <v>54727</v>
      </c>
      <c r="Q6" s="33">
        <v>62712</v>
      </c>
      <c r="S6" s="33">
        <v>69487</v>
      </c>
      <c r="U6" s="33">
        <v>78249</v>
      </c>
      <c r="W6" s="33">
        <v>81601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/>
      <c r="F7" s="36"/>
      <c r="G7" s="35" t="s">
        <v>602</v>
      </c>
      <c r="H7" s="36"/>
      <c r="I7" s="35" t="s">
        <v>602</v>
      </c>
      <c r="J7" s="36"/>
      <c r="K7" s="35" t="s">
        <v>602</v>
      </c>
      <c r="L7" s="36"/>
      <c r="M7" s="35" t="s">
        <v>602</v>
      </c>
      <c r="N7" s="36"/>
      <c r="O7" s="35" t="s">
        <v>602</v>
      </c>
      <c r="P7" s="36"/>
      <c r="Q7" s="35" t="s">
        <v>602</v>
      </c>
      <c r="R7" s="36"/>
      <c r="S7" s="35" t="s">
        <v>602</v>
      </c>
      <c r="T7" s="36"/>
      <c r="U7" s="35" t="s">
        <v>602</v>
      </c>
      <c r="V7" s="36"/>
      <c r="W7" s="35" t="s">
        <v>602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/>
      <c r="F8" s="39">
        <f>SUM(E9:E35)-SUM(E17:E21)</f>
        <v>0</v>
      </c>
      <c r="G8" s="38">
        <v>159</v>
      </c>
      <c r="H8" s="39">
        <f>SUM(G9:G35)-SUM(G17:G21)</f>
        <v>160</v>
      </c>
      <c r="I8" s="38">
        <v>1520</v>
      </c>
      <c r="J8" s="39">
        <f>SUM(I9:I35)-SUM(I17:I21)</f>
        <v>1520</v>
      </c>
      <c r="K8" s="38">
        <v>9470</v>
      </c>
      <c r="L8" s="39">
        <f>SUM(K9:K35)-SUM(K17:K21)</f>
        <v>9469</v>
      </c>
      <c r="M8" s="38">
        <v>6893</v>
      </c>
      <c r="N8" s="39">
        <f>SUM(M9:M35)-SUM(M17:M21)</f>
        <v>6894</v>
      </c>
      <c r="O8" s="38">
        <v>8062</v>
      </c>
      <c r="P8" s="39">
        <f>SUM(O9:O35)-SUM(O17:O21)</f>
        <v>8062</v>
      </c>
      <c r="Q8" s="38">
        <v>7733</v>
      </c>
      <c r="R8" s="39">
        <f>SUM(Q9:Q35)-SUM(Q17:Q21)</f>
        <v>7734</v>
      </c>
      <c r="S8" s="38">
        <v>5683</v>
      </c>
      <c r="T8" s="39">
        <f>SUM(S9:S35)-SUM(S17:S21)</f>
        <v>5683</v>
      </c>
      <c r="U8" s="38">
        <v>6401</v>
      </c>
      <c r="V8" s="39">
        <f>SUM(U9:U35)-SUM(U17:U21)</f>
        <v>6399</v>
      </c>
      <c r="W8" s="38">
        <v>44</v>
      </c>
      <c r="X8" s="39">
        <f>SUM(W9:W35)-SUM(W17:W21)</f>
        <v>43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G10" s="33">
        <v>2</v>
      </c>
      <c r="I10" s="33">
        <v>1150</v>
      </c>
      <c r="K10" s="33">
        <v>928</v>
      </c>
      <c r="M10" s="33">
        <v>6088</v>
      </c>
      <c r="O10" s="33">
        <v>4943</v>
      </c>
      <c r="Q10" s="33">
        <v>7172</v>
      </c>
      <c r="S10" s="33">
        <v>18</v>
      </c>
      <c r="U10" s="33">
        <v>2</v>
      </c>
      <c r="W10" s="33">
        <v>15</v>
      </c>
    </row>
    <row r="11" spans="1:37" ht="15" customHeight="1" x14ac:dyDescent="0.4">
      <c r="A11" s="32" t="s">
        <v>35</v>
      </c>
      <c r="B11" s="33" t="s">
        <v>32</v>
      </c>
      <c r="G11" s="33">
        <v>28</v>
      </c>
      <c r="I11" s="33">
        <v>44</v>
      </c>
      <c r="K11" s="33">
        <v>164</v>
      </c>
      <c r="M11" s="33">
        <v>99</v>
      </c>
      <c r="O11" s="33">
        <v>12</v>
      </c>
      <c r="Q11" s="33">
        <v>34</v>
      </c>
      <c r="S11" s="33">
        <v>11</v>
      </c>
      <c r="U11" s="33">
        <v>3</v>
      </c>
      <c r="W11" s="33">
        <v>2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G16" s="33">
        <v>64</v>
      </c>
      <c r="I16" s="33">
        <v>28</v>
      </c>
      <c r="K16" s="33">
        <v>27</v>
      </c>
      <c r="M16" s="33">
        <v>26</v>
      </c>
      <c r="O16" s="33">
        <v>64</v>
      </c>
      <c r="Q16" s="33">
        <v>1</v>
      </c>
      <c r="S16" s="33">
        <v>1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>
        <v>34</v>
      </c>
      <c r="I17" s="33"/>
      <c r="K17" s="33"/>
      <c r="M17" s="33"/>
      <c r="O17" s="33"/>
      <c r="Q17" s="33"/>
      <c r="S17" s="33"/>
      <c r="U17" s="33"/>
      <c r="W17" s="33"/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/>
      <c r="S19" s="33"/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>
        <v>30</v>
      </c>
      <c r="I20" s="33"/>
      <c r="K20" s="33"/>
      <c r="M20" s="33"/>
      <c r="O20" s="33"/>
      <c r="Q20" s="33"/>
      <c r="S20" s="33">
        <v>1</v>
      </c>
      <c r="U20" s="33"/>
      <c r="W20" s="33"/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>
        <v>2</v>
      </c>
      <c r="I22" s="33"/>
      <c r="K22" s="33">
        <v>7929</v>
      </c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>
        <v>4</v>
      </c>
      <c r="I24" s="33">
        <v>240</v>
      </c>
      <c r="K24" s="33">
        <v>330</v>
      </c>
      <c r="M24" s="33">
        <v>569</v>
      </c>
      <c r="O24" s="33">
        <v>3036</v>
      </c>
      <c r="Q24" s="33">
        <v>513</v>
      </c>
      <c r="S24" s="33">
        <v>316</v>
      </c>
      <c r="U24" s="33">
        <v>1190</v>
      </c>
      <c r="W24" s="33">
        <v>9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G33" s="33">
        <v>61</v>
      </c>
      <c r="I33" s="33">
        <v>60</v>
      </c>
      <c r="K33" s="33">
        <v>93</v>
      </c>
      <c r="M33" s="33">
        <v>113</v>
      </c>
      <c r="O33" s="33">
        <v>7</v>
      </c>
      <c r="Q33" s="33">
        <v>14</v>
      </c>
      <c r="S33" s="33">
        <v>5337</v>
      </c>
      <c r="U33" s="33">
        <v>5204</v>
      </c>
      <c r="W33" s="33">
        <v>17</v>
      </c>
    </row>
    <row r="34" spans="1:37" ht="15" customHeight="1" x14ac:dyDescent="0.4">
      <c r="A34" s="32" t="s">
        <v>58</v>
      </c>
      <c r="B34" s="33" t="s">
        <v>32</v>
      </c>
      <c r="G34" s="33">
        <v>-1</v>
      </c>
      <c r="I34" s="33">
        <v>-2</v>
      </c>
      <c r="K34" s="33">
        <v>-2</v>
      </c>
      <c r="M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/>
      <c r="F36" s="39">
        <f>E37+E46+E55</f>
        <v>0</v>
      </c>
      <c r="G36" s="38">
        <v>9</v>
      </c>
      <c r="H36" s="39">
        <f>G37+G46+G55</f>
        <v>8</v>
      </c>
      <c r="I36" s="38">
        <v>984</v>
      </c>
      <c r="J36" s="39">
        <f>I37+I46+I55</f>
        <v>985</v>
      </c>
      <c r="K36" s="38">
        <v>978</v>
      </c>
      <c r="L36" s="39">
        <f>K37+K46+K55</f>
        <v>978</v>
      </c>
      <c r="M36" s="38">
        <v>3378</v>
      </c>
      <c r="N36" s="39">
        <f>M37+M46+M55</f>
        <v>3377</v>
      </c>
      <c r="O36" s="38">
        <v>2118</v>
      </c>
      <c r="P36" s="39">
        <f>O37+O46+O55</f>
        <v>2118</v>
      </c>
      <c r="Q36" s="38">
        <v>2063</v>
      </c>
      <c r="R36" s="39">
        <f>Q37+Q46+Q55</f>
        <v>2062</v>
      </c>
      <c r="S36" s="38">
        <v>1826</v>
      </c>
      <c r="T36" s="39">
        <f>S37+S46+S55</f>
        <v>1826</v>
      </c>
      <c r="U36" s="38">
        <v>911</v>
      </c>
      <c r="V36" s="39">
        <f>U37+U46+U55</f>
        <v>909</v>
      </c>
      <c r="W36" s="38">
        <v>5451</v>
      </c>
      <c r="X36" s="39">
        <f>W37+W46+W55</f>
        <v>5451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/>
      <c r="F37" s="41">
        <f>SUM(E38:E45)-SUM(E39:E43)</f>
        <v>0</v>
      </c>
      <c r="G37" s="40">
        <v>3</v>
      </c>
      <c r="H37" s="41">
        <f>SUM(G38:G45)-SUM(G39:G43)</f>
        <v>3</v>
      </c>
      <c r="I37" s="40">
        <v>879</v>
      </c>
      <c r="J37" s="41">
        <f>SUM(I38:I45)-SUM(I39:I43)</f>
        <v>879</v>
      </c>
      <c r="K37" s="40">
        <v>872</v>
      </c>
      <c r="L37" s="41">
        <f>SUM(K38:K45)-SUM(K39:K43)</f>
        <v>872</v>
      </c>
      <c r="M37" s="40">
        <v>872</v>
      </c>
      <c r="N37" s="41">
        <f>SUM(M38:M45)-SUM(M39:M43)</f>
        <v>872</v>
      </c>
      <c r="O37" s="40">
        <v>863</v>
      </c>
      <c r="P37" s="41">
        <f>SUM(O38:O45)-SUM(O39:O43)</f>
        <v>863</v>
      </c>
      <c r="Q37" s="40">
        <v>857</v>
      </c>
      <c r="R37" s="41">
        <f>SUM(Q38:Q45)-SUM(Q39:Q43)</f>
        <v>858</v>
      </c>
      <c r="S37" s="40">
        <v>851</v>
      </c>
      <c r="T37" s="41">
        <f>SUM(S38:S45)-SUM(S39:S43)</f>
        <v>851</v>
      </c>
      <c r="U37" s="40">
        <v>845</v>
      </c>
      <c r="V37" s="41">
        <f>SUM(U38:U45)-SUM(U39:U43)</f>
        <v>845</v>
      </c>
      <c r="W37" s="40"/>
      <c r="X37" s="41">
        <f>SUM(W38:W45)-SUM(W39:W43)</f>
        <v>0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G38" s="33">
        <v>3</v>
      </c>
      <c r="I38" s="33">
        <v>184</v>
      </c>
      <c r="K38" s="33">
        <v>177</v>
      </c>
      <c r="M38" s="33">
        <v>177</v>
      </c>
      <c r="O38" s="33">
        <v>168</v>
      </c>
      <c r="Q38" s="33">
        <v>163</v>
      </c>
      <c r="S38" s="33">
        <v>156</v>
      </c>
      <c r="U38" s="33">
        <v>151</v>
      </c>
    </row>
    <row r="39" spans="1:37" ht="15" customHeight="1" x14ac:dyDescent="0.4">
      <c r="A39" s="32" t="s">
        <v>63</v>
      </c>
      <c r="B39" s="33" t="s">
        <v>32</v>
      </c>
      <c r="I39" s="33">
        <v>178</v>
      </c>
      <c r="K39" s="33">
        <v>173</v>
      </c>
      <c r="M39" s="33">
        <v>171</v>
      </c>
      <c r="O39" s="33">
        <v>164</v>
      </c>
      <c r="Q39" s="33">
        <v>159</v>
      </c>
      <c r="S39" s="33">
        <v>155</v>
      </c>
      <c r="U39" s="33">
        <v>150</v>
      </c>
    </row>
    <row r="40" spans="1:37" ht="15" customHeight="1" x14ac:dyDescent="0.4">
      <c r="A40" s="32" t="s">
        <v>64</v>
      </c>
      <c r="B40" s="33" t="s">
        <v>32</v>
      </c>
      <c r="I40" s="33">
        <v>3</v>
      </c>
      <c r="K40" s="33">
        <v>2</v>
      </c>
      <c r="M40" s="33">
        <v>1</v>
      </c>
      <c r="O40" s="33">
        <v>1</v>
      </c>
      <c r="Q40" s="33">
        <v>1</v>
      </c>
    </row>
    <row r="41" spans="1:37" ht="15" customHeight="1" x14ac:dyDescent="0.4">
      <c r="A41" s="32" t="s">
        <v>65</v>
      </c>
      <c r="B41" s="33" t="s">
        <v>32</v>
      </c>
      <c r="G41" s="33">
        <v>3</v>
      </c>
      <c r="I41" s="33">
        <v>3</v>
      </c>
      <c r="K41" s="33">
        <v>2</v>
      </c>
      <c r="M41" s="33">
        <v>5</v>
      </c>
      <c r="O41" s="33">
        <v>3</v>
      </c>
      <c r="Q41" s="33">
        <v>3</v>
      </c>
      <c r="S41" s="33">
        <v>1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</row>
    <row r="45" spans="1:37" ht="15" customHeight="1" x14ac:dyDescent="0.4">
      <c r="A45" s="32" t="s">
        <v>69</v>
      </c>
      <c r="B45" s="33" t="s">
        <v>32</v>
      </c>
      <c r="I45" s="33">
        <v>695</v>
      </c>
      <c r="K45" s="33">
        <v>695</v>
      </c>
      <c r="M45" s="33">
        <v>695</v>
      </c>
      <c r="O45" s="33">
        <v>695</v>
      </c>
      <c r="Q45" s="33">
        <v>695</v>
      </c>
      <c r="S45" s="33">
        <v>695</v>
      </c>
      <c r="U45" s="33">
        <v>694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/>
      <c r="F46" s="41">
        <f>E46</f>
        <v>0</v>
      </c>
      <c r="G46" s="40">
        <v>3</v>
      </c>
      <c r="H46" s="41">
        <f>G46</f>
        <v>3</v>
      </c>
      <c r="I46" s="40">
        <v>1</v>
      </c>
      <c r="J46" s="41">
        <f>I46</f>
        <v>1</v>
      </c>
      <c r="K46" s="40">
        <v>1</v>
      </c>
      <c r="L46" s="41">
        <f>K46</f>
        <v>1</v>
      </c>
      <c r="M46" s="40">
        <v>1</v>
      </c>
      <c r="N46" s="41">
        <f>M46</f>
        <v>1</v>
      </c>
      <c r="O46" s="40">
        <v>1</v>
      </c>
      <c r="P46" s="41">
        <f>O46</f>
        <v>1</v>
      </c>
      <c r="Q46" s="40">
        <v>1</v>
      </c>
      <c r="R46" s="41">
        <f>Q46</f>
        <v>1</v>
      </c>
      <c r="S46" s="40">
        <v>1</v>
      </c>
      <c r="T46" s="41">
        <f>S46</f>
        <v>1</v>
      </c>
      <c r="U46" s="40"/>
      <c r="V46" s="41">
        <f>U46</f>
        <v>0</v>
      </c>
      <c r="W46" s="40"/>
      <c r="X46" s="41">
        <f>W46</f>
        <v>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G54" s="33">
        <v>3</v>
      </c>
      <c r="I54" s="33">
        <v>1</v>
      </c>
      <c r="K54" s="33">
        <v>1</v>
      </c>
      <c r="M54" s="33">
        <v>1</v>
      </c>
      <c r="O54" s="33">
        <v>1</v>
      </c>
      <c r="Q54" s="33">
        <v>1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/>
      <c r="F55" s="41">
        <f>SUM(E56:E76)-SUM(E57:E61)</f>
        <v>0</v>
      </c>
      <c r="G55" s="40">
        <v>2</v>
      </c>
      <c r="H55" s="41">
        <f>SUM(G56:G76)-SUM(G57:G61)</f>
        <v>1</v>
      </c>
      <c r="I55" s="40">
        <v>105</v>
      </c>
      <c r="J55" s="41">
        <f>SUM(I56:I76)-SUM(I57:I61)</f>
        <v>105</v>
      </c>
      <c r="K55" s="40">
        <v>105</v>
      </c>
      <c r="L55" s="41">
        <f>SUM(K56:K76)-SUM(K57:K61)</f>
        <v>105</v>
      </c>
      <c r="M55" s="40">
        <v>2504</v>
      </c>
      <c r="N55" s="41">
        <f>SUM(M56:M76)-SUM(M57:M61)</f>
        <v>2505</v>
      </c>
      <c r="O55" s="40">
        <v>1254</v>
      </c>
      <c r="P55" s="41">
        <f>SUM(O56:O76)-SUM(O57:O61)</f>
        <v>1254</v>
      </c>
      <c r="Q55" s="40">
        <v>1204</v>
      </c>
      <c r="R55" s="41">
        <f>SUM(Q56:Q76)-SUM(Q57:Q61)</f>
        <v>1205</v>
      </c>
      <c r="S55" s="40">
        <v>974</v>
      </c>
      <c r="T55" s="41">
        <f>SUM(S56:S76)-SUM(S57:S61)</f>
        <v>974</v>
      </c>
      <c r="U55" s="40">
        <v>64</v>
      </c>
      <c r="V55" s="41">
        <f>SUM(U56:U76)-SUM(U57:U61)</f>
        <v>64</v>
      </c>
      <c r="W55" s="40">
        <v>5451</v>
      </c>
      <c r="X55" s="41">
        <f>SUM(W56:W76)-SUM(W57:W61)</f>
        <v>5450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F56" s="31">
        <f>SUM(E57:E61)</f>
        <v>0</v>
      </c>
      <c r="H56" s="31">
        <f>SUM(G57:G61)</f>
        <v>1</v>
      </c>
      <c r="J56" s="31">
        <f>SUM(I57:I61)</f>
        <v>0</v>
      </c>
      <c r="L56" s="31">
        <f>SUM(K57:K61)</f>
        <v>0</v>
      </c>
      <c r="M56" s="33">
        <v>2400</v>
      </c>
      <c r="N56" s="31">
        <f>SUM(M57:M61)</f>
        <v>2400</v>
      </c>
      <c r="O56" s="33">
        <v>1191</v>
      </c>
      <c r="P56" s="31">
        <f>SUM(O57:O61)</f>
        <v>1191</v>
      </c>
      <c r="Q56" s="33">
        <v>1142</v>
      </c>
      <c r="R56" s="31">
        <f>SUM(Q57:Q61)</f>
        <v>1142</v>
      </c>
      <c r="S56" s="33">
        <v>910</v>
      </c>
      <c r="T56" s="31">
        <f>SUM(S57:S61)</f>
        <v>910</v>
      </c>
      <c r="V56" s="31">
        <f>SUM(U57:U61)</f>
        <v>0</v>
      </c>
      <c r="X56" s="31">
        <f>SUM(W57:W61)</f>
        <v>0</v>
      </c>
    </row>
    <row r="57" spans="1:37" ht="15" customHeight="1" x14ac:dyDescent="0.4">
      <c r="A57" s="32" t="s">
        <v>80</v>
      </c>
      <c r="B57" s="33" t="s">
        <v>32</v>
      </c>
      <c r="M57" s="33">
        <v>2400</v>
      </c>
      <c r="O57" s="33">
        <v>1191</v>
      </c>
      <c r="Q57" s="33">
        <v>1142</v>
      </c>
      <c r="S57" s="33">
        <v>910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  <c r="G59" s="33">
        <v>1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I64" s="33">
        <v>3</v>
      </c>
      <c r="K64" s="33">
        <v>2</v>
      </c>
      <c r="S64" s="33">
        <v>380</v>
      </c>
      <c r="U64" s="33">
        <v>487</v>
      </c>
      <c r="W64" s="33">
        <v>1452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G70" s="33">
        <v>1</v>
      </c>
      <c r="I70" s="33">
        <v>63</v>
      </c>
      <c r="K70" s="33">
        <v>63</v>
      </c>
      <c r="M70" s="33">
        <v>63</v>
      </c>
      <c r="O70" s="33">
        <v>63</v>
      </c>
      <c r="Q70" s="33">
        <v>63</v>
      </c>
      <c r="S70" s="33">
        <v>63</v>
      </c>
      <c r="U70" s="33">
        <v>62</v>
      </c>
      <c r="W70" s="33">
        <v>6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/>
      <c r="F74" s="41">
        <f>E74</f>
        <v>0</v>
      </c>
      <c r="G74" s="40"/>
      <c r="H74" s="41">
        <f>G74</f>
        <v>0</v>
      </c>
      <c r="I74" s="40">
        <v>42</v>
      </c>
      <c r="J74" s="41">
        <f>I74</f>
        <v>42</v>
      </c>
      <c r="K74" s="40">
        <v>42</v>
      </c>
      <c r="L74" s="41">
        <f>K74</f>
        <v>42</v>
      </c>
      <c r="M74" s="40">
        <v>42</v>
      </c>
      <c r="N74" s="41">
        <f>M74</f>
        <v>42</v>
      </c>
      <c r="O74" s="40"/>
      <c r="P74" s="41">
        <f>O74</f>
        <v>0</v>
      </c>
      <c r="Q74" s="40"/>
      <c r="R74" s="41">
        <f>Q74</f>
        <v>0</v>
      </c>
      <c r="S74" s="40"/>
      <c r="T74" s="41">
        <f>S74</f>
        <v>0</v>
      </c>
      <c r="U74" s="40"/>
      <c r="V74" s="41">
        <f>U74</f>
        <v>0</v>
      </c>
      <c r="W74" s="40">
        <v>4418</v>
      </c>
      <c r="X74" s="41">
        <f>W74</f>
        <v>4418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I75" s="33">
        <v>-3</v>
      </c>
      <c r="K75" s="33">
        <v>-2</v>
      </c>
      <c r="S75" s="33">
        <v>-379</v>
      </c>
      <c r="U75" s="33">
        <v>-485</v>
      </c>
      <c r="W75" s="33">
        <v>-426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>
        <v>5</v>
      </c>
      <c r="L77" s="36"/>
      <c r="M77" s="35">
        <v>2</v>
      </c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K80" s="33">
        <v>5</v>
      </c>
      <c r="M80" s="33">
        <v>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/>
      <c r="F83" s="44">
        <f>E8+E37+E46+E55+E77+E81+E82</f>
        <v>0</v>
      </c>
      <c r="G83" s="43">
        <v>168</v>
      </c>
      <c r="H83" s="44">
        <f>G8+G37+G46+G55+G77+G81+G82</f>
        <v>167</v>
      </c>
      <c r="I83" s="43">
        <v>2504</v>
      </c>
      <c r="J83" s="44">
        <f>I8+I37+I46+I55+I77+I81+I82</f>
        <v>2505</v>
      </c>
      <c r="K83" s="43">
        <v>10453</v>
      </c>
      <c r="L83" s="44">
        <f>K8+K37+K46+K55+K77+K81+K82</f>
        <v>10453</v>
      </c>
      <c r="M83" s="43">
        <v>10273</v>
      </c>
      <c r="N83" s="44">
        <f>M8+M37+M46+M55+M77+M81+M82</f>
        <v>10272</v>
      </c>
      <c r="O83" s="43">
        <v>10180</v>
      </c>
      <c r="P83" s="44">
        <f>O8+O37+O46+O55+O77+O81+O82</f>
        <v>10180</v>
      </c>
      <c r="Q83" s="43">
        <v>9796</v>
      </c>
      <c r="R83" s="44">
        <f>Q8+Q37+Q46+Q55+Q77+Q81+Q82</f>
        <v>9795</v>
      </c>
      <c r="S83" s="43">
        <v>7509</v>
      </c>
      <c r="T83" s="44">
        <f>S8+S37+S46+S55+S77+S81+S82</f>
        <v>7509</v>
      </c>
      <c r="U83" s="43">
        <v>7313</v>
      </c>
      <c r="V83" s="44">
        <f>U8+U37+U46+U55+U77+U81+U82</f>
        <v>7310</v>
      </c>
      <c r="W83" s="43">
        <v>5496</v>
      </c>
      <c r="X83" s="44">
        <f>W8+W37+W46+W55+W77+W81+W82</f>
        <v>5495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/>
      <c r="F84" s="39">
        <f>SUM(E85:E111)-E87</f>
        <v>0</v>
      </c>
      <c r="G84" s="38">
        <v>378</v>
      </c>
      <c r="H84" s="39">
        <f>SUM(G85:G111)-G87</f>
        <v>377</v>
      </c>
      <c r="I84" s="38">
        <v>138</v>
      </c>
      <c r="J84" s="39">
        <f>SUM(I85:I111)-I87</f>
        <v>138</v>
      </c>
      <c r="K84" s="38">
        <v>197</v>
      </c>
      <c r="L84" s="39">
        <f>SUM(K85:K111)-K87</f>
        <v>197</v>
      </c>
      <c r="M84" s="38">
        <v>248</v>
      </c>
      <c r="N84" s="39">
        <f>SUM(M85:M111)-M87</f>
        <v>249</v>
      </c>
      <c r="O84" s="38">
        <v>161</v>
      </c>
      <c r="P84" s="39">
        <f>SUM(O85:O111)-O87</f>
        <v>161</v>
      </c>
      <c r="Q84" s="38">
        <v>207</v>
      </c>
      <c r="R84" s="39">
        <f>SUM(Q85:Q111)-Q87</f>
        <v>207</v>
      </c>
      <c r="S84" s="38">
        <v>136</v>
      </c>
      <c r="T84" s="39">
        <f>SUM(S85:S111)-S87</f>
        <v>136</v>
      </c>
      <c r="U84" s="38">
        <v>497</v>
      </c>
      <c r="V84" s="39">
        <f>SUM(U85:U111)-U87</f>
        <v>495</v>
      </c>
      <c r="W84" s="38">
        <v>102</v>
      </c>
      <c r="X84" s="39">
        <f>SUM(W85:W111)-W87</f>
        <v>102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G85" s="33">
        <v>51</v>
      </c>
      <c r="I85" s="33">
        <v>32</v>
      </c>
      <c r="M85" s="33">
        <v>7</v>
      </c>
      <c r="O85" s="33">
        <v>66</v>
      </c>
      <c r="Q85" s="33">
        <v>47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G87" s="33">
        <v>270</v>
      </c>
      <c r="I87" s="33">
        <v>13</v>
      </c>
      <c r="K87" s="33">
        <v>13</v>
      </c>
      <c r="M87" s="33">
        <v>14</v>
      </c>
      <c r="O87" s="33">
        <v>14</v>
      </c>
      <c r="Q87" s="33">
        <v>15</v>
      </c>
      <c r="S87" s="33">
        <v>15</v>
      </c>
      <c r="U87" s="33">
        <v>385</v>
      </c>
      <c r="W87" s="33">
        <v>43</v>
      </c>
    </row>
    <row r="88" spans="1:37" ht="15" customHeight="1" outlineLevel="1" x14ac:dyDescent="0.4">
      <c r="A88" s="32" t="s">
        <v>108</v>
      </c>
      <c r="B88" s="33" t="s">
        <v>32</v>
      </c>
      <c r="G88" s="33">
        <v>270</v>
      </c>
      <c r="I88" s="33">
        <v>13</v>
      </c>
      <c r="K88" s="33">
        <v>13</v>
      </c>
      <c r="M88" s="33">
        <v>14</v>
      </c>
      <c r="O88" s="33">
        <v>14</v>
      </c>
      <c r="Q88" s="33">
        <v>15</v>
      </c>
      <c r="S88" s="33">
        <v>15</v>
      </c>
      <c r="U88" s="33">
        <v>385</v>
      </c>
      <c r="W88" s="33">
        <v>43</v>
      </c>
    </row>
    <row r="89" spans="1:37" ht="15" customHeight="1" outlineLevel="1" x14ac:dyDescent="0.4">
      <c r="A89" s="32" t="s">
        <v>109</v>
      </c>
      <c r="B89" s="33" t="s">
        <v>32</v>
      </c>
    </row>
    <row r="90" spans="1:37" ht="15" customHeight="1" x14ac:dyDescent="0.4">
      <c r="A90" s="32" t="s">
        <v>110</v>
      </c>
      <c r="B90" s="33" t="s">
        <v>32</v>
      </c>
    </row>
    <row r="91" spans="1:37" ht="15" customHeight="1" x14ac:dyDescent="0.4">
      <c r="A91" s="32" t="s">
        <v>111</v>
      </c>
      <c r="B91" s="33" t="s">
        <v>32</v>
      </c>
      <c r="G91" s="33">
        <v>41</v>
      </c>
      <c r="I91" s="33">
        <v>63</v>
      </c>
      <c r="K91" s="33">
        <v>169</v>
      </c>
      <c r="M91" s="33">
        <v>199</v>
      </c>
      <c r="O91" s="33">
        <v>34</v>
      </c>
      <c r="Q91" s="33">
        <v>130</v>
      </c>
      <c r="S91" s="33">
        <v>105</v>
      </c>
      <c r="U91" s="33">
        <v>95</v>
      </c>
      <c r="W91" s="33">
        <v>48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G93" s="33">
        <v>1</v>
      </c>
      <c r="I93" s="33">
        <v>1</v>
      </c>
      <c r="K93" s="33">
        <v>1</v>
      </c>
      <c r="M93" s="33">
        <v>22</v>
      </c>
      <c r="O93" s="33">
        <v>11</v>
      </c>
      <c r="Q93" s="33">
        <v>11</v>
      </c>
      <c r="S93" s="33">
        <v>11</v>
      </c>
      <c r="U93" s="33">
        <v>12</v>
      </c>
      <c r="W93" s="33">
        <v>11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G100" s="33">
        <v>2</v>
      </c>
      <c r="I100" s="33">
        <v>25</v>
      </c>
      <c r="K100" s="33">
        <v>12</v>
      </c>
      <c r="M100" s="33">
        <v>2</v>
      </c>
      <c r="O100" s="33">
        <v>8</v>
      </c>
      <c r="Q100" s="33">
        <v>1</v>
      </c>
      <c r="S100" s="33">
        <v>1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G107" s="33">
        <v>12</v>
      </c>
      <c r="I107" s="33">
        <v>4</v>
      </c>
      <c r="K107" s="33">
        <v>2</v>
      </c>
      <c r="M107" s="33">
        <v>2</v>
      </c>
      <c r="O107" s="33">
        <v>2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/>
      <c r="F111" s="36"/>
      <c r="G111" s="35"/>
      <c r="H111" s="36"/>
      <c r="I111" s="35"/>
      <c r="J111" s="36"/>
      <c r="K111" s="35"/>
      <c r="L111" s="36"/>
      <c r="M111" s="35">
        <v>3</v>
      </c>
      <c r="N111" s="36"/>
      <c r="O111" s="35">
        <v>26</v>
      </c>
      <c r="P111" s="36"/>
      <c r="Q111" s="35">
        <v>3</v>
      </c>
      <c r="R111" s="36"/>
      <c r="S111" s="35">
        <v>4</v>
      </c>
      <c r="T111" s="36"/>
      <c r="U111" s="35">
        <v>3</v>
      </c>
      <c r="V111" s="36"/>
      <c r="W111" s="35"/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/>
      <c r="F112" s="39">
        <f>SUM(E113:E131)-E113-SUM(E121:E124)</f>
        <v>0</v>
      </c>
      <c r="G112" s="38">
        <v>9</v>
      </c>
      <c r="H112" s="39">
        <f>SUM(G113:G131)-G113-SUM(G121:G124)</f>
        <v>9</v>
      </c>
      <c r="I112" s="38">
        <v>503</v>
      </c>
      <c r="J112" s="39">
        <f>SUM(I113:I131)-I113-SUM(I121:I124)</f>
        <v>504</v>
      </c>
      <c r="K112" s="38">
        <v>8261</v>
      </c>
      <c r="L112" s="39">
        <f>SUM(K113:K131)-K113-SUM(K121:K124)</f>
        <v>8260</v>
      </c>
      <c r="M112" s="38">
        <v>466</v>
      </c>
      <c r="N112" s="39">
        <f>SUM(M113:M131)-M113-SUM(M121:M124)</f>
        <v>467</v>
      </c>
      <c r="O112" s="38">
        <v>449</v>
      </c>
      <c r="P112" s="39">
        <f>SUM(O113:O131)-O113-SUM(O121:O124)</f>
        <v>450</v>
      </c>
      <c r="Q112" s="38">
        <v>432</v>
      </c>
      <c r="R112" s="39">
        <f>SUM(Q113:Q131)-Q113-SUM(Q121:Q124)</f>
        <v>432</v>
      </c>
      <c r="S112" s="38">
        <v>423</v>
      </c>
      <c r="T112" s="39">
        <f>SUM(S113:S131)-S113-SUM(S121:S124)</f>
        <v>423</v>
      </c>
      <c r="U112" s="38">
        <v>37</v>
      </c>
      <c r="V112" s="39">
        <f>SUM(U113:U131)-U113-SUM(U121:U124)</f>
        <v>36</v>
      </c>
      <c r="W112" s="38"/>
      <c r="X112" s="39">
        <f>SUM(W113:W131)-W113-SUM(W121:W124)</f>
        <v>0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I113" s="33">
        <v>457</v>
      </c>
      <c r="K113" s="33">
        <v>8243</v>
      </c>
      <c r="M113" s="33">
        <v>430</v>
      </c>
      <c r="O113" s="33">
        <v>416</v>
      </c>
      <c r="Q113" s="33">
        <v>401</v>
      </c>
      <c r="S113" s="33">
        <v>386</v>
      </c>
    </row>
    <row r="114" spans="1:33" ht="15" customHeight="1" outlineLevel="1" x14ac:dyDescent="0.4">
      <c r="A114" s="32" t="s">
        <v>134</v>
      </c>
      <c r="B114" s="33" t="s">
        <v>32</v>
      </c>
      <c r="K114" s="33">
        <v>7800</v>
      </c>
    </row>
    <row r="115" spans="1:33" ht="15" customHeight="1" outlineLevel="1" x14ac:dyDescent="0.4">
      <c r="A115" s="32" t="s">
        <v>135</v>
      </c>
      <c r="B115" s="33" t="s">
        <v>32</v>
      </c>
      <c r="I115" s="33">
        <v>457</v>
      </c>
      <c r="K115" s="33">
        <v>443</v>
      </c>
      <c r="M115" s="33">
        <v>430</v>
      </c>
      <c r="O115" s="33">
        <v>416</v>
      </c>
      <c r="Q115" s="33">
        <v>401</v>
      </c>
      <c r="S115" s="33">
        <v>386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I119" s="33">
        <v>37</v>
      </c>
      <c r="K119" s="33">
        <v>17</v>
      </c>
      <c r="M119" s="33">
        <v>17</v>
      </c>
      <c r="O119" s="33">
        <v>14</v>
      </c>
      <c r="Q119" s="33">
        <v>10</v>
      </c>
      <c r="S119" s="33">
        <v>10</v>
      </c>
      <c r="U119" s="33">
        <v>9</v>
      </c>
    </row>
    <row r="120" spans="1:33" ht="15" customHeight="1" x14ac:dyDescent="0.4">
      <c r="A120" s="32" t="s">
        <v>139</v>
      </c>
      <c r="B120" s="33" t="s">
        <v>32</v>
      </c>
      <c r="G120" s="33">
        <v>9</v>
      </c>
      <c r="I120" s="33">
        <v>10</v>
      </c>
    </row>
    <row r="121" spans="1:33" ht="15" customHeight="1" x14ac:dyDescent="0.4">
      <c r="A121" s="32" t="s">
        <v>140</v>
      </c>
      <c r="B121" s="33" t="s">
        <v>32</v>
      </c>
      <c r="G121" s="33">
        <v>4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G122" s="33">
        <v>5</v>
      </c>
      <c r="H122" s="33"/>
      <c r="I122" s="33">
        <v>10</v>
      </c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/>
      <c r="F131" s="36"/>
      <c r="G131" s="35"/>
      <c r="H131" s="36"/>
      <c r="I131" s="35"/>
      <c r="J131" s="36"/>
      <c r="K131" s="35"/>
      <c r="L131" s="36"/>
      <c r="M131" s="35">
        <v>20</v>
      </c>
      <c r="N131" s="36"/>
      <c r="O131" s="35">
        <v>20</v>
      </c>
      <c r="P131" s="36"/>
      <c r="Q131" s="35">
        <v>21</v>
      </c>
      <c r="R131" s="36"/>
      <c r="S131" s="35">
        <v>27</v>
      </c>
      <c r="T131" s="36"/>
      <c r="U131" s="35">
        <v>27</v>
      </c>
      <c r="V131" s="36"/>
      <c r="W131" s="35"/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/>
      <c r="F136" s="44">
        <f>E84+E112+SUM(E132:E135)</f>
        <v>0</v>
      </c>
      <c r="G136" s="43">
        <v>387</v>
      </c>
      <c r="H136" s="44">
        <f>G84+G112+SUM(G132:G135)</f>
        <v>387</v>
      </c>
      <c r="I136" s="43">
        <v>641</v>
      </c>
      <c r="J136" s="44">
        <f>I84+I112+SUM(I132:I135)</f>
        <v>641</v>
      </c>
      <c r="K136" s="43">
        <v>8458</v>
      </c>
      <c r="L136" s="44">
        <f>K84+K112+SUM(K132:K135)</f>
        <v>8458</v>
      </c>
      <c r="M136" s="43">
        <v>714</v>
      </c>
      <c r="N136" s="44">
        <f>M84+M112+SUM(M132:M135)</f>
        <v>714</v>
      </c>
      <c r="O136" s="43">
        <v>610</v>
      </c>
      <c r="P136" s="44">
        <f>O84+O112+SUM(O132:O135)</f>
        <v>610</v>
      </c>
      <c r="Q136" s="43">
        <v>639</v>
      </c>
      <c r="R136" s="44">
        <f>Q84+Q112+SUM(Q132:Q135)</f>
        <v>639</v>
      </c>
      <c r="S136" s="43">
        <v>560</v>
      </c>
      <c r="T136" s="44">
        <f>S84+S112+SUM(S132:S135)</f>
        <v>559</v>
      </c>
      <c r="U136" s="43">
        <v>535</v>
      </c>
      <c r="V136" s="44">
        <f>U84+U112+SUM(U132:U135)</f>
        <v>534</v>
      </c>
      <c r="W136" s="43">
        <v>102</v>
      </c>
      <c r="X136" s="44">
        <f>W84+W112+SUM(W132:W135)</f>
        <v>102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O139" s="33">
        <v>9570</v>
      </c>
      <c r="Q139" s="33">
        <v>9157</v>
      </c>
      <c r="S139" s="33">
        <v>6950</v>
      </c>
      <c r="U139" s="33">
        <v>6777</v>
      </c>
      <c r="W139" s="33">
        <v>5393</v>
      </c>
    </row>
    <row r="140" spans="1:37" ht="15" customHeight="1" x14ac:dyDescent="0.4">
      <c r="A140" s="32" t="s">
        <v>156</v>
      </c>
      <c r="B140" s="33" t="s">
        <v>32</v>
      </c>
      <c r="O140" s="33">
        <v>9500</v>
      </c>
      <c r="Q140" s="33">
        <v>9423</v>
      </c>
      <c r="S140" s="33">
        <v>8784</v>
      </c>
      <c r="U140" s="33">
        <v>8539</v>
      </c>
      <c r="W140" s="33">
        <v>7861</v>
      </c>
    </row>
    <row r="141" spans="1:37" ht="15" customHeight="1" x14ac:dyDescent="0.4">
      <c r="A141" s="32" t="s">
        <v>157</v>
      </c>
      <c r="B141" s="33" t="s">
        <v>32</v>
      </c>
      <c r="G141" s="33">
        <v>17474</v>
      </c>
      <c r="I141" s="33">
        <v>18646</v>
      </c>
      <c r="K141" s="33">
        <v>18646</v>
      </c>
      <c r="M141" s="33">
        <v>5794</v>
      </c>
      <c r="O141" s="33">
        <v>5794</v>
      </c>
      <c r="Q141" s="33">
        <v>5794</v>
      </c>
      <c r="S141" s="33">
        <v>5794</v>
      </c>
      <c r="U141" s="33">
        <v>5794</v>
      </c>
      <c r="W141" s="33">
        <v>5794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I143" s="33">
        <v>909</v>
      </c>
      <c r="K143" s="33">
        <v>909</v>
      </c>
      <c r="M143" s="33">
        <v>3900</v>
      </c>
      <c r="O143" s="33">
        <v>3900</v>
      </c>
      <c r="Q143" s="33">
        <v>3900</v>
      </c>
      <c r="S143" s="33">
        <v>3900</v>
      </c>
      <c r="U143" s="33">
        <v>3900</v>
      </c>
      <c r="W143" s="33">
        <v>3900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I148" s="33">
        <v>-17693</v>
      </c>
      <c r="K148" s="33">
        <v>-17690</v>
      </c>
      <c r="M148" s="33">
        <v>-131</v>
      </c>
      <c r="O148" s="33">
        <v>-193</v>
      </c>
      <c r="Q148" s="33">
        <v>-270</v>
      </c>
      <c r="S148" s="33">
        <v>-909</v>
      </c>
      <c r="U148" s="33">
        <v>-1153</v>
      </c>
      <c r="W148" s="33">
        <v>-1831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  <c r="G152" s="33">
        <v>-17693</v>
      </c>
    </row>
    <row r="153" spans="1:23" ht="15" customHeight="1" x14ac:dyDescent="0.4">
      <c r="A153" s="32" t="s">
        <v>169</v>
      </c>
      <c r="B153" s="33" t="s">
        <v>32</v>
      </c>
      <c r="K153" s="33">
        <v>-1</v>
      </c>
      <c r="M153" s="33">
        <v>-1</v>
      </c>
      <c r="O153" s="33">
        <v>-1</v>
      </c>
      <c r="Q153" s="33">
        <v>-1</v>
      </c>
      <c r="S153" s="33">
        <v>-1</v>
      </c>
      <c r="U153" s="33">
        <v>-1</v>
      </c>
      <c r="W153" s="33">
        <v>-1</v>
      </c>
    </row>
    <row r="154" spans="1:23" ht="15" customHeight="1" x14ac:dyDescent="0.4">
      <c r="A154" s="32" t="s">
        <v>170</v>
      </c>
      <c r="B154" s="33" t="s">
        <v>32</v>
      </c>
      <c r="O154" s="33">
        <v>69</v>
      </c>
      <c r="Q154" s="33">
        <v>-266</v>
      </c>
      <c r="S154" s="33">
        <v>-1834</v>
      </c>
      <c r="U154" s="33">
        <v>-1761</v>
      </c>
      <c r="W154" s="33">
        <v>-2467</v>
      </c>
    </row>
    <row r="155" spans="1:23" ht="15" customHeight="1" x14ac:dyDescent="0.4">
      <c r="A155" s="32" t="s">
        <v>171</v>
      </c>
      <c r="B155" s="33" t="s">
        <v>32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K158" s="33">
        <v>129</v>
      </c>
      <c r="M158" s="33">
        <v>-3</v>
      </c>
      <c r="O158" s="33">
        <v>69</v>
      </c>
      <c r="Q158" s="33">
        <v>-266</v>
      </c>
      <c r="S158" s="33">
        <v>-1834</v>
      </c>
      <c r="U158" s="33">
        <v>-1761</v>
      </c>
      <c r="W158" s="33">
        <v>-2467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/>
      <c r="F162" s="39">
        <f>E136+E163+E161+E160</f>
        <v>0</v>
      </c>
      <c r="G162" s="38">
        <v>168</v>
      </c>
      <c r="H162" s="39">
        <f>G136+G163+G161+G160</f>
        <v>168</v>
      </c>
      <c r="I162" s="38">
        <v>2504</v>
      </c>
      <c r="J162" s="39">
        <f>I136+I163+I161+I160</f>
        <v>2504</v>
      </c>
      <c r="K162" s="38">
        <v>10453</v>
      </c>
      <c r="L162" s="39">
        <f>K136+K163+K161+K160</f>
        <v>10453</v>
      </c>
      <c r="M162" s="38">
        <v>10273</v>
      </c>
      <c r="N162" s="39">
        <f>M136+M163+M161+M160</f>
        <v>10273</v>
      </c>
      <c r="O162" s="38">
        <v>10180</v>
      </c>
      <c r="P162" s="39">
        <f>O136+O163+O161+O160</f>
        <v>10180</v>
      </c>
      <c r="Q162" s="38">
        <v>9796</v>
      </c>
      <c r="R162" s="39">
        <f>Q136+Q163+Q161+Q160</f>
        <v>9796</v>
      </c>
      <c r="S162" s="38">
        <v>7509</v>
      </c>
      <c r="T162" s="39">
        <f>S136+S163+S161+S160</f>
        <v>7510</v>
      </c>
      <c r="U162" s="38">
        <v>7313</v>
      </c>
      <c r="V162" s="39">
        <f>U136+U163+U161+U160</f>
        <v>7312</v>
      </c>
      <c r="W162" s="38">
        <v>5496</v>
      </c>
      <c r="X162" s="39">
        <f>W136+W163+W161+W160</f>
        <v>5495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G163" s="33">
        <v>-219</v>
      </c>
      <c r="I163" s="33">
        <v>1863</v>
      </c>
      <c r="K163" s="33">
        <v>1995</v>
      </c>
      <c r="M163" s="33">
        <v>9559</v>
      </c>
      <c r="O163" s="33">
        <v>9570</v>
      </c>
      <c r="Q163" s="33">
        <v>9157</v>
      </c>
      <c r="S163" s="33">
        <v>6950</v>
      </c>
      <c r="U163" s="33">
        <v>6777</v>
      </c>
      <c r="W163" s="33">
        <v>5393</v>
      </c>
    </row>
    <row r="164" spans="1:37" ht="15" customHeight="1" x14ac:dyDescent="0.4">
      <c r="A164" s="32" t="s">
        <v>180</v>
      </c>
      <c r="B164" s="33" t="s">
        <v>32</v>
      </c>
      <c r="G164" s="33">
        <v>-17693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G167" s="33">
        <v>120</v>
      </c>
      <c r="I167" s="33">
        <v>854</v>
      </c>
      <c r="K167" s="33">
        <v>630</v>
      </c>
      <c r="M167" s="33">
        <v>351</v>
      </c>
      <c r="O167" s="33">
        <v>358</v>
      </c>
      <c r="Q167" s="33">
        <v>275</v>
      </c>
      <c r="S167" s="33">
        <v>107</v>
      </c>
      <c r="U167" s="33">
        <v>69</v>
      </c>
      <c r="W167" s="33">
        <v>40</v>
      </c>
    </row>
    <row r="168" spans="1:37" ht="15" customHeight="1" x14ac:dyDescent="0.4">
      <c r="A168" s="32" t="s">
        <v>184</v>
      </c>
      <c r="B168" s="33" t="s">
        <v>32</v>
      </c>
      <c r="S168" s="33">
        <v>272</v>
      </c>
      <c r="U168" s="33">
        <v>211</v>
      </c>
      <c r="W168" s="33">
        <v>242</v>
      </c>
    </row>
    <row r="169" spans="1:37" ht="15" customHeight="1" x14ac:dyDescent="0.4">
      <c r="A169" s="32" t="s">
        <v>185</v>
      </c>
      <c r="B169" s="33" t="s">
        <v>32</v>
      </c>
      <c r="G169" s="33">
        <v>44</v>
      </c>
      <c r="I169" s="33">
        <v>625</v>
      </c>
      <c r="K169" s="33">
        <v>506</v>
      </c>
      <c r="M169" s="33">
        <v>296</v>
      </c>
      <c r="O169" s="33">
        <v>306</v>
      </c>
      <c r="Q169" s="33">
        <v>228</v>
      </c>
      <c r="S169" s="33">
        <v>68</v>
      </c>
      <c r="U169" s="33">
        <v>36</v>
      </c>
      <c r="W169" s="33">
        <v>25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/>
      <c r="F171" s="44">
        <f>E167-E169+E170</f>
        <v>0</v>
      </c>
      <c r="G171" s="43">
        <v>76</v>
      </c>
      <c r="H171" s="44">
        <f>G167-G169+G170</f>
        <v>76</v>
      </c>
      <c r="I171" s="43">
        <v>229</v>
      </c>
      <c r="J171" s="44">
        <f>I167-I169+I170</f>
        <v>229</v>
      </c>
      <c r="K171" s="43">
        <v>124</v>
      </c>
      <c r="L171" s="44">
        <f>K167-K169+K170</f>
        <v>124</v>
      </c>
      <c r="M171" s="43">
        <v>54</v>
      </c>
      <c r="N171" s="44">
        <f>M167-M169+M170</f>
        <v>55</v>
      </c>
      <c r="O171" s="43">
        <v>51</v>
      </c>
      <c r="P171" s="44">
        <f>O167-O169+O170</f>
        <v>52</v>
      </c>
      <c r="Q171" s="43">
        <v>48</v>
      </c>
      <c r="R171" s="44">
        <f>Q167-Q169+Q170</f>
        <v>47</v>
      </c>
      <c r="S171" s="43">
        <v>39</v>
      </c>
      <c r="T171" s="44">
        <f>S167-S169+S170</f>
        <v>39</v>
      </c>
      <c r="U171" s="43">
        <v>33</v>
      </c>
      <c r="V171" s="44">
        <f>U167-U169+U170</f>
        <v>33</v>
      </c>
      <c r="W171" s="43">
        <v>15</v>
      </c>
      <c r="X171" s="44">
        <f>W167-W169+W170</f>
        <v>15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G172" s="33">
        <v>317</v>
      </c>
      <c r="I172" s="33">
        <v>270</v>
      </c>
      <c r="K172" s="33">
        <v>143</v>
      </c>
      <c r="M172" s="33">
        <v>204</v>
      </c>
      <c r="O172" s="33">
        <v>227</v>
      </c>
      <c r="Q172" s="33">
        <v>204</v>
      </c>
      <c r="S172" s="33">
        <v>204</v>
      </c>
      <c r="U172" s="33">
        <v>174</v>
      </c>
      <c r="W172" s="33">
        <v>217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/>
      <c r="F174" s="44">
        <f>E171-E172</f>
        <v>0</v>
      </c>
      <c r="G174" s="43">
        <v>-241</v>
      </c>
      <c r="H174" s="44">
        <f>G171-G172</f>
        <v>-241</v>
      </c>
      <c r="I174" s="43">
        <v>-40</v>
      </c>
      <c r="J174" s="44">
        <f>I171-I172</f>
        <v>-41</v>
      </c>
      <c r="K174" s="43">
        <v>-18</v>
      </c>
      <c r="L174" s="44">
        <f>K171-K172</f>
        <v>-19</v>
      </c>
      <c r="M174" s="43">
        <v>-150</v>
      </c>
      <c r="N174" s="44">
        <f>M171-M172</f>
        <v>-150</v>
      </c>
      <c r="O174" s="43">
        <v>-176</v>
      </c>
      <c r="P174" s="44">
        <f>O171-O172</f>
        <v>-176</v>
      </c>
      <c r="Q174" s="43">
        <v>-157</v>
      </c>
      <c r="R174" s="44">
        <f>Q171-Q172</f>
        <v>-156</v>
      </c>
      <c r="S174" s="43">
        <v>-165</v>
      </c>
      <c r="T174" s="44">
        <f>S171-S172</f>
        <v>-165</v>
      </c>
      <c r="U174" s="43">
        <v>-141</v>
      </c>
      <c r="V174" s="44">
        <f>U171-U172</f>
        <v>-141</v>
      </c>
      <c r="W174" s="43">
        <v>-201</v>
      </c>
      <c r="X174" s="44">
        <f>W171-W172</f>
        <v>-202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/>
      <c r="F177" s="47">
        <f>SUM(E178:E188)</f>
        <v>0</v>
      </c>
      <c r="G177" s="46"/>
      <c r="H177" s="47">
        <f>SUM(G178:G188)</f>
        <v>0</v>
      </c>
      <c r="I177" s="46">
        <v>79</v>
      </c>
      <c r="J177" s="47">
        <f>SUM(I178:I188)</f>
        <v>79</v>
      </c>
      <c r="K177" s="46">
        <v>31</v>
      </c>
      <c r="L177" s="47">
        <f>SUM(K178:K188)</f>
        <v>31</v>
      </c>
      <c r="M177" s="46">
        <v>68</v>
      </c>
      <c r="N177" s="47">
        <f>SUM(M178:M188)</f>
        <v>68</v>
      </c>
      <c r="O177" s="46">
        <v>138</v>
      </c>
      <c r="P177" s="47">
        <f>SUM(O178:O188)</f>
        <v>139</v>
      </c>
      <c r="Q177" s="46">
        <v>171</v>
      </c>
      <c r="R177" s="47">
        <f>SUM(Q178:Q188)</f>
        <v>171</v>
      </c>
      <c r="S177" s="46">
        <v>70</v>
      </c>
      <c r="T177" s="47">
        <f>SUM(S178:S188)</f>
        <v>70</v>
      </c>
      <c r="U177" s="46">
        <v>19</v>
      </c>
      <c r="V177" s="47">
        <f>SUM(U178:U188)</f>
        <v>18</v>
      </c>
      <c r="W177" s="46"/>
      <c r="X177" s="47">
        <f>SUM(W178:W188)</f>
        <v>0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M178" s="33">
        <v>56</v>
      </c>
      <c r="O178" s="33">
        <v>113</v>
      </c>
      <c r="Q178" s="33">
        <v>162</v>
      </c>
      <c r="S178" s="33">
        <v>65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I183" s="33">
        <v>59</v>
      </c>
      <c r="K183" s="33">
        <v>16</v>
      </c>
      <c r="O183" s="33">
        <v>16</v>
      </c>
      <c r="U183" s="33">
        <v>17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S187" s="33">
        <v>1</v>
      </c>
    </row>
    <row r="188" spans="1:37" ht="15" customHeight="1" x14ac:dyDescent="0.4">
      <c r="A188" s="32" t="s">
        <v>204</v>
      </c>
      <c r="B188" s="33" t="s">
        <v>32</v>
      </c>
      <c r="I188" s="33">
        <v>20</v>
      </c>
      <c r="K188" s="33">
        <v>15</v>
      </c>
      <c r="M188" s="33">
        <v>12</v>
      </c>
      <c r="O188" s="33">
        <v>10</v>
      </c>
      <c r="Q188" s="33">
        <v>9</v>
      </c>
      <c r="S188" s="33">
        <v>4</v>
      </c>
      <c r="U188" s="33">
        <v>1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/>
      <c r="F189" s="47">
        <f>SUM(E190:E202)</f>
        <v>0</v>
      </c>
      <c r="G189" s="46">
        <v>18</v>
      </c>
      <c r="H189" s="47">
        <f>SUM(G190:G202)</f>
        <v>19</v>
      </c>
      <c r="I189" s="46">
        <v>36</v>
      </c>
      <c r="J189" s="47">
        <f>SUM(I190:I202)</f>
        <v>37</v>
      </c>
      <c r="K189" s="46">
        <v>18</v>
      </c>
      <c r="L189" s="47">
        <f>SUM(K190:K202)</f>
        <v>18</v>
      </c>
      <c r="M189" s="46">
        <v>21</v>
      </c>
      <c r="N189" s="47">
        <f>SUM(M190:M202)</f>
        <v>20</v>
      </c>
      <c r="O189" s="46">
        <v>22</v>
      </c>
      <c r="P189" s="47">
        <f>SUM(O190:O202)</f>
        <v>23</v>
      </c>
      <c r="Q189" s="46">
        <v>67</v>
      </c>
      <c r="R189" s="47">
        <f>SUM(Q190:Q202)</f>
        <v>67</v>
      </c>
      <c r="S189" s="46">
        <v>165</v>
      </c>
      <c r="T189" s="47">
        <f>SUM(S190:S202)</f>
        <v>165</v>
      </c>
      <c r="U189" s="46">
        <v>16</v>
      </c>
      <c r="V189" s="47">
        <f>SUM(U190:U202)</f>
        <v>16</v>
      </c>
      <c r="W189" s="46">
        <v>36</v>
      </c>
      <c r="X189" s="47">
        <f>SUM(W190:W202)</f>
        <v>34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G190" s="33">
        <v>11</v>
      </c>
      <c r="I190" s="33">
        <v>13</v>
      </c>
      <c r="K190" s="33">
        <v>15</v>
      </c>
      <c r="M190" s="33">
        <v>14</v>
      </c>
      <c r="O190" s="33">
        <v>14</v>
      </c>
      <c r="Q190" s="33">
        <v>13</v>
      </c>
      <c r="S190" s="33">
        <v>13</v>
      </c>
      <c r="U190" s="33">
        <v>12</v>
      </c>
      <c r="W190" s="33">
        <v>4</v>
      </c>
    </row>
    <row r="191" spans="1:37" ht="15" customHeight="1" x14ac:dyDescent="0.4">
      <c r="A191" s="32" t="s">
        <v>207</v>
      </c>
      <c r="B191" s="33" t="s">
        <v>32</v>
      </c>
      <c r="K191" s="33">
        <v>2</v>
      </c>
      <c r="M191" s="33">
        <v>2</v>
      </c>
      <c r="O191" s="33">
        <v>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  <c r="G195" s="33">
        <v>3</v>
      </c>
      <c r="O195" s="33">
        <v>3</v>
      </c>
    </row>
    <row r="196" spans="1:37" ht="15" customHeight="1" x14ac:dyDescent="0.4">
      <c r="A196" s="32" t="s">
        <v>212</v>
      </c>
      <c r="B196" s="33" t="s">
        <v>32</v>
      </c>
      <c r="G196" s="33">
        <v>5</v>
      </c>
      <c r="M196" s="33">
        <v>4</v>
      </c>
      <c r="Q196" s="33">
        <v>50</v>
      </c>
      <c r="S196" s="33">
        <v>151</v>
      </c>
      <c r="W196" s="33">
        <v>29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I202" s="33">
        <v>24</v>
      </c>
      <c r="K202" s="33">
        <v>1</v>
      </c>
      <c r="O202" s="33">
        <v>4</v>
      </c>
      <c r="Q202" s="33">
        <v>4</v>
      </c>
      <c r="S202" s="33">
        <v>1</v>
      </c>
      <c r="U202" s="33">
        <v>4</v>
      </c>
      <c r="W202" s="33">
        <v>1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/>
      <c r="F203" s="44">
        <f>E174+E177-E189</f>
        <v>0</v>
      </c>
      <c r="G203" s="43">
        <v>-259</v>
      </c>
      <c r="H203" s="44">
        <f>G174+G177-G189</f>
        <v>-259</v>
      </c>
      <c r="I203" s="43">
        <v>2</v>
      </c>
      <c r="J203" s="44">
        <f>I174+I177-I189</f>
        <v>3</v>
      </c>
      <c r="K203" s="43">
        <v>-6</v>
      </c>
      <c r="L203" s="44">
        <f>K174+K177-K189</f>
        <v>-5</v>
      </c>
      <c r="M203" s="43">
        <v>-102</v>
      </c>
      <c r="N203" s="44">
        <f>M174+M177-M189</f>
        <v>-103</v>
      </c>
      <c r="O203" s="43">
        <v>-60</v>
      </c>
      <c r="P203" s="44">
        <f>O174+O177-O189</f>
        <v>-60</v>
      </c>
      <c r="Q203" s="43">
        <v>-53</v>
      </c>
      <c r="R203" s="44">
        <f>Q174+Q177-Q189</f>
        <v>-53</v>
      </c>
      <c r="S203" s="43">
        <v>-260</v>
      </c>
      <c r="T203" s="44">
        <f>S174+S177-S189</f>
        <v>-260</v>
      </c>
      <c r="U203" s="43">
        <v>-139</v>
      </c>
      <c r="V203" s="44">
        <f>U174+U177-U189</f>
        <v>-138</v>
      </c>
      <c r="W203" s="43">
        <v>-237</v>
      </c>
      <c r="X203" s="44">
        <f>W174+W177-W189</f>
        <v>-237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/>
      <c r="F204" s="41">
        <f>SUM(E205:E215)</f>
        <v>0</v>
      </c>
      <c r="G204" s="40">
        <v>107</v>
      </c>
      <c r="H204" s="41">
        <f>SUM(G205:G215)</f>
        <v>107</v>
      </c>
      <c r="I204" s="40"/>
      <c r="J204" s="41">
        <f>SUM(I205:I215)</f>
        <v>0</v>
      </c>
      <c r="K204" s="40">
        <v>10</v>
      </c>
      <c r="L204" s="41">
        <f>SUM(K205:K215)</f>
        <v>10</v>
      </c>
      <c r="M204" s="40"/>
      <c r="N204" s="41">
        <f>SUM(M205:M215)</f>
        <v>0</v>
      </c>
      <c r="O204" s="40"/>
      <c r="P204" s="41">
        <f>SUM(O205:O215)</f>
        <v>0</v>
      </c>
      <c r="Q204" s="40"/>
      <c r="R204" s="41">
        <f>SUM(Q205:Q215)</f>
        <v>0</v>
      </c>
      <c r="S204" s="40"/>
      <c r="T204" s="41">
        <f>SUM(S205:S215)</f>
        <v>0</v>
      </c>
      <c r="U204" s="40"/>
      <c r="V204" s="41">
        <f>SUM(U205:U215)</f>
        <v>0</v>
      </c>
      <c r="W204" s="40">
        <v>28</v>
      </c>
      <c r="X204" s="41">
        <f>SUM(W205:W215)</f>
        <v>28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20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K210" s="33">
        <v>10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W213" s="33">
        <v>28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G215" s="33">
        <v>87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/>
      <c r="F216" s="47">
        <f>SUM(E217:E227)</f>
        <v>0</v>
      </c>
      <c r="G216" s="46">
        <v>115</v>
      </c>
      <c r="H216" s="47">
        <f>SUM(G217:G227)</f>
        <v>115</v>
      </c>
      <c r="I216" s="46"/>
      <c r="J216" s="47">
        <f>SUM(I217:I227)</f>
        <v>0</v>
      </c>
      <c r="K216" s="46"/>
      <c r="L216" s="47">
        <f>SUM(K217:K227)</f>
        <v>0</v>
      </c>
      <c r="M216" s="46"/>
      <c r="N216" s="47">
        <f>SUM(M217:M227)</f>
        <v>0</v>
      </c>
      <c r="O216" s="46"/>
      <c r="P216" s="47">
        <f>SUM(O217:O227)</f>
        <v>0</v>
      </c>
      <c r="Q216" s="46">
        <v>23</v>
      </c>
      <c r="R216" s="47">
        <f>SUM(Q217:Q227)</f>
        <v>23</v>
      </c>
      <c r="S216" s="46">
        <v>378</v>
      </c>
      <c r="T216" s="47">
        <f>SUM(S217:S227)</f>
        <v>378</v>
      </c>
      <c r="U216" s="46">
        <v>104</v>
      </c>
      <c r="V216" s="47">
        <f>SUM(U217:U227)</f>
        <v>104</v>
      </c>
      <c r="W216" s="46">
        <v>466</v>
      </c>
      <c r="X216" s="47">
        <f>SUM(W217:W227)</f>
        <v>466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</row>
    <row r="219" spans="1:37" ht="15" customHeight="1" x14ac:dyDescent="0.4">
      <c r="A219" s="32" t="s">
        <v>208</v>
      </c>
      <c r="B219" s="33" t="s">
        <v>32</v>
      </c>
    </row>
    <row r="220" spans="1:37" ht="15" customHeight="1" x14ac:dyDescent="0.4">
      <c r="A220" s="32" t="s">
        <v>209</v>
      </c>
      <c r="B220" s="33" t="s">
        <v>32</v>
      </c>
    </row>
    <row r="221" spans="1:37" ht="15" customHeight="1" x14ac:dyDescent="0.4">
      <c r="A221" s="32" t="s">
        <v>211</v>
      </c>
      <c r="B221" s="33" t="s">
        <v>32</v>
      </c>
      <c r="G221" s="33">
        <v>109</v>
      </c>
      <c r="Q221" s="33">
        <v>23</v>
      </c>
      <c r="W221" s="33">
        <v>466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S226" s="33">
        <v>378</v>
      </c>
      <c r="U226" s="33">
        <v>104</v>
      </c>
    </row>
    <row r="227" spans="1:37" ht="15" customHeight="1" x14ac:dyDescent="0.4">
      <c r="A227" s="32" t="s">
        <v>235</v>
      </c>
      <c r="B227" s="33" t="s">
        <v>32</v>
      </c>
      <c r="G227" s="33">
        <v>6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/>
      <c r="F229" s="44">
        <f>E203+E204-E216</f>
        <v>0</v>
      </c>
      <c r="G229" s="43">
        <v>-266</v>
      </c>
      <c r="H229" s="44">
        <f>G203+G204-G216</f>
        <v>-267</v>
      </c>
      <c r="I229" s="43">
        <v>2</v>
      </c>
      <c r="J229" s="44">
        <f>I203+I204-I216</f>
        <v>2</v>
      </c>
      <c r="K229" s="43">
        <v>4</v>
      </c>
      <c r="L229" s="44">
        <f>K203+K204-K216</f>
        <v>4</v>
      </c>
      <c r="M229" s="43">
        <v>-102</v>
      </c>
      <c r="N229" s="44">
        <f>M203+M204-M216</f>
        <v>-102</v>
      </c>
      <c r="O229" s="43">
        <v>-60</v>
      </c>
      <c r="P229" s="44">
        <f>O203+O204-O216</f>
        <v>-60</v>
      </c>
      <c r="Q229" s="43">
        <v>-76</v>
      </c>
      <c r="R229" s="44">
        <f>Q203+Q204-Q216</f>
        <v>-76</v>
      </c>
      <c r="S229" s="43">
        <v>-638</v>
      </c>
      <c r="T229" s="44">
        <f>S203+S204-S216</f>
        <v>-638</v>
      </c>
      <c r="U229" s="43">
        <v>-243</v>
      </c>
      <c r="V229" s="44">
        <f>U203+U204-U216</f>
        <v>-243</v>
      </c>
      <c r="W229" s="43">
        <v>-676</v>
      </c>
      <c r="X229" s="44">
        <f>W203+W204-W216</f>
        <v>-675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G232" s="33">
        <v>-266</v>
      </c>
      <c r="I232" s="33">
        <v>2</v>
      </c>
      <c r="K232" s="33">
        <v>4</v>
      </c>
      <c r="M232" s="33">
        <v>-102</v>
      </c>
      <c r="O232" s="33">
        <v>-60</v>
      </c>
      <c r="Q232" s="33">
        <v>-76</v>
      </c>
      <c r="S232" s="33">
        <v>-638</v>
      </c>
      <c r="U232" s="33">
        <v>-243</v>
      </c>
      <c r="W232" s="33">
        <v>-676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/>
      <c r="F233" s="36">
        <f>SUM(E234:E244)</f>
        <v>0</v>
      </c>
      <c r="G233" s="35">
        <v>1</v>
      </c>
      <c r="H233" s="36">
        <f>SUM(G234:G244)</f>
        <v>1</v>
      </c>
      <c r="I233" s="35">
        <v>1</v>
      </c>
      <c r="J233" s="36">
        <f>SUM(I234:I244)</f>
        <v>1</v>
      </c>
      <c r="K233" s="35">
        <v>1</v>
      </c>
      <c r="L233" s="36">
        <f>SUM(K234:K244)</f>
        <v>1</v>
      </c>
      <c r="M233" s="35">
        <v>1</v>
      </c>
      <c r="N233" s="36">
        <f>SUM(M234:M244)</f>
        <v>1</v>
      </c>
      <c r="O233" s="35">
        <v>1</v>
      </c>
      <c r="P233" s="36">
        <f>SUM(O234:O244)</f>
        <v>1</v>
      </c>
      <c r="Q233" s="35">
        <v>1</v>
      </c>
      <c r="R233" s="36">
        <f>SUM(Q234:Q244)</f>
        <v>1</v>
      </c>
      <c r="S233" s="35">
        <v>1</v>
      </c>
      <c r="T233" s="36">
        <f>SUM(S234:S244)</f>
        <v>1</v>
      </c>
      <c r="U233" s="35">
        <v>1</v>
      </c>
      <c r="V233" s="36">
        <f>SUM(U234:U244)</f>
        <v>1</v>
      </c>
      <c r="W233" s="35">
        <v>1</v>
      </c>
      <c r="X233" s="36">
        <f>SUM(W234:W244)</f>
        <v>1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G236" s="33">
        <v>1</v>
      </c>
      <c r="I236" s="33">
        <v>1</v>
      </c>
      <c r="K236" s="33">
        <v>1</v>
      </c>
      <c r="M236" s="33">
        <v>1</v>
      </c>
      <c r="O236" s="33">
        <v>1</v>
      </c>
      <c r="Q236" s="33">
        <v>1</v>
      </c>
      <c r="S236" s="33">
        <v>1</v>
      </c>
      <c r="U236" s="33">
        <v>1</v>
      </c>
      <c r="W236" s="33">
        <v>1</v>
      </c>
    </row>
    <row r="237" spans="1:37" ht="15" customHeight="1" x14ac:dyDescent="0.4">
      <c r="A237" s="32" t="s">
        <v>245</v>
      </c>
      <c r="B237" s="33" t="s">
        <v>32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/>
      <c r="F245" s="44">
        <f>F229-E233+SUM(E242:E244)-E241-E240</f>
        <v>0</v>
      </c>
      <c r="G245" s="43">
        <v>-267</v>
      </c>
      <c r="H245" s="44">
        <f>H229-G233+SUM(G242:G244)-G241-G240</f>
        <v>-268</v>
      </c>
      <c r="I245" s="43">
        <v>1</v>
      </c>
      <c r="J245" s="44">
        <f>J229-I233+SUM(I242:I244)-I241-I240</f>
        <v>1</v>
      </c>
      <c r="K245" s="43">
        <v>3</v>
      </c>
      <c r="L245" s="44">
        <f>L229-K233+SUM(K242:K244)-K241-K240</f>
        <v>3</v>
      </c>
      <c r="M245" s="43">
        <v>-103</v>
      </c>
      <c r="N245" s="44">
        <f>N229-M233+SUM(M242:M244)-M241-M240</f>
        <v>-103</v>
      </c>
      <c r="O245" s="43">
        <v>-61</v>
      </c>
      <c r="P245" s="44">
        <f>P229-O233+SUM(O242:O244)-O241-O240</f>
        <v>-61</v>
      </c>
      <c r="Q245" s="43">
        <v>-77</v>
      </c>
      <c r="R245" s="44">
        <f>R229-Q233+SUM(Q242:Q244)-Q241-Q240</f>
        <v>-77</v>
      </c>
      <c r="S245" s="43">
        <v>-639</v>
      </c>
      <c r="T245" s="44">
        <f>T229-S233+SUM(S242:S244)-S241-S240</f>
        <v>-639</v>
      </c>
      <c r="U245" s="43">
        <v>-244</v>
      </c>
      <c r="V245" s="44">
        <f>V229-U233+SUM(U242:U244)-U241-U240</f>
        <v>-244</v>
      </c>
      <c r="W245" s="43">
        <v>-677</v>
      </c>
      <c r="X245" s="44">
        <f>X229-W233+SUM(W242:W244)-W241-W240</f>
        <v>-676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G246" s="33">
        <v>-266</v>
      </c>
      <c r="I246" s="33">
        <v>2</v>
      </c>
      <c r="K246" s="33">
        <v>4</v>
      </c>
      <c r="M246" s="33">
        <v>-102</v>
      </c>
      <c r="O246" s="33">
        <v>-60</v>
      </c>
      <c r="Q246" s="33">
        <v>-76</v>
      </c>
      <c r="S246" s="33">
        <v>-638</v>
      </c>
      <c r="U246" s="33">
        <v>-243</v>
      </c>
      <c r="W246" s="33">
        <v>-676</v>
      </c>
    </row>
    <row r="247" spans="1:37" ht="15" customHeight="1" x14ac:dyDescent="0.4">
      <c r="A247" s="32" t="s">
        <v>255</v>
      </c>
      <c r="B247" s="33" t="s">
        <v>32</v>
      </c>
      <c r="I247" s="33">
        <v>6</v>
      </c>
      <c r="K247" s="33">
        <v>7</v>
      </c>
      <c r="M247" s="33">
        <v>6</v>
      </c>
      <c r="O247" s="33">
        <v>7</v>
      </c>
      <c r="Q247" s="33">
        <v>6</v>
      </c>
      <c r="S247" s="33">
        <v>6</v>
      </c>
      <c r="U247" s="33">
        <v>5</v>
      </c>
      <c r="W247" s="33">
        <v>2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</row>
    <row r="252" spans="1:37" ht="15" customHeight="1" x14ac:dyDescent="0.4">
      <c r="A252" s="32" t="s">
        <v>520</v>
      </c>
      <c r="B252" s="33" t="s">
        <v>32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84</v>
      </c>
      <c r="W254" s="33">
        <v>466</v>
      </c>
    </row>
    <row r="255" spans="1:37" ht="15" customHeight="1" x14ac:dyDescent="0.4">
      <c r="A255" s="32" t="s">
        <v>263</v>
      </c>
      <c r="B255" s="33" t="s">
        <v>32</v>
      </c>
      <c r="G255" s="33">
        <v>5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>
        <v>23</v>
      </c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>
        <v>2</v>
      </c>
      <c r="M258" s="33">
        <v>2</v>
      </c>
      <c r="O258" s="33">
        <v>2</v>
      </c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>
        <v>-1</v>
      </c>
      <c r="I261" s="33">
        <v>3</v>
      </c>
      <c r="K261" s="33"/>
      <c r="M261" s="33">
        <v>-3</v>
      </c>
      <c r="O261" s="33">
        <v>-1</v>
      </c>
      <c r="Q261" s="33"/>
      <c r="S261" s="33">
        <v>379</v>
      </c>
      <c r="U261" s="33">
        <v>104</v>
      </c>
      <c r="W261" s="33">
        <v>-59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>
        <v>5</v>
      </c>
      <c r="I262" s="33">
        <v>5</v>
      </c>
      <c r="K262" s="33">
        <v>-10</v>
      </c>
      <c r="M262" s="33"/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/>
      <c r="I263" s="33"/>
      <c r="K263" s="33"/>
      <c r="M263" s="33"/>
      <c r="O263" s="33"/>
      <c r="Q263" s="33"/>
      <c r="S263" s="33"/>
      <c r="U263" s="33"/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/>
      <c r="I265" s="33"/>
      <c r="K265" s="33"/>
      <c r="M265" s="33">
        <v>-56</v>
      </c>
      <c r="O265" s="33">
        <v>-113</v>
      </c>
      <c r="Q265" s="33">
        <v>-162</v>
      </c>
      <c r="S265" s="33">
        <v>-65</v>
      </c>
      <c r="U265" s="33"/>
      <c r="W265" s="33"/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>
        <v>11</v>
      </c>
      <c r="I266" s="33">
        <v>13</v>
      </c>
      <c r="K266" s="33">
        <v>15</v>
      </c>
      <c r="M266" s="33">
        <v>14</v>
      </c>
      <c r="O266" s="33">
        <v>14</v>
      </c>
      <c r="Q266" s="33">
        <v>13</v>
      </c>
      <c r="S266" s="33">
        <v>13</v>
      </c>
      <c r="U266" s="33">
        <v>12</v>
      </c>
      <c r="W266" s="33">
        <v>4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>
        <v>50</v>
      </c>
      <c r="S267" s="33">
        <v>151</v>
      </c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>
        <v>5</v>
      </c>
      <c r="I272" s="33">
        <v>-16</v>
      </c>
      <c r="K272" s="33">
        <v>-120</v>
      </c>
      <c r="M272" s="33">
        <v>66</v>
      </c>
      <c r="O272" s="33">
        <v>86</v>
      </c>
      <c r="Q272" s="33">
        <v>-21</v>
      </c>
      <c r="S272" s="33">
        <v>22</v>
      </c>
      <c r="U272" s="33">
        <v>7</v>
      </c>
      <c r="W272" s="33">
        <v>1</v>
      </c>
    </row>
    <row r="273" spans="1:37" ht="15" customHeight="1" x14ac:dyDescent="0.4">
      <c r="A273" s="32" t="s">
        <v>281</v>
      </c>
      <c r="B273" s="33" t="s">
        <v>32</v>
      </c>
      <c r="G273" s="33">
        <v>-8</v>
      </c>
      <c r="I273" s="33">
        <v>36</v>
      </c>
      <c r="K273" s="33">
        <v>1</v>
      </c>
      <c r="M273" s="33">
        <v>1</v>
      </c>
      <c r="O273" s="33">
        <v>-38</v>
      </c>
      <c r="Q273" s="33">
        <v>40</v>
      </c>
    </row>
    <row r="274" spans="1:37" ht="15" customHeight="1" x14ac:dyDescent="0.4">
      <c r="A274" s="32" t="s">
        <v>282</v>
      </c>
      <c r="B274" s="33" t="s">
        <v>32</v>
      </c>
      <c r="G274" s="33">
        <v>47</v>
      </c>
      <c r="I274" s="33">
        <v>-19</v>
      </c>
      <c r="K274" s="33">
        <v>-32</v>
      </c>
      <c r="M274" s="33">
        <v>7</v>
      </c>
      <c r="O274" s="33">
        <v>59</v>
      </c>
      <c r="Q274" s="33">
        <v>-17</v>
      </c>
      <c r="S274" s="33">
        <v>-43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G277" s="33">
        <v>17</v>
      </c>
      <c r="K277" s="33">
        <v>-31</v>
      </c>
      <c r="M277" s="33">
        <v>-11</v>
      </c>
      <c r="O277" s="33">
        <v>-2372</v>
      </c>
      <c r="Q277" s="33">
        <v>2482</v>
      </c>
      <c r="S277" s="33">
        <v>-248</v>
      </c>
      <c r="U277" s="33">
        <v>-55</v>
      </c>
      <c r="W277" s="33">
        <v>81</v>
      </c>
    </row>
    <row r="278" spans="1:37" ht="15" customHeight="1" x14ac:dyDescent="0.4">
      <c r="A278" s="32" t="s">
        <v>286</v>
      </c>
      <c r="B278" s="33" t="s">
        <v>32</v>
      </c>
      <c r="G278" s="33">
        <v>-2</v>
      </c>
      <c r="I278" s="33">
        <v>-9</v>
      </c>
      <c r="K278" s="33">
        <v>-1</v>
      </c>
      <c r="Q278" s="33">
        <v>-2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>
        <v>-68</v>
      </c>
      <c r="H280" s="36"/>
      <c r="I280" s="35">
        <v>-194</v>
      </c>
      <c r="J280" s="36"/>
      <c r="K280" s="35">
        <v>103</v>
      </c>
      <c r="L280" s="36"/>
      <c r="M280" s="35">
        <v>-315</v>
      </c>
      <c r="N280" s="36"/>
      <c r="O280" s="35">
        <v>-70</v>
      </c>
      <c r="P280" s="36"/>
      <c r="Q280" s="35">
        <v>-314</v>
      </c>
      <c r="R280" s="36"/>
      <c r="S280" s="35">
        <v>-153</v>
      </c>
      <c r="T280" s="36"/>
      <c r="U280" s="35">
        <v>-15</v>
      </c>
      <c r="V280" s="36"/>
      <c r="W280" s="35">
        <v>-90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>
        <v>-172</v>
      </c>
      <c r="H285" s="47">
        <f>SUM(G246:G280)</f>
        <v>-171</v>
      </c>
      <c r="I285" s="46">
        <v>-174</v>
      </c>
      <c r="J285" s="47">
        <f>SUM(I246:I280)</f>
        <v>-173</v>
      </c>
      <c r="K285" s="46">
        <v>-63</v>
      </c>
      <c r="L285" s="47">
        <f>SUM(K246:K280)</f>
        <v>-62</v>
      </c>
      <c r="M285" s="46">
        <v>-390</v>
      </c>
      <c r="N285" s="47">
        <f>SUM(M246:M280)</f>
        <v>-391</v>
      </c>
      <c r="O285" s="46">
        <v>-2486</v>
      </c>
      <c r="P285" s="47">
        <f>SUM(O246:O280)</f>
        <v>-2486</v>
      </c>
      <c r="Q285" s="46">
        <v>2023</v>
      </c>
      <c r="R285" s="47">
        <f>SUM(Q246:Q280)</f>
        <v>2022</v>
      </c>
      <c r="S285" s="46">
        <v>-576</v>
      </c>
      <c r="T285" s="47">
        <f>SUM(S246:S280)</f>
        <v>-576</v>
      </c>
      <c r="U285" s="46">
        <v>-184</v>
      </c>
      <c r="V285" s="47">
        <f>SUM(U246:U280)</f>
        <v>-185</v>
      </c>
      <c r="W285" s="46">
        <v>-269</v>
      </c>
      <c r="X285" s="47">
        <f>SUM(W246:W280)</f>
        <v>-271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M286" s="33">
        <v>56</v>
      </c>
      <c r="O286" s="33">
        <v>113</v>
      </c>
      <c r="Q286" s="33">
        <v>119</v>
      </c>
      <c r="S286" s="33">
        <v>65</v>
      </c>
    </row>
    <row r="287" spans="1:37" ht="15" customHeight="1" x14ac:dyDescent="0.4">
      <c r="A287" s="32" t="s">
        <v>295</v>
      </c>
      <c r="B287" s="33" t="s">
        <v>32</v>
      </c>
      <c r="G287" s="33">
        <v>-3</v>
      </c>
      <c r="I287" s="33">
        <v>-13</v>
      </c>
      <c r="K287" s="33">
        <v>-15</v>
      </c>
      <c r="M287" s="33">
        <v>-14</v>
      </c>
      <c r="O287" s="33">
        <v>-14</v>
      </c>
      <c r="Q287" s="33">
        <v>-13</v>
      </c>
      <c r="S287" s="33">
        <v>-13</v>
      </c>
      <c r="U287" s="33">
        <v>-12</v>
      </c>
      <c r="W287" s="33">
        <v>-6</v>
      </c>
    </row>
    <row r="288" spans="1:37" ht="15" customHeight="1" x14ac:dyDescent="0.4">
      <c r="A288" s="32" t="s">
        <v>296</v>
      </c>
      <c r="B288" s="33" t="s">
        <v>32</v>
      </c>
      <c r="G288" s="33">
        <v>-3</v>
      </c>
      <c r="I288" s="33">
        <v>-1</v>
      </c>
      <c r="K288" s="33">
        <v>-1</v>
      </c>
      <c r="M288" s="33">
        <v>-1</v>
      </c>
      <c r="O288" s="33">
        <v>-1</v>
      </c>
      <c r="Q288" s="33">
        <v>-1</v>
      </c>
      <c r="S288" s="33">
        <v>-1</v>
      </c>
      <c r="U288" s="33">
        <v>-1</v>
      </c>
      <c r="W288" s="33">
        <v>-1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>
        <v>-178</v>
      </c>
      <c r="H291" s="44">
        <f>H285+SUM(G286:G290)</f>
        <v>-177</v>
      </c>
      <c r="I291" s="43">
        <v>-188</v>
      </c>
      <c r="J291" s="44">
        <f>J285+SUM(I286:I290)</f>
        <v>-187</v>
      </c>
      <c r="K291" s="43">
        <v>-78</v>
      </c>
      <c r="L291" s="44">
        <f>L285+SUM(K286:K290)</f>
        <v>-78</v>
      </c>
      <c r="M291" s="43">
        <v>-349</v>
      </c>
      <c r="N291" s="44">
        <f>N285+SUM(M286:M290)</f>
        <v>-350</v>
      </c>
      <c r="O291" s="43">
        <v>-2388</v>
      </c>
      <c r="P291" s="44">
        <f>P285+SUM(O286:O290)</f>
        <v>-2388</v>
      </c>
      <c r="Q291" s="43">
        <v>2128</v>
      </c>
      <c r="R291" s="44">
        <f>R285+SUM(Q286:Q290)</f>
        <v>2127</v>
      </c>
      <c r="S291" s="43">
        <v>-525</v>
      </c>
      <c r="T291" s="44">
        <f>T285+SUM(S286:S290)</f>
        <v>-525</v>
      </c>
      <c r="U291" s="43">
        <v>-198</v>
      </c>
      <c r="V291" s="44">
        <f>V285+SUM(U286:U290)</f>
        <v>-198</v>
      </c>
      <c r="W291" s="43">
        <v>-276</v>
      </c>
      <c r="X291" s="44">
        <f>X285+SUM(W286:W290)</f>
        <v>-278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</row>
    <row r="293" spans="1:37" ht="15" customHeight="1" x14ac:dyDescent="0.4">
      <c r="A293" s="32" t="s">
        <v>301</v>
      </c>
      <c r="B293" s="33" t="s">
        <v>32</v>
      </c>
    </row>
    <row r="294" spans="1:37" ht="15" customHeight="1" x14ac:dyDescent="0.4">
      <c r="A294" s="32" t="s">
        <v>302</v>
      </c>
      <c r="B294" s="33" t="s">
        <v>32</v>
      </c>
      <c r="I294" s="33">
        <v>-884</v>
      </c>
      <c r="K294" s="33">
        <v>-1</v>
      </c>
      <c r="M294" s="33">
        <v>-6</v>
      </c>
      <c r="S294" s="33">
        <v>-1</v>
      </c>
      <c r="W294" s="33">
        <v>-7</v>
      </c>
    </row>
    <row r="295" spans="1:37" ht="15" customHeight="1" x14ac:dyDescent="0.4">
      <c r="A295" s="32" t="s">
        <v>303</v>
      </c>
      <c r="B295" s="33" t="s">
        <v>32</v>
      </c>
      <c r="G295" s="33">
        <v>179</v>
      </c>
      <c r="S295" s="33">
        <v>1</v>
      </c>
      <c r="W295" s="33">
        <v>440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M298" s="33">
        <v>-2400</v>
      </c>
    </row>
    <row r="299" spans="1:37" ht="15" customHeight="1" x14ac:dyDescent="0.4">
      <c r="A299" s="32" t="s">
        <v>307</v>
      </c>
      <c r="B299" s="33" t="s">
        <v>32</v>
      </c>
      <c r="O299" s="33">
        <v>1209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I305" s="33">
        <v>-61</v>
      </c>
      <c r="K305" s="33">
        <v>-7929</v>
      </c>
      <c r="M305" s="33">
        <v>7929</v>
      </c>
      <c r="S305" s="33">
        <v>-6023</v>
      </c>
      <c r="U305" s="33">
        <v>198</v>
      </c>
      <c r="W305" s="33">
        <v>199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>
        <v>179</v>
      </c>
      <c r="H306" s="44">
        <f>SUM(G292:G305)</f>
        <v>179</v>
      </c>
      <c r="I306" s="43">
        <v>-945</v>
      </c>
      <c r="J306" s="44">
        <f>SUM(I292:I305)</f>
        <v>-945</v>
      </c>
      <c r="K306" s="43">
        <v>-7930</v>
      </c>
      <c r="L306" s="44">
        <f>SUM(K292:K305)</f>
        <v>-7930</v>
      </c>
      <c r="M306" s="43">
        <v>5523</v>
      </c>
      <c r="N306" s="44">
        <f>SUM(M292:M305)</f>
        <v>5523</v>
      </c>
      <c r="O306" s="43">
        <v>1209</v>
      </c>
      <c r="P306" s="44">
        <f>SUM(O292:O305)</f>
        <v>1209</v>
      </c>
      <c r="Q306" s="43"/>
      <c r="R306" s="44">
        <f>SUM(Q292:Q305)</f>
        <v>0</v>
      </c>
      <c r="S306" s="43">
        <v>-6023</v>
      </c>
      <c r="T306" s="44">
        <f>SUM(S292:S305)</f>
        <v>-6023</v>
      </c>
      <c r="U306" s="43">
        <v>198</v>
      </c>
      <c r="V306" s="44">
        <f>SUM(U292:U305)</f>
        <v>198</v>
      </c>
      <c r="W306" s="43">
        <v>632</v>
      </c>
      <c r="X306" s="44">
        <f>SUM(W292:W305)</f>
        <v>632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G307" s="33">
        <v>168</v>
      </c>
      <c r="W307" s="33">
        <v>43</v>
      </c>
    </row>
    <row r="308" spans="1:37" ht="15" customHeight="1" x14ac:dyDescent="0.4">
      <c r="A308" s="32" t="s">
        <v>315</v>
      </c>
      <c r="B308" s="33" t="s">
        <v>32</v>
      </c>
      <c r="G308" s="33">
        <v>-177</v>
      </c>
      <c r="I308" s="33">
        <v>-276</v>
      </c>
      <c r="K308" s="33">
        <v>-13</v>
      </c>
      <c r="M308" s="33">
        <v>-13</v>
      </c>
      <c r="O308" s="33">
        <v>-14</v>
      </c>
      <c r="Q308" s="33">
        <v>-14</v>
      </c>
      <c r="S308" s="33">
        <v>-15</v>
      </c>
      <c r="U308" s="33">
        <v>-15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I312" s="33">
        <v>475</v>
      </c>
    </row>
    <row r="313" spans="1:37" ht="15" customHeight="1" x14ac:dyDescent="0.4">
      <c r="A313" s="32" t="s">
        <v>320</v>
      </c>
      <c r="B313" s="33" t="s">
        <v>32</v>
      </c>
      <c r="W313" s="33">
        <v>-385</v>
      </c>
    </row>
    <row r="314" spans="1:37" ht="15" customHeight="1" x14ac:dyDescent="0.4">
      <c r="A314" s="32" t="s">
        <v>321</v>
      </c>
      <c r="B314" s="33" t="s">
        <v>32</v>
      </c>
      <c r="K314" s="33">
        <v>7800</v>
      </c>
    </row>
    <row r="315" spans="1:37" ht="15" customHeight="1" x14ac:dyDescent="0.4">
      <c r="A315" s="32" t="s">
        <v>322</v>
      </c>
      <c r="B315" s="33" t="s">
        <v>32</v>
      </c>
    </row>
    <row r="316" spans="1:37" ht="15" customHeight="1" x14ac:dyDescent="0.4">
      <c r="A316" s="32" t="s">
        <v>323</v>
      </c>
      <c r="B316" s="33" t="s">
        <v>32</v>
      </c>
      <c r="I316" s="33">
        <v>2081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>
        <v>-9</v>
      </c>
      <c r="H324" s="44">
        <f>SUM(G307:G323)</f>
        <v>-9</v>
      </c>
      <c r="I324" s="43">
        <v>2280</v>
      </c>
      <c r="J324" s="44">
        <f>SUM(I307:I323)</f>
        <v>2280</v>
      </c>
      <c r="K324" s="43">
        <v>7787</v>
      </c>
      <c r="L324" s="44">
        <f>SUM(K307:K323)</f>
        <v>7787</v>
      </c>
      <c r="M324" s="43">
        <v>-14</v>
      </c>
      <c r="N324" s="44">
        <f>SUM(M307:M323)</f>
        <v>-13</v>
      </c>
      <c r="O324" s="43">
        <v>-14</v>
      </c>
      <c r="P324" s="44">
        <f>SUM(O307:O323)</f>
        <v>-14</v>
      </c>
      <c r="Q324" s="43">
        <v>-14</v>
      </c>
      <c r="R324" s="44">
        <f>SUM(Q307:Q323)</f>
        <v>-14</v>
      </c>
      <c r="S324" s="43">
        <v>-15</v>
      </c>
      <c r="T324" s="44">
        <f>SUM(S307:S323)</f>
        <v>-15</v>
      </c>
      <c r="U324" s="43">
        <v>-15</v>
      </c>
      <c r="V324" s="44">
        <f>SUM(U307:U323)</f>
        <v>-15</v>
      </c>
      <c r="W324" s="43">
        <v>-342</v>
      </c>
      <c r="X324" s="44">
        <f>SUM(W307:W323)</f>
        <v>-342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O325" s="33">
        <v>48</v>
      </c>
      <c r="Q325" s="33">
        <v>115</v>
      </c>
      <c r="S325" s="33">
        <v>-592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>
        <v>-8</v>
      </c>
      <c r="H326" s="44">
        <f>G329-G327-G328</f>
        <v>-8</v>
      </c>
      <c r="I326" s="43">
        <v>1148</v>
      </c>
      <c r="J326" s="44">
        <f>I329-I327-I328</f>
        <v>1148</v>
      </c>
      <c r="K326" s="43">
        <v>-221</v>
      </c>
      <c r="L326" s="44">
        <f>K329-K327-K328</f>
        <v>-222</v>
      </c>
      <c r="M326" s="43">
        <v>5160</v>
      </c>
      <c r="N326" s="44">
        <f>M329-M327-M328</f>
        <v>5160</v>
      </c>
      <c r="O326" s="43">
        <v>-1145</v>
      </c>
      <c r="P326" s="44">
        <f>O329-O327-O328</f>
        <v>-1145</v>
      </c>
      <c r="Q326" s="43">
        <v>2229</v>
      </c>
      <c r="R326" s="44">
        <f>Q329-Q327-Q328</f>
        <v>2229</v>
      </c>
      <c r="S326" s="43">
        <v>-7155</v>
      </c>
      <c r="T326" s="44">
        <f>S329-S327-S328</f>
        <v>-7154</v>
      </c>
      <c r="U326" s="43">
        <v>-14</v>
      </c>
      <c r="V326" s="44">
        <f>U329-U327-U328</f>
        <v>-15</v>
      </c>
      <c r="W326" s="43">
        <v>13</v>
      </c>
      <c r="X326" s="44">
        <f>W329-W327-W328</f>
        <v>13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G327" s="33">
        <v>10</v>
      </c>
      <c r="I327" s="33">
        <v>2</v>
      </c>
      <c r="K327" s="33">
        <v>1150</v>
      </c>
      <c r="M327" s="33">
        <v>928</v>
      </c>
      <c r="O327" s="33">
        <v>6088</v>
      </c>
      <c r="Q327" s="33">
        <v>4943</v>
      </c>
      <c r="S327" s="33">
        <v>7172</v>
      </c>
      <c r="U327" s="33">
        <v>17</v>
      </c>
      <c r="W327" s="33">
        <v>2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G329" s="33">
        <v>2</v>
      </c>
      <c r="I329" s="33">
        <v>1150</v>
      </c>
      <c r="K329" s="33">
        <v>928</v>
      </c>
      <c r="M329" s="33">
        <v>6088</v>
      </c>
      <c r="O329" s="33">
        <v>4943</v>
      </c>
      <c r="Q329" s="33">
        <v>7172</v>
      </c>
      <c r="S329" s="33">
        <v>18</v>
      </c>
      <c r="U329" s="33">
        <v>2</v>
      </c>
      <c r="W329" s="33">
        <v>15</v>
      </c>
    </row>
    <row r="330" spans="1:37" ht="15" customHeight="1" x14ac:dyDescent="0.4">
      <c r="A330" s="32" t="s">
        <v>337</v>
      </c>
      <c r="B330" s="33" t="s">
        <v>32</v>
      </c>
      <c r="G330" s="33">
        <v>2</v>
      </c>
      <c r="I330" s="33">
        <v>1150</v>
      </c>
      <c r="K330" s="33">
        <v>928</v>
      </c>
      <c r="M330" s="33">
        <v>6088</v>
      </c>
      <c r="O330" s="33">
        <v>4943</v>
      </c>
      <c r="Q330" s="33">
        <v>7172</v>
      </c>
      <c r="S330" s="33">
        <v>18</v>
      </c>
      <c r="U330" s="33">
        <v>2</v>
      </c>
      <c r="W330" s="33">
        <v>15</v>
      </c>
    </row>
    <row r="331" spans="1:37" ht="15" customHeight="1" x14ac:dyDescent="0.4">
      <c r="A331" s="32" t="s">
        <v>338</v>
      </c>
      <c r="B331" s="33" t="s">
        <v>32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O337" s="33">
        <v>5794</v>
      </c>
      <c r="Q337" s="33">
        <v>5794</v>
      </c>
      <c r="S337" s="33">
        <v>5794</v>
      </c>
      <c r="U337" s="33">
        <v>5794</v>
      </c>
      <c r="W337" s="33">
        <v>5794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O346" s="33">
        <v>5794</v>
      </c>
      <c r="Q346" s="33">
        <v>5794</v>
      </c>
      <c r="S346" s="33">
        <v>5794</v>
      </c>
      <c r="U346" s="33">
        <v>5794</v>
      </c>
      <c r="W346" s="33">
        <v>5794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O368" s="33">
        <v>3900</v>
      </c>
      <c r="P368" s="31"/>
      <c r="Q368" s="33">
        <v>3900</v>
      </c>
      <c r="R368" s="31"/>
      <c r="S368" s="33">
        <v>3900</v>
      </c>
      <c r="T368" s="31"/>
      <c r="U368" s="33">
        <v>3900</v>
      </c>
      <c r="V368" s="31"/>
      <c r="W368" s="33">
        <v>3900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O383" s="33">
        <v>3900</v>
      </c>
      <c r="P383" s="31"/>
      <c r="Q383" s="33">
        <v>3900</v>
      </c>
      <c r="R383" s="31"/>
      <c r="S383" s="33">
        <v>3900</v>
      </c>
      <c r="T383" s="31"/>
      <c r="U383" s="33">
        <v>3900</v>
      </c>
      <c r="V383" s="31"/>
      <c r="W383" s="33">
        <v>3900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O410" s="33">
        <v>-131</v>
      </c>
      <c r="P410" s="31"/>
      <c r="Q410" s="33">
        <v>-193</v>
      </c>
      <c r="R410" s="31"/>
      <c r="S410" s="33">
        <v>-270</v>
      </c>
      <c r="T410" s="31"/>
      <c r="U410" s="33">
        <v>-908</v>
      </c>
      <c r="V410" s="31"/>
      <c r="W410" s="33">
        <v>-1153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O413" s="33">
        <v>-61</v>
      </c>
      <c r="P413" s="31"/>
      <c r="Q413" s="33">
        <v>-77</v>
      </c>
      <c r="R413" s="31"/>
      <c r="S413" s="33">
        <v>-639</v>
      </c>
      <c r="T413" s="31"/>
      <c r="U413" s="33">
        <v>-244</v>
      </c>
      <c r="V413" s="31"/>
      <c r="W413" s="33">
        <v>-677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O423" s="33">
        <v>-61</v>
      </c>
      <c r="P423" s="31"/>
      <c r="Q423" s="33">
        <v>-77</v>
      </c>
      <c r="R423" s="31"/>
      <c r="S423" s="33">
        <v>-639</v>
      </c>
      <c r="T423" s="31"/>
      <c r="U423" s="33">
        <v>-244</v>
      </c>
      <c r="V423" s="31"/>
      <c r="W423" s="33">
        <v>-677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O424" s="33">
        <v>-193</v>
      </c>
      <c r="P424" s="31"/>
      <c r="Q424" s="33">
        <v>-270</v>
      </c>
      <c r="R424" s="31"/>
      <c r="S424" s="33">
        <v>-909</v>
      </c>
      <c r="T424" s="31"/>
      <c r="U424" s="33">
        <v>-1153</v>
      </c>
      <c r="V424" s="31"/>
      <c r="W424" s="33">
        <v>-1831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O428" s="33">
        <v>-1</v>
      </c>
      <c r="P428" s="31"/>
      <c r="Q428" s="33">
        <v>-1</v>
      </c>
      <c r="R428" s="31"/>
      <c r="S428" s="33">
        <v>-1</v>
      </c>
      <c r="T428" s="31"/>
      <c r="U428" s="33">
        <v>-1</v>
      </c>
      <c r="V428" s="31"/>
      <c r="W428" s="33">
        <v>-1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O437" s="33">
        <v>-1</v>
      </c>
      <c r="P437" s="31"/>
      <c r="Q437" s="33">
        <v>-1</v>
      </c>
      <c r="R437" s="31"/>
      <c r="S437" s="33">
        <v>-1</v>
      </c>
      <c r="T437" s="31"/>
      <c r="U437" s="33">
        <v>-1</v>
      </c>
      <c r="V437" s="31"/>
      <c r="W437" s="33">
        <v>-1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O438" s="33">
        <v>9562</v>
      </c>
      <c r="P438" s="31"/>
      <c r="Q438" s="33">
        <v>9500</v>
      </c>
      <c r="R438" s="31"/>
      <c r="S438" s="33">
        <v>9423</v>
      </c>
      <c r="T438" s="31"/>
      <c r="U438" s="33">
        <v>8784</v>
      </c>
      <c r="V438" s="31"/>
      <c r="W438" s="33">
        <v>8539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O441" s="33">
        <v>-61</v>
      </c>
      <c r="P441" s="31"/>
      <c r="Q441" s="33">
        <v>-77</v>
      </c>
      <c r="R441" s="31"/>
      <c r="S441" s="33">
        <v>-639</v>
      </c>
      <c r="T441" s="31"/>
      <c r="U441" s="33">
        <v>-244</v>
      </c>
      <c r="V441" s="31"/>
      <c r="W441" s="33">
        <v>-677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O450" s="33">
        <v>-61</v>
      </c>
      <c r="P450" s="31"/>
      <c r="Q450" s="33">
        <v>-77</v>
      </c>
      <c r="R450" s="31"/>
      <c r="S450" s="33">
        <v>-639</v>
      </c>
      <c r="T450" s="31"/>
      <c r="U450" s="33">
        <v>-244</v>
      </c>
      <c r="V450" s="31"/>
      <c r="W450" s="33">
        <v>-677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O451" s="33">
        <v>9500</v>
      </c>
      <c r="P451" s="31"/>
      <c r="Q451" s="33">
        <v>9423</v>
      </c>
      <c r="R451" s="31"/>
      <c r="S451" s="33">
        <v>8784</v>
      </c>
      <c r="T451" s="31"/>
      <c r="U451" s="33">
        <v>8539</v>
      </c>
      <c r="V451" s="31"/>
      <c r="W451" s="33">
        <v>7861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V452" s="31"/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V453" s="31"/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O458" s="33">
        <v>-3</v>
      </c>
      <c r="P458" s="31"/>
      <c r="Q458" s="33">
        <v>69</v>
      </c>
      <c r="R458" s="31"/>
      <c r="S458" s="33">
        <v>-266</v>
      </c>
      <c r="T458" s="31"/>
      <c r="U458" s="33">
        <v>-1834</v>
      </c>
      <c r="V458" s="31"/>
      <c r="W458" s="33">
        <v>-1761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O459" s="33">
        <v>72</v>
      </c>
      <c r="P459" s="31"/>
      <c r="Q459" s="33">
        <v>-335</v>
      </c>
      <c r="R459" s="31"/>
      <c r="S459" s="33">
        <v>-1569</v>
      </c>
      <c r="T459" s="31"/>
      <c r="U459" s="33">
        <v>72</v>
      </c>
      <c r="V459" s="31"/>
      <c r="W459" s="33">
        <v>-706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O460" s="33">
        <v>69</v>
      </c>
      <c r="P460" s="31"/>
      <c r="Q460" s="33">
        <v>-266</v>
      </c>
      <c r="R460" s="31"/>
      <c r="S460" s="33">
        <v>-1834</v>
      </c>
      <c r="T460" s="31"/>
      <c r="U460" s="33">
        <v>-1761</v>
      </c>
      <c r="V460" s="31"/>
      <c r="W460" s="33">
        <v>-2467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O467" s="33">
        <v>-3</v>
      </c>
      <c r="P467" s="31"/>
      <c r="Q467" s="33">
        <v>69</v>
      </c>
      <c r="R467" s="31"/>
      <c r="S467" s="33">
        <v>-266</v>
      </c>
      <c r="T467" s="31"/>
      <c r="U467" s="33">
        <v>-1834</v>
      </c>
      <c r="V467" s="31"/>
      <c r="W467" s="33">
        <v>-1761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O473" s="33">
        <v>72</v>
      </c>
      <c r="P473" s="31"/>
      <c r="Q473" s="33">
        <v>-335</v>
      </c>
      <c r="R473" s="31"/>
      <c r="S473" s="33">
        <v>-1569</v>
      </c>
      <c r="T473" s="31"/>
      <c r="U473" s="33">
        <v>72</v>
      </c>
      <c r="V473" s="31"/>
      <c r="W473" s="33">
        <v>-706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O474" s="33">
        <v>69</v>
      </c>
      <c r="P474" s="31"/>
      <c r="Q474" s="33">
        <v>-266</v>
      </c>
      <c r="R474" s="31"/>
      <c r="S474" s="33">
        <v>-1834</v>
      </c>
      <c r="T474" s="31"/>
      <c r="U474" s="33">
        <v>-1761</v>
      </c>
      <c r="V474" s="31"/>
      <c r="W474" s="33">
        <v>-2467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O481" s="33">
        <v>9559</v>
      </c>
      <c r="P481" s="31"/>
      <c r="Q481" s="33">
        <v>9570</v>
      </c>
      <c r="R481" s="31"/>
      <c r="S481" s="33">
        <v>9157</v>
      </c>
      <c r="T481" s="31"/>
      <c r="U481" s="33">
        <v>6949</v>
      </c>
      <c r="V481" s="31"/>
      <c r="W481" s="33">
        <v>6777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O484" s="33">
        <v>-61</v>
      </c>
      <c r="P484" s="31"/>
      <c r="Q484" s="33">
        <v>-77</v>
      </c>
      <c r="R484" s="31"/>
      <c r="S484" s="33">
        <v>-639</v>
      </c>
      <c r="T484" s="31"/>
      <c r="U484" s="33">
        <v>-244</v>
      </c>
      <c r="V484" s="31"/>
      <c r="W484" s="33">
        <v>-677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O492" s="33">
        <v>72</v>
      </c>
      <c r="P492" s="31"/>
      <c r="Q492" s="33">
        <v>-335</v>
      </c>
      <c r="R492" s="31"/>
      <c r="S492" s="33">
        <v>-1569</v>
      </c>
      <c r="T492" s="31"/>
      <c r="U492" s="33">
        <v>72</v>
      </c>
      <c r="V492" s="31"/>
      <c r="W492" s="33">
        <v>-706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O493" s="33">
        <v>11</v>
      </c>
      <c r="P493" s="31"/>
      <c r="Q493" s="33">
        <v>-412</v>
      </c>
      <c r="R493" s="31"/>
      <c r="S493" s="33">
        <v>-2208</v>
      </c>
      <c r="T493" s="31"/>
      <c r="U493" s="33">
        <v>-172</v>
      </c>
      <c r="V493" s="31"/>
      <c r="W493" s="33">
        <v>-1383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O494" s="33">
        <v>9570</v>
      </c>
      <c r="P494" s="31"/>
      <c r="Q494" s="33">
        <v>9157</v>
      </c>
      <c r="R494" s="31"/>
      <c r="S494" s="33">
        <v>6950</v>
      </c>
      <c r="T494" s="31"/>
      <c r="U494" s="33">
        <v>6777</v>
      </c>
      <c r="V494" s="31"/>
      <c r="W494" s="33">
        <v>5393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5AE3-E126-4CD9-B2D1-EEDE0E3C27DC}">
  <dimension ref="A1:AK494"/>
  <sheetViews>
    <sheetView zoomScale="85" zoomScaleNormal="85" workbookViewId="0">
      <pane xSplit="2" ySplit="2" topLeftCell="G261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553</v>
      </c>
      <c r="F1" s="31"/>
      <c r="G1" s="30" t="s">
        <v>594</v>
      </c>
      <c r="H1" s="31"/>
      <c r="I1" s="30" t="s">
        <v>595</v>
      </c>
      <c r="J1" s="31"/>
      <c r="K1" s="30" t="s">
        <v>596</v>
      </c>
      <c r="L1" s="31"/>
      <c r="M1" s="30" t="s">
        <v>597</v>
      </c>
      <c r="N1" s="31"/>
      <c r="O1" s="30" t="s">
        <v>598</v>
      </c>
      <c r="P1" s="31"/>
      <c r="Q1" s="30" t="s">
        <v>599</v>
      </c>
      <c r="R1" s="31"/>
      <c r="S1" s="30" t="s">
        <v>600</v>
      </c>
      <c r="T1" s="31"/>
      <c r="U1" s="30" t="s">
        <v>601</v>
      </c>
      <c r="V1" s="31"/>
      <c r="W1" s="30" t="s">
        <v>603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274</v>
      </c>
      <c r="AB3" s="32">
        <f>COUNTIF(AA8:AK326,1)</f>
        <v>272</v>
      </c>
    </row>
    <row r="4" spans="1:37" ht="15" customHeight="1" x14ac:dyDescent="0.4">
      <c r="A4" s="32" t="s">
        <v>23</v>
      </c>
      <c r="B4" s="33" t="s">
        <v>24</v>
      </c>
      <c r="E4" s="33">
        <v>2</v>
      </c>
      <c r="G4" s="33">
        <v>2</v>
      </c>
      <c r="I4" s="33">
        <v>2</v>
      </c>
      <c r="K4" s="33">
        <v>2</v>
      </c>
      <c r="M4" s="33">
        <v>3</v>
      </c>
      <c r="O4" s="33">
        <v>3</v>
      </c>
      <c r="Q4" s="33">
        <v>3</v>
      </c>
      <c r="S4" s="33">
        <v>3</v>
      </c>
      <c r="U4" s="33">
        <v>3</v>
      </c>
      <c r="W4" s="33">
        <v>6</v>
      </c>
      <c r="AA4" s="32" t="b">
        <f>IF(AB3=AA3,"OK")</f>
        <v>0</v>
      </c>
    </row>
    <row r="5" spans="1:37" ht="15" customHeight="1" x14ac:dyDescent="0.4">
      <c r="A5" s="32" t="s">
        <v>25</v>
      </c>
      <c r="B5" s="33" t="s">
        <v>26</v>
      </c>
      <c r="E5" s="33">
        <v>4000</v>
      </c>
      <c r="G5" s="33">
        <v>10000</v>
      </c>
      <c r="I5" s="33">
        <v>17750</v>
      </c>
      <c r="K5" s="33">
        <v>53250</v>
      </c>
      <c r="M5" s="33">
        <v>54639</v>
      </c>
      <c r="O5" s="33">
        <v>57740</v>
      </c>
      <c r="Q5" s="33">
        <v>57740</v>
      </c>
      <c r="S5" s="33">
        <v>57740</v>
      </c>
      <c r="U5" s="33">
        <v>67000</v>
      </c>
      <c r="W5" s="33">
        <v>77475</v>
      </c>
    </row>
    <row r="6" spans="1:37" ht="15" customHeight="1" x14ac:dyDescent="0.4">
      <c r="A6" s="32" t="s">
        <v>27</v>
      </c>
      <c r="B6" s="33" t="s">
        <v>26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604</v>
      </c>
      <c r="F7" s="36"/>
      <c r="G7" s="35" t="s">
        <v>604</v>
      </c>
      <c r="H7" s="36"/>
      <c r="I7" s="35" t="s">
        <v>604</v>
      </c>
      <c r="J7" s="36"/>
      <c r="K7" s="35" t="s">
        <v>604</v>
      </c>
      <c r="L7" s="36"/>
      <c r="M7" s="35" t="s">
        <v>604</v>
      </c>
      <c r="N7" s="36"/>
      <c r="O7" s="35" t="s">
        <v>604</v>
      </c>
      <c r="P7" s="36"/>
      <c r="Q7" s="35" t="s">
        <v>604</v>
      </c>
      <c r="R7" s="36"/>
      <c r="S7" s="35" t="s">
        <v>604</v>
      </c>
      <c r="T7" s="36"/>
      <c r="U7" s="35" t="s">
        <v>604</v>
      </c>
      <c r="V7" s="36"/>
      <c r="W7" s="35" t="s">
        <v>604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1902</v>
      </c>
      <c r="F8" s="39">
        <f>SUM(E9:E35)-SUM(E17:E21)</f>
        <v>1903</v>
      </c>
      <c r="G8" s="38">
        <v>2735</v>
      </c>
      <c r="H8" s="39">
        <f>SUM(G9:G35)-SUM(G17:G21)</f>
        <v>2736</v>
      </c>
      <c r="I8" s="38">
        <v>3919</v>
      </c>
      <c r="J8" s="39">
        <f>SUM(I9:I35)-SUM(I17:I21)</f>
        <v>3917</v>
      </c>
      <c r="K8" s="38">
        <v>4831</v>
      </c>
      <c r="L8" s="39">
        <f>SUM(K9:K35)-SUM(K17:K21)</f>
        <v>4827</v>
      </c>
      <c r="M8" s="38">
        <v>4516</v>
      </c>
      <c r="N8" s="39">
        <f>SUM(M9:M35)-SUM(M17:M21)</f>
        <v>4517</v>
      </c>
      <c r="O8" s="38">
        <v>5745</v>
      </c>
      <c r="P8" s="39">
        <f>SUM(O9:O35)-SUM(O17:O21)</f>
        <v>5746</v>
      </c>
      <c r="Q8" s="38">
        <v>5087</v>
      </c>
      <c r="R8" s="39">
        <f>SUM(Q9:Q35)-SUM(Q17:Q21)</f>
        <v>5087</v>
      </c>
      <c r="S8" s="38">
        <v>4681</v>
      </c>
      <c r="T8" s="39">
        <f>SUM(S9:S35)-SUM(S17:S21)</f>
        <v>4680</v>
      </c>
      <c r="U8" s="38">
        <v>5721</v>
      </c>
      <c r="V8" s="39">
        <f>SUM(U9:U35)-SUM(U17:U21)</f>
        <v>5719</v>
      </c>
      <c r="W8" s="38">
        <v>4121</v>
      </c>
      <c r="X8" s="39">
        <f>SUM(W9:W35)-SUM(W17:W21)</f>
        <v>4120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273</v>
      </c>
      <c r="G10" s="33">
        <v>505</v>
      </c>
      <c r="I10" s="33">
        <v>1438</v>
      </c>
      <c r="K10" s="33">
        <v>2108</v>
      </c>
      <c r="M10" s="33">
        <v>464</v>
      </c>
      <c r="O10" s="33">
        <v>619</v>
      </c>
      <c r="Q10" s="33">
        <v>643</v>
      </c>
      <c r="S10" s="33">
        <v>406</v>
      </c>
      <c r="U10" s="33">
        <v>665</v>
      </c>
      <c r="W10" s="33">
        <v>789</v>
      </c>
    </row>
    <row r="11" spans="1:37" ht="15" customHeight="1" x14ac:dyDescent="0.4">
      <c r="A11" s="32" t="s">
        <v>35</v>
      </c>
      <c r="B11" s="33" t="s">
        <v>32</v>
      </c>
      <c r="E11" s="33">
        <v>921</v>
      </c>
      <c r="G11" s="33">
        <v>1555</v>
      </c>
      <c r="I11" s="33">
        <v>1169</v>
      </c>
      <c r="K11" s="33">
        <v>1219</v>
      </c>
      <c r="M11" s="33">
        <v>2112</v>
      </c>
      <c r="O11" s="33">
        <v>3102</v>
      </c>
      <c r="Q11" s="33">
        <v>2386</v>
      </c>
      <c r="S11" s="33">
        <v>2651</v>
      </c>
      <c r="U11" s="33">
        <v>2482</v>
      </c>
      <c r="W11" s="33">
        <v>1521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541</v>
      </c>
      <c r="G16" s="33">
        <v>528</v>
      </c>
      <c r="I16" s="33">
        <v>1141</v>
      </c>
      <c r="K16" s="33">
        <v>1012</v>
      </c>
      <c r="M16" s="33">
        <v>976</v>
      </c>
      <c r="O16" s="33">
        <v>1530</v>
      </c>
      <c r="Q16" s="33">
        <v>1371</v>
      </c>
      <c r="S16" s="33">
        <v>1169</v>
      </c>
      <c r="U16" s="33">
        <v>1664</v>
      </c>
      <c r="W16" s="33">
        <v>1586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/>
      <c r="K17" s="33"/>
      <c r="M17" s="33"/>
      <c r="O17" s="33"/>
      <c r="Q17" s="33">
        <v>565</v>
      </c>
      <c r="S17" s="33">
        <v>336</v>
      </c>
      <c r="U17" s="33">
        <v>677</v>
      </c>
      <c r="W17" s="33">
        <v>551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>
        <v>222</v>
      </c>
      <c r="S19" s="33">
        <v>258</v>
      </c>
      <c r="U19" s="33">
        <v>337</v>
      </c>
      <c r="W19" s="33">
        <v>362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/>
      <c r="I20" s="33"/>
      <c r="K20" s="33"/>
      <c r="M20" s="33"/>
      <c r="O20" s="33"/>
      <c r="Q20" s="33">
        <v>584</v>
      </c>
      <c r="S20" s="33">
        <v>574</v>
      </c>
      <c r="U20" s="33">
        <v>649</v>
      </c>
      <c r="W20" s="33">
        <v>672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106</v>
      </c>
      <c r="G24" s="33">
        <v>47</v>
      </c>
      <c r="I24" s="33">
        <v>59</v>
      </c>
      <c r="K24" s="33">
        <v>52</v>
      </c>
      <c r="M24" s="33">
        <v>59</v>
      </c>
      <c r="O24" s="33">
        <v>138</v>
      </c>
      <c r="Q24" s="33">
        <v>101</v>
      </c>
      <c r="S24" s="33">
        <v>103</v>
      </c>
      <c r="U24" s="33">
        <v>180</v>
      </c>
      <c r="W24" s="33">
        <v>64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>
        <v>10</v>
      </c>
      <c r="I28" s="33">
        <v>49</v>
      </c>
      <c r="K28" s="33">
        <v>164</v>
      </c>
      <c r="M28" s="33">
        <v>49</v>
      </c>
      <c r="O28" s="33">
        <v>189</v>
      </c>
      <c r="Q28" s="33">
        <v>213</v>
      </c>
      <c r="S28" s="33">
        <v>189</v>
      </c>
      <c r="U28" s="33">
        <v>505</v>
      </c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>
        <v>268</v>
      </c>
      <c r="M30" s="33">
        <v>502</v>
      </c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63</v>
      </c>
      <c r="G33" s="33">
        <v>93</v>
      </c>
      <c r="I33" s="33">
        <v>64</v>
      </c>
      <c r="K33" s="33">
        <v>4</v>
      </c>
      <c r="M33" s="33">
        <v>379</v>
      </c>
      <c r="O33" s="33">
        <v>211</v>
      </c>
      <c r="Q33" s="33">
        <v>428</v>
      </c>
      <c r="S33" s="33">
        <v>220</v>
      </c>
      <c r="U33" s="33">
        <v>297</v>
      </c>
      <c r="W33" s="33">
        <v>313</v>
      </c>
    </row>
    <row r="34" spans="1:37" ht="15" customHeight="1" x14ac:dyDescent="0.4">
      <c r="A34" s="32" t="s">
        <v>58</v>
      </c>
      <c r="B34" s="33" t="s">
        <v>32</v>
      </c>
      <c r="E34" s="33">
        <v>-1</v>
      </c>
      <c r="G34" s="33">
        <v>-2</v>
      </c>
      <c r="I34" s="33">
        <v>-3</v>
      </c>
      <c r="M34" s="33">
        <v>-24</v>
      </c>
      <c r="O34" s="33">
        <v>-43</v>
      </c>
      <c r="Q34" s="33">
        <v>-55</v>
      </c>
      <c r="S34" s="33">
        <v>-58</v>
      </c>
      <c r="U34" s="33">
        <v>-74</v>
      </c>
      <c r="W34" s="33">
        <v>-153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1467</v>
      </c>
      <c r="F36" s="39">
        <f>E37+E46+E55</f>
        <v>1466</v>
      </c>
      <c r="G36" s="38">
        <v>1635</v>
      </c>
      <c r="H36" s="39">
        <f>G37+G46+G55</f>
        <v>1635</v>
      </c>
      <c r="I36" s="38">
        <v>4275</v>
      </c>
      <c r="J36" s="39">
        <f>I37+I46+I55</f>
        <v>4275</v>
      </c>
      <c r="K36" s="38">
        <v>6625</v>
      </c>
      <c r="L36" s="39">
        <f>K37+K46+K55</f>
        <v>6624</v>
      </c>
      <c r="M36" s="38">
        <v>7940</v>
      </c>
      <c r="N36" s="39">
        <f>M37+M46+M55</f>
        <v>7940</v>
      </c>
      <c r="O36" s="38">
        <v>8934</v>
      </c>
      <c r="P36" s="39">
        <f>O37+O46+O55</f>
        <v>8934</v>
      </c>
      <c r="Q36" s="38">
        <v>8343</v>
      </c>
      <c r="R36" s="39">
        <f>Q37+Q46+Q55</f>
        <v>8343</v>
      </c>
      <c r="S36" s="38">
        <v>7967</v>
      </c>
      <c r="T36" s="39">
        <f>S37+S46+S55</f>
        <v>7966</v>
      </c>
      <c r="U36" s="38">
        <v>7388</v>
      </c>
      <c r="V36" s="39">
        <f>U37+U46+U55</f>
        <v>7387</v>
      </c>
      <c r="W36" s="38">
        <v>6642</v>
      </c>
      <c r="X36" s="39">
        <f>W37+W46+W55</f>
        <v>6641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1266</v>
      </c>
      <c r="F37" s="41">
        <f>SUM(E38:E45)-SUM(E39:E43)</f>
        <v>1266</v>
      </c>
      <c r="G37" s="40">
        <v>1431</v>
      </c>
      <c r="H37" s="41">
        <f>SUM(G38:G45)-SUM(G39:G43)</f>
        <v>1432</v>
      </c>
      <c r="I37" s="40">
        <v>3968</v>
      </c>
      <c r="J37" s="41">
        <f>SUM(I38:I45)-SUM(I39:I43)</f>
        <v>3969</v>
      </c>
      <c r="K37" s="40">
        <v>6013</v>
      </c>
      <c r="L37" s="41">
        <f>SUM(K38:K45)-SUM(K39:K43)</f>
        <v>6012</v>
      </c>
      <c r="M37" s="40">
        <v>6875</v>
      </c>
      <c r="N37" s="41">
        <f>SUM(M38:M45)-SUM(M39:M43)</f>
        <v>6875</v>
      </c>
      <c r="O37" s="40">
        <v>7517</v>
      </c>
      <c r="P37" s="41">
        <f>SUM(O38:O45)-SUM(O39:O43)</f>
        <v>7517</v>
      </c>
      <c r="Q37" s="40">
        <v>7634</v>
      </c>
      <c r="R37" s="41">
        <f>SUM(Q38:Q45)-SUM(Q39:Q43)</f>
        <v>7634</v>
      </c>
      <c r="S37" s="40">
        <v>7383</v>
      </c>
      <c r="T37" s="41">
        <f>SUM(S38:S45)-SUM(S39:S43)</f>
        <v>7381</v>
      </c>
      <c r="U37" s="40">
        <v>6930</v>
      </c>
      <c r="V37" s="41">
        <f>SUM(U38:U45)-SUM(U39:U43)</f>
        <v>6928</v>
      </c>
      <c r="W37" s="40">
        <v>6198</v>
      </c>
      <c r="X37" s="41">
        <f>SUM(W38:W45)-SUM(W39:W43)</f>
        <v>6196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1066</v>
      </c>
      <c r="G38" s="33">
        <v>1048</v>
      </c>
      <c r="I38" s="33">
        <v>3243</v>
      </c>
      <c r="K38" s="33">
        <v>4749</v>
      </c>
      <c r="M38" s="33">
        <v>5286</v>
      </c>
      <c r="O38" s="33">
        <v>6191</v>
      </c>
      <c r="Q38" s="33">
        <v>6538</v>
      </c>
      <c r="S38" s="33">
        <v>7029</v>
      </c>
      <c r="U38" s="33">
        <v>6609</v>
      </c>
      <c r="W38" s="33">
        <v>5771</v>
      </c>
    </row>
    <row r="39" spans="1:37" ht="15" customHeight="1" x14ac:dyDescent="0.4">
      <c r="A39" s="32" t="s">
        <v>63</v>
      </c>
      <c r="B39" s="33" t="s">
        <v>32</v>
      </c>
      <c r="E39" s="33">
        <v>308</v>
      </c>
      <c r="G39" s="33">
        <v>290</v>
      </c>
      <c r="I39" s="33">
        <v>606</v>
      </c>
      <c r="K39" s="33">
        <v>661</v>
      </c>
      <c r="M39" s="33">
        <v>931</v>
      </c>
      <c r="O39" s="33">
        <v>1632</v>
      </c>
      <c r="Q39" s="33">
        <v>1473</v>
      </c>
      <c r="S39" s="33">
        <v>1410</v>
      </c>
      <c r="U39" s="33">
        <v>1411</v>
      </c>
      <c r="W39" s="33">
        <v>1330</v>
      </c>
    </row>
    <row r="40" spans="1:37" ht="15" customHeight="1" x14ac:dyDescent="0.4">
      <c r="A40" s="32" t="s">
        <v>64</v>
      </c>
      <c r="B40" s="33" t="s">
        <v>32</v>
      </c>
      <c r="E40" s="33">
        <v>533</v>
      </c>
      <c r="G40" s="33">
        <v>559</v>
      </c>
      <c r="I40" s="33">
        <v>2459</v>
      </c>
      <c r="K40" s="33">
        <v>3644</v>
      </c>
      <c r="M40" s="33">
        <v>3948</v>
      </c>
      <c r="O40" s="33">
        <v>4244</v>
      </c>
      <c r="Q40" s="33">
        <v>4780</v>
      </c>
      <c r="S40" s="33">
        <v>5151</v>
      </c>
      <c r="U40" s="33">
        <v>4812</v>
      </c>
      <c r="W40" s="33">
        <v>4192</v>
      </c>
    </row>
    <row r="41" spans="1:37" ht="15" customHeight="1" x14ac:dyDescent="0.4">
      <c r="A41" s="32" t="s">
        <v>65</v>
      </c>
      <c r="B41" s="33" t="s">
        <v>32</v>
      </c>
      <c r="E41" s="33">
        <v>225</v>
      </c>
      <c r="G41" s="33">
        <v>199</v>
      </c>
      <c r="I41" s="33">
        <v>178</v>
      </c>
      <c r="K41" s="33">
        <v>444</v>
      </c>
      <c r="M41" s="33">
        <v>407</v>
      </c>
      <c r="O41" s="33">
        <v>315</v>
      </c>
      <c r="Q41" s="33">
        <v>285</v>
      </c>
      <c r="S41" s="33">
        <v>467</v>
      </c>
      <c r="U41" s="33">
        <v>385</v>
      </c>
      <c r="W41" s="33">
        <v>248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E44" s="33">
        <v>13</v>
      </c>
      <c r="G44" s="33">
        <v>197</v>
      </c>
      <c r="I44" s="33">
        <v>539</v>
      </c>
      <c r="K44" s="33">
        <v>1077</v>
      </c>
      <c r="M44" s="33">
        <v>1402</v>
      </c>
      <c r="O44" s="33">
        <v>1139</v>
      </c>
      <c r="Q44" s="33">
        <v>909</v>
      </c>
      <c r="S44" s="33">
        <v>166</v>
      </c>
      <c r="U44" s="33">
        <v>133</v>
      </c>
      <c r="W44" s="33">
        <v>239</v>
      </c>
    </row>
    <row r="45" spans="1:37" ht="15" customHeight="1" x14ac:dyDescent="0.4">
      <c r="A45" s="32" t="s">
        <v>69</v>
      </c>
      <c r="B45" s="33" t="s">
        <v>32</v>
      </c>
      <c r="E45" s="33">
        <v>187</v>
      </c>
      <c r="G45" s="33">
        <v>187</v>
      </c>
      <c r="I45" s="33">
        <v>187</v>
      </c>
      <c r="K45" s="33">
        <v>186</v>
      </c>
      <c r="M45" s="33">
        <v>187</v>
      </c>
      <c r="O45" s="33">
        <v>187</v>
      </c>
      <c r="Q45" s="33">
        <v>187</v>
      </c>
      <c r="S45" s="33">
        <v>186</v>
      </c>
      <c r="U45" s="33">
        <v>186</v>
      </c>
      <c r="W45" s="33">
        <v>186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65</v>
      </c>
      <c r="F46" s="41">
        <f>E46</f>
        <v>65</v>
      </c>
      <c r="G46" s="40">
        <v>58</v>
      </c>
      <c r="H46" s="41">
        <f>G46</f>
        <v>58</v>
      </c>
      <c r="I46" s="40">
        <v>78</v>
      </c>
      <c r="J46" s="41">
        <f>I46</f>
        <v>78</v>
      </c>
      <c r="K46" s="40">
        <v>93</v>
      </c>
      <c r="L46" s="41">
        <f>K46</f>
        <v>93</v>
      </c>
      <c r="M46" s="40">
        <v>206</v>
      </c>
      <c r="N46" s="41">
        <f>M46</f>
        <v>206</v>
      </c>
      <c r="O46" s="40">
        <v>199</v>
      </c>
      <c r="P46" s="41">
        <f>O46</f>
        <v>199</v>
      </c>
      <c r="Q46" s="40">
        <v>110</v>
      </c>
      <c r="R46" s="41">
        <f>Q46</f>
        <v>110</v>
      </c>
      <c r="S46" s="40">
        <v>37</v>
      </c>
      <c r="T46" s="41">
        <f>S46</f>
        <v>37</v>
      </c>
      <c r="U46" s="40">
        <v>33</v>
      </c>
      <c r="V46" s="41">
        <f>U46</f>
        <v>33</v>
      </c>
      <c r="W46" s="40">
        <v>65</v>
      </c>
      <c r="X46" s="41">
        <f>W46</f>
        <v>65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65</v>
      </c>
      <c r="G54" s="33">
        <v>58</v>
      </c>
      <c r="I54" s="33">
        <v>78</v>
      </c>
      <c r="K54" s="33">
        <v>93</v>
      </c>
      <c r="M54" s="33">
        <v>206</v>
      </c>
      <c r="O54" s="33">
        <v>199</v>
      </c>
      <c r="Q54" s="33">
        <v>110</v>
      </c>
      <c r="S54" s="33">
        <v>37</v>
      </c>
      <c r="U54" s="33">
        <v>33</v>
      </c>
      <c r="W54" s="33">
        <v>65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135</v>
      </c>
      <c r="F55" s="41">
        <f>SUM(E56:E76)-SUM(E57:E61)</f>
        <v>136</v>
      </c>
      <c r="G55" s="40">
        <v>146</v>
      </c>
      <c r="H55" s="41">
        <f>SUM(G56:G76)-SUM(G57:G61)</f>
        <v>146</v>
      </c>
      <c r="I55" s="40">
        <v>229</v>
      </c>
      <c r="J55" s="41">
        <f>SUM(I56:I76)-SUM(I57:I61)</f>
        <v>229</v>
      </c>
      <c r="K55" s="40">
        <v>518</v>
      </c>
      <c r="L55" s="41">
        <f>SUM(K56:K76)-SUM(K57:K61)</f>
        <v>516</v>
      </c>
      <c r="M55" s="40">
        <v>859</v>
      </c>
      <c r="N55" s="41">
        <f>SUM(M56:M76)-SUM(M57:M61)</f>
        <v>859</v>
      </c>
      <c r="O55" s="40">
        <v>1218</v>
      </c>
      <c r="P55" s="41">
        <f>SUM(O56:O76)-SUM(O57:O61)</f>
        <v>1218</v>
      </c>
      <c r="Q55" s="40">
        <v>599</v>
      </c>
      <c r="R55" s="41">
        <f>SUM(Q56:Q76)-SUM(Q57:Q61)</f>
        <v>599</v>
      </c>
      <c r="S55" s="40">
        <v>546</v>
      </c>
      <c r="T55" s="41">
        <f>SUM(S56:S76)-SUM(S57:S61)</f>
        <v>544</v>
      </c>
      <c r="U55" s="40">
        <v>424</v>
      </c>
      <c r="V55" s="41">
        <f>SUM(U56:U76)-SUM(U57:U61)</f>
        <v>424</v>
      </c>
      <c r="W55" s="40">
        <v>378</v>
      </c>
      <c r="X55" s="41">
        <f>SUM(W56:W76)-SUM(W57:W61)</f>
        <v>377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5</v>
      </c>
      <c r="F56" s="31">
        <f>SUM(E57:E61)</f>
        <v>5</v>
      </c>
      <c r="G56" s="33">
        <v>5</v>
      </c>
      <c r="H56" s="31">
        <f>SUM(G57:G61)</f>
        <v>5</v>
      </c>
      <c r="I56" s="33">
        <v>12</v>
      </c>
      <c r="J56" s="31">
        <f>SUM(I57:I61)</f>
        <v>12</v>
      </c>
      <c r="K56" s="33">
        <v>168</v>
      </c>
      <c r="L56" s="31">
        <f>SUM(K57:K61)</f>
        <v>168</v>
      </c>
      <c r="M56" s="33">
        <v>527</v>
      </c>
      <c r="N56" s="31">
        <f>SUM(M57:M61)</f>
        <v>527</v>
      </c>
      <c r="O56" s="33">
        <v>496</v>
      </c>
      <c r="P56" s="31">
        <f>SUM(O57:O61)</f>
        <v>496</v>
      </c>
      <c r="Q56" s="33">
        <v>239</v>
      </c>
      <c r="R56" s="31">
        <f>SUM(Q57:Q61)</f>
        <v>250</v>
      </c>
      <c r="S56" s="33">
        <v>251</v>
      </c>
      <c r="T56" s="31">
        <f>SUM(S57:S61)</f>
        <v>255</v>
      </c>
      <c r="U56" s="33">
        <v>225</v>
      </c>
      <c r="V56" s="31">
        <f>SUM(U57:U61)</f>
        <v>225</v>
      </c>
      <c r="W56" s="33">
        <v>211</v>
      </c>
      <c r="X56" s="31">
        <f>SUM(W57:W61)</f>
        <v>211</v>
      </c>
    </row>
    <row r="57" spans="1:37" ht="15" customHeight="1" x14ac:dyDescent="0.4">
      <c r="A57" s="32" t="s">
        <v>80</v>
      </c>
      <c r="B57" s="33" t="s">
        <v>32</v>
      </c>
      <c r="E57" s="33">
        <v>5</v>
      </c>
      <c r="G57" s="33">
        <v>5</v>
      </c>
      <c r="I57" s="33">
        <v>5</v>
      </c>
      <c r="K57" s="33">
        <v>161</v>
      </c>
      <c r="M57" s="33">
        <v>511</v>
      </c>
      <c r="O57" s="33">
        <v>482</v>
      </c>
      <c r="Q57" s="33">
        <v>228</v>
      </c>
      <c r="S57" s="33">
        <v>247</v>
      </c>
      <c r="U57" s="33">
        <v>225</v>
      </c>
      <c r="W57" s="33">
        <v>211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  <c r="Q60" s="33">
        <v>11</v>
      </c>
      <c r="S60" s="33">
        <v>4</v>
      </c>
    </row>
    <row r="61" spans="1:37" ht="15" customHeight="1" x14ac:dyDescent="0.4">
      <c r="A61" s="32" t="s">
        <v>84</v>
      </c>
      <c r="B61" s="33" t="s">
        <v>32</v>
      </c>
      <c r="I61" s="33">
        <v>7</v>
      </c>
      <c r="K61" s="33">
        <v>7</v>
      </c>
      <c r="M61" s="33">
        <v>16</v>
      </c>
      <c r="O61" s="33">
        <v>14</v>
      </c>
      <c r="Q61" s="33">
        <v>11</v>
      </c>
      <c r="S61" s="33">
        <v>4</v>
      </c>
    </row>
    <row r="62" spans="1:37" ht="15" customHeight="1" x14ac:dyDescent="0.4">
      <c r="A62" s="32" t="s">
        <v>85</v>
      </c>
      <c r="B62" s="33" t="s">
        <v>32</v>
      </c>
      <c r="Q62" s="33">
        <v>19</v>
      </c>
      <c r="S62" s="33">
        <v>3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  <c r="E71" s="33">
        <v>45</v>
      </c>
      <c r="G71" s="33">
        <v>34</v>
      </c>
      <c r="I71" s="33">
        <v>27</v>
      </c>
      <c r="K71" s="33">
        <v>7</v>
      </c>
      <c r="O71" s="33">
        <v>32</v>
      </c>
      <c r="Q71" s="33">
        <v>45</v>
      </c>
      <c r="S71" s="33">
        <v>95</v>
      </c>
      <c r="U71" s="33">
        <v>27</v>
      </c>
      <c r="W71" s="33">
        <v>16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96</v>
      </c>
      <c r="F74" s="41">
        <f>E74</f>
        <v>96</v>
      </c>
      <c r="G74" s="40">
        <v>107</v>
      </c>
      <c r="H74" s="41">
        <f>G74</f>
        <v>107</v>
      </c>
      <c r="I74" s="40">
        <v>190</v>
      </c>
      <c r="J74" s="41">
        <f>I74</f>
        <v>190</v>
      </c>
      <c r="K74" s="40">
        <v>341</v>
      </c>
      <c r="L74" s="41">
        <f>K74</f>
        <v>341</v>
      </c>
      <c r="M74" s="40">
        <v>332</v>
      </c>
      <c r="N74" s="41">
        <f>M74</f>
        <v>332</v>
      </c>
      <c r="O74" s="40">
        <v>690</v>
      </c>
      <c r="P74" s="41">
        <f>O74</f>
        <v>690</v>
      </c>
      <c r="Q74" s="40">
        <v>305</v>
      </c>
      <c r="R74" s="41">
        <f>Q74</f>
        <v>305</v>
      </c>
      <c r="S74" s="40">
        <v>198</v>
      </c>
      <c r="T74" s="41">
        <f>S74</f>
        <v>198</v>
      </c>
      <c r="U74" s="40">
        <v>173</v>
      </c>
      <c r="V74" s="41">
        <f>U74</f>
        <v>173</v>
      </c>
      <c r="W74" s="40">
        <v>170</v>
      </c>
      <c r="X74" s="41">
        <f>W74</f>
        <v>170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-10</v>
      </c>
      <c r="Q75" s="33">
        <v>-9</v>
      </c>
      <c r="S75" s="33">
        <v>-3</v>
      </c>
      <c r="U75" s="33">
        <v>-1</v>
      </c>
      <c r="W75" s="33">
        <v>-20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>
        <v>1</v>
      </c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  <c r="E78" s="33">
        <v>1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3369</v>
      </c>
      <c r="F83" s="44">
        <f>E8+E37+E46+E55+E77+E81+E82</f>
        <v>3369</v>
      </c>
      <c r="G83" s="43">
        <v>4370</v>
      </c>
      <c r="H83" s="44">
        <f>G8+G37+G46+G55+G77+G81+G82</f>
        <v>4370</v>
      </c>
      <c r="I83" s="43">
        <v>8194</v>
      </c>
      <c r="J83" s="44">
        <f>I8+I37+I46+I55+I77+I81+I82</f>
        <v>8194</v>
      </c>
      <c r="K83" s="43">
        <v>11457</v>
      </c>
      <c r="L83" s="44">
        <f>K8+K37+K46+K55+K77+K81+K82</f>
        <v>11455</v>
      </c>
      <c r="M83" s="43">
        <v>12457</v>
      </c>
      <c r="N83" s="44">
        <f>M8+M37+M46+M55+M77+M81+M82</f>
        <v>12456</v>
      </c>
      <c r="O83" s="43">
        <v>14679</v>
      </c>
      <c r="P83" s="44">
        <f>O8+O37+O46+O55+O77+O81+O82</f>
        <v>14679</v>
      </c>
      <c r="Q83" s="43">
        <v>13430</v>
      </c>
      <c r="R83" s="44">
        <f>Q8+Q37+Q46+Q55+Q77+Q81+Q82</f>
        <v>13430</v>
      </c>
      <c r="S83" s="43">
        <v>12649</v>
      </c>
      <c r="T83" s="44">
        <f>S8+S37+S46+S55+S77+S81+S82</f>
        <v>12647</v>
      </c>
      <c r="U83" s="43">
        <v>13110</v>
      </c>
      <c r="V83" s="44">
        <f>U8+U37+U46+U55+U77+U81+U82</f>
        <v>13108</v>
      </c>
      <c r="W83" s="43">
        <v>10764</v>
      </c>
      <c r="X83" s="44">
        <f>W8+W37+W46+W55+W77+W81+W82</f>
        <v>10762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2121</v>
      </c>
      <c r="F84" s="39">
        <f>SUM(E85:E111)-E87</f>
        <v>2120</v>
      </c>
      <c r="G84" s="38">
        <v>2799</v>
      </c>
      <c r="H84" s="39">
        <f>SUM(G85:G111)-G87</f>
        <v>2798</v>
      </c>
      <c r="I84" s="38">
        <v>2755</v>
      </c>
      <c r="J84" s="39">
        <f>SUM(I85:I111)-I87</f>
        <v>2756</v>
      </c>
      <c r="K84" s="38">
        <v>4587</v>
      </c>
      <c r="L84" s="48">
        <f>SUM(K85:K111)-K87</f>
        <v>4317</v>
      </c>
      <c r="M84" s="38">
        <v>6157</v>
      </c>
      <c r="N84" s="39">
        <f>SUM(M85:M111)-M87</f>
        <v>6158</v>
      </c>
      <c r="O84" s="38">
        <v>7163</v>
      </c>
      <c r="P84" s="39">
        <f>SUM(O85:O111)-O87</f>
        <v>7163</v>
      </c>
      <c r="Q84" s="38">
        <v>6564</v>
      </c>
      <c r="R84" s="39">
        <f>SUM(Q85:Q111)-Q87</f>
        <v>6563</v>
      </c>
      <c r="S84" s="38">
        <v>7164</v>
      </c>
      <c r="T84" s="39">
        <f>SUM(S85:S111)-S87</f>
        <v>7160</v>
      </c>
      <c r="U84" s="38">
        <v>8061</v>
      </c>
      <c r="V84" s="39">
        <f>SUM(U85:U111)-U87</f>
        <v>8057</v>
      </c>
      <c r="W84" s="38">
        <v>6795</v>
      </c>
      <c r="X84" s="39">
        <f>SUM(W85:W111)-W87</f>
        <v>6792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 t="b">
        <f>IF(AND(L84&gt;K84-5,L84&lt;K84+5),1)</f>
        <v>0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487</v>
      </c>
      <c r="G85" s="33">
        <v>731</v>
      </c>
      <c r="I85" s="33">
        <v>743</v>
      </c>
      <c r="K85" s="33">
        <v>687</v>
      </c>
      <c r="M85" s="33">
        <v>970</v>
      </c>
      <c r="O85" s="33">
        <v>1363</v>
      </c>
      <c r="Q85" s="33">
        <v>1148</v>
      </c>
      <c r="S85" s="33">
        <v>641</v>
      </c>
      <c r="U85" s="33">
        <v>728</v>
      </c>
      <c r="W85" s="33">
        <v>917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1435</v>
      </c>
      <c r="G87" s="33">
        <v>1564</v>
      </c>
      <c r="I87" s="33">
        <v>766</v>
      </c>
      <c r="K87" s="33">
        <v>3073</v>
      </c>
      <c r="M87" s="33">
        <v>4192</v>
      </c>
      <c r="O87" s="33">
        <v>5070</v>
      </c>
      <c r="Q87" s="33">
        <v>3260</v>
      </c>
      <c r="S87" s="33">
        <v>4364</v>
      </c>
      <c r="U87" s="33">
        <v>4937</v>
      </c>
      <c r="W87" s="33">
        <v>4460</v>
      </c>
    </row>
    <row r="88" spans="1:37" ht="15" customHeight="1" outlineLevel="1" x14ac:dyDescent="0.4">
      <c r="A88" s="32" t="s">
        <v>108</v>
      </c>
      <c r="B88" s="33" t="s">
        <v>32</v>
      </c>
      <c r="E88" s="33">
        <v>1435</v>
      </c>
      <c r="G88" s="33">
        <v>1564</v>
      </c>
      <c r="I88" s="33">
        <v>726</v>
      </c>
      <c r="K88" s="33">
        <v>3033</v>
      </c>
      <c r="M88" s="33">
        <v>4152</v>
      </c>
      <c r="O88" s="33">
        <v>4796</v>
      </c>
      <c r="Q88" s="33">
        <v>2658</v>
      </c>
      <c r="S88" s="33">
        <v>3766</v>
      </c>
      <c r="U88" s="33">
        <v>4505</v>
      </c>
      <c r="W88" s="33">
        <v>4259</v>
      </c>
    </row>
    <row r="89" spans="1:37" ht="15" customHeight="1" outlineLevel="1" x14ac:dyDescent="0.4">
      <c r="A89" s="32" t="s">
        <v>109</v>
      </c>
      <c r="B89" s="33" t="s">
        <v>32</v>
      </c>
      <c r="I89" s="33">
        <v>40</v>
      </c>
      <c r="K89" s="33">
        <v>40</v>
      </c>
      <c r="M89" s="33">
        <v>40</v>
      </c>
      <c r="O89" s="33">
        <v>274</v>
      </c>
      <c r="Q89" s="33">
        <v>602</v>
      </c>
      <c r="S89" s="33">
        <v>598</v>
      </c>
      <c r="U89" s="33">
        <v>432</v>
      </c>
      <c r="W89" s="33">
        <v>201</v>
      </c>
    </row>
    <row r="90" spans="1:37" ht="15" customHeight="1" x14ac:dyDescent="0.4">
      <c r="A90" s="32" t="s">
        <v>110</v>
      </c>
      <c r="B90" s="33" t="s">
        <v>32</v>
      </c>
      <c r="Q90" s="33">
        <v>208</v>
      </c>
      <c r="S90" s="33">
        <v>211</v>
      </c>
      <c r="U90" s="33">
        <v>39</v>
      </c>
    </row>
    <row r="91" spans="1:37" ht="15" customHeight="1" x14ac:dyDescent="0.4">
      <c r="A91" s="32" t="s">
        <v>111</v>
      </c>
      <c r="B91" s="33" t="s">
        <v>32</v>
      </c>
      <c r="E91" s="33">
        <v>121</v>
      </c>
      <c r="G91" s="33">
        <v>231</v>
      </c>
      <c r="I91" s="33">
        <v>525</v>
      </c>
      <c r="K91" s="33">
        <v>383</v>
      </c>
      <c r="M91" s="33">
        <v>503</v>
      </c>
      <c r="O91" s="33">
        <v>145</v>
      </c>
      <c r="Q91" s="33">
        <v>238</v>
      </c>
      <c r="S91" s="33">
        <v>488</v>
      </c>
      <c r="U91" s="33">
        <v>392</v>
      </c>
      <c r="W91" s="33">
        <v>272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G93" s="33">
        <v>125</v>
      </c>
      <c r="I93" s="33">
        <v>648</v>
      </c>
      <c r="K93" s="33">
        <v>17</v>
      </c>
      <c r="M93" s="33">
        <v>284</v>
      </c>
      <c r="O93" s="33">
        <v>249</v>
      </c>
      <c r="Q93" s="33">
        <v>7</v>
      </c>
      <c r="S93" s="33">
        <v>9</v>
      </c>
      <c r="U93" s="33">
        <v>65</v>
      </c>
      <c r="W93" s="33">
        <v>3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  <c r="Q96" s="33">
        <v>1654</v>
      </c>
      <c r="S96" s="33">
        <v>1140</v>
      </c>
      <c r="U96" s="33">
        <v>1426</v>
      </c>
      <c r="W96" s="33">
        <v>823</v>
      </c>
    </row>
    <row r="97" spans="1:37" ht="15" customHeight="1" x14ac:dyDescent="0.4">
      <c r="A97" s="32" t="s">
        <v>117</v>
      </c>
      <c r="B97" s="33" t="s">
        <v>32</v>
      </c>
      <c r="E97" s="33">
        <v>1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3</v>
      </c>
      <c r="G104" s="33">
        <v>1</v>
      </c>
      <c r="I104" s="33">
        <v>2</v>
      </c>
      <c r="K104" s="33">
        <v>2</v>
      </c>
      <c r="M104" s="33">
        <v>49</v>
      </c>
      <c r="O104" s="33">
        <v>90</v>
      </c>
      <c r="S104" s="33">
        <v>13</v>
      </c>
      <c r="U104" s="33">
        <v>12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73</v>
      </c>
      <c r="F111" s="36"/>
      <c r="G111" s="35">
        <v>146</v>
      </c>
      <c r="H111" s="36"/>
      <c r="I111" s="35">
        <v>72</v>
      </c>
      <c r="J111" s="36"/>
      <c r="K111" s="35">
        <v>155</v>
      </c>
      <c r="L111" s="36"/>
      <c r="M111" s="35">
        <v>160</v>
      </c>
      <c r="N111" s="36"/>
      <c r="O111" s="35">
        <v>246</v>
      </c>
      <c r="P111" s="36"/>
      <c r="Q111" s="35">
        <v>48</v>
      </c>
      <c r="R111" s="36"/>
      <c r="S111" s="35">
        <v>294</v>
      </c>
      <c r="T111" s="36"/>
      <c r="U111" s="35">
        <v>458</v>
      </c>
      <c r="V111" s="36"/>
      <c r="W111" s="35">
        <v>317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1274</v>
      </c>
      <c r="F112" s="39">
        <f>SUM(E113:E131)-E113-SUM(E121:E124)</f>
        <v>1274</v>
      </c>
      <c r="G112" s="38">
        <v>1319</v>
      </c>
      <c r="H112" s="39">
        <f>SUM(G113:G131)-G113-SUM(G121:G124)</f>
        <v>1319</v>
      </c>
      <c r="I112" s="38">
        <v>1144</v>
      </c>
      <c r="J112" s="39">
        <f>SUM(I113:I131)-I113-SUM(I121:I124)</f>
        <v>1145</v>
      </c>
      <c r="K112" s="38">
        <v>3282</v>
      </c>
      <c r="L112" s="48">
        <f>SUM(K113:K131)-K113-SUM(K121:K124)</f>
        <v>3549</v>
      </c>
      <c r="M112" s="38">
        <v>2415</v>
      </c>
      <c r="N112" s="39">
        <f>SUM(M113:M131)-M113-SUM(M121:M124)</f>
        <v>2414</v>
      </c>
      <c r="O112" s="38">
        <v>2293</v>
      </c>
      <c r="P112" s="39">
        <f>SUM(O113:O131)-O113-SUM(O121:O124)</f>
        <v>2293</v>
      </c>
      <c r="Q112" s="38">
        <v>4360</v>
      </c>
      <c r="R112" s="39">
        <f>SUM(Q113:Q131)-Q113-SUM(Q121:Q124)</f>
        <v>4359</v>
      </c>
      <c r="S112" s="38">
        <v>3198</v>
      </c>
      <c r="T112" s="39">
        <f>SUM(S113:S131)-S113-SUM(S121:S124)</f>
        <v>3196</v>
      </c>
      <c r="U112" s="38">
        <v>1759</v>
      </c>
      <c r="V112" s="39">
        <f>SUM(U113:U131)-U113-SUM(U121:U124)</f>
        <v>1757</v>
      </c>
      <c r="W112" s="38">
        <v>2693</v>
      </c>
      <c r="X112" s="39">
        <f>SUM(W113:W131)-W113-SUM(W121:W124)</f>
        <v>2691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 t="b">
        <f>IF(AND(L112&gt;K112-5,L112&lt;K112+5),1)</f>
        <v>0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995</v>
      </c>
      <c r="G113" s="33">
        <v>1059</v>
      </c>
      <c r="I113" s="33">
        <v>1060</v>
      </c>
      <c r="K113" s="33">
        <v>3096</v>
      </c>
      <c r="M113" s="33">
        <v>2329</v>
      </c>
      <c r="O113" s="33">
        <v>2236</v>
      </c>
      <c r="Q113" s="33">
        <v>3826</v>
      </c>
      <c r="S113" s="33">
        <v>2916</v>
      </c>
      <c r="U113" s="33">
        <v>1610</v>
      </c>
      <c r="W113" s="33">
        <v>2636</v>
      </c>
    </row>
    <row r="114" spans="1:33" ht="15" customHeight="1" outlineLevel="1" x14ac:dyDescent="0.4">
      <c r="A114" s="32" t="s">
        <v>134</v>
      </c>
      <c r="B114" s="33" t="s">
        <v>32</v>
      </c>
      <c r="E114" s="33">
        <v>73</v>
      </c>
      <c r="G114" s="33">
        <v>353</v>
      </c>
      <c r="I114" s="33">
        <v>270</v>
      </c>
      <c r="K114" s="33">
        <v>230</v>
      </c>
      <c r="M114" s="33">
        <v>190</v>
      </c>
      <c r="O114" s="33">
        <v>416</v>
      </c>
      <c r="Q114" s="33">
        <v>1230</v>
      </c>
      <c r="S114" s="33">
        <v>632</v>
      </c>
      <c r="U114" s="33">
        <v>200</v>
      </c>
      <c r="W114" s="33">
        <v>955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922</v>
      </c>
      <c r="G115" s="33">
        <v>706</v>
      </c>
      <c r="I115" s="33">
        <v>790</v>
      </c>
      <c r="K115" s="33">
        <v>2866</v>
      </c>
      <c r="M115" s="33">
        <v>2139</v>
      </c>
      <c r="O115" s="33">
        <v>1820</v>
      </c>
      <c r="Q115" s="33">
        <v>2596</v>
      </c>
      <c r="S115" s="33">
        <v>2284</v>
      </c>
      <c r="U115" s="33">
        <v>1410</v>
      </c>
      <c r="W115" s="33">
        <v>1681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Q117" s="33">
        <v>251</v>
      </c>
      <c r="S117" s="33">
        <v>24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E119" s="33">
        <v>269</v>
      </c>
      <c r="G119" s="33">
        <v>249</v>
      </c>
    </row>
    <row r="120" spans="1:33" ht="15" customHeight="1" x14ac:dyDescent="0.4">
      <c r="A120" s="32" t="s">
        <v>139</v>
      </c>
      <c r="B120" s="33" t="s">
        <v>32</v>
      </c>
      <c r="E120" s="33">
        <v>5</v>
      </c>
      <c r="G120" s="33">
        <v>6</v>
      </c>
      <c r="I120" s="33">
        <v>9</v>
      </c>
      <c r="K120" s="33">
        <v>9</v>
      </c>
    </row>
    <row r="121" spans="1:33" ht="15" customHeight="1" x14ac:dyDescent="0.4">
      <c r="A121" s="32" t="s">
        <v>140</v>
      </c>
      <c r="B121" s="33" t="s">
        <v>32</v>
      </c>
      <c r="E121" s="33">
        <v>5</v>
      </c>
      <c r="G121" s="33">
        <v>6</v>
      </c>
      <c r="I121" s="33">
        <v>9</v>
      </c>
      <c r="K121" s="33">
        <v>9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M126" s="33">
        <v>10</v>
      </c>
      <c r="S126" s="33">
        <v>79</v>
      </c>
      <c r="U126" s="33">
        <v>75</v>
      </c>
      <c r="W126" s="33">
        <v>44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  <c r="K130" s="33">
        <v>268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5</v>
      </c>
      <c r="F131" s="36"/>
      <c r="G131" s="35">
        <v>5</v>
      </c>
      <c r="H131" s="36"/>
      <c r="I131" s="35">
        <v>76</v>
      </c>
      <c r="J131" s="36"/>
      <c r="K131" s="35">
        <v>176</v>
      </c>
      <c r="L131" s="36"/>
      <c r="M131" s="35">
        <v>75</v>
      </c>
      <c r="N131" s="36"/>
      <c r="O131" s="35">
        <v>57</v>
      </c>
      <c r="P131" s="36"/>
      <c r="Q131" s="35">
        <v>282</v>
      </c>
      <c r="R131" s="36"/>
      <c r="S131" s="35">
        <v>177</v>
      </c>
      <c r="T131" s="36"/>
      <c r="U131" s="35">
        <v>72</v>
      </c>
      <c r="V131" s="36"/>
      <c r="W131" s="35">
        <v>11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3395</v>
      </c>
      <c r="F136" s="44">
        <f>E84+E112+SUM(E132:E135)</f>
        <v>3395</v>
      </c>
      <c r="G136" s="43">
        <v>4117</v>
      </c>
      <c r="H136" s="44">
        <f>G84+G112+SUM(G132:G135)</f>
        <v>4118</v>
      </c>
      <c r="I136" s="43">
        <v>3899</v>
      </c>
      <c r="J136" s="44">
        <f>I84+I112+SUM(I132:I135)</f>
        <v>3899</v>
      </c>
      <c r="K136" s="43">
        <v>7870</v>
      </c>
      <c r="L136" s="44">
        <f>K84+K112+SUM(K132:K135)</f>
        <v>7869</v>
      </c>
      <c r="M136" s="43">
        <v>8572</v>
      </c>
      <c r="N136" s="44">
        <f>M84+M112+SUM(M132:M135)</f>
        <v>8572</v>
      </c>
      <c r="O136" s="43">
        <v>9457</v>
      </c>
      <c r="P136" s="44">
        <f>O84+O112+SUM(O132:O135)</f>
        <v>9456</v>
      </c>
      <c r="Q136" s="43">
        <v>10923</v>
      </c>
      <c r="R136" s="44">
        <f>Q84+Q112+SUM(Q132:Q135)</f>
        <v>10924</v>
      </c>
      <c r="S136" s="43">
        <v>10362</v>
      </c>
      <c r="T136" s="44">
        <f>S84+S112+SUM(S132:S135)</f>
        <v>10362</v>
      </c>
      <c r="U136" s="43">
        <v>9820</v>
      </c>
      <c r="V136" s="44">
        <f>U84+U112+SUM(U132:U135)</f>
        <v>9820</v>
      </c>
      <c r="W136" s="43">
        <v>9488</v>
      </c>
      <c r="X136" s="44">
        <f>W84+W112+SUM(W132:W135)</f>
        <v>9488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M139" s="33">
        <v>3885</v>
      </c>
      <c r="O139" s="33">
        <v>5222</v>
      </c>
      <c r="Q139" s="33">
        <v>2507</v>
      </c>
      <c r="S139" s="33">
        <v>2286</v>
      </c>
      <c r="U139" s="33">
        <v>3289</v>
      </c>
      <c r="W139" s="33">
        <v>1276</v>
      </c>
    </row>
    <row r="140" spans="1:37" ht="15" customHeight="1" x14ac:dyDescent="0.4">
      <c r="A140" s="32" t="s">
        <v>156</v>
      </c>
      <c r="B140" s="33" t="s">
        <v>32</v>
      </c>
      <c r="M140" s="33">
        <v>3604</v>
      </c>
      <c r="O140" s="33">
        <v>5038</v>
      </c>
      <c r="Q140" s="33">
        <v>2551</v>
      </c>
      <c r="S140" s="33">
        <v>2353</v>
      </c>
      <c r="U140" s="33">
        <v>3677</v>
      </c>
      <c r="W140" s="33">
        <v>1670</v>
      </c>
    </row>
    <row r="141" spans="1:37" ht="15" customHeight="1" x14ac:dyDescent="0.4">
      <c r="A141" s="32" t="s">
        <v>157</v>
      </c>
      <c r="B141" s="33" t="s">
        <v>32</v>
      </c>
      <c r="E141" s="33">
        <v>200</v>
      </c>
      <c r="G141" s="33">
        <v>200</v>
      </c>
      <c r="I141" s="33">
        <v>1450</v>
      </c>
      <c r="K141" s="33">
        <v>1450</v>
      </c>
      <c r="M141" s="33">
        <v>1694</v>
      </c>
      <c r="O141" s="33">
        <v>2212</v>
      </c>
      <c r="Q141" s="33">
        <v>2212</v>
      </c>
      <c r="S141" s="33">
        <v>2212</v>
      </c>
      <c r="U141" s="33">
        <v>2769</v>
      </c>
      <c r="W141" s="33">
        <v>3351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I143" s="33">
        <v>1886</v>
      </c>
      <c r="K143" s="33">
        <v>1885</v>
      </c>
      <c r="M143" s="33">
        <v>2129</v>
      </c>
      <c r="O143" s="33">
        <v>2648</v>
      </c>
      <c r="Q143" s="33">
        <v>2648</v>
      </c>
      <c r="S143" s="33">
        <v>2647</v>
      </c>
      <c r="U143" s="33">
        <v>3205</v>
      </c>
      <c r="W143" s="33">
        <v>1898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-267</v>
      </c>
      <c r="G148" s="33">
        <v>128</v>
      </c>
      <c r="I148" s="33">
        <v>1132</v>
      </c>
      <c r="K148" s="33">
        <v>114</v>
      </c>
      <c r="M148" s="33">
        <v>-219</v>
      </c>
      <c r="O148" s="33">
        <v>178</v>
      </c>
      <c r="Q148" s="33">
        <v>-2309</v>
      </c>
      <c r="S148" s="33">
        <v>-2506</v>
      </c>
      <c r="U148" s="33">
        <v>-2298</v>
      </c>
      <c r="W148" s="33">
        <v>-3579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</row>
    <row r="154" spans="1:23" ht="15" customHeight="1" x14ac:dyDescent="0.4">
      <c r="A154" s="32" t="s">
        <v>170</v>
      </c>
      <c r="B154" s="33" t="s">
        <v>32</v>
      </c>
      <c r="M154" s="33">
        <v>253</v>
      </c>
      <c r="O154" s="33">
        <v>150</v>
      </c>
      <c r="Q154" s="33">
        <v>-58</v>
      </c>
      <c r="S154" s="33">
        <v>-80</v>
      </c>
      <c r="U154" s="33">
        <v>-406</v>
      </c>
      <c r="W154" s="33">
        <v>-411</v>
      </c>
    </row>
    <row r="155" spans="1:23" ht="15" customHeight="1" x14ac:dyDescent="0.4">
      <c r="A155" s="32" t="s">
        <v>171</v>
      </c>
      <c r="B155" s="33" t="s">
        <v>32</v>
      </c>
      <c r="M155" s="33">
        <v>21</v>
      </c>
      <c r="O155" s="33">
        <v>4</v>
      </c>
      <c r="Q155" s="33">
        <v>-128</v>
      </c>
      <c r="S155" s="33">
        <v>-109</v>
      </c>
      <c r="U155" s="33">
        <v>-131</v>
      </c>
      <c r="W155" s="33">
        <v>-145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E158" s="33">
        <v>42</v>
      </c>
      <c r="G158" s="33">
        <v>-75</v>
      </c>
      <c r="I158" s="33">
        <v>-173</v>
      </c>
      <c r="K158" s="33">
        <v>136</v>
      </c>
      <c r="M158" s="33">
        <v>232</v>
      </c>
      <c r="O158" s="33">
        <v>146</v>
      </c>
      <c r="Q158" s="33">
        <v>71</v>
      </c>
      <c r="S158" s="33">
        <v>28</v>
      </c>
      <c r="U158" s="33">
        <v>-274</v>
      </c>
      <c r="W158" s="33">
        <v>-266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M160" s="33">
        <v>28</v>
      </c>
      <c r="O160" s="33">
        <v>35</v>
      </c>
      <c r="Q160" s="33">
        <v>14</v>
      </c>
      <c r="S160" s="33">
        <v>13</v>
      </c>
      <c r="U160" s="33">
        <v>18</v>
      </c>
      <c r="W160" s="33">
        <v>17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3369</v>
      </c>
      <c r="F162" s="39">
        <f>E136+E163+E161+E160</f>
        <v>3370</v>
      </c>
      <c r="G162" s="38">
        <v>4370</v>
      </c>
      <c r="H162" s="39">
        <f>G136+G163+G161+G160</f>
        <v>4370</v>
      </c>
      <c r="I162" s="38">
        <v>8194</v>
      </c>
      <c r="J162" s="39">
        <f>I136+I163+I161+I160</f>
        <v>8194</v>
      </c>
      <c r="K162" s="38">
        <v>11457</v>
      </c>
      <c r="L162" s="39">
        <f>K136+K163+K161+K160</f>
        <v>11457</v>
      </c>
      <c r="M162" s="38">
        <v>12457</v>
      </c>
      <c r="N162" s="39">
        <f>M136+M163+M161+M160</f>
        <v>12457</v>
      </c>
      <c r="O162" s="38">
        <v>14679</v>
      </c>
      <c r="P162" s="39">
        <f>O136+O163+O161+O160</f>
        <v>14679</v>
      </c>
      <c r="Q162" s="38">
        <v>13430</v>
      </c>
      <c r="R162" s="39">
        <f>Q136+Q163+Q161+Q160</f>
        <v>13430</v>
      </c>
      <c r="S162" s="38">
        <v>12649</v>
      </c>
      <c r="T162" s="39">
        <f>S136+S163+S161+S160</f>
        <v>12648</v>
      </c>
      <c r="U162" s="38">
        <v>13110</v>
      </c>
      <c r="V162" s="39">
        <f>U136+U163+U161+U160</f>
        <v>13109</v>
      </c>
      <c r="W162" s="38">
        <v>10764</v>
      </c>
      <c r="X162" s="39">
        <f>W136+W163+W161+W160</f>
        <v>10764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-25</v>
      </c>
      <c r="G163" s="33">
        <v>253</v>
      </c>
      <c r="I163" s="33">
        <v>4295</v>
      </c>
      <c r="K163" s="33">
        <v>3587</v>
      </c>
      <c r="M163" s="33">
        <v>3857</v>
      </c>
      <c r="O163" s="33">
        <v>5187</v>
      </c>
      <c r="Q163" s="33">
        <v>2493</v>
      </c>
      <c r="S163" s="33">
        <v>2273</v>
      </c>
      <c r="U163" s="33">
        <v>3271</v>
      </c>
      <c r="W163" s="33">
        <v>1259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3457</v>
      </c>
      <c r="G167" s="33">
        <v>4704</v>
      </c>
      <c r="I167" s="33">
        <v>7724</v>
      </c>
      <c r="K167" s="33">
        <v>4191</v>
      </c>
      <c r="M167" s="33">
        <v>6539</v>
      </c>
      <c r="O167" s="33">
        <v>10646</v>
      </c>
      <c r="Q167" s="33">
        <v>11867</v>
      </c>
      <c r="S167" s="33">
        <v>9349</v>
      </c>
      <c r="U167" s="33">
        <v>14090</v>
      </c>
      <c r="W167" s="33">
        <v>10457</v>
      </c>
    </row>
    <row r="168" spans="1:37" ht="15" customHeight="1" x14ac:dyDescent="0.4">
      <c r="A168" s="32" t="s">
        <v>184</v>
      </c>
      <c r="B168" s="33" t="s">
        <v>32</v>
      </c>
      <c r="Q168" s="33">
        <v>11373</v>
      </c>
      <c r="S168" s="33">
        <v>9280</v>
      </c>
      <c r="U168" s="33">
        <v>12423</v>
      </c>
      <c r="W168" s="33">
        <v>11875</v>
      </c>
    </row>
    <row r="169" spans="1:37" ht="15" customHeight="1" x14ac:dyDescent="0.4">
      <c r="A169" s="32" t="s">
        <v>185</v>
      </c>
      <c r="B169" s="33" t="s">
        <v>32</v>
      </c>
      <c r="E169" s="33">
        <v>2707</v>
      </c>
      <c r="G169" s="33">
        <v>3339</v>
      </c>
      <c r="I169" s="33">
        <v>4312</v>
      </c>
      <c r="K169" s="33">
        <v>4881</v>
      </c>
      <c r="M169" s="33">
        <v>4815</v>
      </c>
      <c r="O169" s="33">
        <v>7737</v>
      </c>
      <c r="Q169" s="33">
        <v>9295</v>
      </c>
      <c r="S169" s="33">
        <v>7468</v>
      </c>
      <c r="U169" s="33">
        <v>10447</v>
      </c>
      <c r="W169" s="33">
        <v>9766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750</v>
      </c>
      <c r="F171" s="44">
        <f>E167-E169+E170</f>
        <v>750</v>
      </c>
      <c r="G171" s="43">
        <v>1365</v>
      </c>
      <c r="H171" s="44">
        <f>G167-G169+G170</f>
        <v>1365</v>
      </c>
      <c r="I171" s="43">
        <v>3412</v>
      </c>
      <c r="J171" s="44">
        <f>I167-I169+I170</f>
        <v>3412</v>
      </c>
      <c r="K171" s="43">
        <v>-690</v>
      </c>
      <c r="L171" s="44">
        <f>K167-K169+K170</f>
        <v>-690</v>
      </c>
      <c r="M171" s="43">
        <v>1724</v>
      </c>
      <c r="N171" s="44">
        <f>M167-M169+M170</f>
        <v>1724</v>
      </c>
      <c r="O171" s="43">
        <v>2909</v>
      </c>
      <c r="P171" s="44">
        <f>O167-O169+O170</f>
        <v>2909</v>
      </c>
      <c r="Q171" s="43">
        <v>2572</v>
      </c>
      <c r="R171" s="44">
        <f>Q167-Q169+Q170</f>
        <v>2572</v>
      </c>
      <c r="S171" s="43">
        <v>1881</v>
      </c>
      <c r="T171" s="44">
        <f>S167-S169+S170</f>
        <v>1881</v>
      </c>
      <c r="U171" s="43">
        <v>3642</v>
      </c>
      <c r="V171" s="44">
        <f>U167-U169+U170</f>
        <v>3643</v>
      </c>
      <c r="W171" s="43">
        <v>691</v>
      </c>
      <c r="X171" s="44">
        <f>W167-W169+W170</f>
        <v>691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1039</v>
      </c>
      <c r="G172" s="33">
        <v>820</v>
      </c>
      <c r="I172" s="33">
        <v>964</v>
      </c>
      <c r="K172" s="33">
        <v>1153</v>
      </c>
      <c r="M172" s="33">
        <v>1387</v>
      </c>
      <c r="O172" s="33">
        <v>1868</v>
      </c>
      <c r="Q172" s="33">
        <v>2079</v>
      </c>
      <c r="S172" s="33">
        <v>1811</v>
      </c>
      <c r="U172" s="33">
        <v>1975</v>
      </c>
      <c r="W172" s="33">
        <v>2109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-290</v>
      </c>
      <c r="F174" s="44">
        <f>E171-E172</f>
        <v>-289</v>
      </c>
      <c r="G174" s="43">
        <v>545</v>
      </c>
      <c r="H174" s="44">
        <f>G171-G172</f>
        <v>545</v>
      </c>
      <c r="I174" s="43">
        <v>2448</v>
      </c>
      <c r="J174" s="44">
        <f>I171-I172</f>
        <v>2448</v>
      </c>
      <c r="K174" s="43">
        <v>-1844</v>
      </c>
      <c r="L174" s="44">
        <f>K171-K172</f>
        <v>-1843</v>
      </c>
      <c r="M174" s="43">
        <v>337</v>
      </c>
      <c r="N174" s="44">
        <f>M171-M172</f>
        <v>337</v>
      </c>
      <c r="O174" s="43">
        <v>1042</v>
      </c>
      <c r="P174" s="44">
        <f>O171-O172</f>
        <v>1041</v>
      </c>
      <c r="Q174" s="43">
        <v>494</v>
      </c>
      <c r="R174" s="44">
        <f>Q171-Q172</f>
        <v>493</v>
      </c>
      <c r="S174" s="43">
        <v>69</v>
      </c>
      <c r="T174" s="44">
        <f>S171-S172</f>
        <v>70</v>
      </c>
      <c r="U174" s="43">
        <v>1666</v>
      </c>
      <c r="V174" s="44">
        <f>U171-U172</f>
        <v>1667</v>
      </c>
      <c r="W174" s="43">
        <v>-1418</v>
      </c>
      <c r="X174" s="44">
        <f>W171-W172</f>
        <v>-1418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3</v>
      </c>
      <c r="F177" s="47">
        <f>SUM(E178:E188)</f>
        <v>3</v>
      </c>
      <c r="G177" s="46">
        <v>92</v>
      </c>
      <c r="H177" s="47">
        <f>SUM(G178:G188)</f>
        <v>92</v>
      </c>
      <c r="I177" s="46">
        <v>8</v>
      </c>
      <c r="J177" s="47">
        <f>SUM(I178:I188)</f>
        <v>8</v>
      </c>
      <c r="K177" s="46">
        <v>1024</v>
      </c>
      <c r="L177" s="47">
        <f>SUM(K178:K188)</f>
        <v>1023</v>
      </c>
      <c r="M177" s="46">
        <v>528</v>
      </c>
      <c r="N177" s="47">
        <f>SUM(M178:M188)</f>
        <v>528</v>
      </c>
      <c r="O177" s="46">
        <v>116</v>
      </c>
      <c r="P177" s="47">
        <f>SUM(O178:O188)</f>
        <v>116</v>
      </c>
      <c r="Q177" s="46">
        <v>87</v>
      </c>
      <c r="R177" s="47">
        <f>SUM(Q178:Q188)</f>
        <v>87</v>
      </c>
      <c r="S177" s="46">
        <v>597</v>
      </c>
      <c r="T177" s="47">
        <f>SUM(S178:S188)</f>
        <v>596</v>
      </c>
      <c r="U177" s="46">
        <v>47</v>
      </c>
      <c r="V177" s="47">
        <f>SUM(U178:U188)</f>
        <v>46</v>
      </c>
      <c r="W177" s="46">
        <v>666</v>
      </c>
      <c r="X177" s="47">
        <f>SUM(W178:W188)</f>
        <v>665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1</v>
      </c>
      <c r="I178" s="33">
        <v>1</v>
      </c>
      <c r="K178" s="33">
        <v>2</v>
      </c>
      <c r="M178" s="33">
        <v>1</v>
      </c>
      <c r="O178" s="33">
        <v>4</v>
      </c>
      <c r="Q178" s="33">
        <v>2</v>
      </c>
      <c r="S178" s="33">
        <v>1</v>
      </c>
      <c r="W178" s="33">
        <v>3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  <c r="S181" s="33">
        <v>513</v>
      </c>
      <c r="W181" s="33">
        <v>603</v>
      </c>
    </row>
    <row r="182" spans="1:37" ht="15" customHeight="1" x14ac:dyDescent="0.4">
      <c r="A182" s="32" t="s">
        <v>198</v>
      </c>
      <c r="B182" s="33" t="s">
        <v>32</v>
      </c>
      <c r="I182" s="33">
        <v>2</v>
      </c>
      <c r="S182" s="33">
        <v>1</v>
      </c>
      <c r="U182" s="33">
        <v>9</v>
      </c>
      <c r="W182" s="33">
        <v>2</v>
      </c>
    </row>
    <row r="183" spans="1:37" ht="15" customHeight="1" x14ac:dyDescent="0.4">
      <c r="A183" s="32" t="s">
        <v>199</v>
      </c>
      <c r="B183" s="33" t="s">
        <v>32</v>
      </c>
      <c r="G183" s="33">
        <v>85</v>
      </c>
      <c r="K183" s="33">
        <v>506</v>
      </c>
      <c r="O183" s="33">
        <v>92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2</v>
      </c>
      <c r="G188" s="33">
        <v>7</v>
      </c>
      <c r="I188" s="33">
        <v>5</v>
      </c>
      <c r="K188" s="33">
        <v>515</v>
      </c>
      <c r="M188" s="33">
        <v>527</v>
      </c>
      <c r="O188" s="33">
        <v>20</v>
      </c>
      <c r="Q188" s="33">
        <v>85</v>
      </c>
      <c r="S188" s="33">
        <v>81</v>
      </c>
      <c r="U188" s="33">
        <v>37</v>
      </c>
      <c r="W188" s="33">
        <v>57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48</v>
      </c>
      <c r="F189" s="47">
        <f>SUM(E190:E202)</f>
        <v>48</v>
      </c>
      <c r="G189" s="46">
        <v>69</v>
      </c>
      <c r="H189" s="47">
        <f>SUM(G190:G202)</f>
        <v>69</v>
      </c>
      <c r="I189" s="46">
        <v>198</v>
      </c>
      <c r="J189" s="47">
        <f>SUM(I190:I202)</f>
        <v>197</v>
      </c>
      <c r="K189" s="46">
        <v>169</v>
      </c>
      <c r="L189" s="47">
        <f>SUM(K190:K202)</f>
        <v>169</v>
      </c>
      <c r="M189" s="46">
        <v>423</v>
      </c>
      <c r="N189" s="47">
        <f>SUM(M190:M202)</f>
        <v>423</v>
      </c>
      <c r="O189" s="46">
        <v>221</v>
      </c>
      <c r="P189" s="47">
        <f>SUM(O190:O202)</f>
        <v>221</v>
      </c>
      <c r="Q189" s="46">
        <v>1185</v>
      </c>
      <c r="R189" s="47">
        <f>SUM(Q190:Q202)</f>
        <v>1186</v>
      </c>
      <c r="S189" s="46">
        <v>501</v>
      </c>
      <c r="T189" s="47">
        <f>SUM(S190:S202)</f>
        <v>499</v>
      </c>
      <c r="U189" s="46">
        <v>1595</v>
      </c>
      <c r="V189" s="47">
        <f>SUM(U190:U202)</f>
        <v>1593</v>
      </c>
      <c r="W189" s="46">
        <v>1261</v>
      </c>
      <c r="X189" s="47">
        <f>SUM(W190:W202)</f>
        <v>1259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43</v>
      </c>
      <c r="G190" s="33">
        <v>57</v>
      </c>
      <c r="I190" s="33">
        <v>55</v>
      </c>
      <c r="K190" s="33">
        <v>60</v>
      </c>
      <c r="M190" s="33">
        <v>95</v>
      </c>
      <c r="O190" s="33">
        <v>153</v>
      </c>
      <c r="Q190" s="33">
        <v>209</v>
      </c>
      <c r="S190" s="33">
        <v>185</v>
      </c>
      <c r="U190" s="33">
        <v>180</v>
      </c>
      <c r="W190" s="33">
        <v>181</v>
      </c>
    </row>
    <row r="191" spans="1:37" ht="15" customHeight="1" x14ac:dyDescent="0.4">
      <c r="A191" s="32" t="s">
        <v>207</v>
      </c>
      <c r="B191" s="33" t="s">
        <v>32</v>
      </c>
      <c r="E191" s="33">
        <v>1</v>
      </c>
      <c r="G191" s="33">
        <v>8</v>
      </c>
      <c r="Q191" s="33">
        <v>29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  <c r="U194" s="33">
        <v>286</v>
      </c>
      <c r="W194" s="33">
        <v>157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E196" s="33">
        <v>3</v>
      </c>
      <c r="I196" s="33">
        <v>119</v>
      </c>
      <c r="M196" s="33">
        <v>253</v>
      </c>
      <c r="Q196" s="33">
        <v>840</v>
      </c>
      <c r="S196" s="33">
        <v>271</v>
      </c>
      <c r="U196" s="33">
        <v>1077</v>
      </c>
      <c r="W196" s="33">
        <v>861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1</v>
      </c>
      <c r="G202" s="33">
        <v>4</v>
      </c>
      <c r="I202" s="33">
        <v>23</v>
      </c>
      <c r="K202" s="33">
        <v>109</v>
      </c>
      <c r="M202" s="33">
        <v>75</v>
      </c>
      <c r="O202" s="33">
        <v>68</v>
      </c>
      <c r="Q202" s="33">
        <v>108</v>
      </c>
      <c r="S202" s="33">
        <v>43</v>
      </c>
      <c r="U202" s="33">
        <v>50</v>
      </c>
      <c r="W202" s="33">
        <v>60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-334</v>
      </c>
      <c r="F203" s="44">
        <f>E174+E177-E189</f>
        <v>-335</v>
      </c>
      <c r="G203" s="43">
        <v>568</v>
      </c>
      <c r="H203" s="44">
        <f>G174+G177-G189</f>
        <v>568</v>
      </c>
      <c r="I203" s="43">
        <v>2258</v>
      </c>
      <c r="J203" s="44">
        <f>I174+I177-I189</f>
        <v>2258</v>
      </c>
      <c r="K203" s="43">
        <v>-989</v>
      </c>
      <c r="L203" s="44">
        <f>K174+K177-K189</f>
        <v>-989</v>
      </c>
      <c r="M203" s="43">
        <v>441</v>
      </c>
      <c r="N203" s="44">
        <f>M174+M177-M189</f>
        <v>442</v>
      </c>
      <c r="O203" s="43">
        <v>937</v>
      </c>
      <c r="P203" s="44">
        <f>O174+O177-O189</f>
        <v>937</v>
      </c>
      <c r="Q203" s="43">
        <v>-605</v>
      </c>
      <c r="R203" s="44">
        <f>Q174+Q177-Q189</f>
        <v>-604</v>
      </c>
      <c r="S203" s="43">
        <v>165</v>
      </c>
      <c r="T203" s="44">
        <f>S174+S177-S189</f>
        <v>165</v>
      </c>
      <c r="U203" s="43">
        <v>118</v>
      </c>
      <c r="V203" s="44">
        <f>U174+U177-U189</f>
        <v>118</v>
      </c>
      <c r="W203" s="43">
        <v>-2013</v>
      </c>
      <c r="X203" s="44">
        <f>W174+W177-W189</f>
        <v>-2013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16</v>
      </c>
      <c r="F204" s="41">
        <f>SUM(E205:E215)</f>
        <v>16</v>
      </c>
      <c r="G204" s="40">
        <v>4</v>
      </c>
      <c r="H204" s="41">
        <f>SUM(G205:G215)</f>
        <v>4</v>
      </c>
      <c r="I204" s="40"/>
      <c r="J204" s="41">
        <f>SUM(I205:I215)</f>
        <v>0</v>
      </c>
      <c r="K204" s="40">
        <v>16</v>
      </c>
      <c r="L204" s="41">
        <f>SUM(K205:K215)</f>
        <v>16</v>
      </c>
      <c r="M204" s="40"/>
      <c r="N204" s="41">
        <f>SUM(M205:M215)</f>
        <v>0</v>
      </c>
      <c r="O204" s="40">
        <v>27</v>
      </c>
      <c r="P204" s="41">
        <f>SUM(O205:O215)</f>
        <v>27</v>
      </c>
      <c r="Q204" s="40">
        <v>32</v>
      </c>
      <c r="R204" s="41">
        <f>SUM(Q205:Q215)</f>
        <v>32</v>
      </c>
      <c r="S204" s="40">
        <v>104</v>
      </c>
      <c r="T204" s="41">
        <f>SUM(S205:S215)</f>
        <v>103</v>
      </c>
      <c r="U204" s="40">
        <v>24</v>
      </c>
      <c r="V204" s="41">
        <f>SUM(U205:U215)</f>
        <v>24</v>
      </c>
      <c r="W204" s="40">
        <v>54</v>
      </c>
      <c r="X204" s="41">
        <f>SUM(W205:W215)</f>
        <v>52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E208" s="33">
        <v>16</v>
      </c>
      <c r="G208" s="33">
        <v>4</v>
      </c>
      <c r="K208" s="33">
        <v>16</v>
      </c>
      <c r="Q208" s="33">
        <v>30</v>
      </c>
      <c r="S208" s="33">
        <v>36</v>
      </c>
      <c r="W208" s="33">
        <v>35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S213" s="33">
        <v>12</v>
      </c>
      <c r="U213" s="33">
        <v>19</v>
      </c>
      <c r="W213" s="33">
        <v>2</v>
      </c>
    </row>
    <row r="214" spans="1:37" ht="15" customHeight="1" x14ac:dyDescent="0.4">
      <c r="A214" s="32" t="s">
        <v>226</v>
      </c>
      <c r="B214" s="33" t="s">
        <v>32</v>
      </c>
      <c r="W214" s="33">
        <v>14</v>
      </c>
    </row>
    <row r="215" spans="1:37" ht="15" customHeight="1" x14ac:dyDescent="0.4">
      <c r="A215" s="32" t="s">
        <v>227</v>
      </c>
      <c r="B215" s="33" t="s">
        <v>32</v>
      </c>
      <c r="O215" s="33">
        <v>27</v>
      </c>
      <c r="Q215" s="33">
        <v>2</v>
      </c>
      <c r="S215" s="33">
        <v>55</v>
      </c>
      <c r="U215" s="33">
        <v>5</v>
      </c>
      <c r="W215" s="33">
        <v>1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67</v>
      </c>
      <c r="F216" s="47">
        <f>SUM(E217:E227)</f>
        <v>67</v>
      </c>
      <c r="G216" s="46">
        <v>44</v>
      </c>
      <c r="H216" s="47">
        <f>SUM(G217:G227)</f>
        <v>44</v>
      </c>
      <c r="I216" s="46">
        <v>320</v>
      </c>
      <c r="J216" s="47">
        <f>SUM(I217:I227)</f>
        <v>320</v>
      </c>
      <c r="K216" s="46">
        <v>12</v>
      </c>
      <c r="L216" s="47">
        <f>SUM(K217:K227)</f>
        <v>12</v>
      </c>
      <c r="M216" s="46">
        <v>252</v>
      </c>
      <c r="N216" s="47">
        <f>SUM(M217:M227)</f>
        <v>252</v>
      </c>
      <c r="O216" s="46">
        <v>260</v>
      </c>
      <c r="P216" s="47">
        <f>SUM(O217:O227)</f>
        <v>261</v>
      </c>
      <c r="Q216" s="46">
        <v>1812</v>
      </c>
      <c r="R216" s="47">
        <f>SUM(Q217:Q227)</f>
        <v>1812</v>
      </c>
      <c r="S216" s="46">
        <v>417</v>
      </c>
      <c r="T216" s="47">
        <f>SUM(S217:S227)</f>
        <v>415</v>
      </c>
      <c r="U216" s="46">
        <v>106</v>
      </c>
      <c r="V216" s="47">
        <f>SUM(U217:U227)</f>
        <v>105</v>
      </c>
      <c r="W216" s="46">
        <v>710</v>
      </c>
      <c r="X216" s="47">
        <f>SUM(W217:W227)</f>
        <v>709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</row>
    <row r="219" spans="1:37" ht="15" customHeight="1" x14ac:dyDescent="0.4">
      <c r="A219" s="32" t="s">
        <v>208</v>
      </c>
      <c r="B219" s="33" t="s">
        <v>32</v>
      </c>
      <c r="E219" s="33">
        <v>4</v>
      </c>
      <c r="M219" s="33">
        <v>165</v>
      </c>
      <c r="O219" s="33">
        <v>3</v>
      </c>
    </row>
    <row r="220" spans="1:37" ht="15" customHeight="1" x14ac:dyDescent="0.4">
      <c r="A220" s="32" t="s">
        <v>209</v>
      </c>
      <c r="B220" s="33" t="s">
        <v>32</v>
      </c>
      <c r="Q220" s="33">
        <v>122</v>
      </c>
      <c r="S220" s="33">
        <v>6</v>
      </c>
      <c r="U220" s="33">
        <v>4</v>
      </c>
    </row>
    <row r="221" spans="1:37" ht="15" customHeight="1" x14ac:dyDescent="0.4">
      <c r="A221" s="32" t="s">
        <v>211</v>
      </c>
      <c r="B221" s="33" t="s">
        <v>32</v>
      </c>
      <c r="G221" s="33">
        <v>44</v>
      </c>
      <c r="K221" s="33">
        <v>12</v>
      </c>
      <c r="M221" s="33">
        <v>64</v>
      </c>
      <c r="Q221" s="33">
        <v>30</v>
      </c>
      <c r="S221" s="33">
        <v>225</v>
      </c>
      <c r="U221" s="33">
        <v>11</v>
      </c>
      <c r="W221" s="33">
        <v>709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  <c r="S223" s="33">
        <v>66</v>
      </c>
    </row>
    <row r="224" spans="1:37" ht="15" customHeight="1" x14ac:dyDescent="0.4">
      <c r="A224" s="32" t="s">
        <v>232</v>
      </c>
      <c r="B224" s="33" t="s">
        <v>32</v>
      </c>
      <c r="S224" s="33">
        <v>68</v>
      </c>
      <c r="U224" s="33">
        <v>1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63</v>
      </c>
      <c r="I227" s="33">
        <v>320</v>
      </c>
      <c r="M227" s="33">
        <v>23</v>
      </c>
      <c r="O227" s="33">
        <v>258</v>
      </c>
      <c r="Q227" s="33">
        <v>1660</v>
      </c>
      <c r="S227" s="33">
        <v>50</v>
      </c>
      <c r="U227" s="33">
        <v>89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-385</v>
      </c>
      <c r="F229" s="44">
        <f>E203+E204-E216</f>
        <v>-385</v>
      </c>
      <c r="G229" s="43">
        <v>528</v>
      </c>
      <c r="H229" s="44">
        <f>G203+G204-G216</f>
        <v>528</v>
      </c>
      <c r="I229" s="43">
        <v>1939</v>
      </c>
      <c r="J229" s="44">
        <f>I203+I204-I216</f>
        <v>1938</v>
      </c>
      <c r="K229" s="43">
        <v>-985</v>
      </c>
      <c r="L229" s="44">
        <f>K203+K204-K216</f>
        <v>-985</v>
      </c>
      <c r="M229" s="43">
        <v>190</v>
      </c>
      <c r="N229" s="44">
        <f>M203+M204-M216</f>
        <v>189</v>
      </c>
      <c r="O229" s="43">
        <v>703</v>
      </c>
      <c r="P229" s="44">
        <f>O203+O204-O216</f>
        <v>704</v>
      </c>
      <c r="Q229" s="43">
        <v>-2385</v>
      </c>
      <c r="R229" s="44">
        <f>Q203+Q204-Q216</f>
        <v>-2385</v>
      </c>
      <c r="S229" s="43">
        <v>-147</v>
      </c>
      <c r="T229" s="44">
        <f>S203+S204-S216</f>
        <v>-148</v>
      </c>
      <c r="U229" s="43">
        <v>37</v>
      </c>
      <c r="V229" s="44">
        <f>U203+U204-U216</f>
        <v>36</v>
      </c>
      <c r="W229" s="43">
        <v>-2669</v>
      </c>
      <c r="X229" s="44">
        <f>W203+W204-W216</f>
        <v>-2669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-385</v>
      </c>
      <c r="G232" s="33">
        <v>528</v>
      </c>
      <c r="I232" s="33">
        <v>1939</v>
      </c>
      <c r="K232" s="33">
        <v>-985</v>
      </c>
      <c r="M232" s="33">
        <v>190</v>
      </c>
      <c r="O232" s="33">
        <v>703</v>
      </c>
      <c r="Q232" s="33">
        <v>-2385</v>
      </c>
      <c r="S232" s="33">
        <v>-147</v>
      </c>
      <c r="U232" s="33">
        <v>37</v>
      </c>
      <c r="W232" s="33">
        <v>-2669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43</v>
      </c>
      <c r="F233" s="36">
        <f>SUM(E234:E244)</f>
        <v>43</v>
      </c>
      <c r="G233" s="35">
        <v>128</v>
      </c>
      <c r="H233" s="36">
        <f>SUM(G234:G244)</f>
        <v>128</v>
      </c>
      <c r="I233" s="35">
        <v>915</v>
      </c>
      <c r="J233" s="36">
        <f>SUM(I234:I244)</f>
        <v>915</v>
      </c>
      <c r="K233" s="35">
        <v>-60</v>
      </c>
      <c r="L233" s="36">
        <f>SUM(K234:K244)</f>
        <v>-134</v>
      </c>
      <c r="M233" s="35">
        <v>381</v>
      </c>
      <c r="N233" s="36">
        <f>SUM(M234:M244)</f>
        <v>381</v>
      </c>
      <c r="O233" s="35">
        <v>171</v>
      </c>
      <c r="P233" s="36">
        <f>SUM(O234:O244)</f>
        <v>171</v>
      </c>
      <c r="Q233" s="35">
        <v>-42</v>
      </c>
      <c r="R233" s="36">
        <f>SUM(Q234:Q244)</f>
        <v>2</v>
      </c>
      <c r="S233" s="35">
        <v>49</v>
      </c>
      <c r="T233" s="36">
        <f>SUM(S234:S244)</f>
        <v>57</v>
      </c>
      <c r="U233" s="35">
        <v>-170</v>
      </c>
      <c r="V233" s="36">
        <f>SUM(U234:U244)</f>
        <v>-171</v>
      </c>
      <c r="W233" s="35">
        <v>500</v>
      </c>
      <c r="X233" s="36">
        <f>SUM(W234:W244)</f>
        <v>-2644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6</v>
      </c>
      <c r="G236" s="33">
        <v>128</v>
      </c>
      <c r="I236" s="33">
        <v>947</v>
      </c>
      <c r="K236" s="33">
        <v>-2</v>
      </c>
      <c r="M236" s="33">
        <v>263</v>
      </c>
      <c r="O236" s="33">
        <v>340</v>
      </c>
      <c r="Q236" s="33">
        <v>2</v>
      </c>
      <c r="S236" s="33">
        <v>2</v>
      </c>
      <c r="U236" s="33">
        <v>58</v>
      </c>
      <c r="W236" s="33">
        <v>3</v>
      </c>
    </row>
    <row r="237" spans="1:37" ht="15" customHeight="1" x14ac:dyDescent="0.4">
      <c r="A237" s="32" t="s">
        <v>245</v>
      </c>
      <c r="B237" s="33" t="s">
        <v>32</v>
      </c>
      <c r="E237" s="33">
        <v>37</v>
      </c>
      <c r="I237" s="33">
        <v>-32</v>
      </c>
      <c r="K237" s="33">
        <v>-95</v>
      </c>
      <c r="M237" s="33">
        <v>118</v>
      </c>
      <c r="O237" s="33">
        <v>-169</v>
      </c>
      <c r="Q237" s="33">
        <v>-22</v>
      </c>
      <c r="S237" s="33">
        <v>51</v>
      </c>
      <c r="U237" s="33">
        <v>-229</v>
      </c>
      <c r="W237" s="33">
        <v>509</v>
      </c>
    </row>
    <row r="238" spans="1:37" ht="15" customHeight="1" x14ac:dyDescent="0.4">
      <c r="A238" s="32" t="s">
        <v>246</v>
      </c>
      <c r="B238" s="33" t="s">
        <v>32</v>
      </c>
      <c r="K238" s="33">
        <v>-37</v>
      </c>
      <c r="Q238" s="33">
        <v>22</v>
      </c>
      <c r="S238" s="33">
        <v>4</v>
      </c>
      <c r="W238" s="33">
        <v>13</v>
      </c>
    </row>
    <row r="239" spans="1:37" ht="15" customHeight="1" x14ac:dyDescent="0.4">
      <c r="A239" s="32" t="s">
        <v>247</v>
      </c>
      <c r="B239" s="33" t="s">
        <v>32</v>
      </c>
      <c r="W239" s="33">
        <v>-3169</v>
      </c>
    </row>
    <row r="240" spans="1:37" ht="15" customHeight="1" x14ac:dyDescent="0.4">
      <c r="A240" s="32" t="s">
        <v>248</v>
      </c>
      <c r="B240" s="33" t="s">
        <v>32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-428</v>
      </c>
      <c r="F245" s="44">
        <f>F229-E233+SUM(E242:E244)-E241-E240</f>
        <v>-428</v>
      </c>
      <c r="G245" s="43">
        <v>400</v>
      </c>
      <c r="H245" s="44">
        <f>H229-G233+SUM(G242:G244)-G241-G240</f>
        <v>400</v>
      </c>
      <c r="I245" s="43">
        <v>1025</v>
      </c>
      <c r="J245" s="44">
        <f>J229-I233+SUM(I242:I244)-I241-I240</f>
        <v>1023</v>
      </c>
      <c r="K245" s="43">
        <v>-929</v>
      </c>
      <c r="L245" s="44">
        <f>L229-K233+SUM(K242:K244)-K241-K240</f>
        <v>-925</v>
      </c>
      <c r="M245" s="43">
        <v>-191</v>
      </c>
      <c r="N245" s="44">
        <f>N229-M233+SUM(M242:M244)-M241-M240</f>
        <v>-192</v>
      </c>
      <c r="O245" s="43">
        <v>533</v>
      </c>
      <c r="P245" s="44">
        <f>P229-O233+SUM(O242:O244)-O241-O240</f>
        <v>533</v>
      </c>
      <c r="Q245" s="43">
        <v>-2343</v>
      </c>
      <c r="R245" s="44">
        <f>R229-Q233+SUM(Q242:Q244)-Q241-Q240</f>
        <v>-2343</v>
      </c>
      <c r="S245" s="43">
        <v>-196</v>
      </c>
      <c r="T245" s="44">
        <f>T229-S233+SUM(S242:S244)-S241-S240</f>
        <v>-197</v>
      </c>
      <c r="U245" s="43">
        <v>207</v>
      </c>
      <c r="V245" s="44">
        <f>V229-U233+SUM(U242:U244)-U241-U240</f>
        <v>206</v>
      </c>
      <c r="W245" s="43">
        <v>-3169</v>
      </c>
      <c r="X245" s="44">
        <f>X229-W233+SUM(W242:W244)-W241-W240</f>
        <v>-3169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-385</v>
      </c>
      <c r="G246" s="33">
        <v>528</v>
      </c>
      <c r="I246" s="33">
        <v>1939</v>
      </c>
      <c r="K246" s="33">
        <v>-985</v>
      </c>
      <c r="M246" s="33">
        <v>190</v>
      </c>
      <c r="O246" s="33">
        <v>703</v>
      </c>
      <c r="Q246" s="33">
        <v>-2385</v>
      </c>
      <c r="S246" s="33">
        <v>-147</v>
      </c>
      <c r="U246" s="33">
        <v>37</v>
      </c>
      <c r="W246" s="33">
        <v>-2669</v>
      </c>
    </row>
    <row r="247" spans="1:37" ht="15" customHeight="1" x14ac:dyDescent="0.4">
      <c r="A247" s="32" t="s">
        <v>255</v>
      </c>
      <c r="B247" s="33" t="s">
        <v>32</v>
      </c>
      <c r="E247" s="33">
        <v>253</v>
      </c>
      <c r="G247" s="33">
        <v>327</v>
      </c>
      <c r="I247" s="33">
        <v>164</v>
      </c>
      <c r="K247" s="33">
        <v>497</v>
      </c>
      <c r="M247" s="33">
        <v>592</v>
      </c>
      <c r="O247" s="33">
        <v>830</v>
      </c>
      <c r="Q247" s="33">
        <v>1021</v>
      </c>
      <c r="S247" s="33">
        <v>1229</v>
      </c>
      <c r="U247" s="33">
        <v>1320</v>
      </c>
      <c r="W247" s="33">
        <v>1250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E251" s="33">
        <v>4</v>
      </c>
      <c r="M251" s="33">
        <v>165</v>
      </c>
      <c r="O251" s="33">
        <v>3</v>
      </c>
    </row>
    <row r="252" spans="1:37" ht="15" customHeight="1" x14ac:dyDescent="0.4">
      <c r="A252" s="32" t="s">
        <v>520</v>
      </c>
      <c r="B252" s="33" t="s">
        <v>32</v>
      </c>
      <c r="Q252" s="33">
        <v>122</v>
      </c>
      <c r="S252" s="33">
        <v>6</v>
      </c>
      <c r="U252" s="33">
        <v>4</v>
      </c>
    </row>
    <row r="253" spans="1:37" ht="15" customHeight="1" x14ac:dyDescent="0.4">
      <c r="A253" s="32" t="s">
        <v>261</v>
      </c>
      <c r="B253" s="33" t="s">
        <v>32</v>
      </c>
      <c r="Q253" s="33">
        <v>1654</v>
      </c>
      <c r="S253" s="33">
        <v>-513</v>
      </c>
      <c r="U253" s="33">
        <v>286</v>
      </c>
      <c r="W253" s="33">
        <v>-445</v>
      </c>
    </row>
    <row r="254" spans="1:37" ht="15" customHeight="1" x14ac:dyDescent="0.4">
      <c r="A254" s="32" t="s">
        <v>262</v>
      </c>
      <c r="B254" s="33" t="s">
        <v>32</v>
      </c>
      <c r="E254" s="33">
        <v>-16</v>
      </c>
      <c r="G254" s="33">
        <v>-4</v>
      </c>
      <c r="K254" s="33">
        <v>-4</v>
      </c>
      <c r="Q254" s="33">
        <v>-30</v>
      </c>
      <c r="S254" s="33">
        <v>-18</v>
      </c>
      <c r="W254" s="33">
        <v>-35</v>
      </c>
    </row>
    <row r="255" spans="1:37" ht="15" customHeight="1" x14ac:dyDescent="0.4">
      <c r="A255" s="32" t="s">
        <v>263</v>
      </c>
      <c r="B255" s="33" t="s">
        <v>32</v>
      </c>
      <c r="G255" s="33">
        <v>44</v>
      </c>
      <c r="Q255" s="33">
        <v>30</v>
      </c>
      <c r="S255" s="33">
        <v>207</v>
      </c>
      <c r="U255" s="33">
        <v>11</v>
      </c>
      <c r="W255" s="33">
        <v>709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>
        <v>-505</v>
      </c>
      <c r="O257" s="33">
        <v>502</v>
      </c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>
        <v>1</v>
      </c>
      <c r="G258" s="33">
        <v>8</v>
      </c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>
        <v>3</v>
      </c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>
        <v>-14</v>
      </c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10</v>
      </c>
      <c r="G261" s="33">
        <v>-9</v>
      </c>
      <c r="I261" s="33"/>
      <c r="K261" s="33">
        <v>-2</v>
      </c>
      <c r="M261" s="33">
        <v>24</v>
      </c>
      <c r="O261" s="33">
        <v>20</v>
      </c>
      <c r="Q261" s="33">
        <v>21</v>
      </c>
      <c r="S261" s="33">
        <v>-2</v>
      </c>
      <c r="U261" s="33">
        <v>17</v>
      </c>
      <c r="W261" s="33">
        <v>97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1</v>
      </c>
      <c r="G262" s="33">
        <v>1</v>
      </c>
      <c r="I262" s="33">
        <v>3</v>
      </c>
      <c r="K262" s="33">
        <v>1</v>
      </c>
      <c r="M262" s="33">
        <v>-10</v>
      </c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1</v>
      </c>
      <c r="G263" s="33">
        <v>-2</v>
      </c>
      <c r="I263" s="33">
        <v>47</v>
      </c>
      <c r="K263" s="33"/>
      <c r="M263" s="33">
        <v>47</v>
      </c>
      <c r="O263" s="33">
        <v>42</v>
      </c>
      <c r="Q263" s="33">
        <v>-90</v>
      </c>
      <c r="S263" s="33">
        <v>13</v>
      </c>
      <c r="U263" s="33"/>
      <c r="W263" s="33">
        <v>-12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-1</v>
      </c>
      <c r="G265" s="33">
        <v>-1</v>
      </c>
      <c r="I265" s="33">
        <v>-1</v>
      </c>
      <c r="K265" s="33">
        <v>-2</v>
      </c>
      <c r="M265" s="33">
        <v>-1</v>
      </c>
      <c r="O265" s="33">
        <v>-4</v>
      </c>
      <c r="Q265" s="33">
        <v>-2</v>
      </c>
      <c r="S265" s="33">
        <v>-1</v>
      </c>
      <c r="U265" s="33"/>
      <c r="W265" s="33">
        <v>-3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43</v>
      </c>
      <c r="G266" s="33">
        <v>57</v>
      </c>
      <c r="I266" s="33">
        <v>55</v>
      </c>
      <c r="K266" s="33">
        <v>60</v>
      </c>
      <c r="M266" s="33">
        <v>95</v>
      </c>
      <c r="O266" s="33">
        <v>149</v>
      </c>
      <c r="Q266" s="33">
        <v>209</v>
      </c>
      <c r="S266" s="33">
        <v>185</v>
      </c>
      <c r="U266" s="33">
        <v>180</v>
      </c>
      <c r="W266" s="33">
        <v>181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>
        <v>7</v>
      </c>
      <c r="G267" s="33">
        <v>3</v>
      </c>
      <c r="I267" s="33">
        <v>22</v>
      </c>
      <c r="K267" s="33">
        <v>-143</v>
      </c>
      <c r="M267" s="33">
        <v>5</v>
      </c>
      <c r="O267" s="33">
        <v>-92</v>
      </c>
      <c r="Q267" s="33">
        <v>35</v>
      </c>
      <c r="S267" s="33">
        <v>295</v>
      </c>
      <c r="U267" s="33">
        <v>459</v>
      </c>
      <c r="W267" s="33">
        <v>459</v>
      </c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>
        <v>84</v>
      </c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-260</v>
      </c>
      <c r="G272" s="33">
        <v>-754</v>
      </c>
      <c r="I272" s="33">
        <v>396</v>
      </c>
      <c r="K272" s="33">
        <v>106</v>
      </c>
      <c r="M272" s="33">
        <v>-902</v>
      </c>
      <c r="O272" s="33">
        <v>-986</v>
      </c>
      <c r="Q272" s="33">
        <v>165</v>
      </c>
      <c r="S272" s="33">
        <v>-195</v>
      </c>
      <c r="U272" s="33">
        <v>-115</v>
      </c>
      <c r="W272" s="33">
        <v>1147</v>
      </c>
    </row>
    <row r="273" spans="1:37" ht="15" customHeight="1" x14ac:dyDescent="0.4">
      <c r="A273" s="32" t="s">
        <v>281</v>
      </c>
      <c r="B273" s="33" t="s">
        <v>32</v>
      </c>
      <c r="E273" s="33">
        <v>-125</v>
      </c>
      <c r="G273" s="33">
        <v>-32</v>
      </c>
      <c r="I273" s="33">
        <v>-655</v>
      </c>
      <c r="K273" s="33">
        <v>224</v>
      </c>
      <c r="M273" s="33">
        <v>66</v>
      </c>
      <c r="O273" s="33">
        <v>-554</v>
      </c>
      <c r="Q273" s="33">
        <v>12</v>
      </c>
      <c r="S273" s="33">
        <v>218</v>
      </c>
      <c r="U273" s="33">
        <v>-605</v>
      </c>
      <c r="W273" s="33">
        <v>136</v>
      </c>
    </row>
    <row r="274" spans="1:37" ht="15" customHeight="1" x14ac:dyDescent="0.4">
      <c r="A274" s="32" t="s">
        <v>282</v>
      </c>
      <c r="B274" s="33" t="s">
        <v>32</v>
      </c>
      <c r="E274" s="33">
        <v>638</v>
      </c>
      <c r="G274" s="33">
        <v>515</v>
      </c>
      <c r="I274" s="33">
        <v>116</v>
      </c>
      <c r="K274" s="33">
        <v>-436</v>
      </c>
      <c r="M274" s="33">
        <v>46</v>
      </c>
      <c r="O274" s="33">
        <v>1091</v>
      </c>
      <c r="Q274" s="33">
        <v>965</v>
      </c>
      <c r="S274" s="33">
        <v>-456</v>
      </c>
      <c r="U274" s="33">
        <v>587</v>
      </c>
      <c r="W274" s="33">
        <v>129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E277" s="33">
        <v>-65</v>
      </c>
      <c r="G277" s="33">
        <v>-35</v>
      </c>
      <c r="I277" s="33">
        <v>67</v>
      </c>
      <c r="K277" s="33">
        <v>434</v>
      </c>
      <c r="M277" s="33">
        <v>-99</v>
      </c>
      <c r="O277" s="33">
        <v>140</v>
      </c>
      <c r="Q277" s="33">
        <v>50</v>
      </c>
      <c r="S277" s="33">
        <v>24</v>
      </c>
      <c r="U277" s="33">
        <v>-188</v>
      </c>
      <c r="W277" s="33">
        <v>197</v>
      </c>
    </row>
    <row r="278" spans="1:37" ht="15" customHeight="1" x14ac:dyDescent="0.4">
      <c r="A278" s="32" t="s">
        <v>286</v>
      </c>
      <c r="B278" s="33" t="s">
        <v>32</v>
      </c>
      <c r="E278" s="33">
        <v>11</v>
      </c>
      <c r="G278" s="33">
        <v>167</v>
      </c>
      <c r="I278" s="33">
        <v>1</v>
      </c>
      <c r="K278" s="33">
        <v>309</v>
      </c>
      <c r="M278" s="33">
        <v>21</v>
      </c>
      <c r="O278" s="33">
        <v>-349</v>
      </c>
      <c r="Q278" s="33">
        <v>254</v>
      </c>
      <c r="S278" s="33">
        <v>309</v>
      </c>
      <c r="U278" s="33">
        <v>139</v>
      </c>
      <c r="W278" s="33">
        <v>-450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/>
      <c r="H280" s="36"/>
      <c r="I280" s="35">
        <v>18</v>
      </c>
      <c r="J280" s="36"/>
      <c r="K280" s="35"/>
      <c r="L280" s="36"/>
      <c r="M280" s="35"/>
      <c r="N280" s="36"/>
      <c r="O280" s="35">
        <v>30</v>
      </c>
      <c r="P280" s="36"/>
      <c r="Q280" s="35">
        <v>59</v>
      </c>
      <c r="R280" s="36"/>
      <c r="S280" s="35">
        <v>15</v>
      </c>
      <c r="T280" s="36"/>
      <c r="U280" s="35">
        <v>15</v>
      </c>
      <c r="V280" s="36"/>
      <c r="W280" s="35">
        <v>-26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117</v>
      </c>
      <c r="F285" s="47">
        <f>SUM(E246:E280)</f>
        <v>117</v>
      </c>
      <c r="G285" s="46">
        <v>814</v>
      </c>
      <c r="H285" s="47">
        <f>SUM(G246:G280)</f>
        <v>813</v>
      </c>
      <c r="I285" s="46">
        <v>2173</v>
      </c>
      <c r="J285" s="47">
        <f>SUM(I246:I280)</f>
        <v>2172</v>
      </c>
      <c r="K285" s="46">
        <v>59</v>
      </c>
      <c r="L285" s="47">
        <f>SUM(K246:K280)</f>
        <v>59</v>
      </c>
      <c r="M285" s="46">
        <v>-261</v>
      </c>
      <c r="N285" s="47">
        <f>SUM(M246:M280)</f>
        <v>-266</v>
      </c>
      <c r="O285" s="46">
        <v>1525</v>
      </c>
      <c r="P285" s="47">
        <f>SUM(O246:O280)</f>
        <v>1525</v>
      </c>
      <c r="Q285" s="46">
        <v>2090</v>
      </c>
      <c r="R285" s="47">
        <f>SUM(Q246:Q280)</f>
        <v>2090</v>
      </c>
      <c r="S285" s="46">
        <v>1170</v>
      </c>
      <c r="T285" s="47">
        <f>SUM(S246:S280)</f>
        <v>1169</v>
      </c>
      <c r="U285" s="46">
        <v>2232</v>
      </c>
      <c r="V285" s="47">
        <f>SUM(U246:U280)</f>
        <v>2231</v>
      </c>
      <c r="W285" s="46">
        <v>653</v>
      </c>
      <c r="X285" s="47">
        <f>SUM(W246:W280)</f>
        <v>654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1</v>
      </c>
      <c r="G286" s="33">
        <v>1</v>
      </c>
      <c r="I286" s="33">
        <v>1</v>
      </c>
      <c r="K286" s="33">
        <v>3</v>
      </c>
      <c r="M286" s="33">
        <v>1</v>
      </c>
      <c r="O286" s="33">
        <v>4</v>
      </c>
      <c r="Q286" s="33">
        <v>2</v>
      </c>
      <c r="S286" s="33">
        <v>1</v>
      </c>
      <c r="W286" s="33">
        <v>3</v>
      </c>
    </row>
    <row r="287" spans="1:37" ht="15" customHeight="1" x14ac:dyDescent="0.4">
      <c r="A287" s="32" t="s">
        <v>295</v>
      </c>
      <c r="B287" s="33" t="s">
        <v>32</v>
      </c>
      <c r="E287" s="33">
        <v>-44</v>
      </c>
      <c r="G287" s="33">
        <v>-58</v>
      </c>
      <c r="I287" s="33">
        <v>-54</v>
      </c>
      <c r="K287" s="33">
        <v>-59</v>
      </c>
      <c r="M287" s="33">
        <v>-100</v>
      </c>
      <c r="O287" s="33">
        <v>-201</v>
      </c>
      <c r="Q287" s="33">
        <v>-180</v>
      </c>
      <c r="S287" s="33">
        <v>-202</v>
      </c>
      <c r="U287" s="33">
        <v>-188</v>
      </c>
      <c r="W287" s="33">
        <v>-201</v>
      </c>
    </row>
    <row r="288" spans="1:37" ht="15" customHeight="1" x14ac:dyDescent="0.4">
      <c r="A288" s="32" t="s">
        <v>296</v>
      </c>
      <c r="B288" s="33" t="s">
        <v>32</v>
      </c>
      <c r="E288" s="33">
        <v>-62</v>
      </c>
      <c r="G288" s="33">
        <v>28</v>
      </c>
      <c r="I288" s="33">
        <v>-424</v>
      </c>
      <c r="K288" s="33">
        <v>-683</v>
      </c>
      <c r="M288" s="33">
        <v>-6</v>
      </c>
      <c r="O288" s="33">
        <v>-383</v>
      </c>
      <c r="Q288" s="33">
        <v>-411</v>
      </c>
      <c r="S288" s="33">
        <v>195</v>
      </c>
      <c r="U288" s="33">
        <v>-2</v>
      </c>
      <c r="W288" s="33">
        <v>-28</v>
      </c>
    </row>
    <row r="289" spans="1:37" ht="15" customHeight="1" x14ac:dyDescent="0.4">
      <c r="A289" s="32" t="s">
        <v>297</v>
      </c>
      <c r="B289" s="33" t="s">
        <v>32</v>
      </c>
      <c r="U289" s="33">
        <v>-41</v>
      </c>
      <c r="W289" s="33">
        <v>-39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13</v>
      </c>
      <c r="F291" s="44">
        <f>F285+SUM(E286:E290)</f>
        <v>12</v>
      </c>
      <c r="G291" s="43">
        <v>785</v>
      </c>
      <c r="H291" s="44">
        <f>H285+SUM(G286:G290)</f>
        <v>784</v>
      </c>
      <c r="I291" s="43">
        <v>1695</v>
      </c>
      <c r="J291" s="44">
        <f>J285+SUM(I286:I290)</f>
        <v>1695</v>
      </c>
      <c r="K291" s="43">
        <v>-679</v>
      </c>
      <c r="L291" s="44">
        <f>L285+SUM(K286:K290)</f>
        <v>-680</v>
      </c>
      <c r="M291" s="43">
        <v>-367</v>
      </c>
      <c r="N291" s="44">
        <f>N285+SUM(M286:M290)</f>
        <v>-371</v>
      </c>
      <c r="O291" s="43">
        <v>945</v>
      </c>
      <c r="P291" s="44">
        <f>P285+SUM(O286:O290)</f>
        <v>945</v>
      </c>
      <c r="Q291" s="43">
        <v>1501</v>
      </c>
      <c r="R291" s="44">
        <f>R285+SUM(Q286:Q290)</f>
        <v>1501</v>
      </c>
      <c r="S291" s="43">
        <v>1165</v>
      </c>
      <c r="T291" s="44">
        <f>T285+SUM(S286:S290)</f>
        <v>1163</v>
      </c>
      <c r="U291" s="43">
        <v>2001</v>
      </c>
      <c r="V291" s="44">
        <f>V285+SUM(U286:U290)</f>
        <v>2000</v>
      </c>
      <c r="W291" s="43">
        <v>386</v>
      </c>
      <c r="X291" s="44">
        <f>X285+SUM(W286:W290)</f>
        <v>389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E292" s="33">
        <v>-2</v>
      </c>
      <c r="G292" s="33">
        <v>-21</v>
      </c>
      <c r="I292" s="33">
        <v>-62</v>
      </c>
      <c r="K292" s="33">
        <v>-299</v>
      </c>
      <c r="M292" s="33">
        <v>-28</v>
      </c>
      <c r="O292" s="33">
        <v>-16</v>
      </c>
      <c r="Q292" s="33">
        <v>-26</v>
      </c>
      <c r="S292" s="33">
        <v>-22</v>
      </c>
      <c r="U292" s="33">
        <v>-81</v>
      </c>
      <c r="W292" s="33">
        <v>-25</v>
      </c>
    </row>
    <row r="293" spans="1:37" ht="15" customHeight="1" x14ac:dyDescent="0.4">
      <c r="A293" s="32" t="s">
        <v>301</v>
      </c>
      <c r="B293" s="33" t="s">
        <v>32</v>
      </c>
      <c r="E293" s="33">
        <v>25</v>
      </c>
      <c r="G293" s="33">
        <v>50</v>
      </c>
      <c r="I293" s="33">
        <v>11</v>
      </c>
      <c r="M293" s="33">
        <v>300</v>
      </c>
      <c r="O293" s="33">
        <v>119</v>
      </c>
      <c r="U293" s="33">
        <v>57</v>
      </c>
    </row>
    <row r="294" spans="1:37" ht="15" customHeight="1" x14ac:dyDescent="0.4">
      <c r="A294" s="32" t="s">
        <v>302</v>
      </c>
      <c r="B294" s="33" t="s">
        <v>32</v>
      </c>
      <c r="E294" s="33">
        <v>-458</v>
      </c>
      <c r="G294" s="33">
        <v>-716</v>
      </c>
      <c r="I294" s="33">
        <v>-2672</v>
      </c>
      <c r="K294" s="33">
        <v>-2864</v>
      </c>
      <c r="M294" s="33">
        <v>-1484</v>
      </c>
      <c r="O294" s="33">
        <v>-2169</v>
      </c>
      <c r="Q294" s="33">
        <v>-1949</v>
      </c>
      <c r="S294" s="33">
        <v>-1061</v>
      </c>
      <c r="U294" s="33">
        <v>-1388</v>
      </c>
      <c r="W294" s="33">
        <v>-883</v>
      </c>
    </row>
    <row r="295" spans="1:37" ht="15" customHeight="1" x14ac:dyDescent="0.4">
      <c r="A295" s="32" t="s">
        <v>303</v>
      </c>
      <c r="B295" s="33" t="s">
        <v>32</v>
      </c>
      <c r="E295" s="33">
        <v>27</v>
      </c>
      <c r="G295" s="33">
        <v>16</v>
      </c>
      <c r="I295" s="33">
        <v>6</v>
      </c>
      <c r="K295" s="33">
        <v>52</v>
      </c>
      <c r="Q295" s="33">
        <v>930</v>
      </c>
      <c r="S295" s="33">
        <v>37</v>
      </c>
      <c r="U295" s="33">
        <v>2</v>
      </c>
      <c r="W295" s="33">
        <v>102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I298" s="33">
        <v>-7</v>
      </c>
      <c r="K298" s="33">
        <v>-156</v>
      </c>
      <c r="M298" s="33">
        <v>-493</v>
      </c>
      <c r="O298" s="33">
        <v>-8</v>
      </c>
    </row>
    <row r="299" spans="1:37" ht="15" customHeight="1" x14ac:dyDescent="0.4">
      <c r="A299" s="32" t="s">
        <v>307</v>
      </c>
      <c r="B299" s="33" t="s">
        <v>32</v>
      </c>
      <c r="E299" s="33">
        <v>1</v>
      </c>
      <c r="O299" s="33">
        <v>2</v>
      </c>
    </row>
    <row r="300" spans="1:37" ht="15" customHeight="1" x14ac:dyDescent="0.4">
      <c r="A300" s="32" t="s">
        <v>308</v>
      </c>
      <c r="B300" s="33" t="s">
        <v>32</v>
      </c>
      <c r="W300" s="33">
        <v>87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  <c r="Q302" s="33">
        <v>-25</v>
      </c>
    </row>
    <row r="303" spans="1:37" ht="15" customHeight="1" x14ac:dyDescent="0.4">
      <c r="A303" s="32" t="s">
        <v>311</v>
      </c>
      <c r="B303" s="33" t="s">
        <v>32</v>
      </c>
      <c r="Q303" s="33">
        <v>1</v>
      </c>
      <c r="S303" s="33">
        <v>8</v>
      </c>
      <c r="U303" s="33">
        <v>12</v>
      </c>
      <c r="W303" s="33">
        <v>3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E305" s="33">
        <v>-7</v>
      </c>
      <c r="G305" s="33">
        <v>-10</v>
      </c>
      <c r="I305" s="33">
        <v>-84</v>
      </c>
      <c r="K305" s="33">
        <v>-92</v>
      </c>
      <c r="M305" s="33">
        <v>-83</v>
      </c>
      <c r="O305" s="33">
        <v>-350</v>
      </c>
      <c r="Q305" s="33">
        <v>8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-414</v>
      </c>
      <c r="F306" s="44">
        <f>SUM(E292:E305)</f>
        <v>-414</v>
      </c>
      <c r="G306" s="43">
        <v>-680</v>
      </c>
      <c r="H306" s="44">
        <f>SUM(G292:G305)</f>
        <v>-681</v>
      </c>
      <c r="I306" s="43">
        <v>-2810</v>
      </c>
      <c r="J306" s="44">
        <f>SUM(I292:I305)</f>
        <v>-2808</v>
      </c>
      <c r="K306" s="43">
        <v>-3360</v>
      </c>
      <c r="L306" s="44">
        <f>SUM(K292:K305)</f>
        <v>-3359</v>
      </c>
      <c r="M306" s="43">
        <v>-1788</v>
      </c>
      <c r="N306" s="44">
        <f>SUM(M292:M305)</f>
        <v>-1788</v>
      </c>
      <c r="O306" s="43">
        <v>-2421</v>
      </c>
      <c r="P306" s="44">
        <f>SUM(O292:O305)</f>
        <v>-2422</v>
      </c>
      <c r="Q306" s="43">
        <v>-1061</v>
      </c>
      <c r="R306" s="44">
        <f>SUM(Q292:Q305)</f>
        <v>-1061</v>
      </c>
      <c r="S306" s="43">
        <v>-1037</v>
      </c>
      <c r="T306" s="44">
        <f>SUM(S292:S305)</f>
        <v>-1038</v>
      </c>
      <c r="U306" s="43">
        <v>-1397</v>
      </c>
      <c r="V306" s="44">
        <f>SUM(U292:U305)</f>
        <v>-1398</v>
      </c>
      <c r="W306" s="43">
        <v>-715</v>
      </c>
      <c r="X306" s="44">
        <f>SUM(W292:W305)</f>
        <v>-716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E307" s="33">
        <v>427</v>
      </c>
      <c r="G307" s="33">
        <v>112</v>
      </c>
      <c r="K307" s="33">
        <v>2350</v>
      </c>
      <c r="M307" s="33">
        <v>954</v>
      </c>
      <c r="O307" s="33">
        <v>487</v>
      </c>
      <c r="S307" s="33">
        <v>1011</v>
      </c>
      <c r="U307" s="33">
        <v>723</v>
      </c>
    </row>
    <row r="308" spans="1:37" ht="15" customHeight="1" x14ac:dyDescent="0.4">
      <c r="A308" s="32" t="s">
        <v>315</v>
      </c>
      <c r="B308" s="33" t="s">
        <v>32</v>
      </c>
      <c r="I308" s="33">
        <v>-798</v>
      </c>
      <c r="Q308" s="33">
        <v>-2509</v>
      </c>
      <c r="W308" s="33">
        <v>-344</v>
      </c>
    </row>
    <row r="309" spans="1:37" ht="15" customHeight="1" x14ac:dyDescent="0.4">
      <c r="A309" s="32" t="s">
        <v>316</v>
      </c>
      <c r="B309" s="33" t="s">
        <v>32</v>
      </c>
      <c r="S309" s="33">
        <v>-182</v>
      </c>
      <c r="U309" s="33">
        <v>-184</v>
      </c>
      <c r="W309" s="33">
        <v>-39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E312" s="33">
        <v>650</v>
      </c>
      <c r="G312" s="33">
        <v>460</v>
      </c>
      <c r="I312" s="33">
        <v>840</v>
      </c>
      <c r="K312" s="33">
        <v>2800</v>
      </c>
      <c r="O312" s="33">
        <v>600</v>
      </c>
      <c r="Q312" s="33">
        <v>2000</v>
      </c>
      <c r="S312" s="33">
        <v>1050</v>
      </c>
      <c r="U312" s="33">
        <v>570</v>
      </c>
      <c r="W312" s="33">
        <v>2099</v>
      </c>
    </row>
    <row r="313" spans="1:37" ht="15" customHeight="1" x14ac:dyDescent="0.4">
      <c r="A313" s="32" t="s">
        <v>320</v>
      </c>
      <c r="B313" s="33" t="s">
        <v>32</v>
      </c>
      <c r="E313" s="33">
        <v>-666</v>
      </c>
      <c r="G313" s="33">
        <v>-649</v>
      </c>
      <c r="I313" s="33">
        <v>-796</v>
      </c>
      <c r="K313" s="33">
        <v>-732</v>
      </c>
      <c r="M313" s="33">
        <v>-583</v>
      </c>
      <c r="O313" s="33">
        <v>-757</v>
      </c>
      <c r="Q313" s="33">
        <v>-853</v>
      </c>
      <c r="S313" s="33">
        <v>-1264</v>
      </c>
      <c r="U313" s="33">
        <v>-1427</v>
      </c>
      <c r="W313" s="33">
        <v>-1729</v>
      </c>
    </row>
    <row r="314" spans="1:37" ht="15" customHeight="1" x14ac:dyDescent="0.4">
      <c r="A314" s="32" t="s">
        <v>321</v>
      </c>
      <c r="B314" s="33" t="s">
        <v>32</v>
      </c>
      <c r="E314" s="33">
        <v>100</v>
      </c>
      <c r="G314" s="33">
        <v>342</v>
      </c>
      <c r="O314" s="33">
        <v>500</v>
      </c>
      <c r="Q314" s="33">
        <v>1500</v>
      </c>
      <c r="W314" s="33">
        <v>989</v>
      </c>
    </row>
    <row r="315" spans="1:37" ht="15" customHeight="1" x14ac:dyDescent="0.4">
      <c r="A315" s="32" t="s">
        <v>322</v>
      </c>
      <c r="B315" s="33" t="s">
        <v>32</v>
      </c>
      <c r="E315" s="33">
        <v>-130</v>
      </c>
      <c r="G315" s="33">
        <v>-70</v>
      </c>
      <c r="I315" s="33">
        <v>-43</v>
      </c>
      <c r="K315" s="33">
        <v>-40</v>
      </c>
      <c r="M315" s="33">
        <v>-40</v>
      </c>
      <c r="O315" s="33">
        <v>-40</v>
      </c>
      <c r="Q315" s="33">
        <v>-358</v>
      </c>
      <c r="S315" s="33">
        <v>-602</v>
      </c>
      <c r="U315" s="33">
        <v>-598</v>
      </c>
      <c r="W315" s="33">
        <v>-465</v>
      </c>
    </row>
    <row r="316" spans="1:37" ht="15" customHeight="1" x14ac:dyDescent="0.4">
      <c r="A316" s="32" t="s">
        <v>323</v>
      </c>
      <c r="B316" s="33" t="s">
        <v>32</v>
      </c>
      <c r="I316" s="33">
        <v>3116</v>
      </c>
      <c r="M316" s="33">
        <v>482</v>
      </c>
      <c r="O316" s="33">
        <v>1079</v>
      </c>
      <c r="U316" s="33">
        <v>1110</v>
      </c>
      <c r="W316" s="33">
        <v>636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-5</v>
      </c>
      <c r="G320" s="33">
        <v>-5</v>
      </c>
      <c r="I320" s="33">
        <v>-20</v>
      </c>
      <c r="K320" s="33">
        <v>-88</v>
      </c>
      <c r="M320" s="33">
        <v>-133</v>
      </c>
      <c r="O320" s="33">
        <v>-137</v>
      </c>
      <c r="Q320" s="33">
        <v>-142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E323" s="33">
        <v>-32</v>
      </c>
      <c r="G323" s="33">
        <v>-20</v>
      </c>
      <c r="I323" s="33">
        <v>-269</v>
      </c>
      <c r="M323" s="33">
        <v>28</v>
      </c>
      <c r="Q323" s="33">
        <v>-35</v>
      </c>
      <c r="S323" s="33">
        <v>-102</v>
      </c>
      <c r="U323" s="33">
        <v>-96</v>
      </c>
      <c r="W323" s="33">
        <v>-258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345</v>
      </c>
      <c r="F324" s="44">
        <f>SUM(E307:E323)</f>
        <v>344</v>
      </c>
      <c r="G324" s="43">
        <v>170</v>
      </c>
      <c r="H324" s="44">
        <f>SUM(G307:G323)</f>
        <v>170</v>
      </c>
      <c r="I324" s="43">
        <v>2031</v>
      </c>
      <c r="J324" s="44">
        <f>SUM(I307:I323)</f>
        <v>2030</v>
      </c>
      <c r="K324" s="43">
        <v>4288</v>
      </c>
      <c r="L324" s="44">
        <f>SUM(K307:K323)</f>
        <v>4290</v>
      </c>
      <c r="M324" s="43">
        <v>708</v>
      </c>
      <c r="N324" s="44">
        <f>SUM(M307:M323)</f>
        <v>708</v>
      </c>
      <c r="O324" s="43">
        <v>1732</v>
      </c>
      <c r="P324" s="44">
        <f>SUM(O307:O323)</f>
        <v>1732</v>
      </c>
      <c r="Q324" s="43">
        <v>-397</v>
      </c>
      <c r="R324" s="44">
        <f>SUM(Q307:Q323)</f>
        <v>-397</v>
      </c>
      <c r="S324" s="43">
        <v>-92</v>
      </c>
      <c r="T324" s="44">
        <f>SUM(S307:S323)</f>
        <v>-89</v>
      </c>
      <c r="U324" s="43">
        <v>97</v>
      </c>
      <c r="V324" s="44">
        <f>SUM(U307:U323)</f>
        <v>98</v>
      </c>
      <c r="W324" s="43">
        <v>886</v>
      </c>
      <c r="X324" s="44">
        <f>SUM(W307:W323)</f>
        <v>889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E325" s="33">
        <v>-9</v>
      </c>
      <c r="G325" s="33">
        <v>-13</v>
      </c>
      <c r="I325" s="33">
        <v>-36</v>
      </c>
      <c r="K325" s="33">
        <v>121</v>
      </c>
      <c r="M325" s="33">
        <v>2</v>
      </c>
      <c r="O325" s="33">
        <v>2</v>
      </c>
      <c r="Q325" s="33">
        <v>-45</v>
      </c>
      <c r="S325" s="33">
        <v>-294</v>
      </c>
      <c r="U325" s="33">
        <v>-465</v>
      </c>
      <c r="W325" s="33">
        <v>-459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-66</v>
      </c>
      <c r="F326" s="44">
        <f>E329-E327-E328</f>
        <v>-66</v>
      </c>
      <c r="G326" s="43">
        <v>262</v>
      </c>
      <c r="H326" s="44">
        <f>G329-G327-G328</f>
        <v>262</v>
      </c>
      <c r="I326" s="43">
        <v>881</v>
      </c>
      <c r="J326" s="44">
        <f>I329-I327-I328</f>
        <v>882</v>
      </c>
      <c r="K326" s="43">
        <v>370</v>
      </c>
      <c r="L326" s="44">
        <f>K329-K327-K328</f>
        <v>370</v>
      </c>
      <c r="M326" s="43">
        <v>-1445</v>
      </c>
      <c r="N326" s="44">
        <f>M329-M327-M328</f>
        <v>-1444</v>
      </c>
      <c r="O326" s="43">
        <v>258</v>
      </c>
      <c r="P326" s="44">
        <f>O329-O327-O328</f>
        <v>258</v>
      </c>
      <c r="Q326" s="43">
        <v>-1</v>
      </c>
      <c r="R326" s="44">
        <f>Q329-Q327-Q328</f>
        <v>-2</v>
      </c>
      <c r="S326" s="43">
        <v>-259</v>
      </c>
      <c r="T326" s="44">
        <f>S329-S327-S328</f>
        <v>-259</v>
      </c>
      <c r="U326" s="43">
        <v>235</v>
      </c>
      <c r="V326" s="44">
        <f>U329-U327-U328</f>
        <v>236</v>
      </c>
      <c r="W326" s="43">
        <v>98</v>
      </c>
      <c r="X326" s="44">
        <f>W329-W327-W328</f>
        <v>98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285</v>
      </c>
      <c r="G327" s="33">
        <v>219</v>
      </c>
      <c r="I327" s="33">
        <v>481</v>
      </c>
      <c r="K327" s="33">
        <v>1363</v>
      </c>
      <c r="M327" s="33">
        <v>1733</v>
      </c>
      <c r="O327" s="33">
        <v>361</v>
      </c>
      <c r="Q327" s="33">
        <v>619</v>
      </c>
      <c r="S327" s="33">
        <v>617</v>
      </c>
      <c r="U327" s="33">
        <v>358</v>
      </c>
      <c r="W327" s="33">
        <v>594</v>
      </c>
    </row>
    <row r="328" spans="1:37" ht="15" customHeight="1" x14ac:dyDescent="0.4">
      <c r="A328" s="32" t="s">
        <v>335</v>
      </c>
      <c r="B328" s="33" t="s">
        <v>32</v>
      </c>
      <c r="M328" s="33">
        <v>72</v>
      </c>
    </row>
    <row r="329" spans="1:37" ht="15" customHeight="1" x14ac:dyDescent="0.4">
      <c r="A329" s="32" t="s">
        <v>336</v>
      </c>
      <c r="B329" s="33" t="s">
        <v>32</v>
      </c>
      <c r="E329" s="33">
        <v>219</v>
      </c>
      <c r="G329" s="33">
        <v>481</v>
      </c>
      <c r="I329" s="33">
        <v>1363</v>
      </c>
      <c r="K329" s="33">
        <v>1733</v>
      </c>
      <c r="M329" s="33">
        <v>361</v>
      </c>
      <c r="O329" s="33">
        <v>619</v>
      </c>
      <c r="Q329" s="33">
        <v>617</v>
      </c>
      <c r="S329" s="33">
        <v>358</v>
      </c>
      <c r="U329" s="33">
        <v>594</v>
      </c>
      <c r="W329" s="33">
        <v>692</v>
      </c>
    </row>
    <row r="330" spans="1:37" ht="15" customHeight="1" x14ac:dyDescent="0.4">
      <c r="A330" s="32" t="s">
        <v>337</v>
      </c>
      <c r="B330" s="33" t="s">
        <v>32</v>
      </c>
      <c r="E330" s="33">
        <v>273</v>
      </c>
      <c r="G330" s="33">
        <v>505</v>
      </c>
      <c r="I330" s="33">
        <v>1438</v>
      </c>
      <c r="K330" s="33">
        <v>2108</v>
      </c>
      <c r="M330" s="33">
        <v>464</v>
      </c>
      <c r="O330" s="33">
        <v>619</v>
      </c>
      <c r="Q330" s="33">
        <v>643</v>
      </c>
      <c r="S330" s="33">
        <v>406</v>
      </c>
      <c r="U330" s="33">
        <v>665</v>
      </c>
      <c r="W330" s="33">
        <v>789</v>
      </c>
    </row>
    <row r="331" spans="1:37" ht="15" customHeight="1" x14ac:dyDescent="0.4">
      <c r="A331" s="32" t="s">
        <v>338</v>
      </c>
      <c r="B331" s="33" t="s">
        <v>32</v>
      </c>
      <c r="E331" s="33">
        <v>-54</v>
      </c>
      <c r="G331" s="33">
        <v>-24</v>
      </c>
      <c r="I331" s="33">
        <v>-76</v>
      </c>
      <c r="K331" s="33">
        <v>-374</v>
      </c>
      <c r="M331" s="33">
        <v>-103</v>
      </c>
      <c r="Q331" s="33">
        <v>-26</v>
      </c>
      <c r="S331" s="33">
        <v>-47</v>
      </c>
      <c r="U331" s="33">
        <v>-71</v>
      </c>
      <c r="W331" s="33">
        <v>-96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M337" s="33">
        <v>1450</v>
      </c>
      <c r="O337" s="33">
        <v>1694</v>
      </c>
      <c r="Q337" s="33">
        <v>2212</v>
      </c>
      <c r="S337" s="33">
        <v>2212</v>
      </c>
      <c r="U337" s="33">
        <v>2212</v>
      </c>
      <c r="W337" s="33">
        <v>2769</v>
      </c>
    </row>
    <row r="338" spans="1:24" ht="15" customHeight="1" x14ac:dyDescent="0.4">
      <c r="A338" s="32" t="s">
        <v>345</v>
      </c>
      <c r="B338" s="33" t="s">
        <v>32</v>
      </c>
      <c r="M338" s="33">
        <v>244</v>
      </c>
      <c r="O338" s="33">
        <v>519</v>
      </c>
      <c r="U338" s="33">
        <v>557</v>
      </c>
      <c r="W338" s="33">
        <v>581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M345" s="33">
        <v>244</v>
      </c>
      <c r="O345" s="33">
        <v>519</v>
      </c>
      <c r="U345" s="33">
        <v>557</v>
      </c>
      <c r="W345" s="33">
        <v>581</v>
      </c>
    </row>
    <row r="346" spans="1:24" ht="15" customHeight="1" x14ac:dyDescent="0.4">
      <c r="A346" s="32" t="s">
        <v>353</v>
      </c>
      <c r="B346" s="33" t="s">
        <v>32</v>
      </c>
      <c r="M346" s="33">
        <v>1694</v>
      </c>
      <c r="O346" s="33">
        <v>2212</v>
      </c>
      <c r="Q346" s="33">
        <v>2212</v>
      </c>
      <c r="S346" s="33">
        <v>2212</v>
      </c>
      <c r="U346" s="33">
        <v>2769</v>
      </c>
      <c r="W346" s="33">
        <v>3351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M368" s="33">
        <v>1885</v>
      </c>
      <c r="N368" s="31"/>
      <c r="O368" s="33">
        <v>2129</v>
      </c>
      <c r="P368" s="31"/>
      <c r="Q368" s="33">
        <v>2648</v>
      </c>
      <c r="R368" s="31"/>
      <c r="S368" s="33">
        <v>2647</v>
      </c>
      <c r="T368" s="31"/>
      <c r="U368" s="33">
        <v>2647</v>
      </c>
      <c r="V368" s="31"/>
      <c r="W368" s="33">
        <v>3205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M369" s="33">
        <v>244</v>
      </c>
      <c r="N369" s="31"/>
      <c r="O369" s="33">
        <v>519</v>
      </c>
      <c r="P369" s="31"/>
      <c r="R369" s="31"/>
      <c r="T369" s="31"/>
      <c r="U369" s="33">
        <v>557</v>
      </c>
      <c r="V369" s="31"/>
      <c r="W369" s="33">
        <v>581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W378" s="33">
        <v>-1888</v>
      </c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M382" s="33">
        <v>244</v>
      </c>
      <c r="N382" s="31"/>
      <c r="O382" s="33">
        <v>519</v>
      </c>
      <c r="P382" s="31"/>
      <c r="R382" s="31"/>
      <c r="T382" s="31"/>
      <c r="U382" s="33">
        <v>557</v>
      </c>
      <c r="V382" s="31"/>
      <c r="W382" s="33">
        <v>-1306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M383" s="33">
        <v>2129</v>
      </c>
      <c r="N383" s="31"/>
      <c r="O383" s="33">
        <v>2648</v>
      </c>
      <c r="P383" s="31"/>
      <c r="Q383" s="33">
        <v>2648</v>
      </c>
      <c r="R383" s="31"/>
      <c r="S383" s="33">
        <v>2647</v>
      </c>
      <c r="T383" s="31"/>
      <c r="U383" s="33">
        <v>3205</v>
      </c>
      <c r="V383" s="31"/>
      <c r="W383" s="33">
        <v>1898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M410" s="33">
        <v>114</v>
      </c>
      <c r="N410" s="31"/>
      <c r="O410" s="33">
        <v>-219</v>
      </c>
      <c r="P410" s="31"/>
      <c r="Q410" s="33">
        <v>178</v>
      </c>
      <c r="R410" s="31"/>
      <c r="S410" s="33">
        <v>-2309</v>
      </c>
      <c r="T410" s="31"/>
      <c r="U410" s="33">
        <v>-2506</v>
      </c>
      <c r="V410" s="31"/>
      <c r="W410" s="33">
        <v>-2298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M411" s="33">
        <v>-133</v>
      </c>
      <c r="N411" s="31"/>
      <c r="O411" s="33">
        <v>-137</v>
      </c>
      <c r="P411" s="31"/>
      <c r="Q411" s="33">
        <v>-144</v>
      </c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M413" s="33">
        <v>-191</v>
      </c>
      <c r="N413" s="31"/>
      <c r="O413" s="33">
        <v>533</v>
      </c>
      <c r="P413" s="31"/>
      <c r="Q413" s="33">
        <v>-2343</v>
      </c>
      <c r="R413" s="31"/>
      <c r="S413" s="33">
        <v>-196</v>
      </c>
      <c r="T413" s="31"/>
      <c r="U413" s="33">
        <v>207</v>
      </c>
      <c r="V413" s="31"/>
      <c r="W413" s="33">
        <v>-3169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W418" s="33">
        <v>1888</v>
      </c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M421" s="33">
        <v>-9</v>
      </c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M423" s="33">
        <v>-333</v>
      </c>
      <c r="N423" s="31"/>
      <c r="O423" s="33">
        <v>397</v>
      </c>
      <c r="P423" s="31"/>
      <c r="Q423" s="33">
        <v>-2487</v>
      </c>
      <c r="R423" s="31"/>
      <c r="S423" s="33">
        <v>-196</v>
      </c>
      <c r="T423" s="31"/>
      <c r="U423" s="33">
        <v>207</v>
      </c>
      <c r="V423" s="31"/>
      <c r="W423" s="33">
        <v>-1281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M424" s="33">
        <v>-219</v>
      </c>
      <c r="N424" s="31"/>
      <c r="O424" s="33">
        <v>178</v>
      </c>
      <c r="P424" s="31"/>
      <c r="Q424" s="33">
        <v>-2309</v>
      </c>
      <c r="R424" s="31"/>
      <c r="S424" s="33">
        <v>-2506</v>
      </c>
      <c r="T424" s="31"/>
      <c r="U424" s="33">
        <v>-2298</v>
      </c>
      <c r="V424" s="31"/>
      <c r="W424" s="33">
        <v>-3579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V428" s="31"/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V437" s="31"/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M438" s="33">
        <v>3450</v>
      </c>
      <c r="N438" s="31"/>
      <c r="O438" s="33">
        <v>3604</v>
      </c>
      <c r="P438" s="31"/>
      <c r="Q438" s="33">
        <v>5038</v>
      </c>
      <c r="R438" s="31"/>
      <c r="S438" s="33">
        <v>2550</v>
      </c>
      <c r="T438" s="31"/>
      <c r="U438" s="33">
        <v>2353</v>
      </c>
      <c r="V438" s="31"/>
      <c r="W438" s="33">
        <v>3677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M439" s="33">
        <v>487</v>
      </c>
      <c r="N439" s="31"/>
      <c r="O439" s="33">
        <v>1037</v>
      </c>
      <c r="P439" s="31"/>
      <c r="R439" s="31"/>
      <c r="T439" s="31"/>
      <c r="U439" s="33">
        <v>1115</v>
      </c>
      <c r="V439" s="31"/>
      <c r="W439" s="33">
        <v>1162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M440" s="33">
        <v>-133</v>
      </c>
      <c r="N440" s="31"/>
      <c r="O440" s="33">
        <v>-137</v>
      </c>
      <c r="P440" s="31"/>
      <c r="Q440" s="33">
        <v>-144</v>
      </c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M441" s="33">
        <v>-191</v>
      </c>
      <c r="N441" s="31"/>
      <c r="O441" s="33">
        <v>533</v>
      </c>
      <c r="P441" s="31"/>
      <c r="Q441" s="33">
        <v>-2343</v>
      </c>
      <c r="R441" s="31"/>
      <c r="S441" s="33">
        <v>-196</v>
      </c>
      <c r="T441" s="31"/>
      <c r="U441" s="33">
        <v>207</v>
      </c>
      <c r="V441" s="31"/>
      <c r="W441" s="33">
        <v>-3169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M448" s="33">
        <v>-9</v>
      </c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M450" s="33">
        <v>154</v>
      </c>
      <c r="N450" s="31"/>
      <c r="O450" s="33">
        <v>1434</v>
      </c>
      <c r="P450" s="31"/>
      <c r="Q450" s="33">
        <v>-2487</v>
      </c>
      <c r="R450" s="31"/>
      <c r="S450" s="33">
        <v>-196</v>
      </c>
      <c r="T450" s="31"/>
      <c r="U450" s="33">
        <v>1323</v>
      </c>
      <c r="V450" s="31"/>
      <c r="W450" s="33">
        <v>-2006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M451" s="33">
        <v>3604</v>
      </c>
      <c r="N451" s="31"/>
      <c r="O451" s="33">
        <v>5038</v>
      </c>
      <c r="P451" s="31"/>
      <c r="Q451" s="33">
        <v>2551</v>
      </c>
      <c r="R451" s="31"/>
      <c r="S451" s="33">
        <v>2353</v>
      </c>
      <c r="T451" s="31"/>
      <c r="U451" s="33">
        <v>3677</v>
      </c>
      <c r="V451" s="31"/>
      <c r="W451" s="33">
        <v>1670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O452" s="33">
        <v>21</v>
      </c>
      <c r="P452" s="31"/>
      <c r="Q452" s="33">
        <v>4</v>
      </c>
      <c r="R452" s="31"/>
      <c r="S452" s="33">
        <v>-128</v>
      </c>
      <c r="T452" s="31"/>
      <c r="U452" s="33">
        <v>-109</v>
      </c>
      <c r="V452" s="31"/>
      <c r="W452" s="33">
        <v>-131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M453" s="33">
        <v>21</v>
      </c>
      <c r="N453" s="31"/>
      <c r="O453" s="33">
        <v>-17</v>
      </c>
      <c r="P453" s="31"/>
      <c r="Q453" s="33">
        <v>-132</v>
      </c>
      <c r="R453" s="31"/>
      <c r="S453" s="33">
        <v>19</v>
      </c>
      <c r="T453" s="31"/>
      <c r="U453" s="33">
        <v>-22</v>
      </c>
      <c r="V453" s="31"/>
      <c r="W453" s="33">
        <v>-13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M454" s="33">
        <v>21</v>
      </c>
      <c r="N454" s="31"/>
      <c r="O454" s="33">
        <v>4</v>
      </c>
      <c r="P454" s="31"/>
      <c r="Q454" s="33">
        <v>-128</v>
      </c>
      <c r="R454" s="31"/>
      <c r="S454" s="33">
        <v>-109</v>
      </c>
      <c r="T454" s="31"/>
      <c r="U454" s="33">
        <v>-131</v>
      </c>
      <c r="V454" s="31"/>
      <c r="W454" s="33">
        <v>-145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M458" s="33">
        <v>136</v>
      </c>
      <c r="N458" s="31"/>
      <c r="O458" s="33">
        <v>232</v>
      </c>
      <c r="P458" s="31"/>
      <c r="Q458" s="33">
        <v>146</v>
      </c>
      <c r="R458" s="31"/>
      <c r="S458" s="33">
        <v>70</v>
      </c>
      <c r="T458" s="31"/>
      <c r="U458" s="33">
        <v>28</v>
      </c>
      <c r="V458" s="31"/>
      <c r="W458" s="33">
        <v>-274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M459" s="33">
        <v>95</v>
      </c>
      <c r="N459" s="31"/>
      <c r="O459" s="33">
        <v>-86</v>
      </c>
      <c r="P459" s="31"/>
      <c r="Q459" s="33">
        <v>-75</v>
      </c>
      <c r="R459" s="31"/>
      <c r="S459" s="33">
        <v>-42</v>
      </c>
      <c r="T459" s="31"/>
      <c r="U459" s="33">
        <v>-302</v>
      </c>
      <c r="V459" s="31"/>
      <c r="W459" s="33">
        <v>8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M460" s="33">
        <v>232</v>
      </c>
      <c r="N460" s="31"/>
      <c r="O460" s="33">
        <v>146</v>
      </c>
      <c r="P460" s="31"/>
      <c r="Q460" s="33">
        <v>71</v>
      </c>
      <c r="R460" s="31"/>
      <c r="S460" s="33">
        <v>28</v>
      </c>
      <c r="T460" s="31"/>
      <c r="U460" s="33">
        <v>-274</v>
      </c>
      <c r="V460" s="31"/>
      <c r="W460" s="33">
        <v>-266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M467" s="33">
        <v>137</v>
      </c>
      <c r="N467" s="31"/>
      <c r="O467" s="33">
        <v>253</v>
      </c>
      <c r="P467" s="31"/>
      <c r="Q467" s="33">
        <v>150</v>
      </c>
      <c r="R467" s="31"/>
      <c r="S467" s="33">
        <v>-57</v>
      </c>
      <c r="T467" s="31"/>
      <c r="U467" s="33">
        <v>-80</v>
      </c>
      <c r="V467" s="31"/>
      <c r="W467" s="33">
        <v>-406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M473" s="33">
        <v>116</v>
      </c>
      <c r="N473" s="31"/>
      <c r="O473" s="33">
        <v>-103</v>
      </c>
      <c r="P473" s="31"/>
      <c r="Q473" s="33">
        <v>-208</v>
      </c>
      <c r="R473" s="31"/>
      <c r="S473" s="33">
        <v>-23</v>
      </c>
      <c r="T473" s="31"/>
      <c r="U473" s="33">
        <v>-325</v>
      </c>
      <c r="V473" s="31"/>
      <c r="W473" s="33">
        <v>-5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M474" s="33">
        <v>253</v>
      </c>
      <c r="N474" s="31"/>
      <c r="O474" s="33">
        <v>150</v>
      </c>
      <c r="P474" s="31"/>
      <c r="Q474" s="33">
        <v>-58</v>
      </c>
      <c r="R474" s="31"/>
      <c r="S474" s="33">
        <v>-80</v>
      </c>
      <c r="T474" s="31"/>
      <c r="U474" s="33">
        <v>-406</v>
      </c>
      <c r="V474" s="31"/>
      <c r="W474" s="33">
        <v>-411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M475" s="33">
        <v>3</v>
      </c>
      <c r="N475" s="31"/>
      <c r="O475" s="33">
        <v>28</v>
      </c>
      <c r="P475" s="31"/>
      <c r="Q475" s="33">
        <v>35</v>
      </c>
      <c r="R475" s="31"/>
      <c r="S475" s="33">
        <v>14</v>
      </c>
      <c r="T475" s="31"/>
      <c r="U475" s="33">
        <v>13</v>
      </c>
      <c r="V475" s="31"/>
      <c r="W475" s="33">
        <v>18</v>
      </c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M476" s="33">
        <v>25</v>
      </c>
      <c r="N476" s="31"/>
      <c r="O476" s="33">
        <v>7</v>
      </c>
      <c r="P476" s="31"/>
      <c r="Q476" s="33">
        <v>-21</v>
      </c>
      <c r="R476" s="31"/>
      <c r="T476" s="31"/>
      <c r="U476" s="33">
        <v>5</v>
      </c>
      <c r="V476" s="31"/>
      <c r="W476" s="33">
        <v>-1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M477" s="33">
        <v>28</v>
      </c>
      <c r="N477" s="31"/>
      <c r="O477" s="33">
        <v>35</v>
      </c>
      <c r="P477" s="31"/>
      <c r="Q477" s="33">
        <v>14</v>
      </c>
      <c r="R477" s="31"/>
      <c r="S477" s="33">
        <v>13</v>
      </c>
      <c r="T477" s="31"/>
      <c r="U477" s="33">
        <v>18</v>
      </c>
      <c r="V477" s="31"/>
      <c r="W477" s="33">
        <v>17</v>
      </c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M481" s="33">
        <v>3590</v>
      </c>
      <c r="N481" s="31"/>
      <c r="O481" s="33">
        <v>3885</v>
      </c>
      <c r="P481" s="31"/>
      <c r="Q481" s="33">
        <v>5222</v>
      </c>
      <c r="R481" s="31"/>
      <c r="S481" s="33">
        <v>2506</v>
      </c>
      <c r="T481" s="31"/>
      <c r="U481" s="33">
        <v>2286</v>
      </c>
      <c r="V481" s="31"/>
      <c r="W481" s="33">
        <v>3289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M482" s="33">
        <v>487</v>
      </c>
      <c r="N482" s="31"/>
      <c r="O482" s="33">
        <v>1037</v>
      </c>
      <c r="P482" s="31"/>
      <c r="R482" s="31"/>
      <c r="T482" s="31"/>
      <c r="U482" s="33">
        <v>1115</v>
      </c>
      <c r="V482" s="31"/>
      <c r="W482" s="33">
        <v>1162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M483" s="33">
        <v>-133</v>
      </c>
      <c r="N483" s="31"/>
      <c r="O483" s="33">
        <v>-137</v>
      </c>
      <c r="P483" s="31"/>
      <c r="Q483" s="33">
        <v>-144</v>
      </c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M484" s="33">
        <v>-191</v>
      </c>
      <c r="N484" s="31"/>
      <c r="O484" s="33">
        <v>533</v>
      </c>
      <c r="P484" s="31"/>
      <c r="Q484" s="33">
        <v>-2343</v>
      </c>
      <c r="R484" s="31"/>
      <c r="S484" s="33">
        <v>-196</v>
      </c>
      <c r="T484" s="31"/>
      <c r="U484" s="33">
        <v>207</v>
      </c>
      <c r="V484" s="31"/>
      <c r="W484" s="33">
        <v>-3169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M491" s="33">
        <v>-9</v>
      </c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M492" s="33">
        <v>141</v>
      </c>
      <c r="N492" s="31"/>
      <c r="O492" s="33">
        <v>-96</v>
      </c>
      <c r="P492" s="31"/>
      <c r="Q492" s="33">
        <v>-228</v>
      </c>
      <c r="R492" s="31"/>
      <c r="S492" s="33">
        <v>-23</v>
      </c>
      <c r="T492" s="31"/>
      <c r="U492" s="33">
        <v>-319</v>
      </c>
      <c r="V492" s="31"/>
      <c r="W492" s="33">
        <v>-6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M493" s="33">
        <v>295</v>
      </c>
      <c r="N493" s="31"/>
      <c r="O493" s="33">
        <v>1337</v>
      </c>
      <c r="P493" s="31"/>
      <c r="Q493" s="33">
        <v>-2715</v>
      </c>
      <c r="R493" s="31"/>
      <c r="S493" s="33">
        <v>-220</v>
      </c>
      <c r="T493" s="31"/>
      <c r="U493" s="33">
        <v>1003</v>
      </c>
      <c r="V493" s="31"/>
      <c r="W493" s="33">
        <v>-2013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M494" s="33">
        <v>3885</v>
      </c>
      <c r="N494" s="31"/>
      <c r="O494" s="33">
        <v>5222</v>
      </c>
      <c r="P494" s="31"/>
      <c r="Q494" s="33">
        <v>2507</v>
      </c>
      <c r="R494" s="31"/>
      <c r="S494" s="33">
        <v>2286</v>
      </c>
      <c r="T494" s="31"/>
      <c r="U494" s="33">
        <v>3289</v>
      </c>
      <c r="V494" s="31"/>
      <c r="W494" s="33">
        <v>1276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E1C9-3BB0-452C-BBF9-A07A3B520C02}">
  <dimension ref="A1:AK494"/>
  <sheetViews>
    <sheetView zoomScale="85" zoomScaleNormal="85" workbookViewId="0">
      <pane xSplit="2" ySplit="2" topLeftCell="K21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A1" s="29" t="s">
        <v>605</v>
      </c>
      <c r="B1" s="30"/>
      <c r="C1" s="30" t="s">
        <v>550</v>
      </c>
      <c r="D1" s="31"/>
      <c r="E1" s="30" t="s">
        <v>566</v>
      </c>
      <c r="F1" s="31"/>
      <c r="G1" s="30" t="s">
        <v>570</v>
      </c>
      <c r="H1" s="31"/>
      <c r="I1" s="30" t="s">
        <v>571</v>
      </c>
      <c r="J1" s="31"/>
      <c r="K1" s="30" t="s">
        <v>572</v>
      </c>
      <c r="L1" s="31"/>
      <c r="M1" s="30" t="s">
        <v>573</v>
      </c>
      <c r="N1" s="31"/>
      <c r="O1" s="30" t="s">
        <v>574</v>
      </c>
      <c r="P1" s="31"/>
      <c r="Q1" s="30" t="s">
        <v>589</v>
      </c>
      <c r="R1" s="31"/>
      <c r="S1" s="30" t="s">
        <v>591</v>
      </c>
      <c r="T1" s="31"/>
      <c r="U1" s="30" t="s">
        <v>592</v>
      </c>
      <c r="V1" s="31"/>
      <c r="W1" s="30" t="s">
        <v>606</v>
      </c>
      <c r="X1" s="31"/>
    </row>
    <row r="2" spans="1:37" s="29" customFormat="1" ht="15" customHeight="1" x14ac:dyDescent="0.4">
      <c r="B2" s="30"/>
      <c r="C2" s="30" t="s">
        <v>20</v>
      </c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C3" s="33">
        <v>12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271</v>
      </c>
      <c r="AB3" s="32">
        <f>COUNTIF(AA8:AK326,1)</f>
        <v>271</v>
      </c>
    </row>
    <row r="4" spans="1:37" ht="15" customHeight="1" x14ac:dyDescent="0.4">
      <c r="A4" s="32" t="s">
        <v>23</v>
      </c>
      <c r="B4" s="33" t="s">
        <v>24</v>
      </c>
      <c r="M4" s="33">
        <v>1</v>
      </c>
      <c r="O4" s="33">
        <v>1</v>
      </c>
      <c r="Q4" s="33">
        <v>1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C5" s="33">
        <v>29014335</v>
      </c>
      <c r="E5" s="33">
        <v>43522335</v>
      </c>
      <c r="G5" s="33">
        <v>43522335</v>
      </c>
      <c r="I5" s="33">
        <v>43522335</v>
      </c>
      <c r="K5" s="33">
        <v>53522335</v>
      </c>
      <c r="M5" s="33">
        <v>110761885</v>
      </c>
      <c r="O5" s="33">
        <v>122345790</v>
      </c>
      <c r="Q5" s="33">
        <v>173142890</v>
      </c>
      <c r="S5" s="33">
        <v>173142890</v>
      </c>
      <c r="U5" s="33">
        <v>173142890</v>
      </c>
      <c r="W5" s="33">
        <v>223142890</v>
      </c>
    </row>
    <row r="6" spans="1:37" ht="15" customHeight="1" x14ac:dyDescent="0.4">
      <c r="A6" s="32" t="s">
        <v>27</v>
      </c>
      <c r="B6" s="33" t="s">
        <v>26</v>
      </c>
      <c r="C6" s="33">
        <v>2925</v>
      </c>
      <c r="E6" s="33">
        <v>28589</v>
      </c>
      <c r="G6" s="33">
        <v>43744</v>
      </c>
      <c r="I6" s="33">
        <v>66105</v>
      </c>
      <c r="K6" s="33">
        <v>94522</v>
      </c>
      <c r="M6" s="33">
        <v>105899</v>
      </c>
      <c r="O6" s="33">
        <v>115946</v>
      </c>
      <c r="Q6" s="33">
        <v>128600</v>
      </c>
      <c r="S6" s="33">
        <v>136555</v>
      </c>
      <c r="U6" s="33">
        <v>143450</v>
      </c>
      <c r="W6" s="33">
        <v>147124</v>
      </c>
    </row>
    <row r="7" spans="1:37" s="34" customFormat="1" ht="15" customHeight="1" x14ac:dyDescent="0.4">
      <c r="A7" s="34" t="s">
        <v>28</v>
      </c>
      <c r="B7" s="35" t="s">
        <v>29</v>
      </c>
      <c r="C7" s="35" t="s">
        <v>607</v>
      </c>
      <c r="D7" s="36"/>
      <c r="E7" s="35" t="s">
        <v>607</v>
      </c>
      <c r="F7" s="36"/>
      <c r="G7" s="35" t="s">
        <v>607</v>
      </c>
      <c r="H7" s="36"/>
      <c r="I7" s="35" t="s">
        <v>607</v>
      </c>
      <c r="J7" s="36"/>
      <c r="K7" s="35" t="s">
        <v>607</v>
      </c>
      <c r="L7" s="36"/>
      <c r="M7" s="35" t="s">
        <v>607</v>
      </c>
      <c r="N7" s="36"/>
      <c r="O7" s="35" t="s">
        <v>607</v>
      </c>
      <c r="P7" s="36"/>
      <c r="Q7" s="35" t="s">
        <v>607</v>
      </c>
      <c r="R7" s="36"/>
      <c r="S7" s="35" t="s">
        <v>607</v>
      </c>
      <c r="T7" s="36"/>
      <c r="U7" s="35" t="s">
        <v>607</v>
      </c>
      <c r="V7" s="36"/>
      <c r="W7" s="35" t="s">
        <v>607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>
        <v>7993</v>
      </c>
      <c r="D8" s="39">
        <f>SUM(C9:C35)-SUM(C17:C21)</f>
        <v>7994</v>
      </c>
      <c r="E8" s="38">
        <v>7624</v>
      </c>
      <c r="F8" s="39">
        <f>SUM(E9:E35)-SUM(E17:E21)</f>
        <v>7622</v>
      </c>
      <c r="G8" s="38">
        <v>6534</v>
      </c>
      <c r="H8" s="39">
        <f>SUM(G9:G35)-SUM(G17:G21)</f>
        <v>6530</v>
      </c>
      <c r="I8" s="38">
        <v>5776</v>
      </c>
      <c r="J8" s="39">
        <f>SUM(I9:I35)-SUM(I17:I21)</f>
        <v>5773</v>
      </c>
      <c r="K8" s="38">
        <v>5825</v>
      </c>
      <c r="L8" s="39">
        <f>SUM(K9:K35)-SUM(K17:K21)</f>
        <v>5822</v>
      </c>
      <c r="M8" s="38">
        <v>4492</v>
      </c>
      <c r="N8" s="39">
        <f>SUM(M9:M35)-SUM(M17:M21)</f>
        <v>4490</v>
      </c>
      <c r="O8" s="38">
        <v>5520</v>
      </c>
      <c r="P8" s="39">
        <f>SUM(O9:O35)-SUM(O17:O21)</f>
        <v>5518</v>
      </c>
      <c r="Q8" s="38">
        <v>6429</v>
      </c>
      <c r="R8" s="39">
        <f>SUM(Q9:Q35)-SUM(Q17:Q21)</f>
        <v>6428</v>
      </c>
      <c r="S8" s="38">
        <v>6128</v>
      </c>
      <c r="T8" s="39">
        <f>SUM(S9:S35)-SUM(S17:S21)</f>
        <v>6125</v>
      </c>
      <c r="U8" s="38">
        <v>4106</v>
      </c>
      <c r="V8" s="39">
        <f>SUM(U9:U35)-SUM(U17:U21)</f>
        <v>4102</v>
      </c>
      <c r="W8" s="38">
        <v>2939</v>
      </c>
      <c r="X8" s="39">
        <f>SUM(W9:W35)-SUM(W17:W21)</f>
        <v>2937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C10" s="33">
        <v>1068</v>
      </c>
      <c r="E10" s="33">
        <v>387</v>
      </c>
      <c r="G10" s="33">
        <v>2615</v>
      </c>
      <c r="I10" s="33">
        <v>691</v>
      </c>
      <c r="K10" s="33">
        <v>2376</v>
      </c>
      <c r="M10" s="33">
        <v>1635</v>
      </c>
      <c r="O10" s="33">
        <v>1503</v>
      </c>
      <c r="Q10" s="33">
        <v>1185</v>
      </c>
      <c r="S10" s="33">
        <v>521</v>
      </c>
      <c r="U10" s="33">
        <v>1736</v>
      </c>
      <c r="W10" s="33">
        <v>992</v>
      </c>
    </row>
    <row r="11" spans="1:37" ht="15" customHeight="1" x14ac:dyDescent="0.4">
      <c r="A11" s="32" t="s">
        <v>35</v>
      </c>
      <c r="B11" s="33" t="s">
        <v>32</v>
      </c>
      <c r="C11" s="33">
        <v>5801</v>
      </c>
      <c r="E11" s="33">
        <v>6293</v>
      </c>
      <c r="G11" s="33">
        <v>3414</v>
      </c>
      <c r="I11" s="33">
        <v>4231</v>
      </c>
      <c r="K11" s="33">
        <v>2621</v>
      </c>
      <c r="M11" s="33">
        <v>1713</v>
      </c>
      <c r="O11" s="33">
        <v>3869</v>
      </c>
      <c r="Q11" s="33">
        <v>4338</v>
      </c>
      <c r="S11" s="33">
        <v>5255</v>
      </c>
      <c r="U11" s="33">
        <v>2230</v>
      </c>
      <c r="W11" s="33">
        <v>1397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C16" s="33">
        <v>956</v>
      </c>
      <c r="E16" s="33">
        <v>817</v>
      </c>
      <c r="G16" s="33">
        <v>340</v>
      </c>
      <c r="I16" s="33">
        <v>496</v>
      </c>
      <c r="K16" s="33">
        <v>753</v>
      </c>
      <c r="M16" s="33">
        <v>1051</v>
      </c>
      <c r="O16" s="33">
        <v>14</v>
      </c>
      <c r="Q16" s="33">
        <v>24</v>
      </c>
      <c r="S16" s="33">
        <v>94</v>
      </c>
      <c r="U16" s="33">
        <v>13</v>
      </c>
      <c r="W16" s="33">
        <v>10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/>
      <c r="K17" s="33"/>
      <c r="M17" s="33"/>
      <c r="O17" s="33"/>
      <c r="Q17" s="33"/>
      <c r="S17" s="33"/>
      <c r="U17" s="33"/>
      <c r="W17" s="33"/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>
        <v>935</v>
      </c>
      <c r="E19" s="33">
        <v>805</v>
      </c>
      <c r="G19" s="33">
        <v>332</v>
      </c>
      <c r="I19" s="33">
        <v>488</v>
      </c>
      <c r="K19" s="33">
        <v>747</v>
      </c>
      <c r="M19" s="33">
        <v>1051</v>
      </c>
      <c r="O19" s="33">
        <v>2</v>
      </c>
      <c r="Q19" s="33">
        <v>12</v>
      </c>
      <c r="S19" s="33">
        <v>80</v>
      </c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>
        <v>21</v>
      </c>
      <c r="E20" s="33">
        <v>12</v>
      </c>
      <c r="G20" s="33">
        <v>8</v>
      </c>
      <c r="I20" s="33">
        <v>8</v>
      </c>
      <c r="K20" s="33">
        <v>6</v>
      </c>
      <c r="M20" s="33"/>
      <c r="O20" s="33">
        <v>12</v>
      </c>
      <c r="Q20" s="33">
        <v>12</v>
      </c>
      <c r="S20" s="33">
        <v>14</v>
      </c>
      <c r="U20" s="33">
        <v>13</v>
      </c>
      <c r="W20" s="33">
        <v>10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>
        <v>152</v>
      </c>
      <c r="Q22" s="33">
        <v>715</v>
      </c>
      <c r="S22" s="33">
        <v>31</v>
      </c>
      <c r="U22" s="33">
        <v>13</v>
      </c>
      <c r="W22" s="33">
        <v>370</v>
      </c>
    </row>
    <row r="23" spans="1:23" s="31" customFormat="1" ht="15" customHeight="1" x14ac:dyDescent="0.4">
      <c r="A23" s="32" t="s">
        <v>47</v>
      </c>
      <c r="B23" s="33" t="s">
        <v>32</v>
      </c>
      <c r="C23" s="33">
        <v>55</v>
      </c>
      <c r="E23" s="33">
        <v>39</v>
      </c>
      <c r="G23" s="33">
        <v>60</v>
      </c>
      <c r="I23" s="33">
        <v>48</v>
      </c>
      <c r="K23" s="33">
        <v>12</v>
      </c>
      <c r="M23" s="33"/>
      <c r="O23" s="33"/>
      <c r="Q23" s="33"/>
      <c r="S23" s="33"/>
      <c r="U23" s="33">
        <v>28</v>
      </c>
      <c r="W23" s="33">
        <v>86</v>
      </c>
    </row>
    <row r="24" spans="1:23" s="31" customFormat="1" ht="15" customHeight="1" x14ac:dyDescent="0.4">
      <c r="A24" s="32" t="s">
        <v>48</v>
      </c>
      <c r="B24" s="33" t="s">
        <v>32</v>
      </c>
      <c r="C24" s="33">
        <v>78</v>
      </c>
      <c r="E24" s="33">
        <v>54</v>
      </c>
      <c r="G24" s="33">
        <v>88</v>
      </c>
      <c r="I24" s="33">
        <v>219</v>
      </c>
      <c r="K24" s="33">
        <v>11</v>
      </c>
      <c r="M24" s="33"/>
      <c r="O24" s="33"/>
      <c r="Q24" s="33"/>
      <c r="S24" s="33">
        <v>131</v>
      </c>
      <c r="U24" s="33">
        <v>58</v>
      </c>
      <c r="W24" s="33">
        <v>76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>
        <v>4</v>
      </c>
      <c r="E26" s="33">
        <v>3</v>
      </c>
      <c r="G26" s="33">
        <v>1</v>
      </c>
      <c r="I26" s="33">
        <v>1</v>
      </c>
      <c r="K26" s="33">
        <v>6</v>
      </c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>
        <v>41</v>
      </c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C33" s="33">
        <v>42</v>
      </c>
      <c r="E33" s="33">
        <v>29</v>
      </c>
      <c r="G33" s="33">
        <v>20</v>
      </c>
      <c r="I33" s="33">
        <v>89</v>
      </c>
      <c r="K33" s="33">
        <v>44</v>
      </c>
      <c r="M33" s="33">
        <v>194</v>
      </c>
      <c r="O33" s="33">
        <v>121</v>
      </c>
      <c r="Q33" s="33">
        <v>167</v>
      </c>
      <c r="S33" s="33">
        <v>52</v>
      </c>
      <c r="U33" s="33">
        <v>24</v>
      </c>
      <c r="W33" s="33">
        <v>6</v>
      </c>
    </row>
    <row r="34" spans="1:37" ht="15" customHeight="1" x14ac:dyDescent="0.4">
      <c r="A34" s="32" t="s">
        <v>58</v>
      </c>
      <c r="B34" s="33" t="s">
        <v>32</v>
      </c>
      <c r="C34" s="33">
        <v>-10</v>
      </c>
      <c r="G34" s="33">
        <v>-8</v>
      </c>
      <c r="I34" s="33">
        <v>-2</v>
      </c>
      <c r="K34" s="33">
        <v>-1</v>
      </c>
      <c r="M34" s="33">
        <v>-103</v>
      </c>
      <c r="O34" s="33">
        <v>-141</v>
      </c>
      <c r="Q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>
        <v>19883</v>
      </c>
      <c r="D36" s="39">
        <f>C37+C46+C55</f>
        <v>19884</v>
      </c>
      <c r="E36" s="38">
        <v>19082</v>
      </c>
      <c r="F36" s="39">
        <f>E37+E46+E55</f>
        <v>19081</v>
      </c>
      <c r="G36" s="38">
        <v>18178</v>
      </c>
      <c r="H36" s="39">
        <f>G37+G46+G55</f>
        <v>18176</v>
      </c>
      <c r="I36" s="38">
        <v>17338</v>
      </c>
      <c r="J36" s="39">
        <f>I37+I46+I55</f>
        <v>17337</v>
      </c>
      <c r="K36" s="38">
        <v>5983</v>
      </c>
      <c r="L36" s="39">
        <f>K37+K46+K55</f>
        <v>5982</v>
      </c>
      <c r="M36" s="38">
        <v>9229</v>
      </c>
      <c r="N36" s="39">
        <f>M37+M46+M55</f>
        <v>9229</v>
      </c>
      <c r="O36" s="38">
        <v>7387</v>
      </c>
      <c r="P36" s="39">
        <f>O37+O46+O55</f>
        <v>7386</v>
      </c>
      <c r="Q36" s="38">
        <v>6417</v>
      </c>
      <c r="R36" s="39">
        <f>Q37+Q46+Q55</f>
        <v>6416</v>
      </c>
      <c r="S36" s="38">
        <v>5690</v>
      </c>
      <c r="T36" s="39">
        <f>S37+S46+S55</f>
        <v>5690</v>
      </c>
      <c r="U36" s="38">
        <v>1013</v>
      </c>
      <c r="V36" s="39">
        <f>U37+U46+U55</f>
        <v>1013</v>
      </c>
      <c r="W36" s="38">
        <v>1268</v>
      </c>
      <c r="X36" s="39">
        <f>W37+W46+W55</f>
        <v>1267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>
        <v>17651</v>
      </c>
      <c r="D37" s="41">
        <f>SUM(C38:C45)-SUM(C39:C43)</f>
        <v>17650</v>
      </c>
      <c r="E37" s="40">
        <v>17145</v>
      </c>
      <c r="F37" s="41">
        <f>SUM(E38:E45)-SUM(E39:E43)</f>
        <v>17143</v>
      </c>
      <c r="G37" s="40">
        <v>16490</v>
      </c>
      <c r="H37" s="41">
        <f>SUM(G38:G45)-SUM(G39:G43)</f>
        <v>16488</v>
      </c>
      <c r="I37" s="40">
        <v>16017</v>
      </c>
      <c r="J37" s="41">
        <f>SUM(I38:I45)-SUM(I39:I43)</f>
        <v>16015</v>
      </c>
      <c r="K37" s="40">
        <v>5683</v>
      </c>
      <c r="L37" s="41">
        <f>SUM(K38:K45)-SUM(K39:K43)</f>
        <v>5680</v>
      </c>
      <c r="M37" s="40">
        <v>5632</v>
      </c>
      <c r="N37" s="41">
        <f>SUM(M38:M45)-SUM(M39:M43)</f>
        <v>5630</v>
      </c>
      <c r="O37" s="40">
        <v>5602</v>
      </c>
      <c r="P37" s="41">
        <f>SUM(O38:O45)-SUM(O39:O43)</f>
        <v>5601</v>
      </c>
      <c r="Q37" s="40">
        <v>5629</v>
      </c>
      <c r="R37" s="41">
        <f>SUM(Q38:Q45)-SUM(Q39:Q43)</f>
        <v>5627</v>
      </c>
      <c r="S37" s="40">
        <v>5532</v>
      </c>
      <c r="T37" s="41">
        <f>SUM(S38:S45)-SUM(S39:S43)</f>
        <v>5530</v>
      </c>
      <c r="U37" s="40">
        <v>856</v>
      </c>
      <c r="V37" s="41">
        <f>SUM(U38:U45)-SUM(U39:U43)</f>
        <v>853</v>
      </c>
      <c r="W37" s="40">
        <v>779</v>
      </c>
      <c r="X37" s="41">
        <f>SUM(W38:W45)-SUM(W39:W43)</f>
        <v>778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C38" s="33">
        <v>5420</v>
      </c>
      <c r="E38" s="33">
        <v>4965</v>
      </c>
      <c r="G38" s="33">
        <v>4369</v>
      </c>
      <c r="I38" s="33">
        <v>3977</v>
      </c>
      <c r="K38" s="33">
        <v>1379</v>
      </c>
      <c r="M38" s="33">
        <v>1329</v>
      </c>
      <c r="O38" s="33">
        <v>1300</v>
      </c>
      <c r="Q38" s="33">
        <v>1326</v>
      </c>
      <c r="S38" s="33">
        <v>1229</v>
      </c>
      <c r="U38" s="33">
        <v>585</v>
      </c>
      <c r="W38" s="33">
        <v>471</v>
      </c>
    </row>
    <row r="39" spans="1:37" ht="15" customHeight="1" x14ac:dyDescent="0.4">
      <c r="A39" s="32" t="s">
        <v>63</v>
      </c>
      <c r="B39" s="33" t="s">
        <v>32</v>
      </c>
      <c r="C39" s="33">
        <v>4366</v>
      </c>
      <c r="E39" s="33">
        <v>4100</v>
      </c>
      <c r="G39" s="33">
        <v>3713</v>
      </c>
      <c r="I39" s="33">
        <v>3399</v>
      </c>
      <c r="K39" s="33">
        <v>1113</v>
      </c>
      <c r="M39" s="33">
        <v>1069</v>
      </c>
      <c r="O39" s="33">
        <v>1006</v>
      </c>
      <c r="Q39" s="33">
        <v>961</v>
      </c>
      <c r="S39" s="33">
        <v>903</v>
      </c>
      <c r="U39" s="33">
        <v>245</v>
      </c>
      <c r="W39" s="33">
        <v>228</v>
      </c>
    </row>
    <row r="40" spans="1:37" ht="15" customHeight="1" x14ac:dyDescent="0.4">
      <c r="A40" s="32" t="s">
        <v>64</v>
      </c>
      <c r="B40" s="33" t="s">
        <v>32</v>
      </c>
      <c r="C40" s="33">
        <v>984</v>
      </c>
      <c r="E40" s="33">
        <v>809</v>
      </c>
      <c r="G40" s="33">
        <v>609</v>
      </c>
      <c r="I40" s="33">
        <v>539</v>
      </c>
      <c r="K40" s="33">
        <v>256</v>
      </c>
      <c r="M40" s="33">
        <v>245</v>
      </c>
      <c r="O40" s="33">
        <v>272</v>
      </c>
      <c r="Q40" s="33">
        <v>342</v>
      </c>
      <c r="S40" s="33">
        <v>284</v>
      </c>
      <c r="U40" s="33">
        <v>303</v>
      </c>
      <c r="W40" s="33">
        <v>204</v>
      </c>
    </row>
    <row r="41" spans="1:37" ht="15" customHeight="1" x14ac:dyDescent="0.4">
      <c r="A41" s="32" t="s">
        <v>65</v>
      </c>
      <c r="B41" s="33" t="s">
        <v>32</v>
      </c>
      <c r="C41" s="33">
        <v>70</v>
      </c>
      <c r="E41" s="33">
        <v>56</v>
      </c>
      <c r="G41" s="33">
        <v>47</v>
      </c>
      <c r="I41" s="33">
        <v>39</v>
      </c>
      <c r="K41" s="33">
        <v>10</v>
      </c>
      <c r="M41" s="33">
        <v>15</v>
      </c>
      <c r="O41" s="33">
        <v>22</v>
      </c>
      <c r="Q41" s="33">
        <v>23</v>
      </c>
      <c r="S41" s="33">
        <v>42</v>
      </c>
      <c r="U41" s="33">
        <v>37</v>
      </c>
      <c r="W41" s="33">
        <v>38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W44" s="33">
        <v>39</v>
      </c>
    </row>
    <row r="45" spans="1:37" ht="15" customHeight="1" x14ac:dyDescent="0.4">
      <c r="A45" s="32" t="s">
        <v>69</v>
      </c>
      <c r="B45" s="33" t="s">
        <v>32</v>
      </c>
      <c r="C45" s="33">
        <v>12230</v>
      </c>
      <c r="E45" s="33">
        <v>12178</v>
      </c>
      <c r="G45" s="33">
        <v>12119</v>
      </c>
      <c r="I45" s="33">
        <v>12038</v>
      </c>
      <c r="K45" s="33">
        <v>4301</v>
      </c>
      <c r="M45" s="33">
        <v>4301</v>
      </c>
      <c r="O45" s="33">
        <v>4301</v>
      </c>
      <c r="Q45" s="33">
        <v>4301</v>
      </c>
      <c r="S45" s="33">
        <v>4301</v>
      </c>
      <c r="U45" s="33">
        <v>268</v>
      </c>
      <c r="W45" s="33">
        <v>268</v>
      </c>
    </row>
    <row r="46" spans="1:37" s="28" customFormat="1" ht="15" customHeight="1" x14ac:dyDescent="0.4">
      <c r="A46" s="28" t="s">
        <v>70</v>
      </c>
      <c r="B46" s="40" t="s">
        <v>32</v>
      </c>
      <c r="C46" s="40">
        <v>71</v>
      </c>
      <c r="D46" s="41">
        <f>C46</f>
        <v>71</v>
      </c>
      <c r="E46" s="40">
        <v>41</v>
      </c>
      <c r="F46" s="41">
        <f>E46</f>
        <v>41</v>
      </c>
      <c r="G46" s="40">
        <v>13</v>
      </c>
      <c r="H46" s="41">
        <f>G46</f>
        <v>13</v>
      </c>
      <c r="I46" s="40">
        <v>7</v>
      </c>
      <c r="J46" s="41">
        <f>I46</f>
        <v>7</v>
      </c>
      <c r="K46" s="40"/>
      <c r="L46" s="41">
        <f>K46</f>
        <v>0</v>
      </c>
      <c r="M46" s="40"/>
      <c r="N46" s="41">
        <f>M46</f>
        <v>0</v>
      </c>
      <c r="O46" s="40"/>
      <c r="P46" s="41">
        <f>O46</f>
        <v>0</v>
      </c>
      <c r="Q46" s="40"/>
      <c r="R46" s="41">
        <f>Q46</f>
        <v>0</v>
      </c>
      <c r="S46" s="40"/>
      <c r="T46" s="41">
        <f>S46</f>
        <v>0</v>
      </c>
      <c r="U46" s="40"/>
      <c r="V46" s="41">
        <f>U46</f>
        <v>0</v>
      </c>
      <c r="W46" s="40"/>
      <c r="X46" s="41">
        <f>W46</f>
        <v>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>
        <v>54</v>
      </c>
      <c r="E47" s="33">
        <v>29</v>
      </c>
      <c r="G47" s="33">
        <v>4</v>
      </c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C49" s="33">
        <v>6</v>
      </c>
      <c r="E49" s="33">
        <v>2</v>
      </c>
    </row>
    <row r="50" spans="1:37" ht="15" customHeight="1" x14ac:dyDescent="0.4">
      <c r="A50" s="32" t="s">
        <v>74</v>
      </c>
      <c r="B50" s="33" t="s">
        <v>32</v>
      </c>
      <c r="C50" s="33">
        <v>54</v>
      </c>
      <c r="E50" s="33">
        <v>29</v>
      </c>
      <c r="G50" s="33">
        <v>4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C54" s="33">
        <v>10</v>
      </c>
      <c r="E54" s="33">
        <v>9</v>
      </c>
      <c r="G54" s="33">
        <v>8</v>
      </c>
      <c r="I54" s="33">
        <v>7</v>
      </c>
    </row>
    <row r="55" spans="1:37" s="28" customFormat="1" ht="15" customHeight="1" x14ac:dyDescent="0.4">
      <c r="A55" s="28" t="s">
        <v>78</v>
      </c>
      <c r="B55" s="40" t="s">
        <v>32</v>
      </c>
      <c r="C55" s="40">
        <v>2162</v>
      </c>
      <c r="D55" s="41">
        <f>SUM(C56:C76)-SUM(C57:C61)</f>
        <v>2162</v>
      </c>
      <c r="E55" s="40">
        <v>1895</v>
      </c>
      <c r="F55" s="41">
        <f>SUM(E56:E76)-SUM(E57:E61)</f>
        <v>1892</v>
      </c>
      <c r="G55" s="40">
        <v>1673</v>
      </c>
      <c r="H55" s="41">
        <f>SUM(G56:G76)-SUM(G57:G61)</f>
        <v>1671</v>
      </c>
      <c r="I55" s="40">
        <v>1313</v>
      </c>
      <c r="J55" s="41">
        <f>SUM(I56:I76)-SUM(I57:I61)</f>
        <v>1311</v>
      </c>
      <c r="K55" s="40">
        <v>299</v>
      </c>
      <c r="L55" s="41">
        <f>SUM(K56:K76)-SUM(K57:K61)</f>
        <v>297</v>
      </c>
      <c r="M55" s="40">
        <v>3597</v>
      </c>
      <c r="N55" s="41">
        <f>SUM(M56:M76)-SUM(M57:M61)</f>
        <v>3597</v>
      </c>
      <c r="O55" s="40">
        <v>1784</v>
      </c>
      <c r="P55" s="41">
        <f>SUM(O56:O76)-SUM(O57:O61)</f>
        <v>1784</v>
      </c>
      <c r="Q55" s="40">
        <v>787</v>
      </c>
      <c r="R55" s="41">
        <f>SUM(Q56:Q76)-SUM(Q57:Q61)</f>
        <v>787</v>
      </c>
      <c r="S55" s="40">
        <v>158</v>
      </c>
      <c r="T55" s="41">
        <f>SUM(S56:S76)-SUM(S57:S61)</f>
        <v>157</v>
      </c>
      <c r="U55" s="40">
        <v>157</v>
      </c>
      <c r="V55" s="41">
        <f>SUM(U56:U76)-SUM(U57:U61)</f>
        <v>156</v>
      </c>
      <c r="W55" s="40">
        <v>488</v>
      </c>
      <c r="X55" s="41">
        <f>SUM(W56:W76)-SUM(W57:W61)</f>
        <v>488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C56" s="33">
        <v>1750</v>
      </c>
      <c r="D56" s="31">
        <f>SUM(C57:C61)</f>
        <v>1750</v>
      </c>
      <c r="E56" s="33">
        <v>1526</v>
      </c>
      <c r="F56" s="31">
        <f>SUM(E57:E61)</f>
        <v>1526</v>
      </c>
      <c r="G56" s="33">
        <v>1309</v>
      </c>
      <c r="H56" s="31">
        <f>SUM(G57:G61)</f>
        <v>1309</v>
      </c>
      <c r="I56" s="33">
        <v>1091</v>
      </c>
      <c r="J56" s="31">
        <f>SUM(I57:I61)</f>
        <v>1091</v>
      </c>
      <c r="K56" s="33">
        <v>188</v>
      </c>
      <c r="L56" s="31">
        <f>SUM(K57:K61)</f>
        <v>188</v>
      </c>
      <c r="M56" s="33">
        <v>3571</v>
      </c>
      <c r="N56" s="31">
        <f>SUM(M57:M61)</f>
        <v>3571</v>
      </c>
      <c r="O56" s="33">
        <v>1763</v>
      </c>
      <c r="P56" s="31">
        <f>SUM(O57:O61)</f>
        <v>1797</v>
      </c>
      <c r="Q56" s="33">
        <v>778</v>
      </c>
      <c r="R56" s="31">
        <f>SUM(Q57:Q61)</f>
        <v>812</v>
      </c>
      <c r="S56" s="33">
        <v>149</v>
      </c>
      <c r="T56" s="31">
        <f>SUM(S57:S61)</f>
        <v>149</v>
      </c>
      <c r="U56" s="33">
        <v>149</v>
      </c>
      <c r="V56" s="31">
        <f>SUM(U57:U61)</f>
        <v>149</v>
      </c>
      <c r="W56" s="33">
        <v>141</v>
      </c>
      <c r="X56" s="31">
        <f>SUM(W57:W61)</f>
        <v>141</v>
      </c>
    </row>
    <row r="57" spans="1:37" ht="15" customHeight="1" x14ac:dyDescent="0.4">
      <c r="A57" s="32" t="s">
        <v>80</v>
      </c>
      <c r="B57" s="33" t="s">
        <v>32</v>
      </c>
      <c r="C57" s="33">
        <v>598</v>
      </c>
      <c r="E57" s="33">
        <v>404</v>
      </c>
      <c r="G57" s="33">
        <v>227</v>
      </c>
      <c r="I57" s="33">
        <v>1023</v>
      </c>
      <c r="K57" s="33">
        <v>142</v>
      </c>
      <c r="M57" s="33">
        <v>3537</v>
      </c>
      <c r="O57" s="33">
        <v>1729</v>
      </c>
      <c r="Q57" s="33">
        <v>744</v>
      </c>
      <c r="S57" s="33">
        <v>115</v>
      </c>
      <c r="U57" s="33">
        <v>115</v>
      </c>
      <c r="W57" s="33">
        <v>113</v>
      </c>
    </row>
    <row r="58" spans="1:37" ht="15" customHeight="1" x14ac:dyDescent="0.4">
      <c r="A58" s="32" t="s">
        <v>81</v>
      </c>
      <c r="B58" s="33" t="s">
        <v>32</v>
      </c>
      <c r="C58" s="33">
        <v>10</v>
      </c>
      <c r="E58" s="33">
        <v>10</v>
      </c>
      <c r="G58" s="33">
        <v>10</v>
      </c>
      <c r="I58" s="33">
        <v>10</v>
      </c>
      <c r="K58" s="33">
        <v>20</v>
      </c>
      <c r="O58" s="33">
        <v>34</v>
      </c>
      <c r="Q58" s="33">
        <v>34</v>
      </c>
      <c r="S58" s="33">
        <v>34</v>
      </c>
      <c r="U58" s="33">
        <v>34</v>
      </c>
      <c r="W58" s="33">
        <v>28</v>
      </c>
    </row>
    <row r="59" spans="1:37" ht="15" customHeight="1" x14ac:dyDescent="0.4">
      <c r="A59" s="32" t="s">
        <v>82</v>
      </c>
      <c r="B59" s="33" t="s">
        <v>32</v>
      </c>
      <c r="C59" s="33">
        <v>1142</v>
      </c>
      <c r="E59" s="33">
        <v>1112</v>
      </c>
      <c r="G59" s="33">
        <v>1072</v>
      </c>
      <c r="I59" s="33">
        <v>58</v>
      </c>
      <c r="K59" s="33">
        <v>26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M61" s="33">
        <v>34</v>
      </c>
      <c r="O61" s="33">
        <v>34</v>
      </c>
      <c r="Q61" s="33">
        <v>34</v>
      </c>
    </row>
    <row r="62" spans="1:37" ht="15" customHeight="1" x14ac:dyDescent="0.4">
      <c r="A62" s="32" t="s">
        <v>85</v>
      </c>
      <c r="B62" s="33" t="s">
        <v>32</v>
      </c>
      <c r="C62" s="33">
        <v>20</v>
      </c>
      <c r="E62" s="33">
        <v>16</v>
      </c>
      <c r="G62" s="33">
        <v>8</v>
      </c>
      <c r="I62" s="33">
        <v>7</v>
      </c>
      <c r="K62" s="33">
        <v>1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C67" s="33">
        <v>53</v>
      </c>
      <c r="E67" s="33">
        <v>44</v>
      </c>
      <c r="G67" s="33">
        <v>54</v>
      </c>
      <c r="I67" s="33">
        <v>48</v>
      </c>
      <c r="K67" s="33">
        <v>4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C70" s="33">
        <v>74</v>
      </c>
      <c r="E70" s="33">
        <v>48</v>
      </c>
      <c r="G70" s="33">
        <v>20</v>
      </c>
      <c r="I70" s="33">
        <v>21</v>
      </c>
      <c r="K70" s="33">
        <v>100</v>
      </c>
      <c r="U70" s="33">
        <v>7</v>
      </c>
      <c r="W70" s="33">
        <v>354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>
        <v>266</v>
      </c>
      <c r="D74" s="41">
        <f>C74</f>
        <v>266</v>
      </c>
      <c r="E74" s="40">
        <v>258</v>
      </c>
      <c r="F74" s="41">
        <f>E74</f>
        <v>258</v>
      </c>
      <c r="G74" s="40">
        <v>280</v>
      </c>
      <c r="H74" s="41">
        <f>G74</f>
        <v>280</v>
      </c>
      <c r="I74" s="40">
        <v>144</v>
      </c>
      <c r="J74" s="41">
        <f>I74</f>
        <v>144</v>
      </c>
      <c r="K74" s="40">
        <v>4</v>
      </c>
      <c r="L74" s="41">
        <f>K74</f>
        <v>4</v>
      </c>
      <c r="M74" s="40">
        <v>26</v>
      </c>
      <c r="N74" s="41">
        <f>M74</f>
        <v>26</v>
      </c>
      <c r="O74" s="40">
        <v>21</v>
      </c>
      <c r="P74" s="41">
        <f>O74</f>
        <v>21</v>
      </c>
      <c r="Q74" s="40">
        <v>9</v>
      </c>
      <c r="R74" s="41">
        <f>Q74</f>
        <v>9</v>
      </c>
      <c r="S74" s="40">
        <v>9</v>
      </c>
      <c r="T74" s="41">
        <f>S74</f>
        <v>9</v>
      </c>
      <c r="U74" s="40">
        <v>1</v>
      </c>
      <c r="V74" s="41">
        <f>U74</f>
        <v>1</v>
      </c>
      <c r="W74" s="40">
        <v>1</v>
      </c>
      <c r="X74" s="41">
        <f>W74</f>
        <v>1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C75" s="33">
        <v>-1</v>
      </c>
      <c r="S75" s="33">
        <v>-1</v>
      </c>
      <c r="U75" s="33">
        <v>-1</v>
      </c>
      <c r="W75" s="33">
        <v>-8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>
        <v>35</v>
      </c>
      <c r="F77" s="36"/>
      <c r="G77" s="35">
        <v>17</v>
      </c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E80" s="33">
        <v>35</v>
      </c>
      <c r="G80" s="33">
        <v>17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>
        <v>27876</v>
      </c>
      <c r="D83" s="44">
        <f>C8+C37+C46+C55+C77+C81+C82</f>
        <v>27877</v>
      </c>
      <c r="E83" s="43">
        <v>26742</v>
      </c>
      <c r="F83" s="44">
        <f>E8+E37+E46+E55+E77+E81+E82</f>
        <v>26740</v>
      </c>
      <c r="G83" s="43">
        <v>24730</v>
      </c>
      <c r="H83" s="44">
        <f>G8+G37+G46+G55+G77+G81+G82</f>
        <v>24727</v>
      </c>
      <c r="I83" s="43">
        <v>23115</v>
      </c>
      <c r="J83" s="44">
        <f>I8+I37+I46+I55+I77+I81+I82</f>
        <v>23113</v>
      </c>
      <c r="K83" s="43">
        <v>11808</v>
      </c>
      <c r="L83" s="44">
        <f>K8+K37+K46+K55+K77+K81+K82</f>
        <v>11807</v>
      </c>
      <c r="M83" s="43">
        <v>13722</v>
      </c>
      <c r="N83" s="44">
        <f>M8+M37+M46+M55+M77+M81+M82</f>
        <v>13721</v>
      </c>
      <c r="O83" s="43">
        <v>12907</v>
      </c>
      <c r="P83" s="44">
        <f>O8+O37+O46+O55+O77+O81+O82</f>
        <v>12906</v>
      </c>
      <c r="Q83" s="43">
        <v>12847</v>
      </c>
      <c r="R83" s="44">
        <f>Q8+Q37+Q46+Q55+Q77+Q81+Q82</f>
        <v>12845</v>
      </c>
      <c r="S83" s="43">
        <v>11819</v>
      </c>
      <c r="T83" s="44">
        <f>S8+S37+S46+S55+S77+S81+S82</f>
        <v>11818</v>
      </c>
      <c r="U83" s="43">
        <v>5120</v>
      </c>
      <c r="V83" s="44">
        <f>U8+U37+U46+U55+U77+U81+U82</f>
        <v>5119</v>
      </c>
      <c r="W83" s="43">
        <v>4207</v>
      </c>
      <c r="X83" s="44">
        <f>W8+W37+W46+W55+W77+W81+W82</f>
        <v>4206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>
        <v>18957</v>
      </c>
      <c r="D84" s="37">
        <f>SUM(C85:C111)-C87</f>
        <v>18958</v>
      </c>
      <c r="E84" s="38">
        <v>13479</v>
      </c>
      <c r="F84" s="39">
        <f>SUM(E85:E111)-E87</f>
        <v>13473</v>
      </c>
      <c r="G84" s="38">
        <v>8275</v>
      </c>
      <c r="H84" s="39">
        <f>SUM(G85:G111)-G87</f>
        <v>8268</v>
      </c>
      <c r="I84" s="38">
        <v>12875</v>
      </c>
      <c r="J84" s="39">
        <f>SUM(I85:I111)-I87</f>
        <v>12871</v>
      </c>
      <c r="K84" s="38">
        <v>5346</v>
      </c>
      <c r="L84" s="39">
        <f>SUM(K85:K111)-K87</f>
        <v>5344</v>
      </c>
      <c r="M84" s="38">
        <v>4607</v>
      </c>
      <c r="N84" s="39">
        <f>SUM(M85:M111)-M87</f>
        <v>4604</v>
      </c>
      <c r="O84" s="38">
        <v>8584</v>
      </c>
      <c r="P84" s="39">
        <f>SUM(O85:O111)-O87</f>
        <v>8582</v>
      </c>
      <c r="Q84" s="38">
        <v>7133</v>
      </c>
      <c r="R84" s="39">
        <f>SUM(Q85:Q111)-Q87</f>
        <v>7132</v>
      </c>
      <c r="S84" s="38">
        <v>7013</v>
      </c>
      <c r="T84" s="39">
        <f>SUM(S85:S111)-S87-S99</f>
        <v>7008</v>
      </c>
      <c r="U84" s="38">
        <v>2314</v>
      </c>
      <c r="V84" s="39">
        <f>SUM(U85:U111)-U87-U99</f>
        <v>2310</v>
      </c>
      <c r="W84" s="38">
        <v>1902</v>
      </c>
      <c r="X84" s="39">
        <f>SUM(W85:W111)-W87-W99</f>
        <v>1896</v>
      </c>
      <c r="AA84" s="37">
        <f>IF(AND(D84&gt;C84-5,D84&lt;C84+5),1)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J84" s="37">
        <f>IF(AND(V84&gt;U84-5,V84&lt;U84+5),1)</f>
        <v>1</v>
      </c>
    </row>
    <row r="85" spans="1:37" ht="15" customHeight="1" x14ac:dyDescent="0.4">
      <c r="A85" s="32" t="s">
        <v>105</v>
      </c>
      <c r="B85" s="33" t="s">
        <v>32</v>
      </c>
      <c r="C85" s="33">
        <v>4179</v>
      </c>
      <c r="E85" s="33">
        <v>3428</v>
      </c>
      <c r="G85" s="33">
        <v>2237</v>
      </c>
      <c r="I85" s="33">
        <v>2601</v>
      </c>
      <c r="K85" s="33">
        <v>1048</v>
      </c>
      <c r="M85" s="33">
        <v>1379</v>
      </c>
      <c r="O85" s="33">
        <v>1177</v>
      </c>
      <c r="Q85" s="33">
        <v>1063</v>
      </c>
      <c r="S85" s="33">
        <v>1708</v>
      </c>
      <c r="U85" s="33">
        <v>868</v>
      </c>
      <c r="W85" s="33">
        <v>821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C87" s="33">
        <v>12754</v>
      </c>
      <c r="E87" s="33">
        <v>8996</v>
      </c>
      <c r="G87" s="33">
        <v>4850</v>
      </c>
      <c r="I87" s="33">
        <v>9257</v>
      </c>
      <c r="K87" s="33">
        <v>1500</v>
      </c>
      <c r="M87" s="33">
        <v>1200</v>
      </c>
      <c r="O87" s="33">
        <v>5859</v>
      </c>
      <c r="Q87" s="33">
        <v>4659</v>
      </c>
      <c r="S87" s="33">
        <v>4935</v>
      </c>
      <c r="U87" s="33">
        <v>133</v>
      </c>
      <c r="W87" s="33">
        <v>86</v>
      </c>
    </row>
    <row r="88" spans="1:37" ht="15" customHeight="1" outlineLevel="1" x14ac:dyDescent="0.4">
      <c r="A88" s="32" t="s">
        <v>108</v>
      </c>
      <c r="B88" s="33" t="s">
        <v>32</v>
      </c>
      <c r="C88" s="33">
        <v>12604</v>
      </c>
      <c r="E88" s="33">
        <v>8846</v>
      </c>
      <c r="G88" s="33">
        <v>4750</v>
      </c>
      <c r="I88" s="33">
        <v>9257</v>
      </c>
      <c r="K88" s="33">
        <v>1500</v>
      </c>
      <c r="M88" s="33">
        <v>1200</v>
      </c>
      <c r="O88" s="33">
        <v>5859</v>
      </c>
      <c r="Q88" s="33">
        <v>4659</v>
      </c>
      <c r="S88" s="33">
        <v>4935</v>
      </c>
      <c r="U88" s="33">
        <v>133</v>
      </c>
      <c r="W88" s="33">
        <v>86</v>
      </c>
    </row>
    <row r="89" spans="1:37" ht="15" customHeight="1" outlineLevel="1" x14ac:dyDescent="0.4">
      <c r="A89" s="32" t="s">
        <v>109</v>
      </c>
      <c r="B89" s="33" t="s">
        <v>32</v>
      </c>
      <c r="C89" s="33">
        <v>150</v>
      </c>
      <c r="E89" s="33">
        <v>150</v>
      </c>
      <c r="G89" s="33">
        <v>100</v>
      </c>
    </row>
    <row r="90" spans="1:37" ht="15" customHeight="1" x14ac:dyDescent="0.4">
      <c r="A90" s="32" t="s">
        <v>110</v>
      </c>
      <c r="B90" s="33" t="s">
        <v>32</v>
      </c>
      <c r="S90" s="33">
        <v>1</v>
      </c>
      <c r="U90" s="33">
        <v>1</v>
      </c>
      <c r="W90" s="33">
        <v>1</v>
      </c>
    </row>
    <row r="91" spans="1:37" ht="15" customHeight="1" x14ac:dyDescent="0.4">
      <c r="A91" s="32" t="s">
        <v>111</v>
      </c>
      <c r="B91" s="33" t="s">
        <v>32</v>
      </c>
      <c r="C91" s="33">
        <v>281</v>
      </c>
      <c r="E91" s="33">
        <v>244</v>
      </c>
      <c r="G91" s="33">
        <v>285</v>
      </c>
      <c r="I91" s="33">
        <v>98</v>
      </c>
      <c r="K91" s="33">
        <v>827</v>
      </c>
      <c r="S91" s="33">
        <v>69</v>
      </c>
      <c r="U91" s="33">
        <v>149</v>
      </c>
      <c r="W91" s="33">
        <v>85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C93" s="33">
        <v>7</v>
      </c>
      <c r="E93" s="33">
        <v>13</v>
      </c>
      <c r="G93" s="33">
        <v>13</v>
      </c>
      <c r="I93" s="33">
        <v>36</v>
      </c>
      <c r="K93" s="33">
        <v>18</v>
      </c>
      <c r="S93" s="33">
        <v>10</v>
      </c>
      <c r="U93" s="33">
        <v>34</v>
      </c>
      <c r="W93" s="33">
        <v>8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  <c r="S95" s="33">
        <v>70</v>
      </c>
      <c r="W95" s="33">
        <v>28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  <c r="C98" s="33">
        <v>1461</v>
      </c>
      <c r="E98" s="33">
        <v>639</v>
      </c>
      <c r="G98" s="33">
        <v>722</v>
      </c>
      <c r="I98" s="33">
        <v>747</v>
      </c>
      <c r="K98" s="33">
        <v>372</v>
      </c>
      <c r="M98" s="33">
        <v>855</v>
      </c>
      <c r="O98" s="33">
        <v>861</v>
      </c>
      <c r="Q98" s="33">
        <v>1099</v>
      </c>
      <c r="S98" s="33">
        <v>133</v>
      </c>
      <c r="U98" s="33">
        <v>92</v>
      </c>
      <c r="W98" s="33">
        <v>286</v>
      </c>
    </row>
    <row r="99" spans="1:37" ht="15" customHeight="1" x14ac:dyDescent="0.4">
      <c r="A99" s="32" t="s">
        <v>119</v>
      </c>
      <c r="B99" s="33" t="s">
        <v>32</v>
      </c>
      <c r="S99" s="33">
        <v>133</v>
      </c>
      <c r="U99" s="33">
        <v>92</v>
      </c>
      <c r="W99" s="33">
        <v>286</v>
      </c>
    </row>
    <row r="100" spans="1:37" ht="15" customHeight="1" x14ac:dyDescent="0.4">
      <c r="A100" s="32" t="s">
        <v>120</v>
      </c>
      <c r="B100" s="33" t="s">
        <v>32</v>
      </c>
      <c r="C100" s="33">
        <v>44</v>
      </c>
      <c r="E100" s="33">
        <v>12</v>
      </c>
      <c r="G100" s="33">
        <v>6</v>
      </c>
      <c r="I100" s="33">
        <v>5</v>
      </c>
      <c r="K100" s="33">
        <v>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C104" s="33">
        <v>173</v>
      </c>
      <c r="E104" s="33">
        <v>120</v>
      </c>
      <c r="G104" s="33">
        <v>106</v>
      </c>
      <c r="I104" s="33">
        <v>101</v>
      </c>
      <c r="K104" s="33">
        <v>55</v>
      </c>
      <c r="M104" s="33">
        <v>51</v>
      </c>
      <c r="O104" s="33">
        <v>52</v>
      </c>
      <c r="Q104" s="33">
        <v>54</v>
      </c>
      <c r="S104" s="33">
        <v>57</v>
      </c>
      <c r="U104" s="33">
        <v>55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C107" s="33">
        <v>12</v>
      </c>
      <c r="E107" s="33">
        <v>12</v>
      </c>
      <c r="G107" s="33">
        <v>12</v>
      </c>
      <c r="I107" s="33">
        <v>7</v>
      </c>
      <c r="K107" s="33">
        <v>1503</v>
      </c>
      <c r="M107" s="33">
        <v>987</v>
      </c>
      <c r="O107" s="33">
        <v>352</v>
      </c>
      <c r="Q107" s="33">
        <v>26</v>
      </c>
      <c r="S107" s="33">
        <v>1</v>
      </c>
      <c r="U107" s="33">
        <v>956</v>
      </c>
      <c r="W107" s="33">
        <v>562</v>
      </c>
    </row>
    <row r="108" spans="1:37" ht="15" customHeight="1" x14ac:dyDescent="0.4">
      <c r="A108" s="32" t="s">
        <v>128</v>
      </c>
      <c r="B108" s="33" t="s">
        <v>32</v>
      </c>
      <c r="E108" s="33">
        <v>9</v>
      </c>
      <c r="G108" s="33">
        <v>31</v>
      </c>
    </row>
    <row r="109" spans="1:37" ht="15" customHeight="1" x14ac:dyDescent="0.4">
      <c r="A109" s="32" t="s">
        <v>129</v>
      </c>
      <c r="B109" s="33" t="s">
        <v>32</v>
      </c>
      <c r="C109" s="33">
        <v>47</v>
      </c>
      <c r="G109" s="33">
        <v>6</v>
      </c>
      <c r="I109" s="33">
        <v>1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/>
      <c r="F111" s="36"/>
      <c r="G111" s="35"/>
      <c r="H111" s="36"/>
      <c r="I111" s="35">
        <v>18</v>
      </c>
      <c r="J111" s="36"/>
      <c r="K111" s="35">
        <v>15</v>
      </c>
      <c r="L111" s="36"/>
      <c r="M111" s="35">
        <v>132</v>
      </c>
      <c r="N111" s="36"/>
      <c r="O111" s="35">
        <v>281</v>
      </c>
      <c r="P111" s="36"/>
      <c r="Q111" s="35">
        <v>231</v>
      </c>
      <c r="R111" s="36"/>
      <c r="S111" s="35">
        <v>24</v>
      </c>
      <c r="T111" s="36"/>
      <c r="U111" s="35">
        <v>22</v>
      </c>
      <c r="V111" s="36"/>
      <c r="W111" s="35">
        <v>19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>
        <v>5329</v>
      </c>
      <c r="D112" s="39">
        <f>SUM(C113:C131)-C113-SUM(C121:C124)</f>
        <v>5329</v>
      </c>
      <c r="E112" s="38">
        <v>8698</v>
      </c>
      <c r="F112" s="39">
        <f>SUM(E113:E131)-E113-SUM(E121:E124)</f>
        <v>8697</v>
      </c>
      <c r="G112" s="38">
        <v>12585</v>
      </c>
      <c r="H112" s="39">
        <f>SUM(G113:G131)-G113-SUM(G121:G124)</f>
        <v>12584</v>
      </c>
      <c r="I112" s="38">
        <v>5512</v>
      </c>
      <c r="J112" s="39">
        <f>SUM(I113:I131)-I113-SUM(I121:I124)</f>
        <v>5512</v>
      </c>
      <c r="K112" s="38">
        <v>4141</v>
      </c>
      <c r="L112" s="39">
        <f>SUM(K113:K131)-K113-SUM(K121:K124)</f>
        <v>4140</v>
      </c>
      <c r="M112" s="38">
        <v>4049</v>
      </c>
      <c r="N112" s="39">
        <f>SUM(M113:M131)-M113-SUM(M121:M124)</f>
        <v>4048</v>
      </c>
      <c r="O112" s="38">
        <v>781</v>
      </c>
      <c r="P112" s="39">
        <f>SUM(O113:O131)-O113-SUM(O121:O124)</f>
        <v>781</v>
      </c>
      <c r="Q112" s="38">
        <v>3568</v>
      </c>
      <c r="R112" s="39">
        <f>SUM(Q113:Q131)-Q113-SUM(Q121:Q124)</f>
        <v>3568</v>
      </c>
      <c r="S112" s="38">
        <v>3204</v>
      </c>
      <c r="T112" s="39">
        <f>SUM(S113:S131)-S113-SUM(S121:S124)</f>
        <v>3202</v>
      </c>
      <c r="U112" s="38">
        <v>829</v>
      </c>
      <c r="V112" s="39">
        <f>SUM(U113:U131)-U113-SUM(U121:U124)</f>
        <v>828</v>
      </c>
      <c r="W112" s="38">
        <v>372</v>
      </c>
      <c r="X112" s="39">
        <f>SUM(W113:W131)-W113-SUM(W121:W124)</f>
        <v>370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C113" s="33">
        <v>4991</v>
      </c>
      <c r="E113" s="33">
        <v>8473</v>
      </c>
      <c r="G113" s="33">
        <v>12306</v>
      </c>
      <c r="I113" s="33">
        <v>5186</v>
      </c>
      <c r="K113" s="33">
        <v>3270</v>
      </c>
      <c r="M113" s="33">
        <v>3259</v>
      </c>
      <c r="Q113" s="33">
        <v>2786</v>
      </c>
      <c r="S113" s="33">
        <v>2321</v>
      </c>
    </row>
    <row r="114" spans="1:33" ht="15" customHeight="1" outlineLevel="1" x14ac:dyDescent="0.4">
      <c r="A114" s="32" t="s">
        <v>134</v>
      </c>
      <c r="B114" s="33" t="s">
        <v>32</v>
      </c>
      <c r="C114" s="33">
        <v>750</v>
      </c>
      <c r="E114" s="33">
        <v>600</v>
      </c>
    </row>
    <row r="115" spans="1:33" ht="15" customHeight="1" outlineLevel="1" x14ac:dyDescent="0.4">
      <c r="A115" s="32" t="s">
        <v>135</v>
      </c>
      <c r="B115" s="33" t="s">
        <v>32</v>
      </c>
      <c r="C115" s="33">
        <v>4241</v>
      </c>
      <c r="E115" s="33">
        <v>7873</v>
      </c>
      <c r="G115" s="33">
        <v>12306</v>
      </c>
      <c r="I115" s="33">
        <v>5186</v>
      </c>
      <c r="K115" s="33">
        <v>3270</v>
      </c>
      <c r="M115" s="33">
        <v>3259</v>
      </c>
      <c r="Q115" s="33">
        <v>2786</v>
      </c>
      <c r="S115" s="33">
        <v>2321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Q117" s="33">
        <v>3</v>
      </c>
      <c r="S117" s="33">
        <v>5</v>
      </c>
      <c r="U117" s="33">
        <v>4</v>
      </c>
      <c r="W117" s="33">
        <v>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W119" s="33">
        <v>298</v>
      </c>
    </row>
    <row r="120" spans="1:33" ht="15" customHeight="1" x14ac:dyDescent="0.4">
      <c r="A120" s="32" t="s">
        <v>139</v>
      </c>
      <c r="B120" s="33" t="s">
        <v>32</v>
      </c>
      <c r="C120" s="33">
        <v>338</v>
      </c>
      <c r="E120" s="33">
        <v>222</v>
      </c>
      <c r="G120" s="33">
        <v>276</v>
      </c>
      <c r="I120" s="33">
        <v>324</v>
      </c>
      <c r="K120" s="33">
        <v>825</v>
      </c>
      <c r="M120" s="33">
        <v>769</v>
      </c>
      <c r="O120" s="33">
        <v>773</v>
      </c>
      <c r="Q120" s="33">
        <v>777</v>
      </c>
      <c r="S120" s="33">
        <v>747</v>
      </c>
      <c r="U120" s="33">
        <v>734</v>
      </c>
      <c r="W120" s="33">
        <v>10</v>
      </c>
    </row>
    <row r="121" spans="1:33" ht="15" customHeight="1" x14ac:dyDescent="0.4">
      <c r="A121" s="32" t="s">
        <v>140</v>
      </c>
      <c r="B121" s="33" t="s">
        <v>32</v>
      </c>
      <c r="C121" s="33">
        <v>338</v>
      </c>
      <c r="E121" s="33">
        <v>222</v>
      </c>
      <c r="G121" s="33">
        <v>276</v>
      </c>
      <c r="I121" s="33">
        <v>324</v>
      </c>
      <c r="K121" s="33">
        <v>825</v>
      </c>
      <c r="M121" s="33">
        <v>769</v>
      </c>
      <c r="O121" s="33">
        <v>773</v>
      </c>
      <c r="Q121" s="33">
        <v>777</v>
      </c>
      <c r="S121" s="33">
        <v>737</v>
      </c>
      <c r="U121" s="33">
        <v>724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  <c r="S124" s="33">
        <v>10</v>
      </c>
      <c r="U124" s="33">
        <v>10</v>
      </c>
      <c r="W124" s="33">
        <v>10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S126" s="33">
        <v>129</v>
      </c>
      <c r="U126" s="33">
        <v>90</v>
      </c>
      <c r="W126" s="33">
        <v>60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2</v>
      </c>
      <c r="F131" s="36"/>
      <c r="G131" s="35">
        <v>2</v>
      </c>
      <c r="H131" s="36"/>
      <c r="I131" s="35">
        <v>2</v>
      </c>
      <c r="J131" s="36"/>
      <c r="K131" s="35">
        <v>45</v>
      </c>
      <c r="L131" s="36"/>
      <c r="M131" s="35">
        <v>20</v>
      </c>
      <c r="N131" s="36"/>
      <c r="O131" s="35">
        <v>8</v>
      </c>
      <c r="P131" s="36"/>
      <c r="Q131" s="35">
        <v>2</v>
      </c>
      <c r="R131" s="36"/>
      <c r="S131" s="35"/>
      <c r="T131" s="36"/>
      <c r="U131" s="35"/>
      <c r="V131" s="36"/>
      <c r="W131" s="35"/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>
        <v>24286</v>
      </c>
      <c r="D136" s="44">
        <f>C84+C112+SUM(C132:C135)</f>
        <v>24286</v>
      </c>
      <c r="E136" s="43">
        <v>22177</v>
      </c>
      <c r="F136" s="44">
        <f>E84+E112+SUM(E132:E135)</f>
        <v>22177</v>
      </c>
      <c r="G136" s="43">
        <v>20860</v>
      </c>
      <c r="H136" s="44">
        <f>G84+G112+SUM(G132:G135)</f>
        <v>20860</v>
      </c>
      <c r="I136" s="43">
        <v>18388</v>
      </c>
      <c r="J136" s="44">
        <f>I84+I112+SUM(I132:I135)</f>
        <v>18387</v>
      </c>
      <c r="K136" s="43">
        <v>9488</v>
      </c>
      <c r="L136" s="44">
        <f>K84+K112+SUM(K132:K135)</f>
        <v>9487</v>
      </c>
      <c r="M136" s="43">
        <v>8656</v>
      </c>
      <c r="N136" s="44">
        <f>M84+M112+SUM(M132:M135)</f>
        <v>8656</v>
      </c>
      <c r="O136" s="43">
        <v>9366</v>
      </c>
      <c r="P136" s="44">
        <f>O84+O112+SUM(O132:O135)</f>
        <v>9365</v>
      </c>
      <c r="Q136" s="43">
        <v>10702</v>
      </c>
      <c r="R136" s="44">
        <f>Q84+Q112+SUM(Q132:Q135)</f>
        <v>10701</v>
      </c>
      <c r="S136" s="43">
        <v>10218</v>
      </c>
      <c r="T136" s="44">
        <f>S84+S112+SUM(S132:S135)</f>
        <v>10217</v>
      </c>
      <c r="U136" s="43">
        <v>3143</v>
      </c>
      <c r="V136" s="44">
        <f>U84+U112+SUM(U132:U135)</f>
        <v>3143</v>
      </c>
      <c r="W136" s="43">
        <v>2274</v>
      </c>
      <c r="X136" s="44">
        <f>W84+W112+SUM(W132:W135)</f>
        <v>2274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M139" s="33">
        <v>5066</v>
      </c>
      <c r="O139" s="33">
        <v>3541</v>
      </c>
      <c r="Q139" s="33">
        <v>2145</v>
      </c>
      <c r="S139" s="33">
        <v>1601</v>
      </c>
      <c r="U139" s="33">
        <v>1976</v>
      </c>
      <c r="W139" s="33">
        <v>1933</v>
      </c>
    </row>
    <row r="140" spans="1:37" ht="15" customHeight="1" x14ac:dyDescent="0.4">
      <c r="A140" s="32" t="s">
        <v>156</v>
      </c>
      <c r="B140" s="33" t="s">
        <v>32</v>
      </c>
      <c r="M140" s="33">
        <v>4996</v>
      </c>
      <c r="O140" s="33">
        <v>3476</v>
      </c>
      <c r="Q140" s="33">
        <v>2145</v>
      </c>
      <c r="S140" s="33">
        <v>1601</v>
      </c>
      <c r="U140" s="33">
        <v>1976</v>
      </c>
      <c r="W140" s="33">
        <v>1933</v>
      </c>
    </row>
    <row r="141" spans="1:37" ht="15" customHeight="1" x14ac:dyDescent="0.4">
      <c r="A141" s="32" t="s">
        <v>157</v>
      </c>
      <c r="B141" s="33" t="s">
        <v>32</v>
      </c>
      <c r="C141" s="33">
        <v>3294</v>
      </c>
      <c r="E141" s="33">
        <v>3801</v>
      </c>
      <c r="G141" s="33">
        <v>3801</v>
      </c>
      <c r="I141" s="33">
        <v>3801</v>
      </c>
      <c r="K141" s="33">
        <v>1631</v>
      </c>
      <c r="M141" s="33">
        <v>3483</v>
      </c>
      <c r="O141" s="33">
        <v>3736</v>
      </c>
      <c r="Q141" s="33">
        <v>3736</v>
      </c>
      <c r="S141" s="33">
        <v>1402</v>
      </c>
      <c r="U141" s="33">
        <v>1402</v>
      </c>
      <c r="W141" s="33">
        <v>1652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E143" s="33">
        <v>709</v>
      </c>
      <c r="G143" s="33">
        <v>709</v>
      </c>
      <c r="I143" s="33">
        <v>709</v>
      </c>
      <c r="K143" s="33">
        <v>1960</v>
      </c>
      <c r="M143" s="33">
        <v>2552</v>
      </c>
      <c r="O143" s="33">
        <v>1967</v>
      </c>
      <c r="S143" s="33">
        <v>12</v>
      </c>
      <c r="U143" s="33">
        <v>12</v>
      </c>
      <c r="W143" s="33">
        <v>262</v>
      </c>
    </row>
    <row r="144" spans="1:37" ht="15" customHeight="1" x14ac:dyDescent="0.4">
      <c r="A144" s="32" t="s">
        <v>160</v>
      </c>
      <c r="B144" s="33" t="s">
        <v>32</v>
      </c>
      <c r="C144" s="33">
        <v>201</v>
      </c>
      <c r="E144" s="33">
        <v>709</v>
      </c>
      <c r="G144" s="33">
        <v>709</v>
      </c>
      <c r="I144" s="33">
        <v>709</v>
      </c>
      <c r="K144" s="33">
        <v>1960</v>
      </c>
      <c r="W144" s="33">
        <v>250</v>
      </c>
    </row>
    <row r="145" spans="1:23" ht="15" customHeight="1" x14ac:dyDescent="0.4">
      <c r="A145" s="32" t="s">
        <v>161</v>
      </c>
      <c r="B145" s="33" t="s">
        <v>32</v>
      </c>
      <c r="S145" s="33">
        <v>12</v>
      </c>
      <c r="U145" s="33">
        <v>12</v>
      </c>
      <c r="W145" s="33">
        <v>12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71</v>
      </c>
      <c r="G148" s="33">
        <v>-682</v>
      </c>
      <c r="I148" s="33">
        <v>164</v>
      </c>
      <c r="K148" s="33">
        <v>-1260</v>
      </c>
      <c r="M148" s="33">
        <v>-1028</v>
      </c>
      <c r="O148" s="33">
        <v>-2214</v>
      </c>
      <c r="Q148" s="33">
        <v>-1578</v>
      </c>
      <c r="S148" s="33">
        <v>198</v>
      </c>
      <c r="U148" s="33">
        <v>573</v>
      </c>
      <c r="W148" s="33">
        <v>31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  <c r="S150" s="33">
        <v>198</v>
      </c>
      <c r="U150" s="33">
        <v>573</v>
      </c>
      <c r="W150" s="33">
        <v>31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  <c r="C152" s="33">
        <v>144</v>
      </c>
      <c r="E152" s="33">
        <v>71</v>
      </c>
      <c r="G152" s="33">
        <v>-682</v>
      </c>
      <c r="I152" s="33">
        <v>164</v>
      </c>
      <c r="K152" s="33">
        <v>-1260</v>
      </c>
      <c r="S152" s="33">
        <v>198</v>
      </c>
      <c r="U152" s="33">
        <v>573</v>
      </c>
      <c r="W152" s="33">
        <v>31</v>
      </c>
    </row>
    <row r="153" spans="1:23" ht="15" customHeight="1" x14ac:dyDescent="0.4">
      <c r="A153" s="32" t="s">
        <v>169</v>
      </c>
      <c r="B153" s="33" t="s">
        <v>32</v>
      </c>
      <c r="E153" s="33">
        <v>-2</v>
      </c>
      <c r="G153" s="33">
        <v>-3</v>
      </c>
      <c r="I153" s="33">
        <v>-6</v>
      </c>
      <c r="K153" s="33">
        <v>-11</v>
      </c>
      <c r="M153" s="33">
        <v>-12</v>
      </c>
      <c r="O153" s="33">
        <v>-12</v>
      </c>
      <c r="Q153" s="33">
        <v>-12</v>
      </c>
      <c r="S153" s="33">
        <v>-12</v>
      </c>
      <c r="U153" s="33">
        <v>-12</v>
      </c>
      <c r="W153" s="33">
        <v>-12</v>
      </c>
    </row>
    <row r="154" spans="1:23" ht="15" customHeight="1" x14ac:dyDescent="0.4">
      <c r="A154" s="32" t="s">
        <v>170</v>
      </c>
      <c r="B154" s="33" t="s">
        <v>32</v>
      </c>
    </row>
    <row r="155" spans="1:23" ht="15" customHeight="1" x14ac:dyDescent="0.4">
      <c r="A155" s="32" t="s">
        <v>171</v>
      </c>
      <c r="B155" s="33" t="s">
        <v>32</v>
      </c>
      <c r="C155" s="33">
        <v>-49</v>
      </c>
      <c r="E155" s="33">
        <v>-15</v>
      </c>
      <c r="G155" s="33">
        <v>45</v>
      </c>
      <c r="I155" s="33">
        <v>58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M160" s="33">
        <v>70</v>
      </c>
      <c r="O160" s="33">
        <v>65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>
        <v>27876</v>
      </c>
      <c r="D162" s="39">
        <f>C136+C163+C161+C160</f>
        <v>27876</v>
      </c>
      <c r="E162" s="38">
        <v>26742</v>
      </c>
      <c r="F162" s="39">
        <f>E136+E163+E161+E160</f>
        <v>26742</v>
      </c>
      <c r="G162" s="38">
        <v>24730</v>
      </c>
      <c r="H162" s="39">
        <f>G136+G163+G161+G160</f>
        <v>24729</v>
      </c>
      <c r="I162" s="38">
        <v>23115</v>
      </c>
      <c r="J162" s="39">
        <f>I136+I163+I161+I160</f>
        <v>23115</v>
      </c>
      <c r="K162" s="38">
        <v>11808</v>
      </c>
      <c r="L162" s="39">
        <f>K136+K163+K161+K160</f>
        <v>11807</v>
      </c>
      <c r="M162" s="38">
        <v>13722</v>
      </c>
      <c r="N162" s="39">
        <f>M136+M163+M161+M160</f>
        <v>13722</v>
      </c>
      <c r="O162" s="38">
        <v>12907</v>
      </c>
      <c r="P162" s="39">
        <f>O136+O163+O161+O160</f>
        <v>12907</v>
      </c>
      <c r="Q162" s="38">
        <v>12847</v>
      </c>
      <c r="R162" s="39">
        <f>Q136+Q163+Q161+Q160</f>
        <v>12847</v>
      </c>
      <c r="S162" s="38">
        <v>11819</v>
      </c>
      <c r="T162" s="39">
        <f>S136+S163+S161+S160</f>
        <v>11819</v>
      </c>
      <c r="U162" s="38">
        <v>5120</v>
      </c>
      <c r="V162" s="39">
        <f>U136+U163+U161+U160</f>
        <v>5119</v>
      </c>
      <c r="W162" s="38">
        <v>4207</v>
      </c>
      <c r="X162" s="39">
        <f>W136+W163+W161+W160</f>
        <v>4207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C163" s="33">
        <v>3590</v>
      </c>
      <c r="E163" s="33">
        <v>4565</v>
      </c>
      <c r="G163" s="33">
        <v>3869</v>
      </c>
      <c r="I163" s="33">
        <v>4727</v>
      </c>
      <c r="K163" s="33">
        <v>2319</v>
      </c>
      <c r="M163" s="33">
        <v>4996</v>
      </c>
      <c r="O163" s="33">
        <v>3476</v>
      </c>
      <c r="Q163" s="33">
        <v>2145</v>
      </c>
      <c r="S163" s="33">
        <v>1601</v>
      </c>
      <c r="U163" s="33">
        <v>1976</v>
      </c>
      <c r="W163" s="33">
        <v>1933</v>
      </c>
    </row>
    <row r="164" spans="1:37" ht="15" customHeight="1" x14ac:dyDescent="0.4">
      <c r="A164" s="32" t="s">
        <v>180</v>
      </c>
      <c r="B164" s="33" t="s">
        <v>32</v>
      </c>
      <c r="C164" s="33">
        <v>144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C167" s="33">
        <v>15752</v>
      </c>
      <c r="E167" s="33">
        <v>13536</v>
      </c>
      <c r="G167" s="33">
        <v>8890</v>
      </c>
      <c r="I167" s="33">
        <v>8916</v>
      </c>
      <c r="K167" s="33">
        <v>7120</v>
      </c>
      <c r="M167" s="33">
        <v>5601</v>
      </c>
      <c r="O167" s="33">
        <v>8767</v>
      </c>
      <c r="Q167" s="33">
        <v>9970</v>
      </c>
      <c r="S167" s="33">
        <v>10910</v>
      </c>
      <c r="U167" s="33">
        <v>5447</v>
      </c>
      <c r="W167" s="33">
        <v>4688</v>
      </c>
    </row>
    <row r="168" spans="1:37" ht="15" customHeight="1" x14ac:dyDescent="0.4">
      <c r="A168" s="32" t="s">
        <v>184</v>
      </c>
      <c r="B168" s="33" t="s">
        <v>32</v>
      </c>
      <c r="O168" s="33">
        <v>8574</v>
      </c>
      <c r="Q168" s="33">
        <v>9659</v>
      </c>
      <c r="S168" s="33">
        <v>10381</v>
      </c>
      <c r="U168" s="33">
        <v>7159</v>
      </c>
      <c r="W168" s="33">
        <v>5487</v>
      </c>
    </row>
    <row r="169" spans="1:37" ht="15" customHeight="1" x14ac:dyDescent="0.4">
      <c r="A169" s="32" t="s">
        <v>185</v>
      </c>
      <c r="B169" s="33" t="s">
        <v>32</v>
      </c>
      <c r="C169" s="33">
        <v>13121</v>
      </c>
      <c r="E169" s="33">
        <v>11663</v>
      </c>
      <c r="G169" s="33">
        <v>7300</v>
      </c>
      <c r="I169" s="33">
        <v>7359</v>
      </c>
      <c r="K169" s="33">
        <v>6847</v>
      </c>
      <c r="M169" s="33">
        <v>5656</v>
      </c>
      <c r="O169" s="33">
        <v>8005</v>
      </c>
      <c r="Q169" s="33">
        <v>9074</v>
      </c>
      <c r="S169" s="33">
        <v>9783</v>
      </c>
      <c r="U169" s="33">
        <v>6515</v>
      </c>
      <c r="W169" s="33">
        <v>4847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>
        <v>2631</v>
      </c>
      <c r="D171" s="44">
        <f>C167-C169+C170</f>
        <v>2631</v>
      </c>
      <c r="E171" s="43">
        <v>1872</v>
      </c>
      <c r="F171" s="44">
        <f>E167-E169+E170</f>
        <v>1873</v>
      </c>
      <c r="G171" s="43">
        <v>1590</v>
      </c>
      <c r="H171" s="44">
        <f>G167-G169+G170</f>
        <v>1590</v>
      </c>
      <c r="I171" s="43">
        <v>1556</v>
      </c>
      <c r="J171" s="44">
        <f>I167-I169+I170</f>
        <v>1557</v>
      </c>
      <c r="K171" s="43">
        <v>273</v>
      </c>
      <c r="L171" s="44">
        <f>K167-K169+K170</f>
        <v>273</v>
      </c>
      <c r="M171" s="43">
        <v>-54</v>
      </c>
      <c r="N171" s="44">
        <f>M167-M169+M170</f>
        <v>-55</v>
      </c>
      <c r="O171" s="43">
        <v>762</v>
      </c>
      <c r="P171" s="44">
        <f>O167-O169+O170</f>
        <v>762</v>
      </c>
      <c r="Q171" s="43">
        <v>896</v>
      </c>
      <c r="R171" s="44">
        <f>Q167-Q169+Q170</f>
        <v>896</v>
      </c>
      <c r="S171" s="43">
        <v>1127</v>
      </c>
      <c r="T171" s="44">
        <f>S167-S169+S170</f>
        <v>1127</v>
      </c>
      <c r="U171" s="43">
        <v>-1067</v>
      </c>
      <c r="V171" s="44">
        <f>U167-U169+U170</f>
        <v>-1068</v>
      </c>
      <c r="W171" s="43">
        <v>-159</v>
      </c>
      <c r="X171" s="44">
        <f>W167-W169+W170</f>
        <v>-159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C172" s="33">
        <v>1598</v>
      </c>
      <c r="E172" s="33">
        <v>1329</v>
      </c>
      <c r="G172" s="33">
        <v>1181</v>
      </c>
      <c r="I172" s="33">
        <v>1154</v>
      </c>
      <c r="K172" s="33">
        <v>880</v>
      </c>
      <c r="M172" s="33">
        <v>574</v>
      </c>
      <c r="O172" s="33">
        <v>569</v>
      </c>
      <c r="Q172" s="33">
        <v>585</v>
      </c>
      <c r="S172" s="33">
        <v>598</v>
      </c>
      <c r="U172" s="33">
        <v>644</v>
      </c>
      <c r="W172" s="33">
        <v>639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>
        <v>1033</v>
      </c>
      <c r="D174" s="44">
        <f>C171-C172</f>
        <v>1033</v>
      </c>
      <c r="E174" s="43">
        <v>543</v>
      </c>
      <c r="F174" s="44">
        <f>E171-E172</f>
        <v>543</v>
      </c>
      <c r="G174" s="43">
        <v>409</v>
      </c>
      <c r="H174" s="44">
        <f>G171-G172</f>
        <v>409</v>
      </c>
      <c r="I174" s="43">
        <v>402</v>
      </c>
      <c r="J174" s="44">
        <f>I171-I172</f>
        <v>402</v>
      </c>
      <c r="K174" s="43">
        <v>-606</v>
      </c>
      <c r="L174" s="44">
        <f>K171-K172</f>
        <v>-607</v>
      </c>
      <c r="M174" s="43">
        <v>-629</v>
      </c>
      <c r="N174" s="44">
        <f>M171-M172</f>
        <v>-628</v>
      </c>
      <c r="O174" s="43">
        <v>192</v>
      </c>
      <c r="P174" s="44">
        <f>O171-O172</f>
        <v>193</v>
      </c>
      <c r="Q174" s="43">
        <v>310</v>
      </c>
      <c r="R174" s="44">
        <f>Q171-Q172</f>
        <v>311</v>
      </c>
      <c r="S174" s="43">
        <v>529</v>
      </c>
      <c r="T174" s="44">
        <f>S171-S172</f>
        <v>529</v>
      </c>
      <c r="U174" s="43">
        <v>-1711</v>
      </c>
      <c r="V174" s="44">
        <f>U171-U172</f>
        <v>-1711</v>
      </c>
      <c r="W174" s="43">
        <v>-799</v>
      </c>
      <c r="X174" s="44">
        <f>W171-W172</f>
        <v>-798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>
        <v>109</v>
      </c>
      <c r="D177" s="47">
        <f>SUM(C178:C188)</f>
        <v>109</v>
      </c>
      <c r="E177" s="46">
        <v>119</v>
      </c>
      <c r="F177" s="47">
        <f>SUM(E178:E188)</f>
        <v>119</v>
      </c>
      <c r="G177" s="46">
        <v>138</v>
      </c>
      <c r="H177" s="47">
        <f>SUM(G178:G188)</f>
        <v>137</v>
      </c>
      <c r="I177" s="46">
        <v>156</v>
      </c>
      <c r="J177" s="47">
        <f>SUM(I178:I188)</f>
        <v>154</v>
      </c>
      <c r="K177" s="46">
        <v>169</v>
      </c>
      <c r="L177" s="47">
        <f>SUM(K178:K188)</f>
        <v>168</v>
      </c>
      <c r="M177" s="46">
        <v>15</v>
      </c>
      <c r="N177" s="47">
        <f>SUM(M178:M188)</f>
        <v>15</v>
      </c>
      <c r="O177" s="46">
        <v>11</v>
      </c>
      <c r="P177" s="47">
        <f>SUM(O178:O188)</f>
        <v>11</v>
      </c>
      <c r="Q177" s="46">
        <v>7</v>
      </c>
      <c r="R177" s="47">
        <f>SUM(Q178:Q188)</f>
        <v>7</v>
      </c>
      <c r="S177" s="46">
        <v>4</v>
      </c>
      <c r="T177" s="47">
        <f>SUM(S178:S188)</f>
        <v>3</v>
      </c>
      <c r="U177" s="46">
        <v>2</v>
      </c>
      <c r="V177" s="47">
        <f>SUM(U178:U188)</f>
        <v>1</v>
      </c>
      <c r="W177" s="46">
        <v>8</v>
      </c>
      <c r="X177" s="47">
        <f>SUM(W178:W188)</f>
        <v>7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C178" s="33">
        <v>10</v>
      </c>
      <c r="E178" s="33">
        <v>7</v>
      </c>
      <c r="G178" s="33">
        <v>5</v>
      </c>
      <c r="I178" s="33">
        <v>83</v>
      </c>
      <c r="K178" s="33">
        <v>6</v>
      </c>
      <c r="M178" s="33">
        <v>1</v>
      </c>
      <c r="O178" s="33">
        <v>4</v>
      </c>
      <c r="Q178" s="33">
        <v>4</v>
      </c>
      <c r="S178" s="33">
        <v>1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S187" s="33">
        <v>1</v>
      </c>
      <c r="W187" s="33">
        <v>3</v>
      </c>
    </row>
    <row r="188" spans="1:37" ht="15" customHeight="1" x14ac:dyDescent="0.4">
      <c r="A188" s="32" t="s">
        <v>204</v>
      </c>
      <c r="B188" s="33" t="s">
        <v>32</v>
      </c>
      <c r="C188" s="33">
        <v>99</v>
      </c>
      <c r="E188" s="33">
        <v>112</v>
      </c>
      <c r="G188" s="33">
        <v>132</v>
      </c>
      <c r="I188" s="33">
        <v>71</v>
      </c>
      <c r="K188" s="33">
        <v>162</v>
      </c>
      <c r="M188" s="33">
        <v>14</v>
      </c>
      <c r="O188" s="33">
        <v>7</v>
      </c>
      <c r="Q188" s="33">
        <v>3</v>
      </c>
      <c r="S188" s="33">
        <v>1</v>
      </c>
      <c r="U188" s="33">
        <v>1</v>
      </c>
      <c r="W188" s="33">
        <v>4</v>
      </c>
    </row>
    <row r="189" spans="1:37" s="45" customFormat="1" ht="15" customHeight="1" x14ac:dyDescent="0.4">
      <c r="A189" s="45" t="s">
        <v>205</v>
      </c>
      <c r="B189" s="46" t="s">
        <v>32</v>
      </c>
      <c r="C189" s="46">
        <v>442</v>
      </c>
      <c r="D189" s="47">
        <f>SUM(C190:C202)</f>
        <v>442</v>
      </c>
      <c r="E189" s="46">
        <v>459</v>
      </c>
      <c r="F189" s="47">
        <f>SUM(E190:E202)</f>
        <v>458</v>
      </c>
      <c r="G189" s="46">
        <v>488</v>
      </c>
      <c r="H189" s="47">
        <f>SUM(G190:G202)</f>
        <v>488</v>
      </c>
      <c r="I189" s="46">
        <v>495</v>
      </c>
      <c r="J189" s="47">
        <f>SUM(I190:I202)</f>
        <v>494</v>
      </c>
      <c r="K189" s="46">
        <v>458</v>
      </c>
      <c r="L189" s="47">
        <f>SUM(K190:K202)</f>
        <v>457</v>
      </c>
      <c r="M189" s="46">
        <v>330</v>
      </c>
      <c r="N189" s="47">
        <f>SUM(M190:M202)</f>
        <v>327</v>
      </c>
      <c r="O189" s="46">
        <v>260</v>
      </c>
      <c r="P189" s="47">
        <f>SUM(O190:O202)</f>
        <v>258</v>
      </c>
      <c r="Q189" s="46">
        <v>238</v>
      </c>
      <c r="R189" s="47">
        <f>SUM(Q190:Q202)</f>
        <v>236</v>
      </c>
      <c r="S189" s="46">
        <v>159</v>
      </c>
      <c r="T189" s="47">
        <f>SUM(S190:S202)</f>
        <v>158</v>
      </c>
      <c r="U189" s="46">
        <v>154</v>
      </c>
      <c r="V189" s="47">
        <f>SUM(U190:U202)</f>
        <v>153</v>
      </c>
      <c r="W189" s="46">
        <v>63</v>
      </c>
      <c r="X189" s="47">
        <f>SUM(W190:W202)</f>
        <v>62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C190" s="33">
        <v>403</v>
      </c>
      <c r="E190" s="33">
        <v>399</v>
      </c>
      <c r="G190" s="33">
        <v>438</v>
      </c>
      <c r="I190" s="33">
        <v>412</v>
      </c>
      <c r="K190" s="33">
        <v>387</v>
      </c>
      <c r="M190" s="33">
        <v>75</v>
      </c>
      <c r="O190" s="33">
        <v>108</v>
      </c>
      <c r="Q190" s="33">
        <v>126</v>
      </c>
      <c r="S190" s="33">
        <v>152</v>
      </c>
      <c r="U190" s="33">
        <v>140</v>
      </c>
      <c r="W190" s="33">
        <v>4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  <c r="O200" s="33">
        <v>133</v>
      </c>
      <c r="Q200" s="33">
        <v>99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C202" s="33">
        <v>39</v>
      </c>
      <c r="E202" s="33">
        <v>59</v>
      </c>
      <c r="G202" s="33">
        <v>50</v>
      </c>
      <c r="I202" s="33">
        <v>82</v>
      </c>
      <c r="K202" s="33">
        <v>70</v>
      </c>
      <c r="M202" s="33">
        <v>252</v>
      </c>
      <c r="O202" s="33">
        <v>17</v>
      </c>
      <c r="Q202" s="33">
        <v>11</v>
      </c>
      <c r="S202" s="33">
        <v>6</v>
      </c>
      <c r="U202" s="33">
        <v>13</v>
      </c>
      <c r="W202" s="33">
        <v>58</v>
      </c>
    </row>
    <row r="203" spans="1:37" s="42" customFormat="1" ht="15" customHeight="1" x14ac:dyDescent="0.4">
      <c r="A203" s="42" t="s">
        <v>219</v>
      </c>
      <c r="B203" s="43" t="s">
        <v>32</v>
      </c>
      <c r="C203" s="43">
        <v>701</v>
      </c>
      <c r="D203" s="44">
        <f>C174+C177-C189</f>
        <v>700</v>
      </c>
      <c r="E203" s="43">
        <v>203</v>
      </c>
      <c r="F203" s="44">
        <f>E174+E177-E189</f>
        <v>203</v>
      </c>
      <c r="G203" s="43">
        <v>58</v>
      </c>
      <c r="H203" s="44">
        <f>G174+G177-G189</f>
        <v>59</v>
      </c>
      <c r="I203" s="43">
        <v>63</v>
      </c>
      <c r="J203" s="44">
        <f>I174+I177-I189</f>
        <v>63</v>
      </c>
      <c r="K203" s="43">
        <v>-895</v>
      </c>
      <c r="L203" s="44">
        <f>K174+K177-K189</f>
        <v>-895</v>
      </c>
      <c r="M203" s="43">
        <v>-943</v>
      </c>
      <c r="N203" s="44">
        <f>M174+M177-M189</f>
        <v>-944</v>
      </c>
      <c r="O203" s="43">
        <v>-56</v>
      </c>
      <c r="P203" s="44">
        <f>O174+O177-O189</f>
        <v>-57</v>
      </c>
      <c r="Q203" s="43">
        <v>80</v>
      </c>
      <c r="R203" s="44">
        <f>Q174+Q177-Q189</f>
        <v>79</v>
      </c>
      <c r="S203" s="43">
        <v>374</v>
      </c>
      <c r="T203" s="44">
        <f>S174+S177-S189</f>
        <v>374</v>
      </c>
      <c r="U203" s="43">
        <v>-1862</v>
      </c>
      <c r="V203" s="44">
        <f>U174+U177-U189</f>
        <v>-1863</v>
      </c>
      <c r="W203" s="43">
        <v>-854</v>
      </c>
      <c r="X203" s="44">
        <f>W174+W177-W189</f>
        <v>-854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>
        <v>60</v>
      </c>
      <c r="D204" s="41">
        <f>SUM(C205:C215)</f>
        <v>60</v>
      </c>
      <c r="E204" s="40">
        <v>159</v>
      </c>
      <c r="F204" s="41">
        <f>SUM(E205:E215)</f>
        <v>158</v>
      </c>
      <c r="G204" s="40">
        <v>592</v>
      </c>
      <c r="H204" s="41">
        <f>SUM(G205:G215)</f>
        <v>592</v>
      </c>
      <c r="I204" s="40">
        <v>1025</v>
      </c>
      <c r="J204" s="41">
        <f>SUM(I205:I215)</f>
        <v>1023</v>
      </c>
      <c r="K204" s="40">
        <v>8863</v>
      </c>
      <c r="L204" s="41">
        <f>SUM(K205:K215)</f>
        <v>8861</v>
      </c>
      <c r="M204" s="40">
        <v>2</v>
      </c>
      <c r="N204" s="41">
        <f>SUM(M205:M215)</f>
        <v>2</v>
      </c>
      <c r="O204" s="40"/>
      <c r="P204" s="41">
        <f>SUM(O205:O215)</f>
        <v>0</v>
      </c>
      <c r="Q204" s="40">
        <v>66</v>
      </c>
      <c r="R204" s="41">
        <f>SUM(Q205:Q215)</f>
        <v>66</v>
      </c>
      <c r="S204" s="40">
        <v>6</v>
      </c>
      <c r="T204" s="41">
        <f>SUM(S205:S215)</f>
        <v>6</v>
      </c>
      <c r="U204" s="40">
        <v>2662</v>
      </c>
      <c r="V204" s="41">
        <f>SUM(U205:U215)</f>
        <v>2661</v>
      </c>
      <c r="W204" s="40">
        <v>429</v>
      </c>
      <c r="X204" s="41">
        <f>SUM(W205:W215)</f>
        <v>429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C206" s="33">
        <v>27</v>
      </c>
      <c r="G206" s="33">
        <v>188</v>
      </c>
      <c r="K206" s="33">
        <v>98</v>
      </c>
      <c r="M206" s="33">
        <v>1</v>
      </c>
      <c r="W206" s="33">
        <v>19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E208" s="33">
        <v>3</v>
      </c>
      <c r="G208" s="33">
        <v>362</v>
      </c>
      <c r="I208" s="33">
        <v>999</v>
      </c>
      <c r="K208" s="33">
        <v>28</v>
      </c>
      <c r="U208" s="33">
        <v>2661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W210" s="33">
        <v>410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C215" s="33">
        <v>33</v>
      </c>
      <c r="E215" s="33">
        <v>155</v>
      </c>
      <c r="G215" s="33">
        <v>42</v>
      </c>
      <c r="I215" s="33">
        <v>24</v>
      </c>
      <c r="K215" s="33">
        <v>8735</v>
      </c>
      <c r="M215" s="33">
        <v>1</v>
      </c>
      <c r="Q215" s="33">
        <v>66</v>
      </c>
      <c r="S215" s="33">
        <v>6</v>
      </c>
    </row>
    <row r="216" spans="1:37" s="45" customFormat="1" ht="15" customHeight="1" x14ac:dyDescent="0.4">
      <c r="A216" s="45" t="s">
        <v>228</v>
      </c>
      <c r="B216" s="46" t="s">
        <v>32</v>
      </c>
      <c r="C216" s="46">
        <v>603</v>
      </c>
      <c r="D216" s="47">
        <f>SUM(C217:C227)</f>
        <v>604</v>
      </c>
      <c r="E216" s="46">
        <v>421</v>
      </c>
      <c r="F216" s="47">
        <f>SUM(E217:E227)</f>
        <v>420</v>
      </c>
      <c r="G216" s="46">
        <v>1392</v>
      </c>
      <c r="H216" s="47">
        <f>SUM(G217:G227)</f>
        <v>1390</v>
      </c>
      <c r="I216" s="46">
        <v>227</v>
      </c>
      <c r="J216" s="47">
        <f>SUM(I217:I227)</f>
        <v>224</v>
      </c>
      <c r="K216" s="46">
        <v>12794</v>
      </c>
      <c r="L216" s="47">
        <f>SUM(K217:K227)</f>
        <v>12792</v>
      </c>
      <c r="M216" s="46">
        <v>76</v>
      </c>
      <c r="N216" s="47">
        <f>SUM(M217:M227)</f>
        <v>76</v>
      </c>
      <c r="O216" s="46">
        <v>1955</v>
      </c>
      <c r="P216" s="47">
        <f>SUM(O217:O227)</f>
        <v>1955</v>
      </c>
      <c r="Q216" s="46">
        <v>1465</v>
      </c>
      <c r="R216" s="47">
        <f>SUM(Q217:Q227)</f>
        <v>1464</v>
      </c>
      <c r="S216" s="46">
        <v>83</v>
      </c>
      <c r="T216" s="47">
        <f>SUM(S217:S227)</f>
        <v>83</v>
      </c>
      <c r="U216" s="46">
        <v>410</v>
      </c>
      <c r="V216" s="47">
        <f>SUM(U217:U227)</f>
        <v>410</v>
      </c>
      <c r="W216" s="46">
        <v>139</v>
      </c>
      <c r="X216" s="47">
        <f>SUM(W217:W227)</f>
        <v>137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  <c r="Q217" s="33">
        <v>77</v>
      </c>
      <c r="S217" s="33">
        <v>59</v>
      </c>
      <c r="U217" s="33">
        <v>23</v>
      </c>
      <c r="W217" s="33">
        <v>40</v>
      </c>
    </row>
    <row r="218" spans="1:37" ht="15" customHeight="1" x14ac:dyDescent="0.4">
      <c r="A218" s="32" t="s">
        <v>230</v>
      </c>
      <c r="B218" s="33" t="s">
        <v>32</v>
      </c>
      <c r="K218" s="33">
        <v>9661</v>
      </c>
    </row>
    <row r="219" spans="1:37" ht="15" customHeight="1" x14ac:dyDescent="0.4">
      <c r="A219" s="32" t="s">
        <v>208</v>
      </c>
      <c r="B219" s="33" t="s">
        <v>32</v>
      </c>
      <c r="C219" s="33">
        <v>75</v>
      </c>
      <c r="E219" s="33">
        <v>31</v>
      </c>
      <c r="G219" s="33">
        <v>12</v>
      </c>
    </row>
    <row r="220" spans="1:37" ht="15" customHeight="1" x14ac:dyDescent="0.4">
      <c r="A220" s="32" t="s">
        <v>209</v>
      </c>
      <c r="B220" s="33" t="s">
        <v>32</v>
      </c>
      <c r="C220" s="33">
        <v>181</v>
      </c>
      <c r="E220" s="33">
        <v>115</v>
      </c>
      <c r="I220" s="33">
        <v>159</v>
      </c>
      <c r="K220" s="33">
        <v>554</v>
      </c>
      <c r="O220" s="33">
        <v>1908</v>
      </c>
      <c r="Q220" s="33">
        <v>1232</v>
      </c>
    </row>
    <row r="221" spans="1:37" ht="15" customHeight="1" x14ac:dyDescent="0.4">
      <c r="A221" s="32" t="s">
        <v>211</v>
      </c>
      <c r="B221" s="33" t="s">
        <v>32</v>
      </c>
      <c r="C221" s="33">
        <v>245</v>
      </c>
      <c r="E221" s="33">
        <v>176</v>
      </c>
      <c r="G221" s="33">
        <v>575</v>
      </c>
      <c r="I221" s="33">
        <v>35</v>
      </c>
      <c r="K221" s="33">
        <v>45</v>
      </c>
      <c r="M221" s="33">
        <v>6</v>
      </c>
      <c r="O221" s="33">
        <v>6</v>
      </c>
      <c r="Q221" s="33">
        <v>10</v>
      </c>
      <c r="S221" s="33">
        <v>13</v>
      </c>
      <c r="W221" s="33">
        <v>78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  <c r="C223" s="33">
        <v>25</v>
      </c>
      <c r="E223" s="33">
        <v>24</v>
      </c>
      <c r="G223" s="33">
        <v>24</v>
      </c>
      <c r="I223" s="33">
        <v>4</v>
      </c>
    </row>
    <row r="224" spans="1:37" ht="15" customHeight="1" x14ac:dyDescent="0.4">
      <c r="A224" s="32" t="s">
        <v>232</v>
      </c>
      <c r="B224" s="33" t="s">
        <v>32</v>
      </c>
      <c r="E224" s="33">
        <v>42</v>
      </c>
      <c r="G224" s="33">
        <v>691</v>
      </c>
      <c r="I224" s="33">
        <v>24</v>
      </c>
      <c r="K224" s="33">
        <v>961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U226" s="33">
        <v>364</v>
      </c>
    </row>
    <row r="227" spans="1:37" ht="15" customHeight="1" x14ac:dyDescent="0.4">
      <c r="A227" s="32" t="s">
        <v>235</v>
      </c>
      <c r="B227" s="33" t="s">
        <v>32</v>
      </c>
      <c r="C227" s="33">
        <v>78</v>
      </c>
      <c r="E227" s="33">
        <v>32</v>
      </c>
      <c r="G227" s="33">
        <v>88</v>
      </c>
      <c r="I227" s="33">
        <v>2</v>
      </c>
      <c r="K227" s="33">
        <v>1571</v>
      </c>
      <c r="M227" s="33">
        <v>70</v>
      </c>
      <c r="O227" s="33">
        <v>41</v>
      </c>
      <c r="Q227" s="33">
        <v>145</v>
      </c>
      <c r="S227" s="33">
        <v>11</v>
      </c>
      <c r="U227" s="33">
        <v>23</v>
      </c>
      <c r="W227" s="33">
        <v>19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>
        <v>157</v>
      </c>
      <c r="D229" s="44">
        <f>C203+C204-C216</f>
        <v>158</v>
      </c>
      <c r="E229" s="43">
        <v>-58</v>
      </c>
      <c r="F229" s="44">
        <f>E203+E204-E216</f>
        <v>-59</v>
      </c>
      <c r="G229" s="43">
        <v>-740</v>
      </c>
      <c r="H229" s="44">
        <f>G203+G204-G216</f>
        <v>-742</v>
      </c>
      <c r="I229" s="43">
        <v>861</v>
      </c>
      <c r="J229" s="44">
        <f>I203+I204-I216</f>
        <v>861</v>
      </c>
      <c r="K229" s="43">
        <v>-4826</v>
      </c>
      <c r="L229" s="44">
        <f>K203+K204-K216</f>
        <v>-4826</v>
      </c>
      <c r="M229" s="43">
        <v>-1017</v>
      </c>
      <c r="N229" s="44">
        <f>M203+M204-M216</f>
        <v>-1017</v>
      </c>
      <c r="O229" s="43">
        <v>-2012</v>
      </c>
      <c r="P229" s="44">
        <f>O203+O204-O216</f>
        <v>-2011</v>
      </c>
      <c r="Q229" s="43">
        <v>-1319</v>
      </c>
      <c r="R229" s="44">
        <f>Q203+Q204-Q216</f>
        <v>-1319</v>
      </c>
      <c r="S229" s="43">
        <v>297</v>
      </c>
      <c r="T229" s="44">
        <f>S203+S204-S216</f>
        <v>297</v>
      </c>
      <c r="U229" s="43">
        <v>388</v>
      </c>
      <c r="V229" s="44">
        <f>U203+U204-U216</f>
        <v>390</v>
      </c>
      <c r="W229" s="43">
        <v>-563</v>
      </c>
      <c r="X229" s="44">
        <f>W203+W204-W216</f>
        <v>-564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C232" s="33">
        <v>157</v>
      </c>
      <c r="E232" s="33">
        <v>-58</v>
      </c>
      <c r="G232" s="33">
        <v>-740</v>
      </c>
      <c r="I232" s="33">
        <v>861</v>
      </c>
      <c r="K232" s="33">
        <v>-4826</v>
      </c>
      <c r="M232" s="33">
        <v>-1017</v>
      </c>
      <c r="O232" s="33">
        <v>-2012</v>
      </c>
      <c r="Q232" s="33">
        <v>-1319</v>
      </c>
      <c r="S232" s="33">
        <v>297</v>
      </c>
      <c r="U232" s="33">
        <v>388</v>
      </c>
      <c r="W232" s="33">
        <v>-563</v>
      </c>
    </row>
    <row r="233" spans="1:37" s="34" customFormat="1" ht="15" customHeight="1" x14ac:dyDescent="0.4">
      <c r="A233" s="34" t="s">
        <v>241</v>
      </c>
      <c r="B233" s="35" t="s">
        <v>32</v>
      </c>
      <c r="C233" s="35">
        <v>13</v>
      </c>
      <c r="D233" s="36">
        <f>SUM(C234:C244)</f>
        <v>13</v>
      </c>
      <c r="E233" s="35">
        <v>13</v>
      </c>
      <c r="F233" s="36">
        <f>SUM(E234:E244)</f>
        <v>13</v>
      </c>
      <c r="G233" s="35">
        <v>13</v>
      </c>
      <c r="H233" s="36">
        <f>SUM(G234:G244)</f>
        <v>13</v>
      </c>
      <c r="I233" s="35">
        <v>14</v>
      </c>
      <c r="J233" s="36">
        <f>SUM(I234:I244)</f>
        <v>14</v>
      </c>
      <c r="K233" s="35">
        <v>19</v>
      </c>
      <c r="L233" s="36">
        <f>SUM(K234:K244)</f>
        <v>19</v>
      </c>
      <c r="M233" s="35">
        <v>11</v>
      </c>
      <c r="N233" s="36">
        <f>SUM(M234:M244)</f>
        <v>11</v>
      </c>
      <c r="O233" s="35">
        <v>11</v>
      </c>
      <c r="P233" s="36">
        <f>SUM(O234:O244)</f>
        <v>11</v>
      </c>
      <c r="Q233" s="35">
        <v>11</v>
      </c>
      <c r="R233" s="36">
        <f>SUM(Q234:Q244)</f>
        <v>11</v>
      </c>
      <c r="S233" s="35">
        <v>98</v>
      </c>
      <c r="T233" s="36">
        <f>SUM(S234:S244)</f>
        <v>97</v>
      </c>
      <c r="U233" s="35">
        <v>13</v>
      </c>
      <c r="V233" s="36">
        <f>SUM(U234:U244)</f>
        <v>12</v>
      </c>
      <c r="W233" s="35">
        <v>-20</v>
      </c>
      <c r="X233" s="36">
        <f>SUM(W234:W244)</f>
        <v>-21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C236" s="33">
        <v>13</v>
      </c>
      <c r="E236" s="33">
        <v>13</v>
      </c>
      <c r="G236" s="33">
        <v>13</v>
      </c>
      <c r="I236" s="33">
        <v>14</v>
      </c>
      <c r="K236" s="33">
        <v>19</v>
      </c>
      <c r="M236" s="33">
        <v>11</v>
      </c>
      <c r="O236" s="33">
        <v>11</v>
      </c>
      <c r="Q236" s="33">
        <v>11</v>
      </c>
      <c r="S236" s="33">
        <v>10</v>
      </c>
      <c r="U236" s="33">
        <v>10</v>
      </c>
      <c r="W236" s="33">
        <v>9</v>
      </c>
    </row>
    <row r="237" spans="1:37" ht="15" customHeight="1" x14ac:dyDescent="0.4">
      <c r="A237" s="32" t="s">
        <v>245</v>
      </c>
      <c r="B237" s="33" t="s">
        <v>32</v>
      </c>
      <c r="S237" s="33">
        <v>87</v>
      </c>
      <c r="U237" s="33">
        <v>2</v>
      </c>
      <c r="W237" s="33">
        <v>-30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>
        <v>144</v>
      </c>
      <c r="D245" s="44">
        <f>D229-C233+SUM(C242:C244)-C241-C240</f>
        <v>145</v>
      </c>
      <c r="E245" s="43">
        <v>-72</v>
      </c>
      <c r="F245" s="44">
        <f>F229-E233+SUM(E242:E244)-E241-E240</f>
        <v>-72</v>
      </c>
      <c r="G245" s="43">
        <v>-754</v>
      </c>
      <c r="H245" s="44">
        <f>H229-G233+SUM(G242:G244)-G241-G240</f>
        <v>-755</v>
      </c>
      <c r="I245" s="43">
        <v>846</v>
      </c>
      <c r="J245" s="44">
        <f>J229-I233+SUM(I242:I244)-I241-I240</f>
        <v>847</v>
      </c>
      <c r="K245" s="43">
        <v>-4846</v>
      </c>
      <c r="L245" s="44">
        <f>L229-K233+SUM(K242:K244)-K241-K240</f>
        <v>-4845</v>
      </c>
      <c r="M245" s="43">
        <v>-1028</v>
      </c>
      <c r="N245" s="44">
        <f>N229-M233+SUM(M242:M244)-M241-M240</f>
        <v>-1028</v>
      </c>
      <c r="O245" s="43">
        <v>-2023</v>
      </c>
      <c r="P245" s="44">
        <f>P229-O233+SUM(O242:O244)-O241-O240</f>
        <v>-2022</v>
      </c>
      <c r="Q245" s="43">
        <v>-1330</v>
      </c>
      <c r="R245" s="44">
        <f>R229-Q233+SUM(Q242:Q244)-Q241-Q240</f>
        <v>-1330</v>
      </c>
      <c r="S245" s="43">
        <v>198</v>
      </c>
      <c r="T245" s="44">
        <f>T229-S233+SUM(S242:S244)-S241-S240</f>
        <v>199</v>
      </c>
      <c r="U245" s="43">
        <v>375</v>
      </c>
      <c r="V245" s="44">
        <f>V229-U233+SUM(U242:U244)-U241-U240</f>
        <v>377</v>
      </c>
      <c r="W245" s="43">
        <v>-542</v>
      </c>
      <c r="X245" s="44">
        <f>X229-W233+SUM(W242:W244)-W241-W240</f>
        <v>-544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C246" s="33">
        <v>157</v>
      </c>
      <c r="E246" s="33">
        <v>-58</v>
      </c>
      <c r="G246" s="33">
        <v>-740</v>
      </c>
      <c r="I246" s="33">
        <v>861</v>
      </c>
      <c r="K246" s="33">
        <v>-4826</v>
      </c>
      <c r="M246" s="33">
        <v>-1017</v>
      </c>
      <c r="O246" s="33">
        <v>-2012</v>
      </c>
      <c r="Q246" s="33">
        <v>-1319</v>
      </c>
      <c r="S246" s="33">
        <v>297</v>
      </c>
      <c r="U246" s="33">
        <v>388</v>
      </c>
      <c r="W246" s="33">
        <v>-563</v>
      </c>
    </row>
    <row r="247" spans="1:37" ht="15" customHeight="1" x14ac:dyDescent="0.4">
      <c r="A247" s="32" t="s">
        <v>255</v>
      </c>
      <c r="B247" s="33" t="s">
        <v>32</v>
      </c>
      <c r="C247" s="33">
        <v>498</v>
      </c>
      <c r="E247" s="33">
        <v>487</v>
      </c>
      <c r="G247" s="33">
        <v>377</v>
      </c>
      <c r="I247" s="33">
        <v>298</v>
      </c>
      <c r="K247" s="33">
        <v>76</v>
      </c>
      <c r="M247" s="33">
        <v>77</v>
      </c>
      <c r="O247" s="33">
        <v>118</v>
      </c>
      <c r="Q247" s="33">
        <v>124</v>
      </c>
      <c r="S247" s="33">
        <v>129</v>
      </c>
      <c r="U247" s="33">
        <v>133</v>
      </c>
      <c r="W247" s="33">
        <v>89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K249" s="33">
        <v>9661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C251" s="33">
        <v>48</v>
      </c>
      <c r="E251" s="33">
        <v>31</v>
      </c>
      <c r="G251" s="33">
        <v>-176</v>
      </c>
      <c r="K251" s="33">
        <v>456</v>
      </c>
      <c r="W251" s="33">
        <v>-19</v>
      </c>
    </row>
    <row r="252" spans="1:37" ht="15" customHeight="1" x14ac:dyDescent="0.4">
      <c r="A252" s="32" t="s">
        <v>520</v>
      </c>
      <c r="B252" s="33" t="s">
        <v>32</v>
      </c>
      <c r="C252" s="33">
        <v>182</v>
      </c>
      <c r="E252" s="33">
        <v>115</v>
      </c>
      <c r="O252" s="33">
        <v>2041</v>
      </c>
      <c r="Q252" s="33">
        <v>1331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C254" s="33">
        <v>30</v>
      </c>
      <c r="E254" s="33">
        <v>55</v>
      </c>
      <c r="G254" s="33">
        <v>-142</v>
      </c>
      <c r="I254" s="33">
        <v>-992</v>
      </c>
      <c r="K254" s="33">
        <v>-20</v>
      </c>
      <c r="M254" s="33">
        <v>6</v>
      </c>
      <c r="O254" s="33">
        <v>6</v>
      </c>
      <c r="Q254" s="33">
        <v>10</v>
      </c>
      <c r="S254" s="33">
        <v>13</v>
      </c>
      <c r="U254" s="33">
        <v>-2660</v>
      </c>
      <c r="W254" s="33">
        <v>78</v>
      </c>
    </row>
    <row r="255" spans="1:37" ht="15" customHeight="1" x14ac:dyDescent="0.4">
      <c r="A255" s="32" t="s">
        <v>263</v>
      </c>
      <c r="B255" s="33" t="s">
        <v>32</v>
      </c>
      <c r="E255" s="33">
        <v>22</v>
      </c>
    </row>
    <row r="256" spans="1:37" ht="15" customHeight="1" x14ac:dyDescent="0.4">
      <c r="A256" s="32" t="s">
        <v>264</v>
      </c>
      <c r="B256" s="33" t="s">
        <v>32</v>
      </c>
      <c r="C256" s="33">
        <v>51</v>
      </c>
      <c r="G256" s="33">
        <v>40</v>
      </c>
      <c r="K256" s="33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>
        <v>256</v>
      </c>
      <c r="I257" s="33">
        <v>159</v>
      </c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/>
      <c r="I261" s="33"/>
      <c r="K261" s="33"/>
      <c r="M261" s="33">
        <v>101</v>
      </c>
      <c r="O261" s="33">
        <v>38</v>
      </c>
      <c r="Q261" s="33"/>
      <c r="S261" s="33"/>
      <c r="U261" s="33"/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>
        <v>101</v>
      </c>
      <c r="E262" s="33">
        <v>-73</v>
      </c>
      <c r="G262" s="33">
        <v>741</v>
      </c>
      <c r="I262" s="33">
        <v>47</v>
      </c>
      <c r="K262" s="33">
        <v>507</v>
      </c>
      <c r="M262" s="33">
        <v>-56</v>
      </c>
      <c r="O262" s="33">
        <v>3</v>
      </c>
      <c r="Q262" s="33">
        <v>4</v>
      </c>
      <c r="S262" s="33">
        <v>-40</v>
      </c>
      <c r="U262" s="33">
        <v>-12</v>
      </c>
      <c r="W262" s="33">
        <v>-724</v>
      </c>
    </row>
    <row r="263" spans="1:23" s="31" customFormat="1" ht="15" customHeight="1" x14ac:dyDescent="0.4">
      <c r="A263" s="32" t="s">
        <v>271</v>
      </c>
      <c r="B263" s="33" t="s">
        <v>32</v>
      </c>
      <c r="C263" s="33">
        <v>2</v>
      </c>
      <c r="E263" s="33">
        <v>-52</v>
      </c>
      <c r="G263" s="33">
        <v>-14</v>
      </c>
      <c r="I263" s="33">
        <v>-5</v>
      </c>
      <c r="K263" s="33">
        <v>-45</v>
      </c>
      <c r="M263" s="33">
        <v>-3</v>
      </c>
      <c r="O263" s="33"/>
      <c r="Q263" s="33">
        <v>1</v>
      </c>
      <c r="S263" s="33">
        <v>3</v>
      </c>
      <c r="U263" s="33">
        <v>-1</v>
      </c>
      <c r="W263" s="33">
        <v>-55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>
        <v>-635</v>
      </c>
      <c r="Q264" s="33">
        <v>-69</v>
      </c>
      <c r="S264" s="33">
        <v>-15</v>
      </c>
      <c r="U264" s="33">
        <v>955</v>
      </c>
      <c r="W264" s="33">
        <v>-221</v>
      </c>
    </row>
    <row r="265" spans="1:23" s="31" customFormat="1" ht="15" customHeight="1" x14ac:dyDescent="0.4">
      <c r="A265" s="32" t="s">
        <v>273</v>
      </c>
      <c r="B265" s="33" t="s">
        <v>32</v>
      </c>
      <c r="C265" s="33">
        <v>-10</v>
      </c>
      <c r="E265" s="33">
        <v>-7</v>
      </c>
      <c r="G265" s="33">
        <v>-5</v>
      </c>
      <c r="I265" s="33">
        <v>-2</v>
      </c>
      <c r="K265" s="33">
        <v>-7</v>
      </c>
      <c r="M265" s="33"/>
      <c r="O265" s="33"/>
      <c r="Q265" s="33"/>
      <c r="S265" s="33"/>
      <c r="U265" s="33"/>
      <c r="W265" s="33"/>
    </row>
    <row r="266" spans="1:23" s="31" customFormat="1" ht="15" customHeight="1" x14ac:dyDescent="0.4">
      <c r="A266" s="32" t="s">
        <v>274</v>
      </c>
      <c r="B266" s="33" t="s">
        <v>32</v>
      </c>
      <c r="C266" s="33">
        <v>402</v>
      </c>
      <c r="E266" s="33">
        <v>399</v>
      </c>
      <c r="G266" s="33">
        <v>438</v>
      </c>
      <c r="I266" s="33">
        <v>412</v>
      </c>
      <c r="K266" s="33">
        <v>387</v>
      </c>
      <c r="M266" s="33">
        <v>75</v>
      </c>
      <c r="O266" s="33">
        <v>108</v>
      </c>
      <c r="Q266" s="33">
        <v>126</v>
      </c>
      <c r="S266" s="33">
        <v>152</v>
      </c>
      <c r="U266" s="33">
        <v>140</v>
      </c>
      <c r="W266" s="33">
        <v>4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>
        <v>1253</v>
      </c>
      <c r="M270" s="33"/>
      <c r="O270" s="33"/>
      <c r="Q270" s="33">
        <v>145</v>
      </c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>
        <v>-795</v>
      </c>
      <c r="E272" s="33">
        <v>-1314</v>
      </c>
      <c r="G272" s="33">
        <v>2961</v>
      </c>
      <c r="I272" s="33">
        <v>-792</v>
      </c>
      <c r="K272" s="33">
        <v>1235</v>
      </c>
      <c r="M272" s="33">
        <v>1390</v>
      </c>
      <c r="O272" s="33">
        <v>-2149</v>
      </c>
      <c r="Q272" s="33">
        <v>-370</v>
      </c>
      <c r="S272" s="33">
        <v>-1882</v>
      </c>
      <c r="U272" s="33">
        <v>2860</v>
      </c>
      <c r="W272" s="33">
        <v>1028</v>
      </c>
    </row>
    <row r="273" spans="1:37" ht="15" customHeight="1" x14ac:dyDescent="0.4">
      <c r="A273" s="32" t="s">
        <v>281</v>
      </c>
      <c r="B273" s="33" t="s">
        <v>32</v>
      </c>
      <c r="C273" s="33">
        <v>740</v>
      </c>
      <c r="E273" s="33">
        <v>130</v>
      </c>
      <c r="G273" s="33">
        <v>219</v>
      </c>
      <c r="I273" s="33">
        <v>-154</v>
      </c>
      <c r="K273" s="33">
        <v>-256</v>
      </c>
      <c r="M273" s="33">
        <v>-308</v>
      </c>
      <c r="O273" s="33">
        <v>1047</v>
      </c>
      <c r="Q273" s="33">
        <v>-54</v>
      </c>
      <c r="S273" s="33">
        <v>-70</v>
      </c>
      <c r="U273" s="33">
        <v>82</v>
      </c>
      <c r="W273" s="33">
        <v>2</v>
      </c>
    </row>
    <row r="274" spans="1:37" ht="15" customHeight="1" x14ac:dyDescent="0.4">
      <c r="A274" s="32" t="s">
        <v>282</v>
      </c>
      <c r="B274" s="33" t="s">
        <v>32</v>
      </c>
      <c r="C274" s="33">
        <v>-916</v>
      </c>
      <c r="E274" s="33">
        <v>-785</v>
      </c>
      <c r="G274" s="33">
        <v>-1167</v>
      </c>
      <c r="I274" s="33">
        <v>330</v>
      </c>
      <c r="K274" s="33">
        <v>-1068</v>
      </c>
      <c r="M274" s="33">
        <v>-432</v>
      </c>
      <c r="O274" s="33">
        <v>-197</v>
      </c>
      <c r="Q274" s="33">
        <v>-95</v>
      </c>
      <c r="S274" s="33">
        <v>631</v>
      </c>
      <c r="U274" s="33">
        <v>-839</v>
      </c>
      <c r="W274" s="33">
        <v>-47</v>
      </c>
    </row>
    <row r="275" spans="1:37" ht="15" customHeight="1" x14ac:dyDescent="0.4">
      <c r="A275" s="32" t="s">
        <v>283</v>
      </c>
      <c r="B275" s="33" t="s">
        <v>32</v>
      </c>
      <c r="C275" s="33">
        <v>-31</v>
      </c>
      <c r="E275" s="33">
        <v>-35</v>
      </c>
      <c r="G275" s="33">
        <v>47</v>
      </c>
      <c r="I275" s="33">
        <v>-172</v>
      </c>
      <c r="K275" s="33">
        <v>-1</v>
      </c>
      <c r="M275" s="33">
        <v>13</v>
      </c>
      <c r="O275" s="33">
        <v>158</v>
      </c>
      <c r="Q275" s="33">
        <v>-70</v>
      </c>
      <c r="S275" s="33">
        <v>-31</v>
      </c>
      <c r="U275" s="33">
        <v>-125</v>
      </c>
      <c r="W275" s="33">
        <v>28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O277" s="33">
        <v>-152</v>
      </c>
      <c r="Q277" s="33">
        <v>-562</v>
      </c>
      <c r="S277" s="33">
        <v>676</v>
      </c>
      <c r="U277" s="33">
        <v>146</v>
      </c>
      <c r="W277" s="33">
        <v>-376</v>
      </c>
    </row>
    <row r="278" spans="1:37" ht="15" customHeight="1" x14ac:dyDescent="0.4">
      <c r="A278" s="32" t="s">
        <v>286</v>
      </c>
      <c r="B278" s="33" t="s">
        <v>32</v>
      </c>
      <c r="K278" s="33">
        <v>500</v>
      </c>
      <c r="M278" s="33">
        <v>-515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>
        <v>-30</v>
      </c>
      <c r="D280" s="36"/>
      <c r="E280" s="35">
        <v>-96</v>
      </c>
      <c r="F280" s="36"/>
      <c r="G280" s="35">
        <v>25</v>
      </c>
      <c r="H280" s="36"/>
      <c r="I280" s="35">
        <v>-55</v>
      </c>
      <c r="J280" s="36"/>
      <c r="K280" s="35">
        <v>-8278</v>
      </c>
      <c r="L280" s="36"/>
      <c r="M280" s="35">
        <v>152</v>
      </c>
      <c r="N280" s="36"/>
      <c r="O280" s="35">
        <v>42</v>
      </c>
      <c r="P280" s="36"/>
      <c r="Q280" s="35">
        <v>-119</v>
      </c>
      <c r="R280" s="36"/>
      <c r="S280" s="35">
        <v>-15</v>
      </c>
      <c r="T280" s="36"/>
      <c r="U280" s="35">
        <v>84</v>
      </c>
      <c r="V280" s="36"/>
      <c r="W280" s="35">
        <v>170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>
        <v>429</v>
      </c>
      <c r="D285" s="47">
        <f>SUM(C246:C280)</f>
        <v>429</v>
      </c>
      <c r="E285" s="46">
        <v>-1179</v>
      </c>
      <c r="F285" s="47">
        <f>SUM(E246:E280)</f>
        <v>-1181</v>
      </c>
      <c r="G285" s="46">
        <v>2862</v>
      </c>
      <c r="H285" s="47">
        <f>SUM(G246:G280)</f>
        <v>2860</v>
      </c>
      <c r="I285" s="46">
        <v>-63</v>
      </c>
      <c r="J285" s="47">
        <f>SUM(I246:I280)</f>
        <v>-65</v>
      </c>
      <c r="K285" s="46">
        <v>-394</v>
      </c>
      <c r="L285" s="47">
        <f>SUM(K246:K280)</f>
        <v>-394</v>
      </c>
      <c r="M285" s="46">
        <v>-516</v>
      </c>
      <c r="N285" s="47">
        <f>SUM(M246:M280)</f>
        <v>-517</v>
      </c>
      <c r="O285" s="46">
        <v>-1582</v>
      </c>
      <c r="P285" s="47">
        <f>SUM(O246:O280)</f>
        <v>-1584</v>
      </c>
      <c r="Q285" s="46">
        <v>-915</v>
      </c>
      <c r="R285" s="47">
        <f>SUM(Q246:Q280)</f>
        <v>-917</v>
      </c>
      <c r="S285" s="46">
        <v>-150</v>
      </c>
      <c r="T285" s="47">
        <f>SUM(S246:S280)</f>
        <v>-152</v>
      </c>
      <c r="U285" s="46">
        <v>1151</v>
      </c>
      <c r="V285" s="47">
        <f>SUM(U246:U280)</f>
        <v>1151</v>
      </c>
      <c r="W285" s="46">
        <v>-604</v>
      </c>
      <c r="X285" s="47">
        <f>SUM(W246:W280)</f>
        <v>-606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C286" s="33">
        <v>10</v>
      </c>
      <c r="E286" s="33">
        <v>7</v>
      </c>
      <c r="G286" s="33">
        <v>5</v>
      </c>
      <c r="I286" s="33">
        <v>2</v>
      </c>
      <c r="K286" s="33">
        <v>7</v>
      </c>
      <c r="S286" s="33">
        <v>1</v>
      </c>
    </row>
    <row r="287" spans="1:37" ht="15" customHeight="1" x14ac:dyDescent="0.4">
      <c r="A287" s="32" t="s">
        <v>295</v>
      </c>
      <c r="B287" s="33" t="s">
        <v>32</v>
      </c>
      <c r="C287" s="33">
        <v>-384</v>
      </c>
      <c r="E287" s="33">
        <v>-383</v>
      </c>
      <c r="G287" s="33">
        <v>-461</v>
      </c>
      <c r="I287" s="33">
        <v>-402</v>
      </c>
      <c r="K287" s="33">
        <v>-359</v>
      </c>
      <c r="M287" s="33">
        <v>-77</v>
      </c>
      <c r="O287" s="33">
        <v>-112</v>
      </c>
      <c r="Q287" s="33">
        <v>-127</v>
      </c>
      <c r="S287" s="33">
        <v>-153</v>
      </c>
      <c r="U287" s="33">
        <v>-121</v>
      </c>
      <c r="W287" s="33">
        <v>-4</v>
      </c>
    </row>
    <row r="288" spans="1:37" ht="15" customHeight="1" x14ac:dyDescent="0.4">
      <c r="A288" s="32" t="s">
        <v>296</v>
      </c>
      <c r="B288" s="33" t="s">
        <v>32</v>
      </c>
      <c r="C288" s="33">
        <v>-18</v>
      </c>
      <c r="E288" s="33">
        <v>-6</v>
      </c>
      <c r="G288" s="33">
        <v>-13</v>
      </c>
      <c r="I288" s="33">
        <v>-13</v>
      </c>
      <c r="K288" s="33">
        <v>-44</v>
      </c>
      <c r="M288" s="33">
        <v>-21</v>
      </c>
      <c r="O288" s="33">
        <v>-11</v>
      </c>
      <c r="Q288" s="33">
        <v>-11</v>
      </c>
      <c r="S288" s="33">
        <v>-10</v>
      </c>
      <c r="U288" s="33">
        <v>-10</v>
      </c>
      <c r="W288" s="33">
        <v>-13</v>
      </c>
    </row>
    <row r="289" spans="1:37" ht="15" customHeight="1" x14ac:dyDescent="0.4">
      <c r="A289" s="32" t="s">
        <v>297</v>
      </c>
      <c r="B289" s="33" t="s">
        <v>32</v>
      </c>
      <c r="Q289" s="33">
        <v>-401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>
        <v>-42</v>
      </c>
      <c r="F290" s="36"/>
      <c r="G290" s="35">
        <v>-687</v>
      </c>
      <c r="H290" s="36"/>
      <c r="I290" s="35"/>
      <c r="J290" s="36"/>
      <c r="K290" s="35">
        <v>-6</v>
      </c>
      <c r="L290" s="36"/>
      <c r="M290" s="35">
        <v>1</v>
      </c>
      <c r="N290" s="36"/>
      <c r="O290" s="35">
        <v>4</v>
      </c>
      <c r="P290" s="36"/>
      <c r="Q290" s="35">
        <v>4</v>
      </c>
      <c r="R290" s="36"/>
      <c r="S290" s="35"/>
      <c r="T290" s="36"/>
      <c r="U290" s="35"/>
      <c r="V290" s="36"/>
      <c r="W290" s="35">
        <v>-321</v>
      </c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>
        <v>37</v>
      </c>
      <c r="D291" s="44">
        <f>D285+SUM(C286:C290)</f>
        <v>37</v>
      </c>
      <c r="E291" s="43">
        <v>-1603</v>
      </c>
      <c r="F291" s="44">
        <f>F285+SUM(E286:E290)</f>
        <v>-1605</v>
      </c>
      <c r="G291" s="43">
        <v>1705</v>
      </c>
      <c r="H291" s="44">
        <f>H285+SUM(G286:G290)</f>
        <v>1704</v>
      </c>
      <c r="I291" s="43">
        <v>-477</v>
      </c>
      <c r="J291" s="44">
        <f>J285+SUM(I286:I290)</f>
        <v>-478</v>
      </c>
      <c r="K291" s="43">
        <v>-798</v>
      </c>
      <c r="L291" s="44">
        <f>L285+SUM(K286:K290)</f>
        <v>-796</v>
      </c>
      <c r="M291" s="43">
        <v>-614</v>
      </c>
      <c r="N291" s="44">
        <f>N285+SUM(M286:M290)</f>
        <v>-614</v>
      </c>
      <c r="O291" s="43">
        <v>-1702</v>
      </c>
      <c r="P291" s="44">
        <f>P285+SUM(O286:O290)</f>
        <v>-1703</v>
      </c>
      <c r="Q291" s="43">
        <v>-1452</v>
      </c>
      <c r="R291" s="44">
        <f>R285+SUM(Q286:Q290)</f>
        <v>-1452</v>
      </c>
      <c r="S291" s="43">
        <v>-313</v>
      </c>
      <c r="T291" s="44">
        <f>T285+SUM(S286:S290)</f>
        <v>-314</v>
      </c>
      <c r="U291" s="43">
        <v>1019</v>
      </c>
      <c r="V291" s="44">
        <f>V285+SUM(U286:U290)</f>
        <v>1020</v>
      </c>
      <c r="W291" s="43">
        <v>-943</v>
      </c>
      <c r="X291" s="44">
        <f>X285+SUM(W286:W290)</f>
        <v>-944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</row>
    <row r="293" spans="1:37" ht="15" customHeight="1" x14ac:dyDescent="0.4">
      <c r="A293" s="32" t="s">
        <v>301</v>
      </c>
      <c r="B293" s="33" t="s">
        <v>32</v>
      </c>
    </row>
    <row r="294" spans="1:37" ht="15" customHeight="1" x14ac:dyDescent="0.4">
      <c r="A294" s="32" t="s">
        <v>302</v>
      </c>
      <c r="B294" s="33" t="s">
        <v>32</v>
      </c>
      <c r="C294" s="33">
        <v>-82</v>
      </c>
      <c r="E294" s="33">
        <v>-39</v>
      </c>
      <c r="G294" s="33">
        <v>-70</v>
      </c>
      <c r="I294" s="33">
        <v>-54</v>
      </c>
      <c r="K294" s="33">
        <v>-29</v>
      </c>
      <c r="M294" s="33">
        <v>-30</v>
      </c>
      <c r="O294" s="33">
        <v>-94</v>
      </c>
      <c r="Q294" s="33">
        <v>-112</v>
      </c>
      <c r="S294" s="33">
        <v>-40</v>
      </c>
      <c r="U294" s="33">
        <v>-88</v>
      </c>
      <c r="W294" s="33">
        <v>-284</v>
      </c>
    </row>
    <row r="295" spans="1:37" ht="15" customHeight="1" x14ac:dyDescent="0.4">
      <c r="A295" s="32" t="s">
        <v>303</v>
      </c>
      <c r="B295" s="33" t="s">
        <v>32</v>
      </c>
      <c r="C295" s="33">
        <v>1</v>
      </c>
      <c r="E295" s="33">
        <v>48</v>
      </c>
      <c r="G295" s="33">
        <v>517</v>
      </c>
      <c r="I295" s="33">
        <v>1237</v>
      </c>
      <c r="K295" s="33">
        <v>746</v>
      </c>
      <c r="M295" s="33">
        <v>-1</v>
      </c>
      <c r="Q295" s="33">
        <v>-1</v>
      </c>
      <c r="U295" s="33">
        <v>7290</v>
      </c>
      <c r="W295" s="33">
        <v>9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C298" s="33">
        <v>-6</v>
      </c>
      <c r="K298" s="33">
        <v>-10</v>
      </c>
      <c r="M298" s="33">
        <v>-3584</v>
      </c>
      <c r="O298" s="33">
        <v>-233</v>
      </c>
      <c r="Q298" s="33">
        <v>-346</v>
      </c>
    </row>
    <row r="299" spans="1:37" ht="15" customHeight="1" x14ac:dyDescent="0.4">
      <c r="A299" s="32" t="s">
        <v>307</v>
      </c>
      <c r="B299" s="33" t="s">
        <v>32</v>
      </c>
      <c r="C299" s="33">
        <v>353</v>
      </c>
      <c r="E299" s="33">
        <v>80</v>
      </c>
      <c r="G299" s="33">
        <v>413</v>
      </c>
      <c r="K299" s="33">
        <v>138</v>
      </c>
      <c r="M299" s="33">
        <v>3</v>
      </c>
      <c r="S299" s="33">
        <v>570</v>
      </c>
      <c r="W299" s="33">
        <v>21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C305" s="33">
        <v>16</v>
      </c>
      <c r="E305" s="33">
        <v>49</v>
      </c>
      <c r="G305" s="33">
        <v>6</v>
      </c>
      <c r="I305" s="33">
        <v>88</v>
      </c>
      <c r="K305" s="33">
        <v>178</v>
      </c>
      <c r="M305" s="33">
        <v>22</v>
      </c>
      <c r="Q305" s="33">
        <v>7</v>
      </c>
      <c r="S305" s="33">
        <v>-1</v>
      </c>
      <c r="U305" s="33">
        <v>-1</v>
      </c>
    </row>
    <row r="306" spans="1:37" s="42" customFormat="1" ht="15" customHeight="1" x14ac:dyDescent="0.4">
      <c r="A306" s="42" t="s">
        <v>313</v>
      </c>
      <c r="B306" s="43" t="s">
        <v>32</v>
      </c>
      <c r="C306" s="43">
        <v>283</v>
      </c>
      <c r="D306" s="44">
        <f>SUM(C292:C305)</f>
        <v>282</v>
      </c>
      <c r="E306" s="43">
        <v>138</v>
      </c>
      <c r="F306" s="44">
        <f>SUM(E292:E305)</f>
        <v>138</v>
      </c>
      <c r="G306" s="43">
        <v>866</v>
      </c>
      <c r="H306" s="44">
        <f>SUM(G292:G305)</f>
        <v>866</v>
      </c>
      <c r="I306" s="43">
        <v>1271</v>
      </c>
      <c r="J306" s="44">
        <f>SUM(I292:I305)</f>
        <v>1271</v>
      </c>
      <c r="K306" s="43">
        <v>1023</v>
      </c>
      <c r="L306" s="44">
        <f>SUM(K292:K305)</f>
        <v>1023</v>
      </c>
      <c r="M306" s="43">
        <v>-3590</v>
      </c>
      <c r="N306" s="44">
        <f>SUM(M292:M305)</f>
        <v>-3590</v>
      </c>
      <c r="O306" s="43">
        <v>-328</v>
      </c>
      <c r="P306" s="44">
        <f>SUM(O292:O305)</f>
        <v>-327</v>
      </c>
      <c r="Q306" s="43">
        <v>-452</v>
      </c>
      <c r="R306" s="44">
        <f>SUM(Q292:Q305)</f>
        <v>-452</v>
      </c>
      <c r="S306" s="43">
        <v>528</v>
      </c>
      <c r="T306" s="44">
        <f>SUM(S292:S305)</f>
        <v>529</v>
      </c>
      <c r="U306" s="43">
        <v>7200</v>
      </c>
      <c r="V306" s="44">
        <f>SUM(U292:U305)</f>
        <v>7201</v>
      </c>
      <c r="W306" s="43">
        <v>-252</v>
      </c>
      <c r="X306" s="44">
        <f>SUM(W292:W305)</f>
        <v>-254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I307" s="33">
        <v>953</v>
      </c>
      <c r="K307" s="33">
        <v>2914</v>
      </c>
      <c r="O307" s="33">
        <v>1400</v>
      </c>
      <c r="Q307" s="33">
        <v>1595</v>
      </c>
      <c r="S307" s="33">
        <v>276</v>
      </c>
    </row>
    <row r="308" spans="1:37" ht="15" customHeight="1" x14ac:dyDescent="0.4">
      <c r="A308" s="32" t="s">
        <v>315</v>
      </c>
      <c r="B308" s="33" t="s">
        <v>32</v>
      </c>
      <c r="C308" s="33">
        <v>-2703</v>
      </c>
      <c r="E308" s="33">
        <v>-4262</v>
      </c>
      <c r="G308" s="33">
        <v>-2744</v>
      </c>
      <c r="M308" s="33">
        <v>-300</v>
      </c>
      <c r="U308" s="33">
        <v>-4350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C312" s="33">
        <v>2000</v>
      </c>
      <c r="E312" s="33">
        <v>4625</v>
      </c>
      <c r="G312" s="33">
        <v>4455</v>
      </c>
      <c r="I312" s="33">
        <v>1224</v>
      </c>
      <c r="Q312" s="33">
        <v>3500</v>
      </c>
    </row>
    <row r="313" spans="1:37" ht="15" customHeight="1" x14ac:dyDescent="0.4">
      <c r="A313" s="32" t="s">
        <v>320</v>
      </c>
      <c r="B313" s="33" t="s">
        <v>32</v>
      </c>
      <c r="C313" s="33">
        <v>-381</v>
      </c>
      <c r="E313" s="33">
        <v>-388</v>
      </c>
      <c r="G313" s="33">
        <v>-1372</v>
      </c>
      <c r="I313" s="33">
        <v>-4790</v>
      </c>
      <c r="K313" s="33">
        <v>-3952</v>
      </c>
      <c r="M313" s="33">
        <v>-10</v>
      </c>
      <c r="Q313" s="33">
        <v>-3509</v>
      </c>
      <c r="S313" s="33">
        <v>-464</v>
      </c>
      <c r="U313" s="33">
        <v>-2652</v>
      </c>
      <c r="W313" s="33">
        <v>-46</v>
      </c>
    </row>
    <row r="314" spans="1:37" ht="15" customHeight="1" x14ac:dyDescent="0.4">
      <c r="A314" s="32" t="s">
        <v>321</v>
      </c>
      <c r="B314" s="33" t="s">
        <v>32</v>
      </c>
    </row>
    <row r="315" spans="1:37" ht="15" customHeight="1" x14ac:dyDescent="0.4">
      <c r="A315" s="32" t="s">
        <v>322</v>
      </c>
      <c r="B315" s="33" t="s">
        <v>32</v>
      </c>
      <c r="C315" s="33">
        <v>-150</v>
      </c>
      <c r="E315" s="33">
        <v>-150</v>
      </c>
      <c r="G315" s="33">
        <v>-680</v>
      </c>
      <c r="I315" s="33">
        <v>-100</v>
      </c>
    </row>
    <row r="316" spans="1:37" ht="15" customHeight="1" x14ac:dyDescent="0.4">
      <c r="A316" s="32" t="s">
        <v>323</v>
      </c>
      <c r="B316" s="33" t="s">
        <v>32</v>
      </c>
      <c r="E316" s="33">
        <v>962</v>
      </c>
      <c r="K316" s="33">
        <v>2502</v>
      </c>
      <c r="M316" s="33">
        <v>3694</v>
      </c>
      <c r="O316" s="33">
        <v>500</v>
      </c>
      <c r="W316" s="33">
        <v>500</v>
      </c>
    </row>
    <row r="317" spans="1:37" ht="15" customHeight="1" x14ac:dyDescent="0.4">
      <c r="A317" s="32" t="s">
        <v>324</v>
      </c>
      <c r="B317" s="33" t="s">
        <v>32</v>
      </c>
      <c r="E317" s="33">
        <v>-1</v>
      </c>
      <c r="G317" s="33">
        <v>-1</v>
      </c>
      <c r="S317" s="33">
        <v>-651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I323" s="33">
        <v>-3</v>
      </c>
      <c r="K323" s="33">
        <v>-4</v>
      </c>
      <c r="M323" s="33">
        <v>70</v>
      </c>
      <c r="U323" s="33">
        <v>-458</v>
      </c>
      <c r="W323" s="33">
        <v>-1</v>
      </c>
    </row>
    <row r="324" spans="1:37" s="42" customFormat="1" ht="15" customHeight="1" x14ac:dyDescent="0.4">
      <c r="A324" s="42" t="s">
        <v>331</v>
      </c>
      <c r="B324" s="43" t="s">
        <v>32</v>
      </c>
      <c r="C324" s="43">
        <v>-1235</v>
      </c>
      <c r="D324" s="44">
        <f>SUM(C307:C323)</f>
        <v>-1234</v>
      </c>
      <c r="E324" s="43">
        <v>784</v>
      </c>
      <c r="F324" s="44">
        <f>SUM(E307:E323)</f>
        <v>786</v>
      </c>
      <c r="G324" s="43">
        <v>-344</v>
      </c>
      <c r="H324" s="44">
        <f>SUM(G307:G323)</f>
        <v>-342</v>
      </c>
      <c r="I324" s="43">
        <v>-2717</v>
      </c>
      <c r="J324" s="44">
        <f>SUM(I307:I323)</f>
        <v>-2716</v>
      </c>
      <c r="K324" s="43">
        <v>1459</v>
      </c>
      <c r="L324" s="44">
        <f>SUM(K307:K323)</f>
        <v>1460</v>
      </c>
      <c r="M324" s="43">
        <v>3453</v>
      </c>
      <c r="N324" s="44">
        <f>SUM(M307:M323)</f>
        <v>3454</v>
      </c>
      <c r="O324" s="43">
        <v>1899</v>
      </c>
      <c r="P324" s="44">
        <f>SUM(O307:O323)</f>
        <v>1900</v>
      </c>
      <c r="Q324" s="43">
        <v>1585</v>
      </c>
      <c r="R324" s="44">
        <f>SUM(Q307:Q323)</f>
        <v>1586</v>
      </c>
      <c r="S324" s="43">
        <v>-838</v>
      </c>
      <c r="T324" s="44">
        <f>SUM(S307:S323)</f>
        <v>-839</v>
      </c>
      <c r="U324" s="43">
        <v>-7461</v>
      </c>
      <c r="V324" s="44">
        <f>SUM(U307:U323)</f>
        <v>-7460</v>
      </c>
      <c r="W324" s="43">
        <v>451</v>
      </c>
      <c r="X324" s="44">
        <f>SUM(W307:W323)</f>
        <v>453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</row>
    <row r="326" spans="1:37" s="42" customFormat="1" ht="15" customHeight="1" x14ac:dyDescent="0.4">
      <c r="A326" s="42" t="s">
        <v>333</v>
      </c>
      <c r="B326" s="43" t="s">
        <v>32</v>
      </c>
      <c r="C326" s="43">
        <v>-915</v>
      </c>
      <c r="D326" s="44">
        <f>C329-C327-C328</f>
        <v>-915</v>
      </c>
      <c r="E326" s="43">
        <v>-680</v>
      </c>
      <c r="F326" s="44">
        <f>E329-E327-E328</f>
        <v>-681</v>
      </c>
      <c r="G326" s="43">
        <v>2227</v>
      </c>
      <c r="H326" s="44">
        <f>G329-G327-G328</f>
        <v>2228</v>
      </c>
      <c r="I326" s="43">
        <v>-1923</v>
      </c>
      <c r="J326" s="44">
        <f>I329-I327-I328</f>
        <v>-1924</v>
      </c>
      <c r="K326" s="43">
        <v>1684</v>
      </c>
      <c r="L326" s="44">
        <f>K329-K327-K328</f>
        <v>1685</v>
      </c>
      <c r="M326" s="43">
        <v>-750</v>
      </c>
      <c r="N326" s="44">
        <f>M329-M327-M328</f>
        <v>-751</v>
      </c>
      <c r="O326" s="43">
        <v>-131</v>
      </c>
      <c r="P326" s="44">
        <f>O329-O327-O328</f>
        <v>-132</v>
      </c>
      <c r="Q326" s="43">
        <v>-318</v>
      </c>
      <c r="R326" s="44">
        <f>Q329-Q327-Q328</f>
        <v>-318</v>
      </c>
      <c r="S326" s="43">
        <v>-624</v>
      </c>
      <c r="T326" s="44">
        <f>S329-S327-S328</f>
        <v>-624</v>
      </c>
      <c r="U326" s="43">
        <v>759</v>
      </c>
      <c r="V326" s="44">
        <f>U329-U327-U328</f>
        <v>759</v>
      </c>
      <c r="W326" s="43">
        <v>-744</v>
      </c>
      <c r="X326" s="44">
        <f>W329-W327-W328</f>
        <v>-745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C327" s="33">
        <v>1983</v>
      </c>
      <c r="E327" s="33">
        <v>1068</v>
      </c>
      <c r="G327" s="33">
        <v>387</v>
      </c>
      <c r="I327" s="33">
        <v>2615</v>
      </c>
      <c r="K327" s="33">
        <v>691</v>
      </c>
      <c r="M327" s="33">
        <v>2376</v>
      </c>
      <c r="O327" s="33">
        <v>1635</v>
      </c>
      <c r="Q327" s="33">
        <v>1503</v>
      </c>
      <c r="S327" s="33">
        <v>1145</v>
      </c>
      <c r="U327" s="33">
        <v>521</v>
      </c>
      <c r="W327" s="33">
        <v>1280</v>
      </c>
    </row>
    <row r="328" spans="1:37" ht="15" customHeight="1" x14ac:dyDescent="0.4">
      <c r="A328" s="32" t="s">
        <v>335</v>
      </c>
      <c r="B328" s="33" t="s">
        <v>32</v>
      </c>
      <c r="M328" s="33">
        <v>10</v>
      </c>
    </row>
    <row r="329" spans="1:37" ht="15" customHeight="1" x14ac:dyDescent="0.4">
      <c r="A329" s="32" t="s">
        <v>336</v>
      </c>
      <c r="B329" s="33" t="s">
        <v>32</v>
      </c>
      <c r="C329" s="33">
        <v>1068</v>
      </c>
      <c r="E329" s="33">
        <v>387</v>
      </c>
      <c r="G329" s="33">
        <v>2615</v>
      </c>
      <c r="I329" s="33">
        <v>691</v>
      </c>
      <c r="K329" s="33">
        <v>2376</v>
      </c>
      <c r="M329" s="33">
        <v>1635</v>
      </c>
      <c r="O329" s="33">
        <v>1503</v>
      </c>
      <c r="Q329" s="33">
        <v>1185</v>
      </c>
      <c r="S329" s="33">
        <v>521</v>
      </c>
      <c r="U329" s="33">
        <v>1280</v>
      </c>
      <c r="W329" s="33">
        <v>535</v>
      </c>
    </row>
    <row r="330" spans="1:37" ht="15" customHeight="1" x14ac:dyDescent="0.4">
      <c r="A330" s="32" t="s">
        <v>337</v>
      </c>
      <c r="B330" s="33" t="s">
        <v>32</v>
      </c>
      <c r="C330" s="33">
        <v>1068</v>
      </c>
      <c r="E330" s="33">
        <v>387</v>
      </c>
      <c r="G330" s="33">
        <v>2615</v>
      </c>
      <c r="I330" s="33">
        <v>691</v>
      </c>
      <c r="M330" s="33">
        <v>1635</v>
      </c>
      <c r="O330" s="33">
        <v>1503</v>
      </c>
      <c r="Q330" s="33">
        <v>1185</v>
      </c>
      <c r="S330" s="33">
        <v>521</v>
      </c>
      <c r="U330" s="33">
        <v>1736</v>
      </c>
      <c r="W330" s="33">
        <v>992</v>
      </c>
    </row>
    <row r="331" spans="1:37" ht="15" customHeight="1" x14ac:dyDescent="0.4">
      <c r="A331" s="32" t="s">
        <v>338</v>
      </c>
      <c r="B331" s="33" t="s">
        <v>32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>
        <v>-456</v>
      </c>
      <c r="V336" s="36"/>
      <c r="W336" s="35">
        <v>-456</v>
      </c>
      <c r="X336" s="36"/>
    </row>
    <row r="337" spans="1:24" ht="15" customHeight="1" x14ac:dyDescent="0.4">
      <c r="A337" s="32" t="s">
        <v>344</v>
      </c>
      <c r="B337" s="33" t="s">
        <v>32</v>
      </c>
      <c r="M337" s="33">
        <v>1631</v>
      </c>
      <c r="O337" s="33">
        <v>3483</v>
      </c>
      <c r="Q337" s="33">
        <v>3736</v>
      </c>
      <c r="S337" s="33">
        <v>3736</v>
      </c>
      <c r="U337" s="33">
        <v>1402</v>
      </c>
      <c r="W337" s="33">
        <v>1402</v>
      </c>
    </row>
    <row r="338" spans="1:24" ht="15" customHeight="1" x14ac:dyDescent="0.4">
      <c r="A338" s="32" t="s">
        <v>345</v>
      </c>
      <c r="B338" s="33" t="s">
        <v>32</v>
      </c>
      <c r="M338" s="33">
        <v>1852</v>
      </c>
      <c r="O338" s="33">
        <v>252</v>
      </c>
      <c r="W338" s="33">
        <v>250</v>
      </c>
    </row>
    <row r="339" spans="1:24" ht="15" customHeight="1" x14ac:dyDescent="0.4">
      <c r="A339" s="32" t="s">
        <v>346</v>
      </c>
      <c r="B339" s="33" t="s">
        <v>32</v>
      </c>
      <c r="S339" s="33">
        <v>-2333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M345" s="33">
        <v>1852</v>
      </c>
      <c r="O345" s="33">
        <v>252</v>
      </c>
      <c r="S345" s="33">
        <v>-2333</v>
      </c>
      <c r="W345" s="33">
        <v>250</v>
      </c>
    </row>
    <row r="346" spans="1:24" ht="15" customHeight="1" x14ac:dyDescent="0.4">
      <c r="A346" s="32" t="s">
        <v>353</v>
      </c>
      <c r="B346" s="33" t="s">
        <v>32</v>
      </c>
      <c r="M346" s="33">
        <v>3483</v>
      </c>
      <c r="O346" s="33">
        <v>3736</v>
      </c>
      <c r="Q346" s="33">
        <v>3736</v>
      </c>
      <c r="S346" s="33">
        <v>1402</v>
      </c>
      <c r="U346" s="33">
        <v>1402</v>
      </c>
      <c r="W346" s="33">
        <v>1652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W348" s="33">
        <v>250</v>
      </c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W354" s="33">
        <v>250</v>
      </c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W355" s="33">
        <v>250</v>
      </c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U356" s="33">
        <v>12</v>
      </c>
      <c r="V356" s="31"/>
      <c r="W356" s="33">
        <v>12</v>
      </c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S359" s="33">
        <v>-651</v>
      </c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S360" s="33">
        <v>2333</v>
      </c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S363" s="33">
        <v>-1670</v>
      </c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S366" s="33">
        <v>12</v>
      </c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S367" s="33">
        <v>12</v>
      </c>
      <c r="T367" s="31"/>
      <c r="U367" s="33">
        <v>12</v>
      </c>
      <c r="V367" s="31"/>
      <c r="W367" s="33">
        <v>12</v>
      </c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M368" s="33">
        <v>1960</v>
      </c>
      <c r="N368" s="31"/>
      <c r="O368" s="33">
        <v>2552</v>
      </c>
      <c r="P368" s="31"/>
      <c r="Q368" s="33">
        <v>1967</v>
      </c>
      <c r="R368" s="31"/>
      <c r="T368" s="31"/>
      <c r="U368" s="33">
        <v>12</v>
      </c>
      <c r="V368" s="31"/>
      <c r="W368" s="33">
        <v>12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M369" s="33">
        <v>1852</v>
      </c>
      <c r="N369" s="31"/>
      <c r="O369" s="33">
        <v>252</v>
      </c>
      <c r="P369" s="31"/>
      <c r="R369" s="31"/>
      <c r="T369" s="31"/>
      <c r="V369" s="31"/>
      <c r="W369" s="33">
        <v>250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S373" s="33">
        <v>-651</v>
      </c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S375" s="33">
        <v>2333</v>
      </c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M378" s="33">
        <v>-1260</v>
      </c>
      <c r="N378" s="31"/>
      <c r="O378" s="33">
        <v>-838</v>
      </c>
      <c r="P378" s="31"/>
      <c r="Q378" s="33">
        <v>-1967</v>
      </c>
      <c r="R378" s="31"/>
      <c r="S378" s="33">
        <v>-1670</v>
      </c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M382" s="33">
        <v>592</v>
      </c>
      <c r="N382" s="31"/>
      <c r="O382" s="33">
        <v>-585</v>
      </c>
      <c r="P382" s="31"/>
      <c r="Q382" s="33">
        <v>-1967</v>
      </c>
      <c r="R382" s="31"/>
      <c r="S382" s="33">
        <v>12</v>
      </c>
      <c r="T382" s="31"/>
      <c r="V382" s="31"/>
      <c r="W382" s="33">
        <v>250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M383" s="33">
        <v>2552</v>
      </c>
      <c r="N383" s="31"/>
      <c r="O383" s="33">
        <v>1967</v>
      </c>
      <c r="P383" s="31"/>
      <c r="R383" s="31"/>
      <c r="S383" s="33">
        <v>12</v>
      </c>
      <c r="T383" s="31"/>
      <c r="U383" s="33">
        <v>12</v>
      </c>
      <c r="V383" s="31"/>
      <c r="W383" s="33">
        <v>262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S398" s="33">
        <v>-1670</v>
      </c>
      <c r="T398" s="31"/>
      <c r="U398" s="33">
        <v>198</v>
      </c>
      <c r="V398" s="31"/>
      <c r="W398" s="33">
        <v>573</v>
      </c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S400" s="33">
        <v>198</v>
      </c>
      <c r="T400" s="31"/>
      <c r="U400" s="33">
        <v>375</v>
      </c>
      <c r="V400" s="31"/>
      <c r="W400" s="33">
        <v>-542</v>
      </c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S405" s="33">
        <v>1670</v>
      </c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S408" s="33">
        <v>1868</v>
      </c>
      <c r="T408" s="31"/>
      <c r="U408" s="33">
        <v>375</v>
      </c>
      <c r="V408" s="31"/>
      <c r="W408" s="33">
        <v>-542</v>
      </c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S409" s="33">
        <v>198</v>
      </c>
      <c r="T409" s="31"/>
      <c r="U409" s="33">
        <v>573</v>
      </c>
      <c r="V409" s="31"/>
      <c r="W409" s="33">
        <v>31</v>
      </c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M410" s="33">
        <v>-1260</v>
      </c>
      <c r="N410" s="31"/>
      <c r="O410" s="33">
        <v>-1028</v>
      </c>
      <c r="P410" s="31"/>
      <c r="Q410" s="33">
        <v>-2214</v>
      </c>
      <c r="R410" s="31"/>
      <c r="S410" s="33">
        <v>-1670</v>
      </c>
      <c r="T410" s="31"/>
      <c r="U410" s="33">
        <v>198</v>
      </c>
      <c r="V410" s="31"/>
      <c r="W410" s="33">
        <v>573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M413" s="33">
        <v>-1028</v>
      </c>
      <c r="N413" s="31"/>
      <c r="O413" s="33">
        <v>-2023</v>
      </c>
      <c r="P413" s="31"/>
      <c r="Q413" s="33">
        <v>-1330</v>
      </c>
      <c r="R413" s="31"/>
      <c r="S413" s="33">
        <v>198</v>
      </c>
      <c r="T413" s="31"/>
      <c r="U413" s="33">
        <v>375</v>
      </c>
      <c r="V413" s="31"/>
      <c r="W413" s="33">
        <v>-542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M418" s="33">
        <v>1260</v>
      </c>
      <c r="N418" s="31"/>
      <c r="O418" s="33">
        <v>838</v>
      </c>
      <c r="P418" s="31"/>
      <c r="Q418" s="33">
        <v>1967</v>
      </c>
      <c r="R418" s="31"/>
      <c r="S418" s="33">
        <v>1670</v>
      </c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M423" s="33">
        <v>231</v>
      </c>
      <c r="N423" s="31"/>
      <c r="O423" s="33">
        <v>-1185</v>
      </c>
      <c r="P423" s="31"/>
      <c r="Q423" s="33">
        <v>636</v>
      </c>
      <c r="R423" s="31"/>
      <c r="S423" s="33">
        <v>1868</v>
      </c>
      <c r="T423" s="31"/>
      <c r="U423" s="33">
        <v>375</v>
      </c>
      <c r="V423" s="31"/>
      <c r="W423" s="33">
        <v>-542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M424" s="33">
        <v>-1028</v>
      </c>
      <c r="N424" s="31"/>
      <c r="O424" s="33">
        <v>-2214</v>
      </c>
      <c r="P424" s="31"/>
      <c r="Q424" s="33">
        <v>-1578</v>
      </c>
      <c r="R424" s="31"/>
      <c r="S424" s="33">
        <v>198</v>
      </c>
      <c r="T424" s="31"/>
      <c r="U424" s="33">
        <v>573</v>
      </c>
      <c r="V424" s="31"/>
      <c r="W424" s="33">
        <v>31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M428" s="33">
        <v>-11</v>
      </c>
      <c r="N428" s="31"/>
      <c r="O428" s="33">
        <v>-12</v>
      </c>
      <c r="P428" s="31"/>
      <c r="Q428" s="33">
        <v>-12</v>
      </c>
      <c r="R428" s="31"/>
      <c r="S428" s="33">
        <v>-12</v>
      </c>
      <c r="T428" s="31"/>
      <c r="U428" s="33">
        <v>-12</v>
      </c>
      <c r="V428" s="31"/>
      <c r="W428" s="33">
        <v>-12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S429" s="33">
        <v>-651</v>
      </c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S431" s="33">
        <v>651</v>
      </c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M437" s="33">
        <v>-12</v>
      </c>
      <c r="N437" s="31"/>
      <c r="O437" s="33">
        <v>-12</v>
      </c>
      <c r="P437" s="31"/>
      <c r="Q437" s="33">
        <v>-12</v>
      </c>
      <c r="R437" s="31"/>
      <c r="S437" s="33">
        <v>-12</v>
      </c>
      <c r="T437" s="31"/>
      <c r="U437" s="33">
        <v>-12</v>
      </c>
      <c r="V437" s="31"/>
      <c r="W437" s="33">
        <v>-12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M438" s="33">
        <v>2319</v>
      </c>
      <c r="N438" s="31"/>
      <c r="O438" s="33">
        <v>4996</v>
      </c>
      <c r="P438" s="31"/>
      <c r="Q438" s="33">
        <v>3476</v>
      </c>
      <c r="R438" s="31"/>
      <c r="S438" s="33">
        <v>2053</v>
      </c>
      <c r="T438" s="31"/>
      <c r="U438" s="33">
        <v>1601</v>
      </c>
      <c r="V438" s="31"/>
      <c r="W438" s="33">
        <v>1976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M439" s="33">
        <v>3705</v>
      </c>
      <c r="N439" s="31"/>
      <c r="O439" s="33">
        <v>505</v>
      </c>
      <c r="P439" s="31"/>
      <c r="R439" s="31"/>
      <c r="T439" s="31"/>
      <c r="V439" s="31"/>
      <c r="W439" s="33">
        <v>500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M441" s="33">
        <v>-1028</v>
      </c>
      <c r="N441" s="31"/>
      <c r="O441" s="33">
        <v>-2023</v>
      </c>
      <c r="P441" s="31"/>
      <c r="Q441" s="33">
        <v>-1330</v>
      </c>
      <c r="R441" s="31"/>
      <c r="S441" s="33">
        <v>198</v>
      </c>
      <c r="T441" s="31"/>
      <c r="U441" s="33">
        <v>375</v>
      </c>
      <c r="V441" s="31"/>
      <c r="W441" s="33">
        <v>-542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S443" s="33">
        <v>-651</v>
      </c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M450" s="33">
        <v>2676</v>
      </c>
      <c r="N450" s="31"/>
      <c r="O450" s="33">
        <v>-1519</v>
      </c>
      <c r="P450" s="31"/>
      <c r="Q450" s="33">
        <v>-1331</v>
      </c>
      <c r="R450" s="31"/>
      <c r="S450" s="33">
        <v>-452</v>
      </c>
      <c r="T450" s="31"/>
      <c r="U450" s="33">
        <v>375</v>
      </c>
      <c r="V450" s="31"/>
      <c r="W450" s="33">
        <v>-42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M451" s="33">
        <v>4996</v>
      </c>
      <c r="N451" s="31"/>
      <c r="O451" s="33">
        <v>3476</v>
      </c>
      <c r="P451" s="31"/>
      <c r="Q451" s="33">
        <v>2145</v>
      </c>
      <c r="R451" s="31"/>
      <c r="S451" s="33">
        <v>1601</v>
      </c>
      <c r="T451" s="31"/>
      <c r="U451" s="33">
        <v>1976</v>
      </c>
      <c r="V451" s="31"/>
      <c r="W451" s="33">
        <v>1933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V452" s="31"/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V453" s="31"/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V459" s="31"/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T467" s="31"/>
      <c r="V467" s="31"/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T473" s="31"/>
      <c r="V473" s="31"/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T474" s="31"/>
      <c r="V474" s="31"/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M475" s="33">
        <v>11</v>
      </c>
      <c r="N475" s="31"/>
      <c r="O475" s="33">
        <v>70</v>
      </c>
      <c r="P475" s="31"/>
      <c r="Q475" s="33">
        <v>65</v>
      </c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M476" s="33">
        <v>59</v>
      </c>
      <c r="N476" s="31"/>
      <c r="O476" s="33">
        <v>-5</v>
      </c>
      <c r="P476" s="31"/>
      <c r="Q476" s="33">
        <v>-65</v>
      </c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M477" s="33">
        <v>70</v>
      </c>
      <c r="N477" s="31"/>
      <c r="O477" s="33">
        <v>65</v>
      </c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M481" s="33">
        <v>2330</v>
      </c>
      <c r="N481" s="31"/>
      <c r="O481" s="33">
        <v>5066</v>
      </c>
      <c r="P481" s="31"/>
      <c r="Q481" s="33">
        <v>3541</v>
      </c>
      <c r="R481" s="31"/>
      <c r="S481" s="33">
        <v>2053</v>
      </c>
      <c r="T481" s="31"/>
      <c r="U481" s="33">
        <v>1601</v>
      </c>
      <c r="V481" s="31"/>
      <c r="W481" s="33">
        <v>1976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M482" s="33">
        <v>3705</v>
      </c>
      <c r="N482" s="31"/>
      <c r="O482" s="33">
        <v>505</v>
      </c>
      <c r="P482" s="31"/>
      <c r="R482" s="31"/>
      <c r="T482" s="31"/>
      <c r="V482" s="31"/>
      <c r="W482" s="33">
        <v>500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M484" s="33">
        <v>-1028</v>
      </c>
      <c r="N484" s="31"/>
      <c r="O484" s="33">
        <v>-2023</v>
      </c>
      <c r="P484" s="31"/>
      <c r="Q484" s="33">
        <v>-1330</v>
      </c>
      <c r="R484" s="31"/>
      <c r="S484" s="33">
        <v>198</v>
      </c>
      <c r="T484" s="31"/>
      <c r="U484" s="33">
        <v>375</v>
      </c>
      <c r="V484" s="31"/>
      <c r="W484" s="33">
        <v>-542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S486" s="33">
        <v>-651</v>
      </c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M492" s="33">
        <v>59</v>
      </c>
      <c r="N492" s="31"/>
      <c r="O492" s="33">
        <v>-5</v>
      </c>
      <c r="P492" s="31"/>
      <c r="Q492" s="33">
        <v>-65</v>
      </c>
      <c r="R492" s="31"/>
      <c r="T492" s="31"/>
      <c r="V492" s="31"/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M493" s="33">
        <v>2735</v>
      </c>
      <c r="N493" s="31"/>
      <c r="O493" s="33">
        <v>-1524</v>
      </c>
      <c r="P493" s="31"/>
      <c r="Q493" s="33">
        <v>-1396</v>
      </c>
      <c r="R493" s="31"/>
      <c r="S493" s="33">
        <v>-452</v>
      </c>
      <c r="T493" s="31"/>
      <c r="U493" s="33">
        <v>375</v>
      </c>
      <c r="V493" s="31"/>
      <c r="W493" s="33">
        <v>-42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M494" s="33">
        <v>5066</v>
      </c>
      <c r="N494" s="31"/>
      <c r="O494" s="33">
        <v>3541</v>
      </c>
      <c r="P494" s="31"/>
      <c r="Q494" s="33">
        <v>2145</v>
      </c>
      <c r="R494" s="31"/>
      <c r="S494" s="33">
        <v>1601</v>
      </c>
      <c r="T494" s="31"/>
      <c r="U494" s="33">
        <v>1976</v>
      </c>
      <c r="V494" s="31"/>
      <c r="W494" s="33">
        <v>1933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9016-698A-457E-8847-7FA2C2D6CA85}">
  <dimension ref="A1:AK494"/>
  <sheetViews>
    <sheetView zoomScale="85" zoomScaleNormal="85" workbookViewId="0">
      <pane xSplit="2" ySplit="2" topLeftCell="I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618</v>
      </c>
      <c r="F1" s="31"/>
      <c r="G1" s="30" t="s">
        <v>617</v>
      </c>
      <c r="H1" s="31"/>
      <c r="I1" s="30" t="s">
        <v>616</v>
      </c>
      <c r="J1" s="31"/>
      <c r="K1" s="30" t="s">
        <v>615</v>
      </c>
      <c r="L1" s="31"/>
      <c r="M1" s="30" t="s">
        <v>614</v>
      </c>
      <c r="N1" s="31"/>
      <c r="O1" s="30" t="s">
        <v>613</v>
      </c>
      <c r="P1" s="31"/>
      <c r="Q1" s="30" t="s">
        <v>612</v>
      </c>
      <c r="R1" s="31"/>
      <c r="S1" s="30" t="s">
        <v>611</v>
      </c>
      <c r="T1" s="31"/>
      <c r="U1" s="30" t="s">
        <v>610</v>
      </c>
      <c r="V1" s="31"/>
      <c r="W1" s="30" t="s">
        <v>609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274</v>
      </c>
      <c r="AB3" s="32">
        <f>COUNTIF(AA8:AK326,1)</f>
        <v>274</v>
      </c>
    </row>
    <row r="4" spans="1:37" ht="15" customHeight="1" x14ac:dyDescent="0.4">
      <c r="A4" s="32" t="s">
        <v>23</v>
      </c>
      <c r="B4" s="33" t="s">
        <v>24</v>
      </c>
      <c r="E4" s="33">
        <v>15</v>
      </c>
      <c r="G4" s="33">
        <v>8</v>
      </c>
      <c r="I4" s="33">
        <v>4</v>
      </c>
      <c r="K4" s="33">
        <v>4</v>
      </c>
      <c r="M4" s="33">
        <v>3</v>
      </c>
      <c r="O4" s="33">
        <v>1</v>
      </c>
      <c r="Q4" s="33">
        <v>3</v>
      </c>
      <c r="S4" s="33">
        <v>2</v>
      </c>
      <c r="U4" s="33">
        <v>2</v>
      </c>
      <c r="W4" s="33">
        <v>13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172380</v>
      </c>
      <c r="G5" s="33">
        <v>172380</v>
      </c>
      <c r="I5" s="33">
        <v>192380</v>
      </c>
      <c r="K5" s="33">
        <v>192394</v>
      </c>
      <c r="M5" s="33">
        <v>192406</v>
      </c>
      <c r="O5" s="33">
        <v>292406</v>
      </c>
      <c r="Q5" s="33">
        <v>324406</v>
      </c>
      <c r="S5" s="33">
        <v>49124600</v>
      </c>
      <c r="U5" s="33">
        <v>56124600</v>
      </c>
      <c r="W5" s="33">
        <v>70161980</v>
      </c>
    </row>
    <row r="6" spans="1:37" ht="15" customHeight="1" x14ac:dyDescent="0.4">
      <c r="A6" s="32" t="s">
        <v>27</v>
      </c>
      <c r="B6" s="33" t="s">
        <v>26</v>
      </c>
      <c r="E6" s="33">
        <v>3</v>
      </c>
      <c r="G6" s="33">
        <v>3</v>
      </c>
      <c r="I6" s="33">
        <v>3</v>
      </c>
      <c r="K6" s="33">
        <v>3</v>
      </c>
      <c r="M6" s="33">
        <v>3</v>
      </c>
      <c r="O6" s="33">
        <v>3</v>
      </c>
      <c r="Q6" s="33">
        <v>3</v>
      </c>
      <c r="S6" s="33">
        <v>300</v>
      </c>
      <c r="U6" s="33">
        <v>300</v>
      </c>
      <c r="W6" s="33">
        <v>300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608</v>
      </c>
      <c r="F7" s="36"/>
      <c r="G7" s="35" t="s">
        <v>608</v>
      </c>
      <c r="H7" s="36"/>
      <c r="I7" s="35" t="s">
        <v>608</v>
      </c>
      <c r="J7" s="36"/>
      <c r="K7" s="35" t="s">
        <v>608</v>
      </c>
      <c r="L7" s="36"/>
      <c r="M7" s="35" t="s">
        <v>608</v>
      </c>
      <c r="N7" s="36"/>
      <c r="O7" s="35" t="s">
        <v>608</v>
      </c>
      <c r="P7" s="36"/>
      <c r="Q7" s="35" t="s">
        <v>608</v>
      </c>
      <c r="R7" s="36"/>
      <c r="S7" s="35" t="s">
        <v>608</v>
      </c>
      <c r="T7" s="36"/>
      <c r="U7" s="35" t="s">
        <v>608</v>
      </c>
      <c r="V7" s="36"/>
      <c r="W7" s="35" t="s">
        <v>608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1661</v>
      </c>
      <c r="F8" s="39">
        <f>SUM(E9:E35)-SUM(E17:E21)</f>
        <v>1659</v>
      </c>
      <c r="G8" s="38">
        <v>1005</v>
      </c>
      <c r="H8" s="39">
        <f>SUM(G9:G35)-SUM(G17:G21)</f>
        <v>1004</v>
      </c>
      <c r="I8" s="38">
        <v>692</v>
      </c>
      <c r="J8" s="39">
        <f>SUM(I9:I35)-SUM(I17:I21)</f>
        <v>690</v>
      </c>
      <c r="K8" s="38">
        <v>741</v>
      </c>
      <c r="L8" s="39">
        <f>SUM(K9:K35)-SUM(K17:K21)</f>
        <v>738</v>
      </c>
      <c r="M8" s="38">
        <v>401</v>
      </c>
      <c r="N8" s="39">
        <f>SUM(M9:M35)-SUM(M17:M21)</f>
        <v>399</v>
      </c>
      <c r="O8" s="38">
        <v>165</v>
      </c>
      <c r="P8" s="39">
        <f>SUM(O9:O35)-SUM(O17:O21)</f>
        <v>162</v>
      </c>
      <c r="Q8" s="38">
        <v>81</v>
      </c>
      <c r="R8" s="39">
        <f>SUM(Q9:Q35)-SUM(Q17:Q21)</f>
        <v>80</v>
      </c>
      <c r="S8" s="38">
        <v>263</v>
      </c>
      <c r="T8" s="39">
        <f>SUM(S9:S35)-SUM(S17:S21)</f>
        <v>261</v>
      </c>
      <c r="U8" s="38">
        <v>202</v>
      </c>
      <c r="V8" s="39">
        <f>SUM(U9:U35)-SUM(U17:U21)</f>
        <v>201</v>
      </c>
      <c r="W8" s="38">
        <v>345</v>
      </c>
      <c r="X8" s="39">
        <f>SUM(W9:W35)-SUM(W17:W21)</f>
        <v>342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823</v>
      </c>
      <c r="G10" s="33">
        <v>356</v>
      </c>
      <c r="I10" s="33">
        <v>176</v>
      </c>
      <c r="K10" s="33">
        <v>171</v>
      </c>
      <c r="M10" s="33">
        <v>29</v>
      </c>
      <c r="O10" s="33">
        <v>26</v>
      </c>
      <c r="Q10" s="33">
        <v>2</v>
      </c>
      <c r="S10" s="33">
        <v>188</v>
      </c>
      <c r="U10" s="33">
        <v>179</v>
      </c>
      <c r="W10" s="33">
        <v>83</v>
      </c>
    </row>
    <row r="11" spans="1:37" ht="15" customHeight="1" x14ac:dyDescent="0.4">
      <c r="A11" s="32" t="s">
        <v>35</v>
      </c>
      <c r="B11" s="33" t="s">
        <v>32</v>
      </c>
      <c r="E11" s="33">
        <v>603</v>
      </c>
      <c r="G11" s="33">
        <v>546</v>
      </c>
      <c r="I11" s="33">
        <v>429</v>
      </c>
      <c r="K11" s="33">
        <v>453</v>
      </c>
      <c r="M11" s="33">
        <v>313</v>
      </c>
      <c r="O11" s="33">
        <v>43</v>
      </c>
      <c r="Q11" s="33">
        <v>21</v>
      </c>
      <c r="S11" s="33">
        <v>38</v>
      </c>
      <c r="U11" s="33">
        <v>13</v>
      </c>
      <c r="W11" s="33">
        <v>15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65</v>
      </c>
      <c r="G16" s="33">
        <v>63</v>
      </c>
      <c r="I16" s="33">
        <v>35</v>
      </c>
      <c r="K16" s="33">
        <v>43</v>
      </c>
      <c r="M16" s="33">
        <v>45</v>
      </c>
      <c r="O16" s="33">
        <v>29</v>
      </c>
      <c r="Q16" s="33">
        <v>39</v>
      </c>
      <c r="W16" s="33">
        <v>27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45</v>
      </c>
      <c r="G17" s="33">
        <v>57</v>
      </c>
      <c r="I17" s="33">
        <v>31</v>
      </c>
      <c r="K17" s="33">
        <v>41</v>
      </c>
      <c r="M17" s="33">
        <v>43</v>
      </c>
      <c r="O17" s="33">
        <v>28</v>
      </c>
      <c r="Q17" s="33">
        <v>37</v>
      </c>
      <c r="S17" s="33"/>
      <c r="U17" s="33"/>
      <c r="W17" s="33">
        <v>3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>
        <v>3</v>
      </c>
      <c r="G19" s="33">
        <v>2</v>
      </c>
      <c r="I19" s="33">
        <v>2</v>
      </c>
      <c r="K19" s="33"/>
      <c r="M19" s="33"/>
      <c r="O19" s="33"/>
      <c r="Q19" s="33"/>
      <c r="S19" s="33"/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>
        <v>17</v>
      </c>
      <c r="G20" s="33">
        <v>4</v>
      </c>
      <c r="I20" s="33">
        <v>2</v>
      </c>
      <c r="K20" s="33">
        <v>1</v>
      </c>
      <c r="M20" s="33"/>
      <c r="O20" s="33"/>
      <c r="Q20" s="33">
        <v>1</v>
      </c>
      <c r="S20" s="33"/>
      <c r="U20" s="33"/>
      <c r="W20" s="33">
        <v>24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>
        <v>6</v>
      </c>
      <c r="S22" s="33">
        <v>24</v>
      </c>
      <c r="U22" s="33"/>
      <c r="W22" s="33">
        <v>30</v>
      </c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>
        <v>2</v>
      </c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140</v>
      </c>
      <c r="G24" s="33">
        <v>14</v>
      </c>
      <c r="I24" s="33">
        <v>24</v>
      </c>
      <c r="K24" s="33">
        <v>37</v>
      </c>
      <c r="M24" s="33">
        <v>6</v>
      </c>
      <c r="O24" s="33">
        <v>63</v>
      </c>
      <c r="Q24" s="33">
        <v>9</v>
      </c>
      <c r="S24" s="33">
        <v>12</v>
      </c>
      <c r="U24" s="33">
        <v>11</v>
      </c>
      <c r="W24" s="33">
        <v>32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>
        <v>1</v>
      </c>
      <c r="G26" s="33"/>
      <c r="I26" s="33"/>
      <c r="K26" s="33"/>
      <c r="M26" s="33">
        <v>5</v>
      </c>
      <c r="O26" s="33">
        <v>20</v>
      </c>
      <c r="Q26" s="33">
        <v>16</v>
      </c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>
        <v>127</v>
      </c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>
        <v>17</v>
      </c>
      <c r="G28" s="33">
        <v>14</v>
      </c>
      <c r="I28" s="33">
        <v>11</v>
      </c>
      <c r="K28" s="33">
        <v>12</v>
      </c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20</v>
      </c>
      <c r="G33" s="33">
        <v>21</v>
      </c>
      <c r="I33" s="33">
        <v>21</v>
      </c>
      <c r="K33" s="33">
        <v>28</v>
      </c>
      <c r="M33" s="33">
        <v>11</v>
      </c>
      <c r="O33" s="33">
        <v>7</v>
      </c>
      <c r="Q33" s="33">
        <v>12</v>
      </c>
      <c r="S33" s="33">
        <v>4</v>
      </c>
      <c r="U33" s="33">
        <v>3</v>
      </c>
      <c r="W33" s="33">
        <v>33</v>
      </c>
    </row>
    <row r="34" spans="1:37" ht="15" customHeight="1" x14ac:dyDescent="0.4">
      <c r="A34" s="32" t="s">
        <v>58</v>
      </c>
      <c r="B34" s="33" t="s">
        <v>32</v>
      </c>
      <c r="E34" s="33">
        <v>-12</v>
      </c>
      <c r="G34" s="33">
        <v>-10</v>
      </c>
      <c r="I34" s="33">
        <v>-6</v>
      </c>
      <c r="K34" s="33">
        <v>-6</v>
      </c>
      <c r="M34" s="33">
        <v>-10</v>
      </c>
      <c r="O34" s="33">
        <v>-26</v>
      </c>
      <c r="Q34" s="33">
        <v>-25</v>
      </c>
      <c r="S34" s="33">
        <v>-5</v>
      </c>
      <c r="U34" s="33">
        <v>-5</v>
      </c>
      <c r="W34" s="33">
        <v>-5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467</v>
      </c>
      <c r="F36" s="39">
        <f>E37+E46+E55</f>
        <v>468</v>
      </c>
      <c r="G36" s="38">
        <v>302</v>
      </c>
      <c r="H36" s="39">
        <f>G37+G46+G55</f>
        <v>302</v>
      </c>
      <c r="I36" s="38">
        <v>257</v>
      </c>
      <c r="J36" s="39">
        <f>I37+I46+I55</f>
        <v>257</v>
      </c>
      <c r="K36" s="38">
        <v>192</v>
      </c>
      <c r="L36" s="39">
        <f>K37+K46+K55</f>
        <v>191</v>
      </c>
      <c r="M36" s="38">
        <v>177</v>
      </c>
      <c r="N36" s="39">
        <f>M37+M46+M55</f>
        <v>177</v>
      </c>
      <c r="O36" s="38">
        <v>34</v>
      </c>
      <c r="P36" s="39">
        <f>O37+O46+O55</f>
        <v>33</v>
      </c>
      <c r="Q36" s="38">
        <v>68</v>
      </c>
      <c r="R36" s="39">
        <f>Q37+Q46+Q55</f>
        <v>67</v>
      </c>
      <c r="S36" s="38">
        <v>16</v>
      </c>
      <c r="T36" s="39">
        <f>S37+S46+S55</f>
        <v>16</v>
      </c>
      <c r="U36" s="38">
        <v>11</v>
      </c>
      <c r="V36" s="39">
        <f>U37+U46+U55</f>
        <v>11</v>
      </c>
      <c r="W36" s="38">
        <v>1247</v>
      </c>
      <c r="X36" s="39">
        <f>W37+W46+W55</f>
        <v>1246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100</v>
      </c>
      <c r="F37" s="41">
        <f>SUM(E38:E45)-SUM(E39:E43)</f>
        <v>100</v>
      </c>
      <c r="G37" s="40">
        <v>56</v>
      </c>
      <c r="H37" s="41">
        <f>SUM(G38:G45)-SUM(G39:G43)</f>
        <v>56</v>
      </c>
      <c r="I37" s="40">
        <v>45</v>
      </c>
      <c r="J37" s="41">
        <f>SUM(I38:I45)-SUM(I39:I43)</f>
        <v>45</v>
      </c>
      <c r="K37" s="40">
        <v>54</v>
      </c>
      <c r="L37" s="41">
        <f>SUM(K38:K45)-SUM(K39:K43)</f>
        <v>54</v>
      </c>
      <c r="M37" s="40">
        <v>4</v>
      </c>
      <c r="N37" s="41">
        <f>SUM(M38:M45)-SUM(M39:M43)</f>
        <v>4</v>
      </c>
      <c r="O37" s="40"/>
      <c r="P37" s="41">
        <f>SUM(O38:O45)-SUM(O39:O43)</f>
        <v>0</v>
      </c>
      <c r="Q37" s="40">
        <v>12</v>
      </c>
      <c r="R37" s="41">
        <f>SUM(Q38:Q45)-SUM(Q39:Q43)</f>
        <v>12</v>
      </c>
      <c r="S37" s="40"/>
      <c r="T37" s="41">
        <f>SUM(S38:S45)-SUM(S39:S43)</f>
        <v>0</v>
      </c>
      <c r="U37" s="40"/>
      <c r="V37" s="41">
        <f>SUM(U38:U45)-SUM(U39:U43)</f>
        <v>0</v>
      </c>
      <c r="W37" s="40">
        <v>308</v>
      </c>
      <c r="X37" s="41">
        <f>SUM(W38:W45)-SUM(W39:W43)</f>
        <v>307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100</v>
      </c>
      <c r="G38" s="33">
        <v>56</v>
      </c>
      <c r="I38" s="33">
        <v>45</v>
      </c>
      <c r="K38" s="33">
        <v>44</v>
      </c>
      <c r="M38" s="33">
        <v>4</v>
      </c>
      <c r="Q38" s="33">
        <v>12</v>
      </c>
      <c r="W38" s="33">
        <v>298</v>
      </c>
    </row>
    <row r="39" spans="1:37" ht="15" customHeight="1" x14ac:dyDescent="0.4">
      <c r="A39" s="32" t="s">
        <v>63</v>
      </c>
      <c r="B39" s="33" t="s">
        <v>32</v>
      </c>
      <c r="E39" s="33">
        <v>81</v>
      </c>
      <c r="G39" s="33">
        <v>44</v>
      </c>
      <c r="I39" s="33">
        <v>40</v>
      </c>
      <c r="K39" s="33">
        <v>37</v>
      </c>
      <c r="Q39" s="33">
        <v>1</v>
      </c>
      <c r="W39" s="33">
        <v>146</v>
      </c>
    </row>
    <row r="40" spans="1:37" ht="15" customHeight="1" x14ac:dyDescent="0.4">
      <c r="A40" s="32" t="s">
        <v>64</v>
      </c>
      <c r="B40" s="33" t="s">
        <v>32</v>
      </c>
      <c r="Q40" s="33">
        <v>7</v>
      </c>
      <c r="W40" s="33">
        <v>1</v>
      </c>
    </row>
    <row r="41" spans="1:37" ht="15" customHeight="1" x14ac:dyDescent="0.4">
      <c r="A41" s="32" t="s">
        <v>65</v>
      </c>
      <c r="B41" s="33" t="s">
        <v>32</v>
      </c>
      <c r="E41" s="33">
        <v>13</v>
      </c>
      <c r="W41" s="33">
        <v>44</v>
      </c>
    </row>
    <row r="42" spans="1:37" ht="15" customHeight="1" x14ac:dyDescent="0.4">
      <c r="A42" s="32" t="s">
        <v>66</v>
      </c>
      <c r="B42" s="33" t="s">
        <v>32</v>
      </c>
      <c r="W42" s="33">
        <v>106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>
        <v>6</v>
      </c>
      <c r="F43" s="36"/>
      <c r="G43" s="35">
        <v>12</v>
      </c>
      <c r="H43" s="36"/>
      <c r="I43" s="35">
        <v>5</v>
      </c>
      <c r="J43" s="36"/>
      <c r="K43" s="35">
        <v>7</v>
      </c>
      <c r="L43" s="36"/>
      <c r="M43" s="35">
        <v>4</v>
      </c>
      <c r="N43" s="36"/>
      <c r="O43" s="35"/>
      <c r="P43" s="36"/>
      <c r="Q43" s="35">
        <v>3</v>
      </c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W44" s="33">
        <v>4</v>
      </c>
    </row>
    <row r="45" spans="1:37" ht="15" customHeight="1" x14ac:dyDescent="0.4">
      <c r="A45" s="32" t="s">
        <v>69</v>
      </c>
      <c r="B45" s="33" t="s">
        <v>32</v>
      </c>
      <c r="K45" s="33">
        <v>10</v>
      </c>
      <c r="W45" s="33">
        <v>5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144</v>
      </c>
      <c r="F46" s="41">
        <f>E46</f>
        <v>144</v>
      </c>
      <c r="G46" s="40">
        <v>104</v>
      </c>
      <c r="H46" s="41">
        <f>G46</f>
        <v>104</v>
      </c>
      <c r="I46" s="40">
        <v>76</v>
      </c>
      <c r="J46" s="41">
        <f>I46</f>
        <v>76</v>
      </c>
      <c r="K46" s="40">
        <v>60</v>
      </c>
      <c r="L46" s="41">
        <f>K46</f>
        <v>60</v>
      </c>
      <c r="M46" s="40">
        <v>41</v>
      </c>
      <c r="N46" s="41">
        <f>M46</f>
        <v>41</v>
      </c>
      <c r="O46" s="40"/>
      <c r="P46" s="41">
        <f>O46</f>
        <v>0</v>
      </c>
      <c r="Q46" s="40">
        <v>24</v>
      </c>
      <c r="R46" s="41">
        <f>Q46</f>
        <v>24</v>
      </c>
      <c r="S46" s="40"/>
      <c r="T46" s="41">
        <f>S46</f>
        <v>0</v>
      </c>
      <c r="U46" s="40"/>
      <c r="V46" s="41">
        <f>U46</f>
        <v>0</v>
      </c>
      <c r="W46" s="40">
        <v>294</v>
      </c>
      <c r="X46" s="41">
        <f>W46</f>
        <v>294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E49" s="33">
        <v>26</v>
      </c>
      <c r="G49" s="33">
        <v>27</v>
      </c>
      <c r="I49" s="33">
        <v>33</v>
      </c>
      <c r="K49" s="33">
        <v>44</v>
      </c>
      <c r="M49" s="33">
        <v>39</v>
      </c>
      <c r="W49" s="33">
        <v>1</v>
      </c>
    </row>
    <row r="50" spans="1:37" ht="15" customHeight="1" x14ac:dyDescent="0.4">
      <c r="A50" s="32" t="s">
        <v>74</v>
      </c>
      <c r="B50" s="33" t="s">
        <v>32</v>
      </c>
      <c r="E50" s="33">
        <v>84</v>
      </c>
      <c r="G50" s="33">
        <v>42</v>
      </c>
      <c r="I50" s="33">
        <v>27</v>
      </c>
      <c r="K50" s="33">
        <v>13</v>
      </c>
      <c r="Q50" s="33">
        <v>23</v>
      </c>
      <c r="W50" s="33">
        <v>293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34</v>
      </c>
      <c r="G54" s="33">
        <v>35</v>
      </c>
      <c r="I54" s="33">
        <v>15</v>
      </c>
      <c r="K54" s="33">
        <v>2</v>
      </c>
      <c r="M54" s="33">
        <v>1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224</v>
      </c>
      <c r="F55" s="41">
        <f>SUM(E56:E76)-SUM(E57:E61)</f>
        <v>224</v>
      </c>
      <c r="G55" s="40">
        <v>142</v>
      </c>
      <c r="H55" s="41">
        <f>SUM(G56:G76)-SUM(G57:G61)</f>
        <v>142</v>
      </c>
      <c r="I55" s="40">
        <v>136</v>
      </c>
      <c r="J55" s="41">
        <f>SUM(I56:I76)-SUM(I57:I61)</f>
        <v>134</v>
      </c>
      <c r="K55" s="40">
        <v>77</v>
      </c>
      <c r="L55" s="41">
        <f>SUM(K56:K76)-SUM(K57:K61)</f>
        <v>77</v>
      </c>
      <c r="M55" s="40">
        <v>132</v>
      </c>
      <c r="N55" s="41">
        <f>SUM(M56:M76)-SUM(M57:M61)</f>
        <v>130</v>
      </c>
      <c r="O55" s="40">
        <v>33</v>
      </c>
      <c r="P55" s="41">
        <f>SUM(O56:O76)-SUM(O57:O61)</f>
        <v>32</v>
      </c>
      <c r="Q55" s="40">
        <v>31</v>
      </c>
      <c r="R55" s="41">
        <f>SUM(Q56:Q76)-SUM(Q57:Q61)</f>
        <v>30</v>
      </c>
      <c r="S55" s="40">
        <v>16</v>
      </c>
      <c r="T55" s="41">
        <f>SUM(S56:S76)-SUM(S57:S61)</f>
        <v>16</v>
      </c>
      <c r="U55" s="40">
        <v>11</v>
      </c>
      <c r="V55" s="41">
        <f>SUM(U56:U76)-SUM(U57:U61)</f>
        <v>11</v>
      </c>
      <c r="W55" s="40">
        <v>644</v>
      </c>
      <c r="X55" s="41">
        <f>SUM(W56:W76)-SUM(W57:W61)</f>
        <v>643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55</v>
      </c>
      <c r="F56" s="31">
        <f>SUM(E57:E61)</f>
        <v>55</v>
      </c>
      <c r="G56" s="33">
        <v>26</v>
      </c>
      <c r="H56" s="31">
        <f>SUM(G57:G61)</f>
        <v>26</v>
      </c>
      <c r="I56" s="33">
        <v>20</v>
      </c>
      <c r="J56" s="31">
        <f>SUM(I57:I61)</f>
        <v>20</v>
      </c>
      <c r="K56" s="33">
        <v>15</v>
      </c>
      <c r="L56" s="31">
        <f>SUM(K57:K61)</f>
        <v>15</v>
      </c>
      <c r="M56" s="33">
        <v>93</v>
      </c>
      <c r="N56" s="31">
        <f>SUM(M57:M61)</f>
        <v>92</v>
      </c>
      <c r="O56" s="33">
        <v>15</v>
      </c>
      <c r="P56" s="31">
        <f>SUM(O57:O61)</f>
        <v>15</v>
      </c>
      <c r="Q56" s="33">
        <v>6</v>
      </c>
      <c r="R56" s="31">
        <f>SUM(Q57:Q61)</f>
        <v>6</v>
      </c>
      <c r="S56" s="33">
        <v>5</v>
      </c>
      <c r="T56" s="31">
        <f>SUM(S57:S61)</f>
        <v>5</v>
      </c>
      <c r="U56" s="33">
        <v>5</v>
      </c>
      <c r="V56" s="31">
        <f>SUM(U57:U61)</f>
        <v>5</v>
      </c>
      <c r="W56" s="33">
        <v>272</v>
      </c>
      <c r="X56" s="31">
        <f>SUM(W57:W61)</f>
        <v>272</v>
      </c>
    </row>
    <row r="57" spans="1:37" ht="15" customHeight="1" x14ac:dyDescent="0.4">
      <c r="A57" s="32" t="s">
        <v>80</v>
      </c>
      <c r="B57" s="33" t="s">
        <v>32</v>
      </c>
      <c r="E57" s="33">
        <v>54</v>
      </c>
      <c r="G57" s="33">
        <v>26</v>
      </c>
      <c r="I57" s="33">
        <v>20</v>
      </c>
      <c r="K57" s="33">
        <v>15</v>
      </c>
      <c r="M57" s="33">
        <v>8</v>
      </c>
      <c r="O57" s="33">
        <v>8</v>
      </c>
      <c r="Q57" s="33">
        <v>6</v>
      </c>
      <c r="S57" s="33">
        <v>5</v>
      </c>
      <c r="U57" s="33">
        <v>5</v>
      </c>
      <c r="W57" s="33">
        <v>5</v>
      </c>
    </row>
    <row r="58" spans="1:37" ht="15" customHeight="1" x14ac:dyDescent="0.4">
      <c r="A58" s="32" t="s">
        <v>81</v>
      </c>
      <c r="B58" s="33" t="s">
        <v>32</v>
      </c>
      <c r="M58" s="33">
        <v>84</v>
      </c>
      <c r="O58" s="33">
        <v>7</v>
      </c>
      <c r="W58" s="33">
        <v>267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E61" s="33">
        <v>1</v>
      </c>
    </row>
    <row r="62" spans="1:37" ht="15" customHeight="1" x14ac:dyDescent="0.4">
      <c r="A62" s="32" t="s">
        <v>85</v>
      </c>
      <c r="B62" s="33" t="s">
        <v>32</v>
      </c>
      <c r="E62" s="33">
        <v>1</v>
      </c>
      <c r="G62" s="33">
        <v>11</v>
      </c>
      <c r="I62" s="33">
        <v>10</v>
      </c>
      <c r="K62" s="33">
        <v>10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E64" s="33">
        <v>132</v>
      </c>
      <c r="G64" s="33">
        <v>223</v>
      </c>
      <c r="I64" s="33">
        <v>205</v>
      </c>
      <c r="K64" s="33">
        <v>99</v>
      </c>
      <c r="M64" s="33">
        <v>130</v>
      </c>
      <c r="O64" s="33">
        <v>55</v>
      </c>
      <c r="Q64" s="33">
        <v>52</v>
      </c>
      <c r="S64" s="33">
        <v>137</v>
      </c>
      <c r="U64" s="33">
        <v>137</v>
      </c>
      <c r="W64" s="33">
        <v>137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9</v>
      </c>
      <c r="W67" s="33">
        <v>344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88</v>
      </c>
      <c r="G70" s="33">
        <v>52</v>
      </c>
      <c r="I70" s="33">
        <v>57</v>
      </c>
      <c r="K70" s="33">
        <v>37</v>
      </c>
      <c r="M70" s="33">
        <v>22</v>
      </c>
      <c r="O70" s="33">
        <v>5</v>
      </c>
      <c r="Q70" s="33">
        <v>13</v>
      </c>
      <c r="S70" s="33">
        <v>6</v>
      </c>
      <c r="U70" s="33">
        <v>6</v>
      </c>
      <c r="W70" s="33">
        <v>145</v>
      </c>
    </row>
    <row r="71" spans="1:37" ht="15" customHeight="1" x14ac:dyDescent="0.4">
      <c r="A71" s="32" t="s">
        <v>52</v>
      </c>
      <c r="B71" s="33" t="s">
        <v>32</v>
      </c>
      <c r="I71" s="33">
        <v>8</v>
      </c>
      <c r="K71" s="33">
        <v>9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23</v>
      </c>
      <c r="F74" s="41">
        <f>E74</f>
        <v>23</v>
      </c>
      <c r="G74" s="40">
        <v>43</v>
      </c>
      <c r="H74" s="41">
        <f>G74</f>
        <v>43</v>
      </c>
      <c r="I74" s="40">
        <v>49</v>
      </c>
      <c r="J74" s="41">
        <f>I74</f>
        <v>49</v>
      </c>
      <c r="K74" s="40">
        <v>16</v>
      </c>
      <c r="L74" s="41">
        <f>K74</f>
        <v>16</v>
      </c>
      <c r="M74" s="40">
        <v>16</v>
      </c>
      <c r="N74" s="41">
        <f>M74</f>
        <v>16</v>
      </c>
      <c r="O74" s="40">
        <v>13</v>
      </c>
      <c r="P74" s="41">
        <f>O74</f>
        <v>13</v>
      </c>
      <c r="Q74" s="40">
        <v>13</v>
      </c>
      <c r="R74" s="41">
        <f>Q74</f>
        <v>13</v>
      </c>
      <c r="S74" s="40">
        <v>6</v>
      </c>
      <c r="T74" s="41">
        <f>S74</f>
        <v>6</v>
      </c>
      <c r="U74" s="40">
        <v>1</v>
      </c>
      <c r="V74" s="41">
        <f>U74</f>
        <v>1</v>
      </c>
      <c r="W74" s="40">
        <v>9</v>
      </c>
      <c r="X74" s="41">
        <f>W74</f>
        <v>9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-84</v>
      </c>
      <c r="G75" s="33">
        <v>-213</v>
      </c>
      <c r="I75" s="33">
        <v>-215</v>
      </c>
      <c r="K75" s="33">
        <v>-109</v>
      </c>
      <c r="M75" s="33">
        <v>-131</v>
      </c>
      <c r="O75" s="33">
        <v>-56</v>
      </c>
      <c r="Q75" s="33">
        <v>-54</v>
      </c>
      <c r="S75" s="33">
        <v>-138</v>
      </c>
      <c r="U75" s="33">
        <v>-138</v>
      </c>
      <c r="W75" s="33">
        <v>-264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>
        <v>1</v>
      </c>
      <c r="F77" s="36"/>
      <c r="G77" s="35">
        <v>1</v>
      </c>
      <c r="H77" s="36"/>
      <c r="I77" s="35">
        <v>3</v>
      </c>
      <c r="J77" s="36"/>
      <c r="K77" s="35">
        <v>2</v>
      </c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E80" s="33">
        <v>1</v>
      </c>
      <c r="G80" s="33">
        <v>1</v>
      </c>
      <c r="I80" s="33">
        <v>3</v>
      </c>
      <c r="K80" s="33">
        <v>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2129</v>
      </c>
      <c r="F83" s="44">
        <f>E8+E37+E46+E55+E77+E81+E82</f>
        <v>2130</v>
      </c>
      <c r="G83" s="43">
        <v>1308</v>
      </c>
      <c r="H83" s="44">
        <f>G8+G37+G46+G55+G77+G81+G82</f>
        <v>1308</v>
      </c>
      <c r="I83" s="43">
        <v>954</v>
      </c>
      <c r="J83" s="44">
        <f>I8+I37+I46+I55+I77+I81+I82</f>
        <v>952</v>
      </c>
      <c r="K83" s="43">
        <v>936</v>
      </c>
      <c r="L83" s="44">
        <f>K8+K37+K46+K55+K77+K81+K82</f>
        <v>934</v>
      </c>
      <c r="M83" s="43">
        <v>580</v>
      </c>
      <c r="N83" s="44">
        <f>M8+M37+M46+M55+M77+M81+M82</f>
        <v>578</v>
      </c>
      <c r="O83" s="43">
        <v>199</v>
      </c>
      <c r="P83" s="44">
        <f>O8+O37+O46+O55+O77+O81+O82</f>
        <v>198</v>
      </c>
      <c r="Q83" s="43">
        <v>149</v>
      </c>
      <c r="R83" s="44">
        <f>Q8+Q37+Q46+Q55+Q77+Q81+Q82</f>
        <v>148</v>
      </c>
      <c r="S83" s="43">
        <v>279</v>
      </c>
      <c r="T83" s="44">
        <f>S8+S37+S46+S55+S77+S81+S82</f>
        <v>279</v>
      </c>
      <c r="U83" s="43">
        <v>214</v>
      </c>
      <c r="V83" s="44">
        <f>U8+U37+U46+U55+U77+U81+U82</f>
        <v>213</v>
      </c>
      <c r="W83" s="43">
        <v>1592</v>
      </c>
      <c r="X83" s="44">
        <f>W8+W37+W46+W55+W77+W81+W82</f>
        <v>1591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728</v>
      </c>
      <c r="F84" s="39">
        <f>SUM(E85:E111)-E87</f>
        <v>728</v>
      </c>
      <c r="G84" s="38">
        <v>492</v>
      </c>
      <c r="H84" s="39">
        <f>SUM(G85:G111)-G87</f>
        <v>492</v>
      </c>
      <c r="I84" s="38">
        <v>466</v>
      </c>
      <c r="J84" s="39">
        <f>SUM(I85:I111)-I87</f>
        <v>461</v>
      </c>
      <c r="K84" s="38">
        <v>498</v>
      </c>
      <c r="L84" s="39">
        <f>SUM(K85:K111)-K87</f>
        <v>497</v>
      </c>
      <c r="M84" s="38">
        <v>540</v>
      </c>
      <c r="N84" s="39">
        <f>SUM(M85:M111)-M87</f>
        <v>537</v>
      </c>
      <c r="O84" s="38">
        <v>155</v>
      </c>
      <c r="P84" s="39">
        <f>SUM(O85:O111)-O87</f>
        <v>153</v>
      </c>
      <c r="Q84" s="38">
        <v>230</v>
      </c>
      <c r="R84" s="39">
        <f>SUM(Q85:Q111)-Q87</f>
        <v>229</v>
      </c>
      <c r="S84" s="38">
        <v>164</v>
      </c>
      <c r="T84" s="39">
        <f>SUM(S85:S111)-S87</f>
        <v>162</v>
      </c>
      <c r="U84" s="38">
        <v>27</v>
      </c>
      <c r="V84" s="39">
        <f>SUM(U85:U111)-U87</f>
        <v>25</v>
      </c>
      <c r="W84" s="38">
        <v>1043</v>
      </c>
      <c r="X84" s="39">
        <f>SUM(W85:W111)-W87</f>
        <v>1040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357</v>
      </c>
      <c r="G85" s="33">
        <v>301</v>
      </c>
      <c r="I85" s="33">
        <v>277</v>
      </c>
      <c r="K85" s="33">
        <v>243</v>
      </c>
      <c r="M85" s="33">
        <v>319</v>
      </c>
      <c r="O85" s="33">
        <v>47</v>
      </c>
      <c r="Q85" s="33">
        <v>6</v>
      </c>
      <c r="S85" s="33">
        <v>1</v>
      </c>
      <c r="W85" s="33">
        <v>260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136</v>
      </c>
      <c r="G87" s="33">
        <v>13</v>
      </c>
      <c r="I87" s="33">
        <v>15</v>
      </c>
      <c r="K87" s="33">
        <v>28</v>
      </c>
      <c r="M87" s="33">
        <v>159</v>
      </c>
      <c r="O87" s="33">
        <v>51</v>
      </c>
      <c r="Q87" s="33">
        <v>179</v>
      </c>
      <c r="S87" s="33">
        <v>98</v>
      </c>
      <c r="W87" s="33">
        <v>234</v>
      </c>
    </row>
    <row r="88" spans="1:37" ht="15" customHeight="1" outlineLevel="1" x14ac:dyDescent="0.4">
      <c r="A88" s="32" t="s">
        <v>108</v>
      </c>
      <c r="B88" s="33" t="s">
        <v>32</v>
      </c>
      <c r="E88" s="33">
        <v>36</v>
      </c>
      <c r="G88" s="33">
        <v>13</v>
      </c>
      <c r="I88" s="33">
        <v>15</v>
      </c>
      <c r="K88" s="33">
        <v>28</v>
      </c>
      <c r="M88" s="33">
        <v>159</v>
      </c>
      <c r="O88" s="33">
        <v>51</v>
      </c>
      <c r="Q88" s="33">
        <v>79</v>
      </c>
      <c r="S88" s="33">
        <v>98</v>
      </c>
      <c r="W88" s="33">
        <v>214</v>
      </c>
    </row>
    <row r="89" spans="1:37" ht="15" customHeight="1" outlineLevel="1" x14ac:dyDescent="0.4">
      <c r="A89" s="32" t="s">
        <v>109</v>
      </c>
      <c r="B89" s="33" t="s">
        <v>32</v>
      </c>
      <c r="E89" s="33">
        <v>100</v>
      </c>
      <c r="Q89" s="33">
        <v>100</v>
      </c>
      <c r="W89" s="33">
        <v>20</v>
      </c>
    </row>
    <row r="90" spans="1:37" ht="15" customHeight="1" x14ac:dyDescent="0.4">
      <c r="A90" s="32" t="s">
        <v>110</v>
      </c>
      <c r="B90" s="33" t="s">
        <v>32</v>
      </c>
      <c r="W90" s="33">
        <v>32</v>
      </c>
    </row>
    <row r="91" spans="1:37" ht="15" customHeight="1" x14ac:dyDescent="0.4">
      <c r="A91" s="32" t="s">
        <v>111</v>
      </c>
      <c r="B91" s="33" t="s">
        <v>32</v>
      </c>
      <c r="E91" s="33">
        <v>102</v>
      </c>
      <c r="G91" s="33">
        <v>80</v>
      </c>
      <c r="I91" s="33">
        <v>101</v>
      </c>
      <c r="K91" s="33">
        <v>127</v>
      </c>
      <c r="M91" s="33">
        <v>35</v>
      </c>
      <c r="O91" s="33">
        <v>22</v>
      </c>
      <c r="Q91" s="33">
        <v>20</v>
      </c>
      <c r="S91" s="33">
        <v>11</v>
      </c>
      <c r="U91" s="33">
        <v>15</v>
      </c>
      <c r="W91" s="33">
        <v>434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41</v>
      </c>
      <c r="G93" s="33">
        <v>7</v>
      </c>
      <c r="I93" s="33">
        <v>9</v>
      </c>
      <c r="K93" s="33">
        <v>23</v>
      </c>
      <c r="M93" s="33">
        <v>3</v>
      </c>
      <c r="O93" s="33">
        <v>1</v>
      </c>
      <c r="Q93" s="33">
        <v>7</v>
      </c>
      <c r="S93" s="33">
        <v>3</v>
      </c>
      <c r="U93" s="33">
        <v>7</v>
      </c>
      <c r="W93" s="33">
        <v>18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  <c r="E98" s="33">
        <v>8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E100" s="33">
        <v>26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30</v>
      </c>
      <c r="G104" s="33">
        <v>29</v>
      </c>
      <c r="I104" s="33">
        <v>23</v>
      </c>
      <c r="K104" s="33">
        <v>24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Q107" s="33">
        <v>4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28</v>
      </c>
      <c r="F111" s="36"/>
      <c r="G111" s="35">
        <v>62</v>
      </c>
      <c r="H111" s="36"/>
      <c r="I111" s="35">
        <v>36</v>
      </c>
      <c r="J111" s="36"/>
      <c r="K111" s="35">
        <v>52</v>
      </c>
      <c r="L111" s="36"/>
      <c r="M111" s="35">
        <v>21</v>
      </c>
      <c r="N111" s="36"/>
      <c r="O111" s="35">
        <v>32</v>
      </c>
      <c r="P111" s="36"/>
      <c r="Q111" s="35">
        <v>13</v>
      </c>
      <c r="R111" s="36"/>
      <c r="S111" s="35">
        <v>49</v>
      </c>
      <c r="T111" s="36"/>
      <c r="U111" s="35">
        <v>3</v>
      </c>
      <c r="V111" s="36"/>
      <c r="W111" s="35">
        <v>62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66</v>
      </c>
      <c r="F112" s="39">
        <f>SUM(E113:E131)-E113-SUM(E121:E124)</f>
        <v>66</v>
      </c>
      <c r="G112" s="38">
        <v>69</v>
      </c>
      <c r="H112" s="39">
        <f>SUM(G113:G131)-G113-SUM(G121:G124)</f>
        <v>70</v>
      </c>
      <c r="I112" s="38">
        <v>38</v>
      </c>
      <c r="J112" s="39">
        <f>SUM(I113:I131)-I113-SUM(I121:I124)</f>
        <v>36</v>
      </c>
      <c r="K112" s="38">
        <v>148</v>
      </c>
      <c r="L112" s="39">
        <f>SUM(K113:K131)-K113-SUM(K121:K124)</f>
        <v>147</v>
      </c>
      <c r="M112" s="38">
        <v>147</v>
      </c>
      <c r="N112" s="39">
        <f>SUM(M113:M131)-M113-SUM(M121:M124)</f>
        <v>147</v>
      </c>
      <c r="O112" s="38">
        <v>22</v>
      </c>
      <c r="P112" s="39">
        <f>SUM(O113:O131)-O113-SUM(O121:O124)</f>
        <v>22</v>
      </c>
      <c r="Q112" s="38">
        <v>65</v>
      </c>
      <c r="R112" s="39">
        <f>SUM(Q113:Q131)-Q113-SUM(Q121:Q124)</f>
        <v>65</v>
      </c>
      <c r="S112" s="38">
        <v>4</v>
      </c>
      <c r="T112" s="39">
        <f>SUM(S113:S131)-S113-SUM(S121:S124)</f>
        <v>4</v>
      </c>
      <c r="U112" s="38"/>
      <c r="V112" s="39">
        <f>SUM(U113:U131)-U113-SUM(U121:U124)</f>
        <v>0</v>
      </c>
      <c r="W112" s="38">
        <v>3114</v>
      </c>
      <c r="X112" s="39">
        <f>SUM(W113:W131)-W113-SUM(W121:W124)</f>
        <v>3112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32</v>
      </c>
      <c r="G113" s="33">
        <v>24</v>
      </c>
      <c r="I113" s="33">
        <v>11</v>
      </c>
      <c r="K113" s="33">
        <v>124</v>
      </c>
      <c r="M113" s="33">
        <v>147</v>
      </c>
      <c r="O113" s="33">
        <v>22</v>
      </c>
      <c r="Q113" s="33">
        <v>59</v>
      </c>
      <c r="W113" s="33">
        <v>222</v>
      </c>
    </row>
    <row r="114" spans="1:33" ht="15" customHeight="1" outlineLevel="1" x14ac:dyDescent="0.4">
      <c r="A114" s="32" t="s">
        <v>134</v>
      </c>
      <c r="B114" s="33" t="s">
        <v>32</v>
      </c>
      <c r="Q114" s="33">
        <v>40</v>
      </c>
      <c r="W114" s="33">
        <v>120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32</v>
      </c>
      <c r="G115" s="33">
        <v>24</v>
      </c>
      <c r="I115" s="33">
        <v>11</v>
      </c>
      <c r="K115" s="33">
        <v>124</v>
      </c>
      <c r="M115" s="33">
        <v>147</v>
      </c>
      <c r="O115" s="33">
        <v>22</v>
      </c>
      <c r="Q115" s="33">
        <v>19</v>
      </c>
      <c r="W115" s="33">
        <v>102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W117" s="33">
        <v>85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W119" s="33">
        <v>2751</v>
      </c>
    </row>
    <row r="120" spans="1:33" ht="15" customHeight="1" x14ac:dyDescent="0.4">
      <c r="A120" s="32" t="s">
        <v>139</v>
      </c>
      <c r="B120" s="33" t="s">
        <v>32</v>
      </c>
      <c r="E120" s="33">
        <v>13</v>
      </c>
      <c r="G120" s="33">
        <v>16</v>
      </c>
      <c r="I120" s="33">
        <v>18</v>
      </c>
      <c r="K120" s="33">
        <v>21</v>
      </c>
    </row>
    <row r="121" spans="1:33" ht="15" customHeight="1" x14ac:dyDescent="0.4">
      <c r="A121" s="32" t="s">
        <v>140</v>
      </c>
      <c r="B121" s="33" t="s">
        <v>32</v>
      </c>
      <c r="E121" s="33">
        <v>13</v>
      </c>
      <c r="G121" s="33">
        <v>16</v>
      </c>
      <c r="I121" s="33">
        <v>18</v>
      </c>
      <c r="K121" s="33">
        <v>21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  <c r="E125" s="33">
        <v>3</v>
      </c>
    </row>
    <row r="126" spans="1:33" ht="15" customHeight="1" x14ac:dyDescent="0.4">
      <c r="A126" s="32" t="s">
        <v>117</v>
      </c>
      <c r="B126" s="33" t="s">
        <v>32</v>
      </c>
      <c r="E126" s="33">
        <v>1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  <c r="W129" s="33">
        <v>44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17</v>
      </c>
      <c r="F131" s="36"/>
      <c r="G131" s="35">
        <v>30</v>
      </c>
      <c r="H131" s="36"/>
      <c r="I131" s="35">
        <v>7</v>
      </c>
      <c r="J131" s="36"/>
      <c r="K131" s="35">
        <v>2</v>
      </c>
      <c r="L131" s="36"/>
      <c r="M131" s="35"/>
      <c r="N131" s="36"/>
      <c r="O131" s="35"/>
      <c r="P131" s="36"/>
      <c r="Q131" s="35">
        <v>6</v>
      </c>
      <c r="R131" s="36"/>
      <c r="S131" s="35">
        <v>4</v>
      </c>
      <c r="T131" s="36"/>
      <c r="U131" s="35"/>
      <c r="V131" s="36"/>
      <c r="W131" s="35">
        <v>10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795</v>
      </c>
      <c r="F136" s="44">
        <f>E84+E112+SUM(E132:E135)</f>
        <v>794</v>
      </c>
      <c r="G136" s="43">
        <v>561</v>
      </c>
      <c r="H136" s="44">
        <f>G84+G112+SUM(G132:G135)</f>
        <v>561</v>
      </c>
      <c r="I136" s="43">
        <v>504</v>
      </c>
      <c r="J136" s="44">
        <f>I84+I112+SUM(I132:I135)</f>
        <v>504</v>
      </c>
      <c r="K136" s="43">
        <v>647</v>
      </c>
      <c r="L136" s="44">
        <f>K84+K112+SUM(K132:K135)</f>
        <v>646</v>
      </c>
      <c r="M136" s="43">
        <v>687</v>
      </c>
      <c r="N136" s="44">
        <f>M84+M112+SUM(M132:M135)</f>
        <v>687</v>
      </c>
      <c r="O136" s="43">
        <v>177</v>
      </c>
      <c r="P136" s="44">
        <f>O84+O112+SUM(O132:O135)</f>
        <v>177</v>
      </c>
      <c r="Q136" s="43">
        <v>296</v>
      </c>
      <c r="R136" s="44">
        <f>Q84+Q112+SUM(Q132:Q135)</f>
        <v>295</v>
      </c>
      <c r="S136" s="43">
        <v>169</v>
      </c>
      <c r="T136" s="44">
        <f>S84+S112+SUM(S132:S135)</f>
        <v>168</v>
      </c>
      <c r="U136" s="43">
        <v>27</v>
      </c>
      <c r="V136" s="44">
        <f>U84+U112+SUM(U132:U135)</f>
        <v>27</v>
      </c>
      <c r="W136" s="43">
        <v>4157</v>
      </c>
      <c r="X136" s="44">
        <f>W84+W112+SUM(W132:W135)</f>
        <v>4157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E139" s="33">
        <v>1334</v>
      </c>
      <c r="G139" s="33">
        <v>747</v>
      </c>
      <c r="I139" s="33">
        <v>449</v>
      </c>
      <c r="K139" s="33">
        <v>289</v>
      </c>
      <c r="M139" s="33">
        <v>-107</v>
      </c>
      <c r="O139" s="33">
        <v>22</v>
      </c>
      <c r="Q139" s="33">
        <v>-146</v>
      </c>
      <c r="S139" s="33">
        <v>109</v>
      </c>
      <c r="U139" s="33">
        <v>187</v>
      </c>
      <c r="W139" s="33">
        <v>-2565</v>
      </c>
    </row>
    <row r="140" spans="1:37" ht="15" customHeight="1" x14ac:dyDescent="0.4">
      <c r="A140" s="32" t="s">
        <v>156</v>
      </c>
      <c r="B140" s="33" t="s">
        <v>32</v>
      </c>
      <c r="E140" s="33">
        <v>1235</v>
      </c>
      <c r="G140" s="33">
        <v>619</v>
      </c>
      <c r="I140" s="33">
        <v>312</v>
      </c>
      <c r="K140" s="33">
        <v>129</v>
      </c>
      <c r="M140" s="33">
        <v>-107</v>
      </c>
      <c r="O140" s="33">
        <v>20</v>
      </c>
      <c r="Q140" s="33">
        <v>-148</v>
      </c>
      <c r="S140" s="33">
        <v>102</v>
      </c>
      <c r="U140" s="33">
        <v>187</v>
      </c>
      <c r="W140" s="33">
        <v>-2613</v>
      </c>
    </row>
    <row r="141" spans="1:37" ht="15" customHeight="1" x14ac:dyDescent="0.4">
      <c r="A141" s="32" t="s">
        <v>157</v>
      </c>
      <c r="B141" s="33" t="s">
        <v>32</v>
      </c>
      <c r="E141" s="33">
        <v>1388</v>
      </c>
      <c r="G141" s="33">
        <v>1388</v>
      </c>
      <c r="I141" s="33">
        <v>1414</v>
      </c>
      <c r="K141" s="33">
        <v>1414</v>
      </c>
      <c r="M141" s="33">
        <v>1414</v>
      </c>
      <c r="O141" s="33">
        <v>1489</v>
      </c>
      <c r="Q141" s="33">
        <v>1508</v>
      </c>
      <c r="S141" s="33">
        <v>1759</v>
      </c>
      <c r="U141" s="33">
        <v>1867</v>
      </c>
      <c r="W141" s="33">
        <v>2010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E143" s="33">
        <v>319</v>
      </c>
      <c r="G143" s="33">
        <v>319</v>
      </c>
      <c r="I143" s="33">
        <v>345</v>
      </c>
      <c r="K143" s="33">
        <v>345</v>
      </c>
      <c r="M143" s="33">
        <v>345</v>
      </c>
      <c r="O143" s="33">
        <v>420</v>
      </c>
      <c r="Q143" s="33">
        <v>439</v>
      </c>
      <c r="S143" s="33">
        <v>689</v>
      </c>
      <c r="U143" s="33">
        <v>798</v>
      </c>
      <c r="W143" s="33">
        <v>940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-472</v>
      </c>
      <c r="G148" s="33">
        <v>-1088</v>
      </c>
      <c r="I148" s="33">
        <v>-1447</v>
      </c>
      <c r="K148" s="33">
        <v>-1631</v>
      </c>
      <c r="M148" s="33">
        <v>-1867</v>
      </c>
      <c r="O148" s="33">
        <v>-1889</v>
      </c>
      <c r="Q148" s="33">
        <v>-2096</v>
      </c>
      <c r="S148" s="33">
        <v>-2346</v>
      </c>
      <c r="U148" s="33">
        <v>-2478</v>
      </c>
      <c r="W148" s="33">
        <v>-5564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</row>
    <row r="154" spans="1:23" ht="15" customHeight="1" x14ac:dyDescent="0.4">
      <c r="A154" s="32" t="s">
        <v>170</v>
      </c>
      <c r="B154" s="33" t="s">
        <v>32</v>
      </c>
      <c r="E154" s="33">
        <v>1</v>
      </c>
      <c r="I154" s="33">
        <v>-1</v>
      </c>
      <c r="W154" s="33">
        <v>-1</v>
      </c>
    </row>
    <row r="155" spans="1:23" ht="15" customHeight="1" x14ac:dyDescent="0.4">
      <c r="A155" s="32" t="s">
        <v>171</v>
      </c>
      <c r="B155" s="33" t="s">
        <v>32</v>
      </c>
      <c r="E155" s="33">
        <v>1</v>
      </c>
      <c r="I155" s="33">
        <v>-1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W158" s="33">
        <v>-1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O160" s="33">
        <v>1</v>
      </c>
      <c r="Q160" s="33">
        <v>1</v>
      </c>
      <c r="S160" s="33">
        <v>7</v>
      </c>
      <c r="W160" s="33">
        <v>37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>
        <v>99</v>
      </c>
      <c r="F161" s="39"/>
      <c r="G161" s="38">
        <v>128</v>
      </c>
      <c r="H161" s="39"/>
      <c r="I161" s="38">
        <v>138</v>
      </c>
      <c r="J161" s="39"/>
      <c r="K161" s="38">
        <v>160</v>
      </c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>
        <v>12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2129</v>
      </c>
      <c r="F162" s="39">
        <f>E136+E163+E161+E160</f>
        <v>2129</v>
      </c>
      <c r="G162" s="38">
        <v>1308</v>
      </c>
      <c r="H162" s="39">
        <f>G136+G163+G161+G160</f>
        <v>1308</v>
      </c>
      <c r="I162" s="38">
        <v>954</v>
      </c>
      <c r="J162" s="39">
        <f>I136+I163+I161+I160</f>
        <v>953</v>
      </c>
      <c r="K162" s="38">
        <v>936</v>
      </c>
      <c r="L162" s="39">
        <f>K136+K163+K161+K160</f>
        <v>936</v>
      </c>
      <c r="M162" s="38">
        <v>580</v>
      </c>
      <c r="N162" s="39">
        <f>M136+M163+M161+M160</f>
        <v>580</v>
      </c>
      <c r="O162" s="38">
        <v>199</v>
      </c>
      <c r="P162" s="39">
        <f>O136+O163+O161+O160</f>
        <v>199</v>
      </c>
      <c r="Q162" s="38">
        <v>149</v>
      </c>
      <c r="R162" s="39">
        <f>Q136+Q163+Q161+Q160</f>
        <v>150</v>
      </c>
      <c r="S162" s="38">
        <v>279</v>
      </c>
      <c r="T162" s="39">
        <f>S136+S163+S161+S160</f>
        <v>278</v>
      </c>
      <c r="U162" s="38">
        <v>214</v>
      </c>
      <c r="V162" s="39">
        <f>U136+U163+U161+U160</f>
        <v>214</v>
      </c>
      <c r="W162" s="38">
        <v>1592</v>
      </c>
      <c r="X162" s="39">
        <f>W136+W163+W161+W160</f>
        <v>1592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1235</v>
      </c>
      <c r="G163" s="33">
        <v>619</v>
      </c>
      <c r="I163" s="33">
        <v>311</v>
      </c>
      <c r="K163" s="33">
        <v>129</v>
      </c>
      <c r="M163" s="33">
        <v>-107</v>
      </c>
      <c r="O163" s="33">
        <v>21</v>
      </c>
      <c r="Q163" s="33">
        <v>-147</v>
      </c>
      <c r="S163" s="33">
        <v>102</v>
      </c>
      <c r="U163" s="33">
        <v>187</v>
      </c>
      <c r="W163" s="33">
        <v>-2614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3191</v>
      </c>
      <c r="G167" s="33">
        <v>3184</v>
      </c>
      <c r="I167" s="33">
        <v>2212</v>
      </c>
      <c r="K167" s="33">
        <v>2343</v>
      </c>
      <c r="M167" s="33">
        <v>1984</v>
      </c>
      <c r="O167" s="33">
        <v>945</v>
      </c>
      <c r="Q167" s="33">
        <v>124</v>
      </c>
      <c r="S167" s="33">
        <v>81</v>
      </c>
      <c r="U167" s="33">
        <v>519</v>
      </c>
      <c r="W167" s="33">
        <v>507</v>
      </c>
    </row>
    <row r="168" spans="1:37" ht="15" customHeight="1" x14ac:dyDescent="0.4">
      <c r="A168" s="32" t="s">
        <v>184</v>
      </c>
      <c r="B168" s="33" t="s">
        <v>32</v>
      </c>
      <c r="G168" s="33">
        <v>3588</v>
      </c>
      <c r="I168" s="33">
        <v>2529</v>
      </c>
      <c r="K168" s="33">
        <v>2562</v>
      </c>
      <c r="M168" s="33">
        <v>2126</v>
      </c>
      <c r="O168" s="33">
        <v>1135</v>
      </c>
      <c r="Q168" s="33">
        <v>333</v>
      </c>
      <c r="S168" s="33">
        <v>262</v>
      </c>
      <c r="U168" s="33">
        <v>659</v>
      </c>
      <c r="W168" s="33">
        <v>1094</v>
      </c>
    </row>
    <row r="169" spans="1:37" ht="15" customHeight="1" x14ac:dyDescent="0.4">
      <c r="A169" s="32" t="s">
        <v>185</v>
      </c>
      <c r="B169" s="33" t="s">
        <v>32</v>
      </c>
      <c r="E169" s="33">
        <v>2286</v>
      </c>
      <c r="G169" s="33">
        <v>2389</v>
      </c>
      <c r="I169" s="33">
        <v>1627</v>
      </c>
      <c r="K169" s="33">
        <v>1711</v>
      </c>
      <c r="M169" s="33">
        <v>1458</v>
      </c>
      <c r="O169" s="33">
        <v>628</v>
      </c>
      <c r="Q169" s="33">
        <v>73</v>
      </c>
      <c r="S169" s="33">
        <v>53</v>
      </c>
      <c r="U169" s="33">
        <v>470</v>
      </c>
      <c r="W169" s="33">
        <v>153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904</v>
      </c>
      <c r="F171" s="44">
        <f>E167-E169+E170</f>
        <v>905</v>
      </c>
      <c r="G171" s="43">
        <v>795</v>
      </c>
      <c r="H171" s="44">
        <f>G167-G169+G170</f>
        <v>795</v>
      </c>
      <c r="I171" s="43">
        <v>584</v>
      </c>
      <c r="J171" s="44">
        <f>I167-I169+I170</f>
        <v>585</v>
      </c>
      <c r="K171" s="43">
        <v>632</v>
      </c>
      <c r="L171" s="44">
        <f>K167-K169+K170</f>
        <v>632</v>
      </c>
      <c r="M171" s="43">
        <v>525</v>
      </c>
      <c r="N171" s="44">
        <f>M167-M169+M170</f>
        <v>526</v>
      </c>
      <c r="O171" s="43">
        <v>317</v>
      </c>
      <c r="P171" s="44">
        <f>O167-O169+O170</f>
        <v>317</v>
      </c>
      <c r="Q171" s="43">
        <v>50</v>
      </c>
      <c r="R171" s="44">
        <f>Q167-Q169+Q170</f>
        <v>51</v>
      </c>
      <c r="S171" s="43">
        <v>27</v>
      </c>
      <c r="T171" s="44">
        <f>S167-S169+S170</f>
        <v>28</v>
      </c>
      <c r="U171" s="43">
        <v>49</v>
      </c>
      <c r="V171" s="44">
        <f>U167-U169+U170</f>
        <v>49</v>
      </c>
      <c r="W171" s="43">
        <v>354</v>
      </c>
      <c r="X171" s="44">
        <f>W167-W169+W170</f>
        <v>354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1247</v>
      </c>
      <c r="G172" s="33">
        <v>1199</v>
      </c>
      <c r="I172" s="33">
        <v>901</v>
      </c>
      <c r="K172" s="33">
        <v>850</v>
      </c>
      <c r="M172" s="33">
        <v>668</v>
      </c>
      <c r="O172" s="33">
        <v>506</v>
      </c>
      <c r="Q172" s="33">
        <v>260</v>
      </c>
      <c r="S172" s="33">
        <v>209</v>
      </c>
      <c r="U172" s="33">
        <v>189</v>
      </c>
      <c r="W172" s="33">
        <v>941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-343</v>
      </c>
      <c r="F174" s="44">
        <f>E171-E172</f>
        <v>-343</v>
      </c>
      <c r="G174" s="43">
        <v>-404</v>
      </c>
      <c r="H174" s="44">
        <f>G171-G172</f>
        <v>-404</v>
      </c>
      <c r="I174" s="43">
        <v>-316</v>
      </c>
      <c r="J174" s="44">
        <f>I171-I172</f>
        <v>-317</v>
      </c>
      <c r="K174" s="43">
        <v>-218</v>
      </c>
      <c r="L174" s="44">
        <f>K171-K172</f>
        <v>-218</v>
      </c>
      <c r="M174" s="43">
        <v>-142</v>
      </c>
      <c r="N174" s="44">
        <f>M171-M172</f>
        <v>-143</v>
      </c>
      <c r="O174" s="43">
        <v>-189</v>
      </c>
      <c r="P174" s="44">
        <f>O171-O172</f>
        <v>-189</v>
      </c>
      <c r="Q174" s="43">
        <v>-209</v>
      </c>
      <c r="R174" s="44">
        <f>Q171-Q172</f>
        <v>-210</v>
      </c>
      <c r="S174" s="43">
        <v>-181</v>
      </c>
      <c r="T174" s="44">
        <f>S171-S172</f>
        <v>-182</v>
      </c>
      <c r="U174" s="43">
        <v>-140</v>
      </c>
      <c r="V174" s="44">
        <f>U171-U172</f>
        <v>-140</v>
      </c>
      <c r="W174" s="43">
        <v>-587</v>
      </c>
      <c r="X174" s="44">
        <f>W171-W172</f>
        <v>-587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48</v>
      </c>
      <c r="F177" s="47">
        <f>SUM(E178:E188)</f>
        <v>48</v>
      </c>
      <c r="G177" s="46">
        <v>20</v>
      </c>
      <c r="H177" s="47">
        <f>SUM(G178:G188)</f>
        <v>21</v>
      </c>
      <c r="I177" s="46">
        <v>17</v>
      </c>
      <c r="J177" s="47">
        <f>SUM(I178:I188)</f>
        <v>16</v>
      </c>
      <c r="K177" s="46">
        <v>11</v>
      </c>
      <c r="L177" s="47">
        <f>SUM(K178:K188)</f>
        <v>10</v>
      </c>
      <c r="M177" s="46">
        <v>3</v>
      </c>
      <c r="N177" s="47">
        <f>SUM(M178:M188)</f>
        <v>3</v>
      </c>
      <c r="O177" s="46">
        <v>10</v>
      </c>
      <c r="P177" s="47">
        <f>SUM(O178:O188)</f>
        <v>9</v>
      </c>
      <c r="Q177" s="46">
        <v>2</v>
      </c>
      <c r="R177" s="47">
        <f>SUM(Q178:Q188)</f>
        <v>2</v>
      </c>
      <c r="S177" s="46">
        <v>6</v>
      </c>
      <c r="T177" s="47">
        <f>SUM(S178:S188)</f>
        <v>6</v>
      </c>
      <c r="U177" s="46">
        <v>4</v>
      </c>
      <c r="V177" s="47">
        <f>SUM(U178:U188)</f>
        <v>4</v>
      </c>
      <c r="W177" s="46">
        <v>13</v>
      </c>
      <c r="X177" s="47">
        <f>SUM(W178:W188)</f>
        <v>12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2</v>
      </c>
      <c r="G178" s="33">
        <v>1</v>
      </c>
      <c r="K178" s="33">
        <v>1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</row>
    <row r="184" spans="1:37" ht="15" customHeight="1" x14ac:dyDescent="0.4">
      <c r="A184" s="32" t="s">
        <v>200</v>
      </c>
      <c r="B184" s="33" t="s">
        <v>32</v>
      </c>
      <c r="E184" s="33">
        <v>24</v>
      </c>
      <c r="G184" s="33">
        <v>1</v>
      </c>
    </row>
    <row r="185" spans="1:37" ht="15" customHeight="1" x14ac:dyDescent="0.4">
      <c r="A185" s="32" t="s">
        <v>201</v>
      </c>
      <c r="B185" s="33" t="s">
        <v>32</v>
      </c>
      <c r="O185" s="33">
        <v>4</v>
      </c>
      <c r="S185" s="33">
        <v>1</v>
      </c>
      <c r="U185" s="33">
        <v>4</v>
      </c>
      <c r="W185" s="33">
        <v>7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G187" s="33">
        <v>2</v>
      </c>
      <c r="I187" s="33">
        <v>2</v>
      </c>
      <c r="K187" s="33">
        <v>3</v>
      </c>
      <c r="M187" s="33">
        <v>2</v>
      </c>
    </row>
    <row r="188" spans="1:37" ht="15" customHeight="1" x14ac:dyDescent="0.4">
      <c r="A188" s="32" t="s">
        <v>204</v>
      </c>
      <c r="B188" s="33" t="s">
        <v>32</v>
      </c>
      <c r="E188" s="33">
        <v>22</v>
      </c>
      <c r="G188" s="33">
        <v>17</v>
      </c>
      <c r="I188" s="33">
        <v>14</v>
      </c>
      <c r="K188" s="33">
        <v>6</v>
      </c>
      <c r="M188" s="33">
        <v>1</v>
      </c>
      <c r="O188" s="33">
        <v>5</v>
      </c>
      <c r="Q188" s="33">
        <v>2</v>
      </c>
      <c r="S188" s="33">
        <v>5</v>
      </c>
      <c r="W188" s="33">
        <v>5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24</v>
      </c>
      <c r="F189" s="47">
        <f>SUM(E190:E202)</f>
        <v>24</v>
      </c>
      <c r="G189" s="46">
        <v>6</v>
      </c>
      <c r="H189" s="47">
        <f>SUM(G190:G202)</f>
        <v>6</v>
      </c>
      <c r="I189" s="46">
        <v>15</v>
      </c>
      <c r="J189" s="47">
        <f>SUM(I190:I202)</f>
        <v>14</v>
      </c>
      <c r="K189" s="46">
        <v>37</v>
      </c>
      <c r="L189" s="47">
        <f>SUM(K190:K202)</f>
        <v>36</v>
      </c>
      <c r="M189" s="46">
        <v>54</v>
      </c>
      <c r="N189" s="47">
        <f>SUM(M190:M202)</f>
        <v>53</v>
      </c>
      <c r="O189" s="46">
        <v>41</v>
      </c>
      <c r="P189" s="47">
        <f>SUM(O190:O202)</f>
        <v>40</v>
      </c>
      <c r="Q189" s="46">
        <v>18</v>
      </c>
      <c r="R189" s="47">
        <f>SUM(Q190:Q202)</f>
        <v>17</v>
      </c>
      <c r="S189" s="46">
        <v>106</v>
      </c>
      <c r="T189" s="47">
        <f>SUM(S190:S202)</f>
        <v>105</v>
      </c>
      <c r="U189" s="46">
        <v>1</v>
      </c>
      <c r="V189" s="47">
        <f>SUM(U190:U202)</f>
        <v>1</v>
      </c>
      <c r="W189" s="46">
        <v>48</v>
      </c>
      <c r="X189" s="47">
        <f>SUM(W190:W202)</f>
        <v>47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5</v>
      </c>
      <c r="G190" s="33">
        <v>2</v>
      </c>
      <c r="K190" s="33">
        <v>2</v>
      </c>
      <c r="M190" s="33">
        <v>13</v>
      </c>
      <c r="O190" s="33">
        <v>19</v>
      </c>
      <c r="Q190" s="33">
        <v>6</v>
      </c>
      <c r="S190" s="33">
        <v>24</v>
      </c>
      <c r="U190" s="33">
        <v>1</v>
      </c>
      <c r="W190" s="33">
        <v>10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W196" s="33">
        <v>9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  <c r="I199" s="33">
        <v>13</v>
      </c>
      <c r="K199" s="33">
        <v>21</v>
      </c>
      <c r="M199" s="33">
        <v>32</v>
      </c>
      <c r="Q199" s="33">
        <v>6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19</v>
      </c>
      <c r="G202" s="33">
        <v>4</v>
      </c>
      <c r="I202" s="33">
        <v>1</v>
      </c>
      <c r="K202" s="33">
        <v>13</v>
      </c>
      <c r="M202" s="33">
        <v>8</v>
      </c>
      <c r="O202" s="33">
        <v>21</v>
      </c>
      <c r="Q202" s="33">
        <v>5</v>
      </c>
      <c r="S202" s="33">
        <v>81</v>
      </c>
      <c r="W202" s="33">
        <v>28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-318</v>
      </c>
      <c r="F203" s="44">
        <f>E174+E177-E189</f>
        <v>-319</v>
      </c>
      <c r="G203" s="43">
        <v>-390</v>
      </c>
      <c r="H203" s="44">
        <f>G174+G177-G189</f>
        <v>-390</v>
      </c>
      <c r="I203" s="43">
        <v>-314</v>
      </c>
      <c r="J203" s="44">
        <f>I174+I177-I189</f>
        <v>-314</v>
      </c>
      <c r="K203" s="43">
        <v>-244</v>
      </c>
      <c r="L203" s="44">
        <f>K174+K177-K189</f>
        <v>-244</v>
      </c>
      <c r="M203" s="43">
        <v>-193</v>
      </c>
      <c r="N203" s="44">
        <f>M174+M177-M189</f>
        <v>-193</v>
      </c>
      <c r="O203" s="43">
        <v>-220</v>
      </c>
      <c r="P203" s="44">
        <f>O174+O177-O189</f>
        <v>-220</v>
      </c>
      <c r="Q203" s="43">
        <v>-225</v>
      </c>
      <c r="R203" s="44">
        <f>Q174+Q177-Q189</f>
        <v>-225</v>
      </c>
      <c r="S203" s="43">
        <v>-280</v>
      </c>
      <c r="T203" s="44">
        <f>S174+S177-S189</f>
        <v>-281</v>
      </c>
      <c r="U203" s="43">
        <v>-137</v>
      </c>
      <c r="V203" s="44">
        <f>U174+U177-U189</f>
        <v>-137</v>
      </c>
      <c r="W203" s="43">
        <v>-622</v>
      </c>
      <c r="X203" s="44">
        <f>W174+W177-W189</f>
        <v>-622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524</v>
      </c>
      <c r="F204" s="41">
        <f>SUM(E205:E215)</f>
        <v>524</v>
      </c>
      <c r="G204" s="40">
        <v>41</v>
      </c>
      <c r="H204" s="41">
        <f>SUM(G205:G215)</f>
        <v>41</v>
      </c>
      <c r="I204" s="40">
        <v>7</v>
      </c>
      <c r="J204" s="41">
        <f>SUM(I205:I215)</f>
        <v>6</v>
      </c>
      <c r="K204" s="40">
        <v>119</v>
      </c>
      <c r="L204" s="41">
        <f>SUM(K205:K215)</f>
        <v>119</v>
      </c>
      <c r="M204" s="40">
        <v>18</v>
      </c>
      <c r="N204" s="41">
        <f>SUM(M205:M215)</f>
        <v>17</v>
      </c>
      <c r="O204" s="40">
        <v>237</v>
      </c>
      <c r="P204" s="41">
        <f>SUM(O205:O215)</f>
        <v>237</v>
      </c>
      <c r="Q204" s="40">
        <v>21</v>
      </c>
      <c r="R204" s="41">
        <f>SUM(Q205:Q215)</f>
        <v>20</v>
      </c>
      <c r="S204" s="40">
        <v>59</v>
      </c>
      <c r="T204" s="41">
        <f>SUM(S205:S215)</f>
        <v>59</v>
      </c>
      <c r="U204" s="40">
        <v>7</v>
      </c>
      <c r="V204" s="41">
        <f>SUM(U205:U215)</f>
        <v>7</v>
      </c>
      <c r="W204" s="40">
        <v>1</v>
      </c>
      <c r="X204" s="41">
        <f>SUM(W205:W215)</f>
        <v>1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  <c r="K205" s="33">
        <v>9</v>
      </c>
      <c r="Q205" s="33">
        <v>11</v>
      </c>
    </row>
    <row r="206" spans="1:37" ht="15" customHeight="1" x14ac:dyDescent="0.4">
      <c r="A206" s="32" t="s">
        <v>195</v>
      </c>
      <c r="B206" s="33" t="s">
        <v>32</v>
      </c>
      <c r="E206" s="33">
        <v>368</v>
      </c>
      <c r="G206" s="33">
        <v>36</v>
      </c>
      <c r="K206" s="33">
        <v>35</v>
      </c>
      <c r="O206" s="33">
        <v>231</v>
      </c>
      <c r="S206" s="33">
        <v>58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E208" s="33">
        <v>133</v>
      </c>
      <c r="W208" s="33">
        <v>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G213" s="33">
        <v>1</v>
      </c>
      <c r="I213" s="33">
        <v>6</v>
      </c>
      <c r="K213" s="33">
        <v>75</v>
      </c>
      <c r="M213" s="33">
        <v>8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E215" s="33">
        <v>23</v>
      </c>
      <c r="G215" s="33">
        <v>4</v>
      </c>
      <c r="M215" s="33">
        <v>9</v>
      </c>
      <c r="O215" s="33">
        <v>6</v>
      </c>
      <c r="Q215" s="33">
        <v>9</v>
      </c>
      <c r="S215" s="33">
        <v>1</v>
      </c>
      <c r="U215" s="33">
        <v>7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231</v>
      </c>
      <c r="F216" s="47">
        <f>SUM(E217:E227)</f>
        <v>232</v>
      </c>
      <c r="G216" s="46">
        <v>219</v>
      </c>
      <c r="H216" s="47">
        <f>SUM(G217:G227)</f>
        <v>218</v>
      </c>
      <c r="I216" s="46">
        <v>22</v>
      </c>
      <c r="J216" s="47">
        <f>SUM(I217:I227)</f>
        <v>20</v>
      </c>
      <c r="K216" s="46">
        <v>9</v>
      </c>
      <c r="L216" s="47">
        <f>SUM(K217:K227)</f>
        <v>8</v>
      </c>
      <c r="M216" s="46">
        <v>44</v>
      </c>
      <c r="N216" s="47">
        <f>SUM(M217:M227)</f>
        <v>44</v>
      </c>
      <c r="O216" s="46">
        <v>34</v>
      </c>
      <c r="P216" s="47">
        <f>SUM(O217:O227)</f>
        <v>34</v>
      </c>
      <c r="Q216" s="46"/>
      <c r="R216" s="47">
        <f>SUM(Q217:Q227)</f>
        <v>0</v>
      </c>
      <c r="S216" s="46">
        <v>26</v>
      </c>
      <c r="T216" s="47">
        <f>SUM(S217:S227)</f>
        <v>26</v>
      </c>
      <c r="U216" s="46"/>
      <c r="V216" s="47">
        <f>SUM(U217:U227)</f>
        <v>0</v>
      </c>
      <c r="W216" s="46">
        <v>2494</v>
      </c>
      <c r="X216" s="47">
        <f>SUM(W217:W227)</f>
        <v>2493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E218" s="33">
        <v>78</v>
      </c>
      <c r="G218" s="33">
        <v>58</v>
      </c>
      <c r="I218" s="33">
        <v>8</v>
      </c>
      <c r="K218" s="33">
        <v>5</v>
      </c>
      <c r="S218" s="33">
        <v>26</v>
      </c>
      <c r="W218" s="33">
        <v>2441</v>
      </c>
    </row>
    <row r="219" spans="1:37" ht="15" customHeight="1" x14ac:dyDescent="0.4">
      <c r="A219" s="32" t="s">
        <v>208</v>
      </c>
      <c r="B219" s="33" t="s">
        <v>32</v>
      </c>
      <c r="I219" s="33">
        <v>2</v>
      </c>
      <c r="K219" s="33">
        <v>1</v>
      </c>
      <c r="O219" s="33">
        <v>29</v>
      </c>
    </row>
    <row r="220" spans="1:37" ht="15" customHeight="1" x14ac:dyDescent="0.4">
      <c r="A220" s="32" t="s">
        <v>209</v>
      </c>
      <c r="B220" s="33" t="s">
        <v>32</v>
      </c>
      <c r="E220" s="33">
        <v>65</v>
      </c>
      <c r="G220" s="33">
        <v>5</v>
      </c>
      <c r="I220" s="33">
        <v>4</v>
      </c>
      <c r="K220" s="33">
        <v>2</v>
      </c>
    </row>
    <row r="221" spans="1:37" ht="15" customHeight="1" x14ac:dyDescent="0.4">
      <c r="A221" s="32" t="s">
        <v>211</v>
      </c>
      <c r="B221" s="33" t="s">
        <v>32</v>
      </c>
      <c r="E221" s="33">
        <v>64</v>
      </c>
      <c r="G221" s="33">
        <v>27</v>
      </c>
      <c r="I221" s="33">
        <v>2</v>
      </c>
      <c r="O221" s="33">
        <v>4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G226" s="33">
        <v>101</v>
      </c>
      <c r="I226" s="33">
        <v>4</v>
      </c>
      <c r="M226" s="33">
        <v>35</v>
      </c>
    </row>
    <row r="227" spans="1:37" ht="15" customHeight="1" x14ac:dyDescent="0.4">
      <c r="A227" s="32" t="s">
        <v>235</v>
      </c>
      <c r="B227" s="33" t="s">
        <v>32</v>
      </c>
      <c r="E227" s="33">
        <v>25</v>
      </c>
      <c r="G227" s="33">
        <v>27</v>
      </c>
      <c r="M227" s="33">
        <v>9</v>
      </c>
      <c r="O227" s="33">
        <v>1</v>
      </c>
      <c r="W227" s="33">
        <v>52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-25</v>
      </c>
      <c r="F229" s="44">
        <f>E203+E204-E216</f>
        <v>-25</v>
      </c>
      <c r="G229" s="43">
        <v>-568</v>
      </c>
      <c r="H229" s="44">
        <f>G203+G204-G216</f>
        <v>-568</v>
      </c>
      <c r="I229" s="43">
        <v>-330</v>
      </c>
      <c r="J229" s="44">
        <f>I203+I204-I216</f>
        <v>-329</v>
      </c>
      <c r="K229" s="43">
        <v>-134</v>
      </c>
      <c r="L229" s="44">
        <f>K203+K204-K216</f>
        <v>-134</v>
      </c>
      <c r="M229" s="43">
        <v>-219</v>
      </c>
      <c r="N229" s="44">
        <f>M203+M204-M216</f>
        <v>-219</v>
      </c>
      <c r="O229" s="43">
        <v>-17</v>
      </c>
      <c r="P229" s="44">
        <f>O203+O204-O216</f>
        <v>-17</v>
      </c>
      <c r="Q229" s="43">
        <v>-203</v>
      </c>
      <c r="R229" s="44">
        <f>Q203+Q204-Q216</f>
        <v>-204</v>
      </c>
      <c r="S229" s="43">
        <v>-247</v>
      </c>
      <c r="T229" s="44">
        <f>S203+S204-S216</f>
        <v>-247</v>
      </c>
      <c r="U229" s="43">
        <v>-129</v>
      </c>
      <c r="V229" s="44">
        <f>U203+U204-U216</f>
        <v>-130</v>
      </c>
      <c r="W229" s="43">
        <v>-3115</v>
      </c>
      <c r="X229" s="44">
        <f>W203+W204-W216</f>
        <v>-3115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-25</v>
      </c>
      <c r="G232" s="33">
        <v>-568</v>
      </c>
      <c r="I232" s="33">
        <v>-330</v>
      </c>
      <c r="K232" s="33">
        <v>-134</v>
      </c>
      <c r="M232" s="33">
        <v>-219</v>
      </c>
      <c r="O232" s="33">
        <v>-17</v>
      </c>
      <c r="Q232" s="33">
        <v>-203</v>
      </c>
      <c r="S232" s="33">
        <v>-247</v>
      </c>
      <c r="U232" s="33">
        <v>-129</v>
      </c>
      <c r="W232" s="33">
        <v>-3115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34</v>
      </c>
      <c r="F233" s="36">
        <f>SUM(E234:E244)</f>
        <v>-29</v>
      </c>
      <c r="G233" s="35">
        <v>25</v>
      </c>
      <c r="H233" s="36">
        <f>SUM(G234:G244)</f>
        <v>47</v>
      </c>
      <c r="I233" s="35">
        <v>18</v>
      </c>
      <c r="J233" s="36">
        <f>SUM(I234:I244)</f>
        <v>28</v>
      </c>
      <c r="K233" s="35">
        <v>27</v>
      </c>
      <c r="L233" s="36">
        <f>SUM(K234:K244)</f>
        <v>49</v>
      </c>
      <c r="M233" s="35">
        <v>11</v>
      </c>
      <c r="N233" s="36">
        <f>SUM(M234:M244)</f>
        <v>-215</v>
      </c>
      <c r="O233" s="35">
        <v>3</v>
      </c>
      <c r="P233" s="36">
        <f>SUM(O234:O244)</f>
        <v>-16</v>
      </c>
      <c r="Q233" s="35">
        <v>3</v>
      </c>
      <c r="R233" s="36">
        <f>SUM(Q234:Q244)</f>
        <v>-204</v>
      </c>
      <c r="S233" s="35">
        <v>1</v>
      </c>
      <c r="T233" s="36">
        <f>SUM(S234:S244)</f>
        <v>-248</v>
      </c>
      <c r="U233" s="35">
        <v>2</v>
      </c>
      <c r="V233" s="36">
        <f>SUM(U234:U244)</f>
        <v>-130</v>
      </c>
      <c r="W233" s="35">
        <v>4</v>
      </c>
      <c r="X233" s="36">
        <f>SUM(W234:W244)</f>
        <v>-3148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51</v>
      </c>
      <c r="G236" s="33">
        <v>29</v>
      </c>
      <c r="I236" s="33">
        <v>18</v>
      </c>
      <c r="K236" s="33">
        <v>29</v>
      </c>
      <c r="M236" s="33">
        <v>24</v>
      </c>
      <c r="O236" s="33">
        <v>4</v>
      </c>
      <c r="Q236" s="33">
        <v>3</v>
      </c>
      <c r="S236" s="33">
        <v>1</v>
      </c>
      <c r="U236" s="33">
        <v>2</v>
      </c>
      <c r="W236" s="33">
        <v>3</v>
      </c>
    </row>
    <row r="237" spans="1:37" ht="15" customHeight="1" x14ac:dyDescent="0.4">
      <c r="A237" s="32" t="s">
        <v>245</v>
      </c>
      <c r="B237" s="33" t="s">
        <v>32</v>
      </c>
      <c r="E237" s="33">
        <v>-17</v>
      </c>
      <c r="G237" s="33">
        <v>-4</v>
      </c>
      <c r="K237" s="33">
        <v>-2</v>
      </c>
      <c r="M237" s="33">
        <v>-13</v>
      </c>
      <c r="W237" s="33">
        <v>1</v>
      </c>
    </row>
    <row r="238" spans="1:37" ht="15" customHeight="1" x14ac:dyDescent="0.4">
      <c r="A238" s="32" t="s">
        <v>246</v>
      </c>
      <c r="B238" s="33" t="s">
        <v>32</v>
      </c>
      <c r="O238" s="33">
        <v>1</v>
      </c>
    </row>
    <row r="239" spans="1:37" ht="15" customHeight="1" x14ac:dyDescent="0.4">
      <c r="A239" s="32" t="s">
        <v>247</v>
      </c>
      <c r="B239" s="33" t="s">
        <v>32</v>
      </c>
      <c r="M239" s="33">
        <v>-231</v>
      </c>
      <c r="O239" s="33">
        <v>-21</v>
      </c>
      <c r="Q239" s="33">
        <v>-207</v>
      </c>
      <c r="S239" s="33">
        <v>-249</v>
      </c>
      <c r="U239" s="33">
        <v>-132</v>
      </c>
      <c r="W239" s="33">
        <v>-3119</v>
      </c>
    </row>
    <row r="240" spans="1:37" ht="15" customHeight="1" x14ac:dyDescent="0.4">
      <c r="A240" s="32" t="s">
        <v>248</v>
      </c>
      <c r="B240" s="33" t="s">
        <v>32</v>
      </c>
      <c r="E240" s="33">
        <v>-63</v>
      </c>
      <c r="G240" s="33">
        <v>22</v>
      </c>
      <c r="I240" s="33">
        <v>10</v>
      </c>
      <c r="K240" s="33">
        <v>22</v>
      </c>
      <c r="M240" s="33">
        <v>5</v>
      </c>
      <c r="W240" s="33">
        <v>-33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3</v>
      </c>
      <c r="F245" s="44">
        <f>F229-E233+SUM(E242:E244)-E241-E240</f>
        <v>4</v>
      </c>
      <c r="G245" s="43">
        <v>-616</v>
      </c>
      <c r="H245" s="44">
        <f>H229-G233+SUM(G242:G244)-G241-G240</f>
        <v>-615</v>
      </c>
      <c r="I245" s="43">
        <v>-359</v>
      </c>
      <c r="J245" s="44">
        <f>J229-I233+SUM(I242:I244)-I241-I240</f>
        <v>-357</v>
      </c>
      <c r="K245" s="43">
        <v>-183</v>
      </c>
      <c r="L245" s="44">
        <f>L229-K233+SUM(K242:K244)-K241-K240</f>
        <v>-183</v>
      </c>
      <c r="M245" s="43">
        <v>-236</v>
      </c>
      <c r="N245" s="44">
        <f>N229-M233+SUM(M242:M244)-M241-M240</f>
        <v>-235</v>
      </c>
      <c r="O245" s="43">
        <v>-21</v>
      </c>
      <c r="P245" s="44">
        <f>P229-O233+SUM(O242:O244)-O241-O240</f>
        <v>-20</v>
      </c>
      <c r="Q245" s="43">
        <v>-207</v>
      </c>
      <c r="R245" s="44">
        <f>R229-Q233+SUM(Q242:Q244)-Q241-Q240</f>
        <v>-207</v>
      </c>
      <c r="S245" s="43">
        <v>-249</v>
      </c>
      <c r="T245" s="44">
        <f>T229-S233+SUM(S242:S244)-S241-S240</f>
        <v>-248</v>
      </c>
      <c r="U245" s="43">
        <v>-132</v>
      </c>
      <c r="V245" s="44">
        <f>V229-U233+SUM(U242:U244)-U241-U240</f>
        <v>-132</v>
      </c>
      <c r="W245" s="43">
        <v>-3085</v>
      </c>
      <c r="X245" s="44">
        <f>X229-W233+SUM(W242:W244)-W241-W240</f>
        <v>-3086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-25</v>
      </c>
      <c r="G246" s="33">
        <v>-568</v>
      </c>
      <c r="I246" s="33">
        <v>-330</v>
      </c>
      <c r="K246" s="33">
        <v>-134</v>
      </c>
      <c r="M246" s="33">
        <v>-219</v>
      </c>
      <c r="O246" s="33">
        <v>-17</v>
      </c>
      <c r="Q246" s="33">
        <v>-203</v>
      </c>
      <c r="S246" s="33">
        <v>-247</v>
      </c>
      <c r="U246" s="33">
        <v>-129</v>
      </c>
      <c r="W246" s="33">
        <v>-3115</v>
      </c>
    </row>
    <row r="247" spans="1:37" ht="15" customHeight="1" x14ac:dyDescent="0.4">
      <c r="A247" s="32" t="s">
        <v>255</v>
      </c>
      <c r="B247" s="33" t="s">
        <v>32</v>
      </c>
      <c r="E247" s="33">
        <v>45</v>
      </c>
      <c r="G247" s="33">
        <v>47</v>
      </c>
      <c r="I247" s="33">
        <v>34</v>
      </c>
      <c r="K247" s="33">
        <v>40</v>
      </c>
      <c r="M247" s="33">
        <v>40</v>
      </c>
      <c r="O247" s="33">
        <v>37</v>
      </c>
      <c r="Q247" s="33">
        <v>2</v>
      </c>
      <c r="S247" s="33">
        <v>4</v>
      </c>
      <c r="W247" s="33">
        <v>55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E249" s="33">
        <v>78</v>
      </c>
      <c r="G249" s="33">
        <v>58</v>
      </c>
      <c r="I249" s="33">
        <v>8</v>
      </c>
      <c r="K249" s="33">
        <v>5</v>
      </c>
      <c r="S249" s="33">
        <v>26</v>
      </c>
      <c r="W249" s="33">
        <v>2441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E251" s="33">
        <v>-368</v>
      </c>
      <c r="G251" s="33">
        <v>-36</v>
      </c>
      <c r="I251" s="33">
        <v>2</v>
      </c>
      <c r="K251" s="33">
        <v>-33</v>
      </c>
      <c r="O251" s="33">
        <v>-201</v>
      </c>
      <c r="S251" s="33">
        <v>-58</v>
      </c>
    </row>
    <row r="252" spans="1:37" ht="15" customHeight="1" x14ac:dyDescent="0.4">
      <c r="A252" s="32" t="s">
        <v>520</v>
      </c>
      <c r="B252" s="33" t="s">
        <v>32</v>
      </c>
      <c r="E252" s="33">
        <v>65</v>
      </c>
      <c r="G252" s="33">
        <v>5</v>
      </c>
      <c r="I252" s="33">
        <v>4</v>
      </c>
      <c r="K252" s="33">
        <v>1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E254" s="33">
        <v>-129</v>
      </c>
      <c r="W254" s="33">
        <v>-1</v>
      </c>
    </row>
    <row r="255" spans="1:37" ht="15" customHeight="1" x14ac:dyDescent="0.4">
      <c r="A255" s="32" t="s">
        <v>263</v>
      </c>
      <c r="B255" s="33" t="s">
        <v>32</v>
      </c>
      <c r="E255" s="33">
        <v>25</v>
      </c>
      <c r="G255" s="33">
        <v>28</v>
      </c>
      <c r="I255" s="33">
        <v>2</v>
      </c>
      <c r="M255" s="33">
        <v>1</v>
      </c>
      <c r="O255" s="33">
        <v>4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>
        <v>-7</v>
      </c>
      <c r="G259" s="33">
        <v>16</v>
      </c>
      <c r="I259" s="33">
        <v>13</v>
      </c>
      <c r="K259" s="33">
        <v>13</v>
      </c>
      <c r="M259" s="33">
        <v>6</v>
      </c>
      <c r="O259" s="33"/>
      <c r="Q259" s="33">
        <v>2</v>
      </c>
      <c r="S259" s="33">
        <v>5</v>
      </c>
      <c r="U259" s="33"/>
      <c r="W259" s="33">
        <v>111</v>
      </c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11</v>
      </c>
      <c r="G261" s="33">
        <v>121</v>
      </c>
      <c r="I261" s="33">
        <v>2</v>
      </c>
      <c r="K261" s="33">
        <v>-106</v>
      </c>
      <c r="M261" s="33">
        <v>31</v>
      </c>
      <c r="O261" s="33">
        <v>18</v>
      </c>
      <c r="Q261" s="33">
        <v>2</v>
      </c>
      <c r="S261" s="33">
        <v>80</v>
      </c>
      <c r="U261" s="33"/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9</v>
      </c>
      <c r="G262" s="33">
        <v>3</v>
      </c>
      <c r="I262" s="33">
        <v>3</v>
      </c>
      <c r="K262" s="33">
        <v>2</v>
      </c>
      <c r="M262" s="33">
        <v>4</v>
      </c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30</v>
      </c>
      <c r="G263" s="33"/>
      <c r="I263" s="33">
        <v>-4</v>
      </c>
      <c r="K263" s="33"/>
      <c r="M263" s="33">
        <v>23</v>
      </c>
      <c r="O263" s="33"/>
      <c r="Q263" s="33"/>
      <c r="S263" s="33"/>
      <c r="U263" s="33"/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>
        <v>4</v>
      </c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-2</v>
      </c>
      <c r="G265" s="33">
        <v>-1</v>
      </c>
      <c r="I265" s="33"/>
      <c r="K265" s="33">
        <v>-1</v>
      </c>
      <c r="M265" s="33"/>
      <c r="O265" s="33"/>
      <c r="Q265" s="33"/>
      <c r="S265" s="33"/>
      <c r="U265" s="33"/>
      <c r="W265" s="33"/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5</v>
      </c>
      <c r="G266" s="33">
        <v>2</v>
      </c>
      <c r="I266" s="33"/>
      <c r="K266" s="33">
        <v>2</v>
      </c>
      <c r="M266" s="33">
        <v>13</v>
      </c>
      <c r="O266" s="33">
        <v>19</v>
      </c>
      <c r="Q266" s="33">
        <v>6</v>
      </c>
      <c r="S266" s="33">
        <v>24</v>
      </c>
      <c r="U266" s="33">
        <v>1</v>
      </c>
      <c r="W266" s="33">
        <v>10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>
        <v>13</v>
      </c>
      <c r="K269" s="33">
        <v>21</v>
      </c>
      <c r="M269" s="33">
        <v>32</v>
      </c>
      <c r="O269" s="33">
        <v>-4</v>
      </c>
      <c r="Q269" s="33">
        <v>6</v>
      </c>
      <c r="S269" s="33">
        <v>-1</v>
      </c>
      <c r="U269" s="33">
        <v>-4</v>
      </c>
      <c r="W269" s="33">
        <v>-7</v>
      </c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>
        <v>-9</v>
      </c>
      <c r="M271" s="33"/>
      <c r="O271" s="33"/>
      <c r="Q271" s="33">
        <v>-11</v>
      </c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-18</v>
      </c>
      <c r="G272" s="33">
        <v>70</v>
      </c>
      <c r="I272" s="33">
        <v>104</v>
      </c>
      <c r="K272" s="33">
        <v>-20</v>
      </c>
      <c r="M272" s="33">
        <v>-27</v>
      </c>
      <c r="O272" s="33">
        <v>172</v>
      </c>
      <c r="Q272" s="33">
        <v>22</v>
      </c>
      <c r="S272" s="33">
        <v>-34</v>
      </c>
      <c r="U272" s="33">
        <v>25</v>
      </c>
      <c r="W272" s="33">
        <v>13</v>
      </c>
    </row>
    <row r="273" spans="1:37" ht="15" customHeight="1" x14ac:dyDescent="0.4">
      <c r="A273" s="32" t="s">
        <v>281</v>
      </c>
      <c r="B273" s="33" t="s">
        <v>32</v>
      </c>
      <c r="E273" s="33">
        <v>-6</v>
      </c>
      <c r="G273" s="33">
        <v>-13</v>
      </c>
      <c r="I273" s="33">
        <v>27</v>
      </c>
      <c r="K273" s="33">
        <v>-7</v>
      </c>
      <c r="M273" s="33">
        <v>-1</v>
      </c>
      <c r="O273" s="33">
        <v>-6</v>
      </c>
      <c r="Q273" s="33">
        <v>-11</v>
      </c>
      <c r="W273" s="33">
        <v>-1</v>
      </c>
    </row>
    <row r="274" spans="1:37" ht="15" customHeight="1" x14ac:dyDescent="0.4">
      <c r="A274" s="32" t="s">
        <v>282</v>
      </c>
      <c r="B274" s="33" t="s">
        <v>32</v>
      </c>
      <c r="E274" s="33">
        <v>-12</v>
      </c>
      <c r="G274" s="33">
        <v>-34</v>
      </c>
      <c r="I274" s="33">
        <v>-14</v>
      </c>
      <c r="K274" s="33">
        <v>-34</v>
      </c>
      <c r="M274" s="33">
        <v>81</v>
      </c>
      <c r="O274" s="33">
        <v>-187</v>
      </c>
      <c r="Q274" s="33">
        <v>-41</v>
      </c>
      <c r="U274" s="33">
        <v>-1</v>
      </c>
      <c r="W274" s="33">
        <v>4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I277" s="33">
        <v>2</v>
      </c>
      <c r="K277" s="33">
        <v>50</v>
      </c>
      <c r="M277" s="33">
        <v>-5</v>
      </c>
      <c r="Q277" s="33">
        <v>59</v>
      </c>
      <c r="S277" s="33">
        <v>-3</v>
      </c>
      <c r="U277" s="33">
        <v>1</v>
      </c>
      <c r="W277" s="33">
        <v>-10</v>
      </c>
    </row>
    <row r="278" spans="1:37" ht="15" customHeight="1" x14ac:dyDescent="0.4">
      <c r="A278" s="32" t="s">
        <v>286</v>
      </c>
      <c r="B278" s="33" t="s">
        <v>32</v>
      </c>
      <c r="K278" s="33">
        <v>26</v>
      </c>
      <c r="M278" s="33">
        <v>-65</v>
      </c>
      <c r="O278" s="33">
        <v>6</v>
      </c>
      <c r="S278" s="33">
        <v>-6</v>
      </c>
      <c r="U278" s="33">
        <v>3</v>
      </c>
      <c r="W278" s="33">
        <v>110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>
        <v>-14</v>
      </c>
      <c r="F280" s="36"/>
      <c r="G280" s="35">
        <v>4</v>
      </c>
      <c r="H280" s="36"/>
      <c r="I280" s="35">
        <v>2</v>
      </c>
      <c r="J280" s="36"/>
      <c r="K280" s="35">
        <v>2</v>
      </c>
      <c r="L280" s="36"/>
      <c r="M280" s="35">
        <v>-8</v>
      </c>
      <c r="N280" s="36"/>
      <c r="O280" s="35"/>
      <c r="P280" s="36"/>
      <c r="Q280" s="35">
        <v>-30</v>
      </c>
      <c r="R280" s="36"/>
      <c r="S280" s="35">
        <v>6</v>
      </c>
      <c r="T280" s="36"/>
      <c r="U280" s="35">
        <v>-3</v>
      </c>
      <c r="V280" s="36"/>
      <c r="W280" s="35">
        <v>39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-313</v>
      </c>
      <c r="F285" s="47">
        <f>SUM(E246:E280)</f>
        <v>-313</v>
      </c>
      <c r="G285" s="46">
        <v>-299</v>
      </c>
      <c r="H285" s="47">
        <f>SUM(G246:G280)</f>
        <v>-298</v>
      </c>
      <c r="I285" s="46">
        <v>-128</v>
      </c>
      <c r="J285" s="47">
        <f>SUM(I246:I280)</f>
        <v>-132</v>
      </c>
      <c r="K285" s="46">
        <v>-180</v>
      </c>
      <c r="L285" s="47">
        <f>SUM(K246:K280)</f>
        <v>-182</v>
      </c>
      <c r="M285" s="46">
        <v>-92</v>
      </c>
      <c r="N285" s="47">
        <f>SUM(M246:M280)</f>
        <v>-94</v>
      </c>
      <c r="O285" s="46">
        <v>-158</v>
      </c>
      <c r="P285" s="47">
        <f>SUM(O246:O280)</f>
        <v>-159</v>
      </c>
      <c r="Q285" s="46">
        <v>-194</v>
      </c>
      <c r="R285" s="47">
        <f>SUM(Q246:Q280)</f>
        <v>-193</v>
      </c>
      <c r="S285" s="46">
        <v>-203</v>
      </c>
      <c r="T285" s="47">
        <f>SUM(S246:S280)</f>
        <v>-204</v>
      </c>
      <c r="U285" s="46">
        <v>-107</v>
      </c>
      <c r="V285" s="47">
        <f>SUM(U246:U280)</f>
        <v>-107</v>
      </c>
      <c r="W285" s="46">
        <v>-349</v>
      </c>
      <c r="X285" s="47">
        <f>SUM(W246:W280)</f>
        <v>-351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2</v>
      </c>
      <c r="G286" s="33">
        <v>1</v>
      </c>
      <c r="K286" s="33">
        <v>1</v>
      </c>
    </row>
    <row r="287" spans="1:37" ht="15" customHeight="1" x14ac:dyDescent="0.4">
      <c r="A287" s="32" t="s">
        <v>295</v>
      </c>
      <c r="B287" s="33" t="s">
        <v>32</v>
      </c>
      <c r="E287" s="33">
        <v>-5</v>
      </c>
      <c r="G287" s="33">
        <v>-2</v>
      </c>
      <c r="K287" s="33">
        <v>-1</v>
      </c>
      <c r="M287" s="33">
        <v>-13</v>
      </c>
      <c r="O287" s="33">
        <v>-18</v>
      </c>
      <c r="Q287" s="33">
        <v>-2</v>
      </c>
      <c r="S287" s="33">
        <v>-2</v>
      </c>
      <c r="U287" s="33">
        <v>-11</v>
      </c>
      <c r="W287" s="33">
        <v>-4</v>
      </c>
    </row>
    <row r="288" spans="1:37" ht="15" customHeight="1" x14ac:dyDescent="0.4">
      <c r="A288" s="32" t="s">
        <v>296</v>
      </c>
      <c r="B288" s="33" t="s">
        <v>32</v>
      </c>
      <c r="E288" s="33">
        <v>-34</v>
      </c>
      <c r="G288" s="33">
        <v>-57</v>
      </c>
      <c r="I288" s="33">
        <v>-15</v>
      </c>
      <c r="K288" s="33">
        <v>-13</v>
      </c>
      <c r="M288" s="33">
        <v>-22</v>
      </c>
      <c r="O288" s="33">
        <v>-3</v>
      </c>
      <c r="Q288" s="33">
        <v>-1</v>
      </c>
      <c r="S288" s="33">
        <v>-2</v>
      </c>
      <c r="U288" s="33">
        <v>-1</v>
      </c>
      <c r="W288" s="33">
        <v>2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>
        <v>-4</v>
      </c>
      <c r="L290" s="36"/>
      <c r="M290" s="35">
        <v>-1</v>
      </c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-350</v>
      </c>
      <c r="F291" s="44">
        <f>F285+SUM(E286:E290)</f>
        <v>-350</v>
      </c>
      <c r="G291" s="43">
        <v>-357</v>
      </c>
      <c r="H291" s="44">
        <f>H285+SUM(G286:G290)</f>
        <v>-356</v>
      </c>
      <c r="I291" s="43">
        <v>-144</v>
      </c>
      <c r="J291" s="44">
        <f>J285+SUM(I286:I290)</f>
        <v>-147</v>
      </c>
      <c r="K291" s="43">
        <v>-199</v>
      </c>
      <c r="L291" s="44">
        <f>L285+SUM(K286:K290)</f>
        <v>-199</v>
      </c>
      <c r="M291" s="43">
        <v>-129</v>
      </c>
      <c r="N291" s="44">
        <f>N285+SUM(M286:M290)</f>
        <v>-130</v>
      </c>
      <c r="O291" s="43">
        <v>-180</v>
      </c>
      <c r="P291" s="44">
        <f>P285+SUM(O286:O290)</f>
        <v>-180</v>
      </c>
      <c r="Q291" s="43">
        <v>-197</v>
      </c>
      <c r="R291" s="44">
        <f>R285+SUM(Q286:Q290)</f>
        <v>-196</v>
      </c>
      <c r="S291" s="43">
        <v>-208</v>
      </c>
      <c r="T291" s="44">
        <f>T285+SUM(S286:S290)</f>
        <v>-208</v>
      </c>
      <c r="U291" s="43">
        <v>-121</v>
      </c>
      <c r="V291" s="44">
        <f>V285+SUM(U286:U290)</f>
        <v>-119</v>
      </c>
      <c r="W291" s="43">
        <v>-350</v>
      </c>
      <c r="X291" s="44">
        <f>X285+SUM(W286:W290)</f>
        <v>-353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E292" s="33">
        <v>-21</v>
      </c>
      <c r="G292" s="33">
        <v>-19</v>
      </c>
      <c r="I292" s="33">
        <v>-14</v>
      </c>
      <c r="K292" s="33">
        <v>-1</v>
      </c>
      <c r="M292" s="33">
        <v>-1</v>
      </c>
      <c r="O292" s="33">
        <v>-1</v>
      </c>
    </row>
    <row r="293" spans="1:37" ht="15" customHeight="1" x14ac:dyDescent="0.4">
      <c r="A293" s="32" t="s">
        <v>301</v>
      </c>
      <c r="B293" s="33" t="s">
        <v>32</v>
      </c>
      <c r="E293" s="33">
        <v>85</v>
      </c>
      <c r="G293" s="33">
        <v>15</v>
      </c>
      <c r="I293" s="33">
        <v>65</v>
      </c>
      <c r="K293" s="33">
        <v>1</v>
      </c>
      <c r="M293" s="33">
        <v>2</v>
      </c>
      <c r="O293" s="33">
        <v>1</v>
      </c>
    </row>
    <row r="294" spans="1:37" ht="15" customHeight="1" x14ac:dyDescent="0.4">
      <c r="A294" s="32" t="s">
        <v>302</v>
      </c>
      <c r="B294" s="33" t="s">
        <v>32</v>
      </c>
      <c r="E294" s="33">
        <v>-77</v>
      </c>
      <c r="G294" s="33">
        <v>-77</v>
      </c>
      <c r="I294" s="33">
        <v>-48</v>
      </c>
      <c r="K294" s="33">
        <v>-56</v>
      </c>
      <c r="M294" s="33">
        <v>-32</v>
      </c>
      <c r="O294" s="33">
        <v>-24</v>
      </c>
      <c r="Q294" s="33">
        <v>-13</v>
      </c>
      <c r="W294" s="33">
        <v>-12</v>
      </c>
    </row>
    <row r="295" spans="1:37" ht="15" customHeight="1" x14ac:dyDescent="0.4">
      <c r="A295" s="32" t="s">
        <v>303</v>
      </c>
      <c r="B295" s="33" t="s">
        <v>32</v>
      </c>
      <c r="E295" s="33">
        <v>445</v>
      </c>
      <c r="G295" s="33">
        <v>19</v>
      </c>
      <c r="I295" s="33">
        <v>9</v>
      </c>
      <c r="K295" s="33">
        <v>109</v>
      </c>
      <c r="O295" s="33">
        <v>8</v>
      </c>
      <c r="S295" s="33">
        <v>2</v>
      </c>
      <c r="W295" s="33">
        <v>18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</row>
    <row r="299" spans="1:37" ht="15" customHeight="1" x14ac:dyDescent="0.4">
      <c r="A299" s="32" t="s">
        <v>307</v>
      </c>
      <c r="B299" s="33" t="s">
        <v>32</v>
      </c>
      <c r="E299" s="33">
        <v>510</v>
      </c>
      <c r="G299" s="33">
        <v>26</v>
      </c>
      <c r="K299" s="33">
        <v>4</v>
      </c>
      <c r="Q299" s="33">
        <v>2</v>
      </c>
    </row>
    <row r="300" spans="1:37" ht="15" customHeight="1" x14ac:dyDescent="0.4">
      <c r="A300" s="32" t="s">
        <v>308</v>
      </c>
      <c r="B300" s="33" t="s">
        <v>32</v>
      </c>
      <c r="E300" s="33">
        <v>-40</v>
      </c>
      <c r="I300" s="33">
        <v>-35</v>
      </c>
      <c r="S300" s="33">
        <v>-91</v>
      </c>
      <c r="W300" s="33">
        <v>117</v>
      </c>
    </row>
    <row r="301" spans="1:37" ht="15" customHeight="1" x14ac:dyDescent="0.4">
      <c r="A301" s="32" t="s">
        <v>309</v>
      </c>
      <c r="B301" s="33" t="s">
        <v>32</v>
      </c>
      <c r="E301" s="33">
        <v>10</v>
      </c>
      <c r="G301" s="33">
        <v>14</v>
      </c>
      <c r="I301" s="33">
        <v>-7</v>
      </c>
      <c r="O301" s="33">
        <v>44</v>
      </c>
    </row>
    <row r="302" spans="1:37" ht="15" customHeight="1" x14ac:dyDescent="0.4">
      <c r="A302" s="32" t="s">
        <v>310</v>
      </c>
      <c r="B302" s="33" t="s">
        <v>32</v>
      </c>
      <c r="E302" s="33">
        <v>-232</v>
      </c>
      <c r="G302" s="33">
        <v>-4</v>
      </c>
      <c r="S302" s="33">
        <v>-30</v>
      </c>
    </row>
    <row r="303" spans="1:37" ht="15" customHeight="1" x14ac:dyDescent="0.4">
      <c r="A303" s="32" t="s">
        <v>311</v>
      </c>
      <c r="B303" s="33" t="s">
        <v>32</v>
      </c>
      <c r="E303" s="33">
        <v>238</v>
      </c>
      <c r="G303" s="33">
        <v>3</v>
      </c>
      <c r="I303" s="33">
        <v>1</v>
      </c>
      <c r="O303" s="33">
        <v>1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E305" s="33">
        <v>-26</v>
      </c>
      <c r="K305" s="33">
        <v>11</v>
      </c>
      <c r="M305" s="33">
        <v>-5</v>
      </c>
      <c r="Q305" s="33">
        <v>-18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892</v>
      </c>
      <c r="F306" s="44">
        <f>SUM(E292:E305)</f>
        <v>892</v>
      </c>
      <c r="G306" s="43">
        <v>-21</v>
      </c>
      <c r="H306" s="44">
        <f>SUM(G292:G305)</f>
        <v>-23</v>
      </c>
      <c r="I306" s="43">
        <v>-28</v>
      </c>
      <c r="J306" s="44">
        <f>SUM(I292:I305)</f>
        <v>-29</v>
      </c>
      <c r="K306" s="43">
        <v>69</v>
      </c>
      <c r="L306" s="44">
        <f>SUM(K292:K305)</f>
        <v>68</v>
      </c>
      <c r="M306" s="43">
        <v>-36</v>
      </c>
      <c r="N306" s="44">
        <f>SUM(M292:M305)</f>
        <v>-36</v>
      </c>
      <c r="O306" s="43">
        <v>29</v>
      </c>
      <c r="P306" s="44">
        <f>SUM(O292:O305)</f>
        <v>29</v>
      </c>
      <c r="Q306" s="43">
        <v>-28</v>
      </c>
      <c r="R306" s="44">
        <f>SUM(Q292:Q305)</f>
        <v>-29</v>
      </c>
      <c r="S306" s="43">
        <v>-118</v>
      </c>
      <c r="T306" s="44">
        <f>SUM(S292:S305)</f>
        <v>-119</v>
      </c>
      <c r="U306" s="43"/>
      <c r="V306" s="44">
        <f>SUM(U292:U305)</f>
        <v>0</v>
      </c>
      <c r="W306" s="43">
        <v>122</v>
      </c>
      <c r="X306" s="44">
        <f>SUM(W292:W305)</f>
        <v>123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E307" s="33">
        <v>150</v>
      </c>
      <c r="I307" s="33">
        <v>7</v>
      </c>
      <c r="M307" s="33">
        <v>131</v>
      </c>
      <c r="O307" s="33">
        <v>168</v>
      </c>
      <c r="Q307" s="33">
        <v>66</v>
      </c>
      <c r="S307" s="33">
        <v>245</v>
      </c>
      <c r="W307" s="33">
        <v>30</v>
      </c>
    </row>
    <row r="308" spans="1:37" ht="15" customHeight="1" x14ac:dyDescent="0.4">
      <c r="A308" s="32" t="s">
        <v>315</v>
      </c>
      <c r="B308" s="33" t="s">
        <v>32</v>
      </c>
      <c r="E308" s="33">
        <v>-180</v>
      </c>
      <c r="U308" s="33">
        <v>-98</v>
      </c>
    </row>
    <row r="309" spans="1:37" ht="15" customHeight="1" x14ac:dyDescent="0.4">
      <c r="A309" s="32" t="s">
        <v>316</v>
      </c>
      <c r="B309" s="33" t="s">
        <v>32</v>
      </c>
      <c r="W309" s="33">
        <v>-8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G312" s="33">
        <v>35</v>
      </c>
      <c r="I312" s="33">
        <v>5</v>
      </c>
      <c r="K312" s="33">
        <v>140</v>
      </c>
      <c r="M312" s="33">
        <v>50</v>
      </c>
    </row>
    <row r="313" spans="1:37" ht="15" customHeight="1" x14ac:dyDescent="0.4">
      <c r="A313" s="32" t="s">
        <v>320</v>
      </c>
      <c r="B313" s="33" t="s">
        <v>32</v>
      </c>
      <c r="E313" s="33">
        <v>-127</v>
      </c>
      <c r="G313" s="33">
        <v>-40</v>
      </c>
      <c r="I313" s="33">
        <v>-16</v>
      </c>
      <c r="K313" s="33">
        <v>-14</v>
      </c>
      <c r="M313" s="33">
        <v>-19</v>
      </c>
      <c r="O313" s="33">
        <v>-20</v>
      </c>
      <c r="Q313" s="33">
        <v>-3</v>
      </c>
      <c r="W313" s="33">
        <v>-211</v>
      </c>
    </row>
    <row r="314" spans="1:37" ht="15" customHeight="1" x14ac:dyDescent="0.4">
      <c r="A314" s="32" t="s">
        <v>321</v>
      </c>
      <c r="B314" s="33" t="s">
        <v>32</v>
      </c>
      <c r="Q314" s="33">
        <v>140</v>
      </c>
    </row>
    <row r="315" spans="1:37" ht="15" customHeight="1" x14ac:dyDescent="0.4">
      <c r="A315" s="32" t="s">
        <v>322</v>
      </c>
      <c r="B315" s="33" t="s">
        <v>32</v>
      </c>
      <c r="E315" s="33">
        <v>-100</v>
      </c>
      <c r="G315" s="33">
        <v>-100</v>
      </c>
      <c r="S315" s="33">
        <v>-40</v>
      </c>
    </row>
    <row r="316" spans="1:37" ht="15" customHeight="1" x14ac:dyDescent="0.4">
      <c r="A316" s="32" t="s">
        <v>323</v>
      </c>
      <c r="B316" s="33" t="s">
        <v>32</v>
      </c>
      <c r="I316" s="33">
        <v>49</v>
      </c>
      <c r="S316" s="33">
        <v>300</v>
      </c>
      <c r="U316" s="33">
        <v>210</v>
      </c>
      <c r="W316" s="33">
        <v>280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-1</v>
      </c>
    </row>
    <row r="321" spans="1:37" ht="15" customHeight="1" x14ac:dyDescent="0.4">
      <c r="A321" s="32" t="s">
        <v>328</v>
      </c>
      <c r="B321" s="33" t="s">
        <v>32</v>
      </c>
      <c r="E321" s="33">
        <v>8</v>
      </c>
      <c r="G321" s="33">
        <v>10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S323" s="33">
        <v>7</v>
      </c>
      <c r="W323" s="33">
        <v>42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-250</v>
      </c>
      <c r="F324" s="44">
        <f>SUM(E307:E323)</f>
        <v>-250</v>
      </c>
      <c r="G324" s="43">
        <v>-95</v>
      </c>
      <c r="H324" s="44">
        <f>SUM(G307:G323)</f>
        <v>-95</v>
      </c>
      <c r="I324" s="43">
        <v>45</v>
      </c>
      <c r="J324" s="44">
        <f>SUM(I307:I323)</f>
        <v>45</v>
      </c>
      <c r="K324" s="43">
        <v>125</v>
      </c>
      <c r="L324" s="44">
        <f>SUM(K307:K323)</f>
        <v>126</v>
      </c>
      <c r="M324" s="43">
        <v>161</v>
      </c>
      <c r="N324" s="44">
        <f>SUM(M307:M323)</f>
        <v>162</v>
      </c>
      <c r="O324" s="43">
        <v>148</v>
      </c>
      <c r="P324" s="44">
        <f>SUM(O307:O323)</f>
        <v>148</v>
      </c>
      <c r="Q324" s="43">
        <v>202</v>
      </c>
      <c r="R324" s="44">
        <f>SUM(Q307:Q323)</f>
        <v>203</v>
      </c>
      <c r="S324" s="43">
        <v>512</v>
      </c>
      <c r="T324" s="44">
        <f>SUM(S307:S323)</f>
        <v>512</v>
      </c>
      <c r="U324" s="43">
        <v>111</v>
      </c>
      <c r="V324" s="44">
        <f>SUM(U307:U323)</f>
        <v>112</v>
      </c>
      <c r="W324" s="43">
        <v>132</v>
      </c>
      <c r="X324" s="44">
        <f>SUM(W307:W323)</f>
        <v>133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292</v>
      </c>
      <c r="F326" s="44">
        <f>E329-E327-E328</f>
        <v>292</v>
      </c>
      <c r="G326" s="43">
        <v>-473</v>
      </c>
      <c r="H326" s="44">
        <f>G329-G327-G328</f>
        <v>-472</v>
      </c>
      <c r="I326" s="43">
        <v>-127</v>
      </c>
      <c r="J326" s="44">
        <f>I329-I327-I328</f>
        <v>-127</v>
      </c>
      <c r="K326" s="43">
        <v>-5</v>
      </c>
      <c r="L326" s="44">
        <f>K329-K327-K328</f>
        <v>-5</v>
      </c>
      <c r="M326" s="43">
        <v>-5</v>
      </c>
      <c r="N326" s="44">
        <f>M329-M327-M328</f>
        <v>-7</v>
      </c>
      <c r="O326" s="43">
        <v>-2</v>
      </c>
      <c r="P326" s="44">
        <f>O329-O327-O328</f>
        <v>-2</v>
      </c>
      <c r="Q326" s="43">
        <v>-23</v>
      </c>
      <c r="R326" s="44">
        <f>Q329-Q327-Q328</f>
        <v>-24</v>
      </c>
      <c r="S326" s="43">
        <v>185</v>
      </c>
      <c r="T326" s="44">
        <f>S329-S327-S328</f>
        <v>186</v>
      </c>
      <c r="U326" s="43">
        <v>-9</v>
      </c>
      <c r="V326" s="44">
        <f>U329-U327-U328</f>
        <v>-9</v>
      </c>
      <c r="W326" s="43">
        <v>-95</v>
      </c>
      <c r="X326" s="44">
        <f>W329-W327-W328</f>
        <v>-96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474</v>
      </c>
      <c r="G327" s="33">
        <v>766</v>
      </c>
      <c r="I327" s="33">
        <v>293</v>
      </c>
      <c r="K327" s="33">
        <v>166</v>
      </c>
      <c r="M327" s="33">
        <v>161</v>
      </c>
      <c r="O327" s="33">
        <v>28</v>
      </c>
      <c r="Q327" s="33">
        <v>26</v>
      </c>
      <c r="S327" s="33">
        <v>2</v>
      </c>
      <c r="U327" s="33">
        <v>188</v>
      </c>
      <c r="W327" s="33">
        <v>179</v>
      </c>
    </row>
    <row r="328" spans="1:37" ht="15" customHeight="1" x14ac:dyDescent="0.4">
      <c r="A328" s="32" t="s">
        <v>335</v>
      </c>
      <c r="B328" s="33" t="s">
        <v>32</v>
      </c>
      <c r="M328" s="33">
        <v>-126</v>
      </c>
    </row>
    <row r="329" spans="1:37" ht="15" customHeight="1" x14ac:dyDescent="0.4">
      <c r="A329" s="32" t="s">
        <v>336</v>
      </c>
      <c r="B329" s="33" t="s">
        <v>32</v>
      </c>
      <c r="E329" s="33">
        <v>766</v>
      </c>
      <c r="G329" s="33">
        <v>294</v>
      </c>
      <c r="I329" s="33">
        <v>166</v>
      </c>
      <c r="K329" s="33">
        <v>161</v>
      </c>
      <c r="M329" s="33">
        <v>28</v>
      </c>
      <c r="O329" s="33">
        <v>26</v>
      </c>
      <c r="Q329" s="33">
        <v>2</v>
      </c>
      <c r="S329" s="33">
        <v>188</v>
      </c>
      <c r="U329" s="33">
        <v>179</v>
      </c>
      <c r="W329" s="33">
        <v>83</v>
      </c>
    </row>
    <row r="330" spans="1:37" ht="15" customHeight="1" x14ac:dyDescent="0.4">
      <c r="A330" s="32" t="s">
        <v>337</v>
      </c>
      <c r="B330" s="33" t="s">
        <v>32</v>
      </c>
      <c r="E330" s="33">
        <v>823</v>
      </c>
      <c r="G330" s="33">
        <v>356</v>
      </c>
      <c r="I330" s="33">
        <v>176</v>
      </c>
      <c r="K330" s="33">
        <v>171</v>
      </c>
      <c r="M330" s="33">
        <v>29</v>
      </c>
      <c r="O330" s="33">
        <v>26</v>
      </c>
      <c r="Q330" s="33">
        <v>2</v>
      </c>
      <c r="S330" s="33">
        <v>188</v>
      </c>
      <c r="U330" s="33">
        <v>179</v>
      </c>
      <c r="W330" s="33">
        <v>83</v>
      </c>
    </row>
    <row r="331" spans="1:37" ht="15" customHeight="1" x14ac:dyDescent="0.4">
      <c r="A331" s="32" t="s">
        <v>338</v>
      </c>
      <c r="B331" s="33" t="s">
        <v>32</v>
      </c>
      <c r="E331" s="33">
        <v>-57</v>
      </c>
      <c r="G331" s="33">
        <v>-63</v>
      </c>
      <c r="I331" s="33">
        <v>-10</v>
      </c>
      <c r="K331" s="33">
        <v>-10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E337" s="33">
        <v>1388</v>
      </c>
      <c r="G337" s="33">
        <v>1388</v>
      </c>
      <c r="I337" s="33">
        <v>1388</v>
      </c>
      <c r="K337" s="33">
        <v>1414</v>
      </c>
      <c r="M337" s="33">
        <v>1414</v>
      </c>
      <c r="O337" s="33">
        <v>1414</v>
      </c>
      <c r="Q337" s="33">
        <v>1489</v>
      </c>
      <c r="S337" s="33">
        <v>1508</v>
      </c>
      <c r="U337" s="33">
        <v>1759</v>
      </c>
      <c r="W337" s="33">
        <v>1867</v>
      </c>
    </row>
    <row r="338" spans="1:24" ht="15" customHeight="1" x14ac:dyDescent="0.4">
      <c r="A338" s="32" t="s">
        <v>345</v>
      </c>
      <c r="B338" s="33" t="s">
        <v>32</v>
      </c>
      <c r="I338" s="33">
        <v>26</v>
      </c>
      <c r="O338" s="33">
        <v>74</v>
      </c>
      <c r="Q338" s="33">
        <v>19</v>
      </c>
      <c r="S338" s="33">
        <v>250</v>
      </c>
      <c r="U338" s="33">
        <v>108</v>
      </c>
      <c r="W338" s="33">
        <v>142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I345" s="33">
        <v>26</v>
      </c>
      <c r="O345" s="33">
        <v>74</v>
      </c>
      <c r="Q345" s="33">
        <v>19</v>
      </c>
      <c r="S345" s="33">
        <v>250</v>
      </c>
      <c r="U345" s="33">
        <v>108</v>
      </c>
      <c r="W345" s="33">
        <v>142</v>
      </c>
    </row>
    <row r="346" spans="1:24" ht="15" customHeight="1" x14ac:dyDescent="0.4">
      <c r="A346" s="32" t="s">
        <v>353</v>
      </c>
      <c r="B346" s="33" t="s">
        <v>32</v>
      </c>
      <c r="E346" s="33">
        <v>1388</v>
      </c>
      <c r="G346" s="33">
        <v>1388</v>
      </c>
      <c r="I346" s="33">
        <v>1414</v>
      </c>
      <c r="K346" s="33">
        <v>1414</v>
      </c>
      <c r="M346" s="33">
        <v>1414</v>
      </c>
      <c r="O346" s="33">
        <v>1489</v>
      </c>
      <c r="Q346" s="33">
        <v>1508</v>
      </c>
      <c r="S346" s="33">
        <v>1759</v>
      </c>
      <c r="U346" s="33">
        <v>1867</v>
      </c>
      <c r="W346" s="33">
        <v>2010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E368" s="33">
        <v>195</v>
      </c>
      <c r="F368" s="31"/>
      <c r="G368" s="33">
        <v>319</v>
      </c>
      <c r="H368" s="31"/>
      <c r="I368" s="33">
        <v>319</v>
      </c>
      <c r="J368" s="31"/>
      <c r="K368" s="33">
        <v>345</v>
      </c>
      <c r="L368" s="31"/>
      <c r="M368" s="33">
        <v>345</v>
      </c>
      <c r="N368" s="31"/>
      <c r="O368" s="33">
        <v>345</v>
      </c>
      <c r="P368" s="31"/>
      <c r="Q368" s="33">
        <v>420</v>
      </c>
      <c r="R368" s="31"/>
      <c r="S368" s="33">
        <v>439</v>
      </c>
      <c r="T368" s="31"/>
      <c r="U368" s="33">
        <v>689</v>
      </c>
      <c r="V368" s="31"/>
      <c r="W368" s="33">
        <v>798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I369" s="33">
        <v>26</v>
      </c>
      <c r="J369" s="31"/>
      <c r="L369" s="31"/>
      <c r="N369" s="31"/>
      <c r="O369" s="33">
        <v>74</v>
      </c>
      <c r="P369" s="31"/>
      <c r="Q369" s="33">
        <v>19</v>
      </c>
      <c r="R369" s="31"/>
      <c r="S369" s="33">
        <v>250</v>
      </c>
      <c r="T369" s="31"/>
      <c r="U369" s="33">
        <v>108</v>
      </c>
      <c r="V369" s="31"/>
      <c r="W369" s="33">
        <v>142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E379" s="33">
        <v>125</v>
      </c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E382" s="33">
        <v>125</v>
      </c>
      <c r="F382" s="31"/>
      <c r="H382" s="31"/>
      <c r="I382" s="33">
        <v>26</v>
      </c>
      <c r="J382" s="31"/>
      <c r="L382" s="31"/>
      <c r="N382" s="31"/>
      <c r="O382" s="33">
        <v>74</v>
      </c>
      <c r="P382" s="31"/>
      <c r="Q382" s="33">
        <v>19</v>
      </c>
      <c r="R382" s="31"/>
      <c r="S382" s="33">
        <v>250</v>
      </c>
      <c r="T382" s="31"/>
      <c r="U382" s="33">
        <v>108</v>
      </c>
      <c r="V382" s="31"/>
      <c r="W382" s="33">
        <v>142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E383" s="33">
        <v>319</v>
      </c>
      <c r="F383" s="31"/>
      <c r="G383" s="33">
        <v>319</v>
      </c>
      <c r="H383" s="31"/>
      <c r="I383" s="33">
        <v>345</v>
      </c>
      <c r="J383" s="31"/>
      <c r="K383" s="33">
        <v>345</v>
      </c>
      <c r="L383" s="31"/>
      <c r="M383" s="33">
        <v>345</v>
      </c>
      <c r="N383" s="31"/>
      <c r="O383" s="33">
        <v>420</v>
      </c>
      <c r="P383" s="31"/>
      <c r="Q383" s="33">
        <v>439</v>
      </c>
      <c r="R383" s="31"/>
      <c r="S383" s="33">
        <v>689</v>
      </c>
      <c r="T383" s="31"/>
      <c r="U383" s="33">
        <v>798</v>
      </c>
      <c r="V383" s="31"/>
      <c r="W383" s="33">
        <v>940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E410" s="33">
        <v>-475</v>
      </c>
      <c r="F410" s="31"/>
      <c r="G410" s="33">
        <v>-472</v>
      </c>
      <c r="H410" s="31"/>
      <c r="I410" s="33">
        <v>-1087</v>
      </c>
      <c r="J410" s="31"/>
      <c r="K410" s="33">
        <v>-1447</v>
      </c>
      <c r="L410" s="31"/>
      <c r="M410" s="33">
        <v>-1631</v>
      </c>
      <c r="N410" s="31"/>
      <c r="O410" s="33">
        <v>-1867</v>
      </c>
      <c r="P410" s="31"/>
      <c r="Q410" s="33">
        <v>-1889</v>
      </c>
      <c r="R410" s="31"/>
      <c r="S410" s="33">
        <v>-2096</v>
      </c>
      <c r="T410" s="31"/>
      <c r="U410" s="33">
        <v>-2346</v>
      </c>
      <c r="V410" s="31"/>
      <c r="W410" s="33">
        <v>-2478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E413" s="33">
        <v>3</v>
      </c>
      <c r="F413" s="31"/>
      <c r="G413" s="33">
        <v>-616</v>
      </c>
      <c r="H413" s="31"/>
      <c r="I413" s="33">
        <v>-359</v>
      </c>
      <c r="J413" s="31"/>
      <c r="K413" s="33">
        <v>-183</v>
      </c>
      <c r="L413" s="31"/>
      <c r="M413" s="33">
        <v>-236</v>
      </c>
      <c r="N413" s="31"/>
      <c r="O413" s="33">
        <v>-21</v>
      </c>
      <c r="P413" s="31"/>
      <c r="Q413" s="33">
        <v>-207</v>
      </c>
      <c r="R413" s="31"/>
      <c r="S413" s="33">
        <v>-249</v>
      </c>
      <c r="T413" s="31"/>
      <c r="U413" s="33">
        <v>-132</v>
      </c>
      <c r="V413" s="31"/>
      <c r="W413" s="33">
        <v>-3085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E423" s="33">
        <v>3</v>
      </c>
      <c r="F423" s="31"/>
      <c r="G423" s="33">
        <v>-616</v>
      </c>
      <c r="H423" s="31"/>
      <c r="I423" s="33">
        <v>-359</v>
      </c>
      <c r="J423" s="31"/>
      <c r="K423" s="33">
        <v>-183</v>
      </c>
      <c r="L423" s="31"/>
      <c r="M423" s="33">
        <v>-236</v>
      </c>
      <c r="N423" s="31"/>
      <c r="O423" s="33">
        <v>-21</v>
      </c>
      <c r="P423" s="31"/>
      <c r="Q423" s="33">
        <v>-207</v>
      </c>
      <c r="R423" s="31"/>
      <c r="S423" s="33">
        <v>-249</v>
      </c>
      <c r="T423" s="31"/>
      <c r="U423" s="33">
        <v>-132</v>
      </c>
      <c r="V423" s="31"/>
      <c r="W423" s="33">
        <v>-3085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E424" s="33">
        <v>-472</v>
      </c>
      <c r="F424" s="31"/>
      <c r="G424" s="33">
        <v>-1088</v>
      </c>
      <c r="H424" s="31"/>
      <c r="I424" s="33">
        <v>-1447</v>
      </c>
      <c r="J424" s="31"/>
      <c r="K424" s="33">
        <v>-1631</v>
      </c>
      <c r="L424" s="31"/>
      <c r="M424" s="33">
        <v>-1867</v>
      </c>
      <c r="N424" s="31"/>
      <c r="O424" s="33">
        <v>-1889</v>
      </c>
      <c r="P424" s="31"/>
      <c r="Q424" s="33">
        <v>-2096</v>
      </c>
      <c r="R424" s="31"/>
      <c r="S424" s="33">
        <v>-2346</v>
      </c>
      <c r="T424" s="31"/>
      <c r="U424" s="33">
        <v>-2478</v>
      </c>
      <c r="V424" s="31"/>
      <c r="W424" s="33">
        <v>-5564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V428" s="31"/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E433" s="33">
        <v>-58</v>
      </c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E435" s="33">
        <v>58</v>
      </c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V437" s="31"/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E438" s="33">
        <v>1107</v>
      </c>
      <c r="F438" s="31"/>
      <c r="G438" s="33">
        <v>1235</v>
      </c>
      <c r="H438" s="31"/>
      <c r="I438" s="33">
        <v>619</v>
      </c>
      <c r="J438" s="31"/>
      <c r="K438" s="33">
        <v>312</v>
      </c>
      <c r="L438" s="31"/>
      <c r="M438" s="33">
        <v>129</v>
      </c>
      <c r="N438" s="31"/>
      <c r="O438" s="33">
        <v>-107</v>
      </c>
      <c r="P438" s="31"/>
      <c r="Q438" s="33">
        <v>20</v>
      </c>
      <c r="R438" s="31"/>
      <c r="S438" s="33">
        <v>-148</v>
      </c>
      <c r="T438" s="31"/>
      <c r="U438" s="33">
        <v>102</v>
      </c>
      <c r="V438" s="31"/>
      <c r="W438" s="33">
        <v>187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I439" s="33">
        <v>53</v>
      </c>
      <c r="J439" s="31"/>
      <c r="L439" s="31"/>
      <c r="N439" s="31"/>
      <c r="O439" s="33">
        <v>149</v>
      </c>
      <c r="P439" s="31"/>
      <c r="Q439" s="33">
        <v>38</v>
      </c>
      <c r="R439" s="31"/>
      <c r="S439" s="33">
        <v>500</v>
      </c>
      <c r="T439" s="31"/>
      <c r="U439" s="33">
        <v>217</v>
      </c>
      <c r="V439" s="31"/>
      <c r="W439" s="33">
        <v>284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E441" s="33">
        <v>3</v>
      </c>
      <c r="F441" s="31"/>
      <c r="G441" s="33">
        <v>-616</v>
      </c>
      <c r="H441" s="31"/>
      <c r="I441" s="33">
        <v>-359</v>
      </c>
      <c r="J441" s="31"/>
      <c r="K441" s="33">
        <v>-183</v>
      </c>
      <c r="L441" s="31"/>
      <c r="M441" s="33">
        <v>-236</v>
      </c>
      <c r="N441" s="31"/>
      <c r="O441" s="33">
        <v>-21</v>
      </c>
      <c r="P441" s="31"/>
      <c r="Q441" s="33">
        <v>-207</v>
      </c>
      <c r="R441" s="31"/>
      <c r="S441" s="33">
        <v>-249</v>
      </c>
      <c r="T441" s="31"/>
      <c r="U441" s="33">
        <v>-132</v>
      </c>
      <c r="V441" s="31"/>
      <c r="W441" s="33">
        <v>-3085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E447" s="33">
        <v>67</v>
      </c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E449" s="33">
        <v>58</v>
      </c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E450" s="33">
        <v>128</v>
      </c>
      <c r="F450" s="31"/>
      <c r="G450" s="33">
        <v>-616</v>
      </c>
      <c r="H450" s="31"/>
      <c r="I450" s="33">
        <v>-306</v>
      </c>
      <c r="J450" s="31"/>
      <c r="K450" s="33">
        <v>-183</v>
      </c>
      <c r="L450" s="31"/>
      <c r="M450" s="33">
        <v>-236</v>
      </c>
      <c r="N450" s="31"/>
      <c r="O450" s="33">
        <v>128</v>
      </c>
      <c r="P450" s="31"/>
      <c r="Q450" s="33">
        <v>-168</v>
      </c>
      <c r="R450" s="31"/>
      <c r="S450" s="33">
        <v>250</v>
      </c>
      <c r="T450" s="31"/>
      <c r="U450" s="33">
        <v>84</v>
      </c>
      <c r="V450" s="31"/>
      <c r="W450" s="33">
        <v>-2800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E451" s="33">
        <v>1235</v>
      </c>
      <c r="F451" s="31"/>
      <c r="G451" s="33">
        <v>619</v>
      </c>
      <c r="H451" s="31"/>
      <c r="I451" s="33">
        <v>312</v>
      </c>
      <c r="J451" s="31"/>
      <c r="K451" s="33">
        <v>129</v>
      </c>
      <c r="L451" s="31"/>
      <c r="M451" s="33">
        <v>-107</v>
      </c>
      <c r="N451" s="31"/>
      <c r="O451" s="33">
        <v>20</v>
      </c>
      <c r="P451" s="31"/>
      <c r="Q451" s="33">
        <v>-148</v>
      </c>
      <c r="R451" s="31"/>
      <c r="S451" s="33">
        <v>102</v>
      </c>
      <c r="T451" s="31"/>
      <c r="U451" s="33">
        <v>187</v>
      </c>
      <c r="V451" s="31"/>
      <c r="W451" s="33">
        <v>-2613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E452" s="33">
        <v>284</v>
      </c>
      <c r="F452" s="31"/>
      <c r="G452" s="33">
        <v>1</v>
      </c>
      <c r="H452" s="31"/>
      <c r="J452" s="31"/>
      <c r="K452" s="33">
        <v>-1</v>
      </c>
      <c r="L452" s="31"/>
      <c r="N452" s="31"/>
      <c r="P452" s="31"/>
      <c r="R452" s="31"/>
      <c r="T452" s="31"/>
      <c r="V452" s="31"/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E453" s="33">
        <v>-283</v>
      </c>
      <c r="F453" s="31"/>
      <c r="G453" s="33">
        <v>-1</v>
      </c>
      <c r="H453" s="31"/>
      <c r="J453" s="31"/>
      <c r="K453" s="33">
        <v>1</v>
      </c>
      <c r="L453" s="31"/>
      <c r="N453" s="31"/>
      <c r="P453" s="31"/>
      <c r="R453" s="31"/>
      <c r="T453" s="31"/>
      <c r="V453" s="31"/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E454" s="33">
        <v>1</v>
      </c>
      <c r="F454" s="31"/>
      <c r="H454" s="31"/>
      <c r="I454" s="33">
        <v>-1</v>
      </c>
      <c r="J454" s="31"/>
      <c r="L454" s="31"/>
      <c r="N454" s="31"/>
      <c r="P454" s="31"/>
      <c r="R454" s="31"/>
      <c r="T454" s="31"/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E458" s="33">
        <v>2</v>
      </c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E459" s="33">
        <v>-2</v>
      </c>
      <c r="F459" s="31"/>
      <c r="H459" s="31"/>
      <c r="J459" s="31"/>
      <c r="L459" s="31"/>
      <c r="N459" s="31"/>
      <c r="P459" s="31"/>
      <c r="R459" s="31"/>
      <c r="T459" s="31"/>
      <c r="V459" s="31"/>
      <c r="W459" s="33">
        <v>-1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W460" s="33">
        <v>-1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E467" s="33">
        <v>286</v>
      </c>
      <c r="F467" s="31"/>
      <c r="G467" s="33">
        <v>1</v>
      </c>
      <c r="H467" s="31"/>
      <c r="J467" s="31"/>
      <c r="K467" s="33">
        <v>-1</v>
      </c>
      <c r="L467" s="31"/>
      <c r="N467" s="31"/>
      <c r="P467" s="31"/>
      <c r="R467" s="31"/>
      <c r="T467" s="31"/>
      <c r="V467" s="31"/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E473" s="33">
        <v>-285</v>
      </c>
      <c r="F473" s="31"/>
      <c r="G473" s="33">
        <v>-1</v>
      </c>
      <c r="H473" s="31"/>
      <c r="J473" s="31"/>
      <c r="K473" s="33">
        <v>1</v>
      </c>
      <c r="L473" s="31"/>
      <c r="N473" s="31"/>
      <c r="P473" s="31"/>
      <c r="R473" s="31"/>
      <c r="T473" s="31"/>
      <c r="V473" s="31"/>
      <c r="W473" s="33">
        <v>-1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E474" s="33">
        <v>1</v>
      </c>
      <c r="F474" s="31"/>
      <c r="H474" s="31"/>
      <c r="I474" s="33">
        <v>-1</v>
      </c>
      <c r="J474" s="31"/>
      <c r="L474" s="31"/>
      <c r="N474" s="31"/>
      <c r="P474" s="31"/>
      <c r="R474" s="31"/>
      <c r="T474" s="31"/>
      <c r="V474" s="31"/>
      <c r="W474" s="33">
        <v>-1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Q475" s="33">
        <v>1</v>
      </c>
      <c r="R475" s="31"/>
      <c r="S475" s="33">
        <v>1</v>
      </c>
      <c r="T475" s="31"/>
      <c r="U475" s="33">
        <v>7</v>
      </c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O476" s="33">
        <v>1</v>
      </c>
      <c r="P476" s="31"/>
      <c r="R476" s="31"/>
      <c r="S476" s="33">
        <v>5</v>
      </c>
      <c r="T476" s="31"/>
      <c r="U476" s="33">
        <v>-7</v>
      </c>
      <c r="V476" s="31"/>
      <c r="W476" s="33">
        <v>37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O477" s="33">
        <v>1</v>
      </c>
      <c r="P477" s="31"/>
      <c r="Q477" s="33">
        <v>1</v>
      </c>
      <c r="R477" s="31"/>
      <c r="S477" s="33">
        <v>7</v>
      </c>
      <c r="T477" s="31"/>
      <c r="V477" s="31"/>
      <c r="W477" s="33">
        <v>37</v>
      </c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G478" s="33">
        <v>99</v>
      </c>
      <c r="H478" s="31"/>
      <c r="I478" s="33">
        <v>127</v>
      </c>
      <c r="J478" s="31"/>
      <c r="K478" s="33">
        <v>138</v>
      </c>
      <c r="L478" s="31"/>
      <c r="M478" s="33">
        <v>160</v>
      </c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E479" s="33">
        <v>99</v>
      </c>
      <c r="F479" s="31"/>
      <c r="G479" s="33">
        <v>29</v>
      </c>
      <c r="H479" s="31"/>
      <c r="I479" s="33">
        <v>10</v>
      </c>
      <c r="J479" s="31"/>
      <c r="K479" s="33">
        <v>22</v>
      </c>
      <c r="L479" s="31"/>
      <c r="M479" s="33">
        <v>-160</v>
      </c>
      <c r="N479" s="31"/>
      <c r="P479" s="31"/>
      <c r="R479" s="31"/>
      <c r="T479" s="31"/>
      <c r="V479" s="31"/>
      <c r="W479" s="33">
        <v>12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E480" s="33">
        <v>99</v>
      </c>
      <c r="F480" s="31"/>
      <c r="G480" s="33">
        <v>128</v>
      </c>
      <c r="H480" s="31"/>
      <c r="I480" s="33">
        <v>138</v>
      </c>
      <c r="J480" s="31"/>
      <c r="K480" s="33">
        <v>160</v>
      </c>
      <c r="L480" s="31"/>
      <c r="N480" s="31"/>
      <c r="P480" s="31"/>
      <c r="R480" s="31"/>
      <c r="T480" s="31"/>
      <c r="V480" s="31"/>
      <c r="W480" s="33">
        <v>12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E481" s="33">
        <v>1393</v>
      </c>
      <c r="F481" s="31"/>
      <c r="G481" s="33">
        <v>1334</v>
      </c>
      <c r="H481" s="31"/>
      <c r="I481" s="33">
        <v>746</v>
      </c>
      <c r="J481" s="31"/>
      <c r="K481" s="33">
        <v>449</v>
      </c>
      <c r="L481" s="31"/>
      <c r="M481" s="33">
        <v>289</v>
      </c>
      <c r="N481" s="31"/>
      <c r="O481" s="33">
        <v>-107</v>
      </c>
      <c r="P481" s="31"/>
      <c r="Q481" s="33">
        <v>22</v>
      </c>
      <c r="R481" s="31"/>
      <c r="S481" s="33">
        <v>-146</v>
      </c>
      <c r="T481" s="31"/>
      <c r="U481" s="33">
        <v>109</v>
      </c>
      <c r="V481" s="31"/>
      <c r="W481" s="33">
        <v>187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I482" s="33">
        <v>53</v>
      </c>
      <c r="J482" s="31"/>
      <c r="L482" s="31"/>
      <c r="N482" s="31"/>
      <c r="O482" s="33">
        <v>149</v>
      </c>
      <c r="P482" s="31"/>
      <c r="Q482" s="33">
        <v>38</v>
      </c>
      <c r="R482" s="31"/>
      <c r="S482" s="33">
        <v>500</v>
      </c>
      <c r="T482" s="31"/>
      <c r="U482" s="33">
        <v>217</v>
      </c>
      <c r="V482" s="31"/>
      <c r="W482" s="33">
        <v>284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E484" s="33">
        <v>3</v>
      </c>
      <c r="F484" s="31"/>
      <c r="G484" s="33">
        <v>-616</v>
      </c>
      <c r="H484" s="31"/>
      <c r="I484" s="33">
        <v>-359</v>
      </c>
      <c r="J484" s="31"/>
      <c r="K484" s="33">
        <v>-183</v>
      </c>
      <c r="L484" s="31"/>
      <c r="M484" s="33">
        <v>-236</v>
      </c>
      <c r="N484" s="31"/>
      <c r="O484" s="33">
        <v>-21</v>
      </c>
      <c r="P484" s="31"/>
      <c r="Q484" s="33">
        <v>-207</v>
      </c>
      <c r="R484" s="31"/>
      <c r="S484" s="33">
        <v>-249</v>
      </c>
      <c r="T484" s="31"/>
      <c r="U484" s="33">
        <v>-132</v>
      </c>
      <c r="V484" s="31"/>
      <c r="W484" s="33">
        <v>-3085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E490" s="33">
        <v>67</v>
      </c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E492" s="33">
        <v>-128</v>
      </c>
      <c r="F492" s="31"/>
      <c r="G492" s="33">
        <v>28</v>
      </c>
      <c r="H492" s="31"/>
      <c r="I492" s="33">
        <v>9</v>
      </c>
      <c r="J492" s="31"/>
      <c r="K492" s="33">
        <v>23</v>
      </c>
      <c r="L492" s="31"/>
      <c r="M492" s="33">
        <v>-160</v>
      </c>
      <c r="N492" s="31"/>
      <c r="O492" s="33">
        <v>1</v>
      </c>
      <c r="P492" s="31"/>
      <c r="R492" s="31"/>
      <c r="S492" s="33">
        <v>5</v>
      </c>
      <c r="T492" s="31"/>
      <c r="U492" s="33">
        <v>-7</v>
      </c>
      <c r="V492" s="31"/>
      <c r="W492" s="33">
        <v>48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E493" s="33">
        <v>-59</v>
      </c>
      <c r="F493" s="31"/>
      <c r="G493" s="33">
        <v>-588</v>
      </c>
      <c r="H493" s="31"/>
      <c r="I493" s="33">
        <v>-296</v>
      </c>
      <c r="J493" s="31"/>
      <c r="K493" s="33">
        <v>-160</v>
      </c>
      <c r="L493" s="31"/>
      <c r="M493" s="33">
        <v>-397</v>
      </c>
      <c r="N493" s="31"/>
      <c r="O493" s="33">
        <v>129</v>
      </c>
      <c r="P493" s="31"/>
      <c r="Q493" s="33">
        <v>-168</v>
      </c>
      <c r="R493" s="31"/>
      <c r="S493" s="33">
        <v>256</v>
      </c>
      <c r="T493" s="31"/>
      <c r="U493" s="33">
        <v>77</v>
      </c>
      <c r="V493" s="31"/>
      <c r="W493" s="33">
        <v>-2752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E494" s="33">
        <v>1334</v>
      </c>
      <c r="F494" s="31"/>
      <c r="G494" s="33">
        <v>747</v>
      </c>
      <c r="H494" s="31"/>
      <c r="I494" s="33">
        <v>449</v>
      </c>
      <c r="J494" s="31"/>
      <c r="K494" s="33">
        <v>289</v>
      </c>
      <c r="L494" s="31"/>
      <c r="M494" s="33">
        <v>-107</v>
      </c>
      <c r="N494" s="31"/>
      <c r="O494" s="33">
        <v>22</v>
      </c>
      <c r="P494" s="31"/>
      <c r="Q494" s="33">
        <v>-146</v>
      </c>
      <c r="R494" s="31"/>
      <c r="S494" s="33">
        <v>109</v>
      </c>
      <c r="T494" s="31"/>
      <c r="U494" s="33">
        <v>187</v>
      </c>
      <c r="V494" s="31"/>
      <c r="W494" s="33">
        <v>-2565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A91E-CE25-4E4A-B547-2C83536A8A09}">
  <dimension ref="A1:AK494"/>
  <sheetViews>
    <sheetView zoomScale="85" zoomScaleNormal="85" workbookViewId="0">
      <pane xSplit="2" ySplit="2" topLeftCell="C192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 t="s">
        <v>573</v>
      </c>
      <c r="D1" s="31"/>
      <c r="E1" s="30" t="s">
        <v>574</v>
      </c>
      <c r="F1" s="31"/>
      <c r="G1" s="30" t="s">
        <v>589</v>
      </c>
      <c r="H1" s="31"/>
      <c r="I1" s="30" t="s">
        <v>591</v>
      </c>
      <c r="J1" s="31"/>
      <c r="K1" s="30" t="s">
        <v>592</v>
      </c>
      <c r="L1" s="31"/>
      <c r="M1" s="30" t="s">
        <v>606</v>
      </c>
      <c r="N1" s="31"/>
      <c r="O1" s="30" t="s">
        <v>624</v>
      </c>
      <c r="P1" s="31"/>
      <c r="Q1" s="30" t="s">
        <v>623</v>
      </c>
      <c r="R1" s="31"/>
      <c r="S1" s="30" t="s">
        <v>622</v>
      </c>
      <c r="T1" s="31"/>
      <c r="U1" s="30" t="s">
        <v>621</v>
      </c>
      <c r="V1" s="31"/>
      <c r="W1" s="30" t="s">
        <v>620</v>
      </c>
      <c r="X1" s="31"/>
    </row>
    <row r="2" spans="1:37" s="29" customFormat="1" ht="15" customHeight="1" x14ac:dyDescent="0.4">
      <c r="B2" s="30"/>
      <c r="C2" s="30" t="s">
        <v>20</v>
      </c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C3" s="33">
        <v>12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274</v>
      </c>
      <c r="AB3" s="32">
        <f>COUNTIF(AA8:AK326,1)</f>
        <v>274</v>
      </c>
    </row>
    <row r="4" spans="1:37" ht="15" customHeight="1" x14ac:dyDescent="0.4">
      <c r="A4" s="32" t="s">
        <v>23</v>
      </c>
      <c r="B4" s="33" t="s">
        <v>24</v>
      </c>
      <c r="C4" s="33">
        <v>50</v>
      </c>
      <c r="E4" s="33">
        <v>49</v>
      </c>
      <c r="G4" s="33">
        <v>51</v>
      </c>
      <c r="I4" s="33">
        <v>47</v>
      </c>
      <c r="K4" s="33">
        <v>53</v>
      </c>
      <c r="M4" s="33">
        <v>58</v>
      </c>
      <c r="O4" s="33">
        <v>60</v>
      </c>
      <c r="Q4" s="33">
        <v>63</v>
      </c>
      <c r="S4" s="33">
        <v>63</v>
      </c>
      <c r="U4" s="33">
        <v>62</v>
      </c>
      <c r="W4" s="33">
        <v>59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C5" s="33">
        <v>81368400</v>
      </c>
      <c r="E5" s="33">
        <v>81521900</v>
      </c>
      <c r="G5" s="33">
        <v>81928400</v>
      </c>
      <c r="I5" s="33">
        <v>83161700</v>
      </c>
      <c r="K5" s="33">
        <v>83161700</v>
      </c>
      <c r="M5" s="33">
        <v>83161700</v>
      </c>
      <c r="O5" s="33">
        <v>83161700</v>
      </c>
      <c r="Q5" s="33">
        <v>83161700</v>
      </c>
      <c r="S5" s="33">
        <v>83161700</v>
      </c>
      <c r="U5" s="33">
        <v>83161700</v>
      </c>
      <c r="W5" s="33">
        <v>83161700</v>
      </c>
    </row>
    <row r="6" spans="1:37" ht="15" customHeight="1" x14ac:dyDescent="0.4">
      <c r="A6" s="32" t="s">
        <v>27</v>
      </c>
      <c r="B6" s="33" t="s">
        <v>26</v>
      </c>
      <c r="E6" s="33">
        <v>97</v>
      </c>
      <c r="G6" s="33">
        <v>159</v>
      </c>
      <c r="I6" s="33">
        <v>296</v>
      </c>
      <c r="K6" s="33">
        <v>296</v>
      </c>
      <c r="M6" s="33">
        <v>346</v>
      </c>
      <c r="O6" s="33">
        <v>356</v>
      </c>
      <c r="Q6" s="33">
        <v>398</v>
      </c>
      <c r="S6" s="33">
        <v>398</v>
      </c>
      <c r="U6" s="33">
        <v>398</v>
      </c>
      <c r="W6" s="33">
        <v>398</v>
      </c>
    </row>
    <row r="7" spans="1:37" s="34" customFormat="1" ht="15" customHeight="1" x14ac:dyDescent="0.4">
      <c r="A7" s="34" t="s">
        <v>28</v>
      </c>
      <c r="B7" s="35" t="s">
        <v>29</v>
      </c>
      <c r="C7" s="35" t="s">
        <v>619</v>
      </c>
      <c r="D7" s="36"/>
      <c r="E7" s="35" t="s">
        <v>619</v>
      </c>
      <c r="F7" s="36"/>
      <c r="G7" s="35" t="s">
        <v>619</v>
      </c>
      <c r="H7" s="36"/>
      <c r="I7" s="35" t="s">
        <v>619</v>
      </c>
      <c r="J7" s="36"/>
      <c r="K7" s="35" t="s">
        <v>619</v>
      </c>
      <c r="L7" s="36"/>
      <c r="M7" s="35" t="s">
        <v>619</v>
      </c>
      <c r="N7" s="36"/>
      <c r="O7" s="35" t="s">
        <v>619</v>
      </c>
      <c r="P7" s="36"/>
      <c r="Q7" s="35" t="s">
        <v>619</v>
      </c>
      <c r="R7" s="36"/>
      <c r="S7" s="35" t="s">
        <v>619</v>
      </c>
      <c r="T7" s="36"/>
      <c r="U7" s="35" t="s">
        <v>619</v>
      </c>
      <c r="V7" s="36"/>
      <c r="W7" s="35" t="s">
        <v>619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>
        <v>207462</v>
      </c>
      <c r="D8" s="39">
        <f>SUM(C9:C35)-SUM(C17:C21)</f>
        <v>207460</v>
      </c>
      <c r="E8" s="38">
        <v>196806</v>
      </c>
      <c r="F8" s="39">
        <f>SUM(E9:E35)-SUM(E17:E21)</f>
        <v>196804</v>
      </c>
      <c r="G8" s="38">
        <v>199468</v>
      </c>
      <c r="H8" s="39">
        <f>SUM(G9:G35)-SUM(G17:G21)</f>
        <v>199466</v>
      </c>
      <c r="I8" s="38">
        <v>223462</v>
      </c>
      <c r="J8" s="39">
        <f>SUM(I9:I35)-SUM(I17:I21)</f>
        <v>223461</v>
      </c>
      <c r="K8" s="38">
        <v>223962</v>
      </c>
      <c r="L8" s="39">
        <f>SUM(K9:K35)-SUM(K17:K21)</f>
        <v>223961</v>
      </c>
      <c r="M8" s="38">
        <v>221995</v>
      </c>
      <c r="N8" s="39">
        <f>SUM(M9:M35)-SUM(M17:M21)</f>
        <v>221993</v>
      </c>
      <c r="O8" s="38">
        <v>263299</v>
      </c>
      <c r="P8" s="39">
        <f>SUM(O9:O35)-SUM(O17:O21)</f>
        <v>263297</v>
      </c>
      <c r="Q8" s="38">
        <v>309860</v>
      </c>
      <c r="R8" s="39">
        <f>SUM(Q9:Q35)-SUM(Q17:Q21)</f>
        <v>309858</v>
      </c>
      <c r="S8" s="38">
        <v>313524</v>
      </c>
      <c r="T8" s="39">
        <f>SUM(S9:S35)-SUM(S17:S21)</f>
        <v>313522</v>
      </c>
      <c r="U8" s="38">
        <v>300759</v>
      </c>
      <c r="V8" s="39">
        <f>SUM(U9:U35)-SUM(U17:U21)</f>
        <v>300756</v>
      </c>
      <c r="W8" s="38">
        <v>318986</v>
      </c>
      <c r="X8" s="39">
        <f>SUM(W9:W35)-SUM(W17:W21)</f>
        <v>318986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C10" s="33">
        <v>59690</v>
      </c>
      <c r="E10" s="33">
        <v>55063</v>
      </c>
      <c r="G10" s="33">
        <v>97572</v>
      </c>
      <c r="I10" s="33">
        <v>84690</v>
      </c>
      <c r="K10" s="33">
        <v>81762</v>
      </c>
      <c r="M10" s="33">
        <v>69600</v>
      </c>
      <c r="O10" s="33">
        <v>88217</v>
      </c>
      <c r="Q10" s="33">
        <v>103099</v>
      </c>
      <c r="S10" s="33">
        <v>69125</v>
      </c>
      <c r="U10" s="33">
        <v>53712</v>
      </c>
      <c r="W10" s="33">
        <v>74767</v>
      </c>
    </row>
    <row r="11" spans="1:37" ht="15" customHeight="1" x14ac:dyDescent="0.4">
      <c r="A11" s="32" t="s">
        <v>35</v>
      </c>
      <c r="B11" s="33" t="s">
        <v>32</v>
      </c>
      <c r="C11" s="33">
        <v>81517</v>
      </c>
      <c r="E11" s="33">
        <v>71072</v>
      </c>
      <c r="G11" s="33">
        <v>41516</v>
      </c>
      <c r="I11" s="33">
        <v>63302</v>
      </c>
      <c r="K11" s="33">
        <v>65204</v>
      </c>
      <c r="M11" s="33">
        <v>75454</v>
      </c>
      <c r="O11" s="33">
        <v>86763</v>
      </c>
      <c r="Q11" s="33">
        <v>109684</v>
      </c>
      <c r="S11" s="33">
        <v>123720</v>
      </c>
      <c r="U11" s="33">
        <v>115732</v>
      </c>
      <c r="W11" s="33">
        <v>122215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G15" s="33">
        <v>999</v>
      </c>
      <c r="I15" s="33">
        <v>16000</v>
      </c>
      <c r="K15" s="33">
        <v>13700</v>
      </c>
      <c r="M15" s="33">
        <v>4546</v>
      </c>
      <c r="O15" s="33">
        <v>5494</v>
      </c>
      <c r="Q15" s="33">
        <v>5106</v>
      </c>
      <c r="S15" s="33">
        <v>7243</v>
      </c>
      <c r="U15" s="33">
        <v>4836</v>
      </c>
      <c r="W15" s="33">
        <v>3290</v>
      </c>
    </row>
    <row r="16" spans="1:37" ht="15" customHeight="1" x14ac:dyDescent="0.4">
      <c r="A16" s="32" t="s">
        <v>40</v>
      </c>
      <c r="B16" s="33" t="s">
        <v>32</v>
      </c>
      <c r="C16" s="33">
        <v>45589</v>
      </c>
      <c r="E16" s="33">
        <v>49278</v>
      </c>
      <c r="G16" s="33">
        <v>38617</v>
      </c>
      <c r="I16" s="33">
        <v>41727</v>
      </c>
      <c r="K16" s="33">
        <v>43831</v>
      </c>
      <c r="M16" s="33">
        <v>47152</v>
      </c>
      <c r="O16" s="33">
        <v>57724</v>
      </c>
      <c r="Q16" s="33">
        <v>59216</v>
      </c>
      <c r="S16" s="33">
        <v>70990</v>
      </c>
      <c r="U16" s="33">
        <v>81413</v>
      </c>
      <c r="W16" s="33">
        <v>80240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>
        <v>7964</v>
      </c>
      <c r="I17" s="33">
        <v>8769</v>
      </c>
      <c r="K17" s="33">
        <v>8818</v>
      </c>
      <c r="M17" s="33">
        <v>8019</v>
      </c>
      <c r="O17" s="33">
        <v>10422</v>
      </c>
      <c r="Q17" s="33">
        <v>12646</v>
      </c>
      <c r="S17" s="33">
        <v>14323</v>
      </c>
      <c r="U17" s="33">
        <v>17144</v>
      </c>
      <c r="W17" s="33">
        <v>16004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>
        <v>4426</v>
      </c>
      <c r="I19" s="33">
        <v>5354</v>
      </c>
      <c r="K19" s="33">
        <v>6224</v>
      </c>
      <c r="M19" s="33">
        <v>7985</v>
      </c>
      <c r="O19" s="33">
        <v>11579</v>
      </c>
      <c r="Q19" s="33">
        <v>11136</v>
      </c>
      <c r="S19" s="33">
        <v>12762</v>
      </c>
      <c r="U19" s="33">
        <v>11368</v>
      </c>
      <c r="W19" s="33">
        <v>9206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>
        <v>26226</v>
      </c>
      <c r="I20" s="33">
        <v>27604</v>
      </c>
      <c r="K20" s="33">
        <v>28788</v>
      </c>
      <c r="M20" s="33">
        <v>31148</v>
      </c>
      <c r="O20" s="33">
        <v>35722</v>
      </c>
      <c r="Q20" s="33">
        <v>35433</v>
      </c>
      <c r="S20" s="33">
        <v>43905</v>
      </c>
      <c r="U20" s="33">
        <v>52900</v>
      </c>
      <c r="W20" s="33">
        <v>55029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/>
      <c r="K24" s="33"/>
      <c r="M24" s="33"/>
      <c r="O24" s="33"/>
      <c r="Q24" s="33"/>
      <c r="S24" s="33"/>
      <c r="U24" s="33"/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>
        <v>7145</v>
      </c>
      <c r="E28" s="33">
        <v>7924</v>
      </c>
      <c r="G28" s="33">
        <v>8938</v>
      </c>
      <c r="I28" s="33">
        <v>8765</v>
      </c>
      <c r="K28" s="33">
        <v>8056</v>
      </c>
      <c r="M28" s="33">
        <v>8351</v>
      </c>
      <c r="O28" s="33">
        <v>11894</v>
      </c>
      <c r="Q28" s="33">
        <v>14432</v>
      </c>
      <c r="S28" s="33">
        <v>17003</v>
      </c>
      <c r="U28" s="33">
        <v>16489</v>
      </c>
      <c r="W28" s="33">
        <v>9791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C33" s="33">
        <v>14975</v>
      </c>
      <c r="E33" s="33">
        <v>14559</v>
      </c>
      <c r="G33" s="33">
        <v>12968</v>
      </c>
      <c r="I33" s="33">
        <v>9703</v>
      </c>
      <c r="K33" s="33">
        <v>12244</v>
      </c>
      <c r="M33" s="33">
        <v>17894</v>
      </c>
      <c r="O33" s="33">
        <v>15991</v>
      </c>
      <c r="Q33" s="33">
        <v>21900</v>
      </c>
      <c r="S33" s="33">
        <v>29002</v>
      </c>
      <c r="U33" s="33">
        <v>32191</v>
      </c>
      <c r="W33" s="33">
        <v>32061</v>
      </c>
    </row>
    <row r="34" spans="1:37" ht="15" customHeight="1" x14ac:dyDescent="0.4">
      <c r="A34" s="32" t="s">
        <v>58</v>
      </c>
      <c r="B34" s="33" t="s">
        <v>32</v>
      </c>
      <c r="C34" s="33">
        <v>-1456</v>
      </c>
      <c r="E34" s="33">
        <v>-1092</v>
      </c>
      <c r="G34" s="33">
        <v>-1144</v>
      </c>
      <c r="I34" s="33">
        <v>-726</v>
      </c>
      <c r="K34" s="33">
        <v>-836</v>
      </c>
      <c r="M34" s="33">
        <v>-1004</v>
      </c>
      <c r="O34" s="33">
        <v>-2786</v>
      </c>
      <c r="Q34" s="33">
        <v>-3579</v>
      </c>
      <c r="S34" s="33">
        <v>-3561</v>
      </c>
      <c r="U34" s="33">
        <v>-3617</v>
      </c>
      <c r="W34" s="33">
        <v>-3378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>
        <v>139485</v>
      </c>
      <c r="D36" s="39">
        <f>C37+C46+C55</f>
        <v>139484</v>
      </c>
      <c r="E36" s="38">
        <v>142204</v>
      </c>
      <c r="F36" s="39">
        <f>E37+E46+E55</f>
        <v>142203</v>
      </c>
      <c r="G36" s="38">
        <v>115884</v>
      </c>
      <c r="H36" s="39">
        <f>G37+G46+G55</f>
        <v>115883</v>
      </c>
      <c r="I36" s="38">
        <v>106577</v>
      </c>
      <c r="J36" s="39">
        <f>I37+I46+I55</f>
        <v>106576</v>
      </c>
      <c r="K36" s="38">
        <v>99966</v>
      </c>
      <c r="L36" s="39">
        <f>K37+K46+K55</f>
        <v>99964</v>
      </c>
      <c r="M36" s="38">
        <v>107723</v>
      </c>
      <c r="N36" s="39">
        <f>M37+M46+M55</f>
        <v>107722</v>
      </c>
      <c r="O36" s="38">
        <v>122472</v>
      </c>
      <c r="P36" s="39">
        <f>O37+O46+O55</f>
        <v>122471</v>
      </c>
      <c r="Q36" s="38">
        <v>136885</v>
      </c>
      <c r="R36" s="39">
        <f>Q37+Q46+Q55</f>
        <v>136884</v>
      </c>
      <c r="S36" s="38">
        <v>161910</v>
      </c>
      <c r="T36" s="39">
        <f>S37+S46+S55</f>
        <v>161909</v>
      </c>
      <c r="U36" s="38">
        <v>142277</v>
      </c>
      <c r="V36" s="39">
        <f>U37+U46+U55</f>
        <v>142275</v>
      </c>
      <c r="W36" s="38">
        <v>111968</v>
      </c>
      <c r="X36" s="39">
        <f>W37+W46+W55</f>
        <v>111967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>
        <v>91938</v>
      </c>
      <c r="D37" s="41">
        <f>SUM(C38:C45)-SUM(C39:C43)</f>
        <v>91936</v>
      </c>
      <c r="E37" s="40">
        <v>98330</v>
      </c>
      <c r="F37" s="41">
        <f>SUM(E38:E45)-SUM(E39:E43)</f>
        <v>98329</v>
      </c>
      <c r="G37" s="40">
        <v>86316</v>
      </c>
      <c r="H37" s="41">
        <f>SUM(G38:G45)-SUM(G39:G43)</f>
        <v>86315</v>
      </c>
      <c r="I37" s="40">
        <v>76946</v>
      </c>
      <c r="J37" s="41">
        <f>SUM(I38:I45)-SUM(I39:I43)</f>
        <v>76944</v>
      </c>
      <c r="K37" s="40">
        <v>72502</v>
      </c>
      <c r="L37" s="41">
        <f>SUM(K38:K45)-SUM(K39:K43)</f>
        <v>72500</v>
      </c>
      <c r="M37" s="40">
        <v>75323</v>
      </c>
      <c r="N37" s="41">
        <f>SUM(M38:M45)-SUM(M39:M43)</f>
        <v>75322</v>
      </c>
      <c r="O37" s="40">
        <v>87822</v>
      </c>
      <c r="P37" s="41">
        <f>SUM(O38:O45)-SUM(O39:O43)</f>
        <v>87821</v>
      </c>
      <c r="Q37" s="40">
        <v>93583</v>
      </c>
      <c r="R37" s="41">
        <f>SUM(Q38:Q45)-SUM(Q39:Q43)</f>
        <v>93581</v>
      </c>
      <c r="S37" s="40">
        <v>114141</v>
      </c>
      <c r="T37" s="41">
        <f>SUM(S38:S45)-SUM(S39:S43)</f>
        <v>114140</v>
      </c>
      <c r="U37" s="40">
        <v>113120</v>
      </c>
      <c r="V37" s="41">
        <f>SUM(U38:U45)-SUM(U39:U43)</f>
        <v>113119</v>
      </c>
      <c r="W37" s="40">
        <v>93007</v>
      </c>
      <c r="X37" s="41">
        <f>SUM(W38:W45)-SUM(W39:W43)</f>
        <v>93005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C38" s="33">
        <v>72945</v>
      </c>
      <c r="E38" s="33">
        <v>70175</v>
      </c>
      <c r="G38" s="33">
        <v>66661</v>
      </c>
      <c r="I38" s="33">
        <v>58801</v>
      </c>
      <c r="K38" s="33">
        <v>51820</v>
      </c>
      <c r="M38" s="33">
        <v>53077</v>
      </c>
      <c r="O38" s="33">
        <v>63248</v>
      </c>
      <c r="Q38" s="33">
        <v>68727</v>
      </c>
      <c r="S38" s="33">
        <v>81495</v>
      </c>
      <c r="U38" s="33">
        <v>83848</v>
      </c>
      <c r="W38" s="33">
        <v>72453</v>
      </c>
    </row>
    <row r="39" spans="1:37" ht="15" customHeight="1" x14ac:dyDescent="0.4">
      <c r="A39" s="32" t="s">
        <v>63</v>
      </c>
      <c r="B39" s="33" t="s">
        <v>32</v>
      </c>
      <c r="C39" s="33">
        <v>30549</v>
      </c>
      <c r="E39" s="33">
        <v>31374</v>
      </c>
      <c r="G39" s="33">
        <v>30000</v>
      </c>
      <c r="I39" s="33">
        <v>27418</v>
      </c>
      <c r="K39" s="33">
        <v>24737</v>
      </c>
      <c r="M39" s="33">
        <v>25616</v>
      </c>
      <c r="O39" s="33">
        <v>30793</v>
      </c>
      <c r="Q39" s="33">
        <v>31235</v>
      </c>
      <c r="S39" s="33">
        <v>35930</v>
      </c>
      <c r="U39" s="33">
        <v>33889</v>
      </c>
      <c r="W39" s="33">
        <v>30982</v>
      </c>
    </row>
    <row r="40" spans="1:37" ht="15" customHeight="1" x14ac:dyDescent="0.4">
      <c r="A40" s="32" t="s">
        <v>64</v>
      </c>
      <c r="B40" s="33" t="s">
        <v>32</v>
      </c>
      <c r="C40" s="33">
        <v>32686</v>
      </c>
      <c r="E40" s="33">
        <v>29223</v>
      </c>
      <c r="G40" s="33">
        <v>28364</v>
      </c>
      <c r="I40" s="33">
        <v>25004</v>
      </c>
      <c r="K40" s="33">
        <v>21907</v>
      </c>
      <c r="M40" s="33">
        <v>21497</v>
      </c>
      <c r="O40" s="33">
        <v>25538</v>
      </c>
      <c r="Q40" s="33">
        <v>29169</v>
      </c>
      <c r="S40" s="33">
        <v>34411</v>
      </c>
      <c r="U40" s="33">
        <v>39181</v>
      </c>
      <c r="W40" s="33">
        <v>30941</v>
      </c>
    </row>
    <row r="41" spans="1:37" ht="15" customHeight="1" x14ac:dyDescent="0.4">
      <c r="A41" s="32" t="s">
        <v>65</v>
      </c>
      <c r="B41" s="33" t="s">
        <v>32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>
        <v>9710</v>
      </c>
      <c r="D43" s="36"/>
      <c r="E43" s="35">
        <v>9578</v>
      </c>
      <c r="F43" s="36"/>
      <c r="G43" s="35">
        <v>8297</v>
      </c>
      <c r="H43" s="36"/>
      <c r="I43" s="35">
        <v>6379</v>
      </c>
      <c r="J43" s="36"/>
      <c r="K43" s="35">
        <v>5176</v>
      </c>
      <c r="L43" s="36"/>
      <c r="M43" s="35">
        <v>5964</v>
      </c>
      <c r="N43" s="36"/>
      <c r="O43" s="35">
        <v>6917</v>
      </c>
      <c r="P43" s="36"/>
      <c r="Q43" s="35">
        <v>8323</v>
      </c>
      <c r="R43" s="36"/>
      <c r="S43" s="35">
        <v>11154</v>
      </c>
      <c r="T43" s="36"/>
      <c r="U43" s="35">
        <v>10778</v>
      </c>
      <c r="V43" s="36"/>
      <c r="W43" s="35">
        <v>10530</v>
      </c>
      <c r="X43" s="36"/>
    </row>
    <row r="44" spans="1:37" ht="15" customHeight="1" x14ac:dyDescent="0.4">
      <c r="A44" s="32" t="s">
        <v>68</v>
      </c>
      <c r="B44" s="33" t="s">
        <v>32</v>
      </c>
      <c r="C44" s="33">
        <v>6223</v>
      </c>
      <c r="E44" s="33">
        <v>14180</v>
      </c>
      <c r="G44" s="33">
        <v>6420</v>
      </c>
      <c r="I44" s="33">
        <v>5194</v>
      </c>
      <c r="K44" s="33">
        <v>8082</v>
      </c>
      <c r="M44" s="33">
        <v>9943</v>
      </c>
      <c r="O44" s="33">
        <v>11367</v>
      </c>
      <c r="Q44" s="33">
        <v>12156</v>
      </c>
      <c r="S44" s="33">
        <v>19156</v>
      </c>
      <c r="U44" s="33">
        <v>16462</v>
      </c>
      <c r="W44" s="33">
        <v>8874</v>
      </c>
    </row>
    <row r="45" spans="1:37" ht="15" customHeight="1" x14ac:dyDescent="0.4">
      <c r="A45" s="32" t="s">
        <v>69</v>
      </c>
      <c r="B45" s="33" t="s">
        <v>32</v>
      </c>
      <c r="C45" s="33">
        <v>12768</v>
      </c>
      <c r="E45" s="33">
        <v>13974</v>
      </c>
      <c r="G45" s="33">
        <v>13234</v>
      </c>
      <c r="I45" s="33">
        <v>12949</v>
      </c>
      <c r="K45" s="33">
        <v>12598</v>
      </c>
      <c r="M45" s="33">
        <v>12302</v>
      </c>
      <c r="O45" s="33">
        <v>13206</v>
      </c>
      <c r="Q45" s="33">
        <v>12698</v>
      </c>
      <c r="S45" s="33">
        <v>13489</v>
      </c>
      <c r="U45" s="33">
        <v>12809</v>
      </c>
      <c r="W45" s="33">
        <v>11678</v>
      </c>
    </row>
    <row r="46" spans="1:37" s="28" customFormat="1" ht="15" customHeight="1" x14ac:dyDescent="0.4">
      <c r="A46" s="28" t="s">
        <v>70</v>
      </c>
      <c r="B46" s="40" t="s">
        <v>32</v>
      </c>
      <c r="C46" s="40">
        <v>12738</v>
      </c>
      <c r="D46" s="41">
        <f>C46</f>
        <v>12738</v>
      </c>
      <c r="E46" s="40">
        <v>13363</v>
      </c>
      <c r="F46" s="41">
        <f>E46</f>
        <v>13363</v>
      </c>
      <c r="G46" s="40">
        <v>4629</v>
      </c>
      <c r="H46" s="41">
        <f>G46</f>
        <v>4629</v>
      </c>
      <c r="I46" s="40">
        <v>3645</v>
      </c>
      <c r="J46" s="41">
        <f>I46</f>
        <v>3645</v>
      </c>
      <c r="K46" s="40">
        <v>3048</v>
      </c>
      <c r="L46" s="41">
        <f>K46</f>
        <v>3048</v>
      </c>
      <c r="M46" s="40">
        <v>4594</v>
      </c>
      <c r="N46" s="41">
        <f>M46</f>
        <v>4594</v>
      </c>
      <c r="O46" s="40">
        <v>5753</v>
      </c>
      <c r="P46" s="41">
        <f>O46</f>
        <v>5753</v>
      </c>
      <c r="Q46" s="40">
        <v>5515</v>
      </c>
      <c r="R46" s="41">
        <f>Q46</f>
        <v>5515</v>
      </c>
      <c r="S46" s="40">
        <v>4971</v>
      </c>
      <c r="T46" s="41">
        <f>S46</f>
        <v>4971</v>
      </c>
      <c r="U46" s="40">
        <v>3671</v>
      </c>
      <c r="V46" s="41">
        <f>U46</f>
        <v>3671</v>
      </c>
      <c r="W46" s="40">
        <v>2010</v>
      </c>
      <c r="X46" s="41">
        <f>W46</f>
        <v>2010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  <c r="C50" s="33">
        <v>10334</v>
      </c>
      <c r="E50" s="33">
        <v>9202</v>
      </c>
      <c r="G50" s="33">
        <v>779</v>
      </c>
      <c r="I50" s="33">
        <v>707</v>
      </c>
      <c r="K50" s="33">
        <v>634</v>
      </c>
      <c r="M50" s="33">
        <v>1476</v>
      </c>
      <c r="O50" s="33">
        <v>2062</v>
      </c>
      <c r="Q50" s="33">
        <v>1735</v>
      </c>
      <c r="S50" s="33">
        <v>1372</v>
      </c>
      <c r="U50" s="33">
        <v>803</v>
      </c>
      <c r="W50" s="33">
        <v>247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C54" s="33">
        <v>2404</v>
      </c>
      <c r="E54" s="33">
        <v>4161</v>
      </c>
      <c r="G54" s="33">
        <v>3849</v>
      </c>
      <c r="I54" s="33">
        <v>2937</v>
      </c>
      <c r="K54" s="33">
        <v>2414</v>
      </c>
      <c r="M54" s="33">
        <v>3117</v>
      </c>
      <c r="O54" s="33">
        <v>3691</v>
      </c>
      <c r="Q54" s="33">
        <v>3780</v>
      </c>
      <c r="S54" s="33">
        <v>3599</v>
      </c>
      <c r="U54" s="33">
        <v>2868</v>
      </c>
      <c r="W54" s="33">
        <v>1762</v>
      </c>
    </row>
    <row r="55" spans="1:37" s="28" customFormat="1" ht="15" customHeight="1" x14ac:dyDescent="0.4">
      <c r="A55" s="28" t="s">
        <v>78</v>
      </c>
      <c r="B55" s="40" t="s">
        <v>32</v>
      </c>
      <c r="C55" s="40">
        <v>34808</v>
      </c>
      <c r="D55" s="41">
        <f>SUM(C56:C76)-SUM(C57:C61)</f>
        <v>34807</v>
      </c>
      <c r="E55" s="40">
        <v>30510</v>
      </c>
      <c r="F55" s="41">
        <f>SUM(E56:E76)-SUM(E57:E61)</f>
        <v>30509</v>
      </c>
      <c r="G55" s="40">
        <v>24938</v>
      </c>
      <c r="H55" s="41">
        <f>SUM(G56:G76)-SUM(G57:G61)</f>
        <v>24938</v>
      </c>
      <c r="I55" s="40">
        <v>25985</v>
      </c>
      <c r="J55" s="41">
        <f>SUM(I56:I76)-SUM(I57:I61)</f>
        <v>25986</v>
      </c>
      <c r="K55" s="40">
        <v>24414</v>
      </c>
      <c r="L55" s="41">
        <f>SUM(K56:K76)-SUM(K57:K61)</f>
        <v>24413</v>
      </c>
      <c r="M55" s="40">
        <v>27805</v>
      </c>
      <c r="N55" s="41">
        <f>SUM(M56:M76)-SUM(M57:M61)</f>
        <v>27804</v>
      </c>
      <c r="O55" s="40">
        <v>28896</v>
      </c>
      <c r="P55" s="41">
        <f>SUM(O56:O76)-SUM(O57:O61)</f>
        <v>28895</v>
      </c>
      <c r="Q55" s="40">
        <v>37786</v>
      </c>
      <c r="R55" s="41">
        <f>SUM(Q56:Q76)-SUM(Q57:Q61)</f>
        <v>37785</v>
      </c>
      <c r="S55" s="40">
        <v>42797</v>
      </c>
      <c r="T55" s="41">
        <f>SUM(S56:S76)-SUM(S57:S61)</f>
        <v>42796</v>
      </c>
      <c r="U55" s="40">
        <v>25484</v>
      </c>
      <c r="V55" s="41">
        <f>SUM(U56:U76)-SUM(U57:U61)</f>
        <v>25482</v>
      </c>
      <c r="W55" s="40">
        <v>16950</v>
      </c>
      <c r="X55" s="41">
        <f>SUM(W56:W76)-SUM(W57:W61)</f>
        <v>16949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C56" s="33">
        <v>22502</v>
      </c>
      <c r="D56" s="31">
        <f>SUM(C57:C61)</f>
        <v>22502</v>
      </c>
      <c r="E56" s="33">
        <v>18659</v>
      </c>
      <c r="F56" s="31">
        <f>SUM(E57:E61)</f>
        <v>18841</v>
      </c>
      <c r="G56" s="33">
        <v>14128</v>
      </c>
      <c r="H56" s="31">
        <f>SUM(G57:G61)</f>
        <v>14988</v>
      </c>
      <c r="I56" s="33">
        <v>17208</v>
      </c>
      <c r="J56" s="31">
        <f>SUM(I57:I61)</f>
        <v>18010</v>
      </c>
      <c r="K56" s="33">
        <v>16359</v>
      </c>
      <c r="L56" s="31">
        <f>SUM(K57:K61)</f>
        <v>16359</v>
      </c>
      <c r="M56" s="33">
        <v>15996</v>
      </c>
      <c r="N56" s="31">
        <f>SUM(M57:M61)</f>
        <v>15996</v>
      </c>
      <c r="O56" s="33">
        <v>17867</v>
      </c>
      <c r="P56" s="31">
        <f>SUM(O57:O61)</f>
        <v>17867</v>
      </c>
      <c r="Q56" s="33">
        <v>19997</v>
      </c>
      <c r="R56" s="31">
        <f>SUM(Q57:Q61)</f>
        <v>19997</v>
      </c>
      <c r="S56" s="33">
        <v>21893</v>
      </c>
      <c r="T56" s="31">
        <f>SUM(S57:S61)</f>
        <v>21893</v>
      </c>
      <c r="U56" s="33">
        <v>12390</v>
      </c>
      <c r="V56" s="31">
        <f>SUM(U57:U61)</f>
        <v>12390</v>
      </c>
      <c r="W56" s="33">
        <v>5069</v>
      </c>
      <c r="X56" s="31">
        <f>SUM(W57:W61)</f>
        <v>5069</v>
      </c>
    </row>
    <row r="57" spans="1:37" ht="15" customHeight="1" x14ac:dyDescent="0.4">
      <c r="A57" s="32" t="s">
        <v>80</v>
      </c>
      <c r="B57" s="33" t="s">
        <v>32</v>
      </c>
      <c r="C57" s="33">
        <v>22321</v>
      </c>
      <c r="E57" s="33">
        <v>18477</v>
      </c>
      <c r="G57" s="33">
        <v>13268</v>
      </c>
      <c r="I57" s="33">
        <v>16406</v>
      </c>
      <c r="K57" s="33">
        <v>15790</v>
      </c>
      <c r="M57" s="33">
        <v>15832</v>
      </c>
      <c r="O57" s="33">
        <v>17867</v>
      </c>
      <c r="Q57" s="33">
        <v>19997</v>
      </c>
      <c r="S57" s="33">
        <v>21893</v>
      </c>
      <c r="U57" s="33">
        <v>12390</v>
      </c>
      <c r="W57" s="33">
        <v>5069</v>
      </c>
    </row>
    <row r="58" spans="1:37" ht="15" customHeight="1" x14ac:dyDescent="0.4">
      <c r="A58" s="32" t="s">
        <v>81</v>
      </c>
      <c r="B58" s="33" t="s">
        <v>32</v>
      </c>
      <c r="E58" s="33">
        <v>182</v>
      </c>
      <c r="G58" s="33">
        <v>84</v>
      </c>
      <c r="I58" s="33">
        <v>81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  <c r="G60" s="33">
        <v>776</v>
      </c>
      <c r="I60" s="33">
        <v>721</v>
      </c>
      <c r="K60" s="33">
        <v>569</v>
      </c>
      <c r="M60" s="33">
        <v>164</v>
      </c>
    </row>
    <row r="61" spans="1:37" ht="15" customHeight="1" x14ac:dyDescent="0.4">
      <c r="A61" s="32" t="s">
        <v>84</v>
      </c>
      <c r="B61" s="33" t="s">
        <v>32</v>
      </c>
      <c r="C61" s="33">
        <v>181</v>
      </c>
      <c r="E61" s="33">
        <v>182</v>
      </c>
      <c r="G61" s="33">
        <v>860</v>
      </c>
      <c r="I61" s="33">
        <v>802</v>
      </c>
    </row>
    <row r="62" spans="1:37" ht="15" customHeight="1" x14ac:dyDescent="0.4">
      <c r="A62" s="32" t="s">
        <v>85</v>
      </c>
      <c r="B62" s="33" t="s">
        <v>32</v>
      </c>
      <c r="C62" s="33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  <c r="S68" s="33">
        <v>66</v>
      </c>
      <c r="U68" s="33">
        <v>77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  <c r="C71" s="33">
        <v>5950</v>
      </c>
      <c r="E71" s="33">
        <v>5772</v>
      </c>
      <c r="G71" s="33">
        <v>5899</v>
      </c>
      <c r="I71" s="33">
        <v>3782</v>
      </c>
      <c r="K71" s="33">
        <v>4491</v>
      </c>
      <c r="M71" s="33">
        <v>8360</v>
      </c>
      <c r="O71" s="33">
        <v>6897</v>
      </c>
      <c r="Q71" s="33">
        <v>10743</v>
      </c>
      <c r="S71" s="33">
        <v>11340</v>
      </c>
      <c r="U71" s="33">
        <v>6445</v>
      </c>
      <c r="W71" s="33">
        <v>6029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>
        <v>6371</v>
      </c>
      <c r="D74" s="41">
        <f>C74</f>
        <v>6371</v>
      </c>
      <c r="E74" s="40">
        <v>6126</v>
      </c>
      <c r="F74" s="41">
        <f>E74</f>
        <v>6126</v>
      </c>
      <c r="G74" s="40">
        <v>5130</v>
      </c>
      <c r="H74" s="41">
        <f>G74</f>
        <v>5130</v>
      </c>
      <c r="I74" s="40">
        <v>5033</v>
      </c>
      <c r="J74" s="41">
        <f>I74</f>
        <v>5033</v>
      </c>
      <c r="K74" s="40">
        <v>3591</v>
      </c>
      <c r="L74" s="41">
        <f>K74</f>
        <v>3591</v>
      </c>
      <c r="M74" s="40">
        <v>3472</v>
      </c>
      <c r="N74" s="41">
        <f>M74</f>
        <v>3472</v>
      </c>
      <c r="O74" s="40">
        <v>4149</v>
      </c>
      <c r="P74" s="41">
        <f>O74</f>
        <v>4149</v>
      </c>
      <c r="Q74" s="40">
        <v>7063</v>
      </c>
      <c r="R74" s="41">
        <f>Q74</f>
        <v>7063</v>
      </c>
      <c r="S74" s="40">
        <v>9515</v>
      </c>
      <c r="T74" s="41">
        <f>S74</f>
        <v>9515</v>
      </c>
      <c r="U74" s="40">
        <v>6588</v>
      </c>
      <c r="V74" s="41">
        <f>U74</f>
        <v>6588</v>
      </c>
      <c r="W74" s="40">
        <v>5869</v>
      </c>
      <c r="X74" s="41">
        <f>W74</f>
        <v>5869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C75" s="33">
        <v>-48</v>
      </c>
      <c r="E75" s="33">
        <v>-48</v>
      </c>
      <c r="G75" s="33">
        <v>-219</v>
      </c>
      <c r="I75" s="33">
        <v>-37</v>
      </c>
      <c r="K75" s="33">
        <v>-28</v>
      </c>
      <c r="M75" s="33">
        <v>-24</v>
      </c>
      <c r="O75" s="33">
        <v>-18</v>
      </c>
      <c r="Q75" s="33">
        <v>-18</v>
      </c>
      <c r="S75" s="33">
        <v>-18</v>
      </c>
      <c r="U75" s="33">
        <v>-18</v>
      </c>
      <c r="W75" s="33">
        <v>-18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>
        <v>346948</v>
      </c>
      <c r="D83" s="44">
        <f>C8+C37+C46+C55+C77+C81+C82</f>
        <v>346946</v>
      </c>
      <c r="E83" s="43">
        <v>339010</v>
      </c>
      <c r="F83" s="44">
        <f>E8+E37+E46+E55+E77+E81+E82</f>
        <v>339009</v>
      </c>
      <c r="G83" s="43">
        <v>315352</v>
      </c>
      <c r="H83" s="44">
        <f>G8+G37+G46+G55+G77+G81+G82</f>
        <v>315351</v>
      </c>
      <c r="I83" s="43">
        <v>330040</v>
      </c>
      <c r="J83" s="44">
        <f>I8+I37+I46+I55+I77+I81+I82</f>
        <v>330038</v>
      </c>
      <c r="K83" s="43">
        <v>323928</v>
      </c>
      <c r="L83" s="44">
        <f>K8+K37+K46+K55+K77+K81+K82</f>
        <v>323926</v>
      </c>
      <c r="M83" s="43">
        <v>329718</v>
      </c>
      <c r="N83" s="44">
        <f>M8+M37+M46+M55+M77+M81+M82</f>
        <v>329717</v>
      </c>
      <c r="O83" s="43">
        <v>385772</v>
      </c>
      <c r="P83" s="44">
        <f>O8+O37+O46+O55+O77+O81+O82</f>
        <v>385770</v>
      </c>
      <c r="Q83" s="43">
        <v>446745</v>
      </c>
      <c r="R83" s="44">
        <f>Q8+Q37+Q46+Q55+Q77+Q81+Q82</f>
        <v>446744</v>
      </c>
      <c r="S83" s="43">
        <v>475435</v>
      </c>
      <c r="T83" s="44">
        <f>S8+S37+S46+S55+S77+S81+S82</f>
        <v>475433</v>
      </c>
      <c r="U83" s="43">
        <v>443036</v>
      </c>
      <c r="V83" s="44">
        <f>U8+U37+U46+U55+U77+U81+U82</f>
        <v>443034</v>
      </c>
      <c r="W83" s="43">
        <v>430954</v>
      </c>
      <c r="X83" s="44">
        <f>W8+W37+W46+W55+W77+W81+W82</f>
        <v>430953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>
        <v>118116</v>
      </c>
      <c r="D84" s="37">
        <f>SUM(C85:C111)-C87</f>
        <v>118112</v>
      </c>
      <c r="E84" s="38">
        <v>126081</v>
      </c>
      <c r="F84" s="39">
        <f>SUM(E85:E111)-E87</f>
        <v>126079</v>
      </c>
      <c r="G84" s="38">
        <v>117445</v>
      </c>
      <c r="H84" s="39">
        <f>SUM(G85:G111)-G87</f>
        <v>117441</v>
      </c>
      <c r="I84" s="38">
        <v>104874</v>
      </c>
      <c r="J84" s="39">
        <f>SUM(I85:I111)-I87</f>
        <v>104871</v>
      </c>
      <c r="K84" s="38">
        <v>102128</v>
      </c>
      <c r="L84" s="39">
        <f>SUM(K85:K111)-K87</f>
        <v>102124</v>
      </c>
      <c r="M84" s="38">
        <v>105064</v>
      </c>
      <c r="N84" s="39">
        <f>SUM(M85:M111)-M87</f>
        <v>105061</v>
      </c>
      <c r="O84" s="38">
        <v>152740</v>
      </c>
      <c r="P84" s="39">
        <f>SUM(O85:O111)-O87</f>
        <v>152737</v>
      </c>
      <c r="Q84" s="38">
        <v>171991</v>
      </c>
      <c r="R84" s="39">
        <f>SUM(Q85:Q111)-Q87</f>
        <v>171987</v>
      </c>
      <c r="S84" s="38">
        <v>232470</v>
      </c>
      <c r="T84" s="39">
        <f>SUM(S85:S111)-S87</f>
        <v>232466</v>
      </c>
      <c r="U84" s="38">
        <v>235064</v>
      </c>
      <c r="V84" s="39">
        <f>SUM(U85:U111)-U87</f>
        <v>235062</v>
      </c>
      <c r="W84" s="38">
        <v>340697</v>
      </c>
      <c r="X84" s="39">
        <f>SUM(W85:W111)-W87</f>
        <v>340693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C85" s="33">
        <v>33418</v>
      </c>
      <c r="E85" s="33">
        <v>29067</v>
      </c>
      <c r="G85" s="33">
        <v>15576</v>
      </c>
      <c r="I85" s="33">
        <v>25822</v>
      </c>
      <c r="K85" s="33">
        <v>25845</v>
      </c>
      <c r="M85" s="33">
        <v>28817</v>
      </c>
      <c r="O85" s="33">
        <v>34194</v>
      </c>
      <c r="Q85" s="33">
        <v>55112</v>
      </c>
      <c r="S85" s="33">
        <v>66889</v>
      </c>
      <c r="U85" s="33">
        <v>71508</v>
      </c>
      <c r="W85" s="33">
        <v>58450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C87" s="33">
        <v>41576</v>
      </c>
      <c r="E87" s="33">
        <v>52969</v>
      </c>
      <c r="G87" s="33">
        <v>63559</v>
      </c>
      <c r="I87" s="33">
        <v>27692</v>
      </c>
      <c r="K87" s="33">
        <v>28874</v>
      </c>
      <c r="M87" s="33">
        <v>32562</v>
      </c>
      <c r="O87" s="33">
        <v>36146</v>
      </c>
      <c r="Q87" s="33">
        <v>25484</v>
      </c>
      <c r="S87" s="33">
        <v>31037</v>
      </c>
      <c r="U87" s="33">
        <v>35846</v>
      </c>
      <c r="W87" s="33">
        <v>59988</v>
      </c>
    </row>
    <row r="88" spans="1:37" ht="15" customHeight="1" outlineLevel="1" x14ac:dyDescent="0.4">
      <c r="A88" s="32" t="s">
        <v>108</v>
      </c>
      <c r="B88" s="33" t="s">
        <v>32</v>
      </c>
      <c r="C88" s="33">
        <v>41176</v>
      </c>
      <c r="E88" s="33">
        <v>52569</v>
      </c>
      <c r="G88" s="33">
        <v>62059</v>
      </c>
      <c r="I88" s="33">
        <v>27692</v>
      </c>
      <c r="K88" s="33">
        <v>28874</v>
      </c>
      <c r="M88" s="33">
        <v>32562</v>
      </c>
      <c r="O88" s="33">
        <v>36146</v>
      </c>
      <c r="Q88" s="33">
        <v>25484</v>
      </c>
      <c r="S88" s="33">
        <v>31037</v>
      </c>
      <c r="U88" s="33">
        <v>35846</v>
      </c>
      <c r="W88" s="33">
        <v>49988</v>
      </c>
    </row>
    <row r="89" spans="1:37" ht="15" customHeight="1" outlineLevel="1" x14ac:dyDescent="0.4">
      <c r="A89" s="32" t="s">
        <v>109</v>
      </c>
      <c r="B89" s="33" t="s">
        <v>32</v>
      </c>
      <c r="C89" s="33">
        <v>400</v>
      </c>
      <c r="E89" s="33">
        <v>400</v>
      </c>
      <c r="G89" s="33">
        <v>1500</v>
      </c>
      <c r="W89" s="33">
        <v>10000</v>
      </c>
    </row>
    <row r="90" spans="1:37" ht="15" customHeight="1" x14ac:dyDescent="0.4">
      <c r="A90" s="32" t="s">
        <v>110</v>
      </c>
      <c r="B90" s="33" t="s">
        <v>32</v>
      </c>
      <c r="E90" s="33">
        <v>72</v>
      </c>
    </row>
    <row r="91" spans="1:37" ht="15" customHeight="1" x14ac:dyDescent="0.4">
      <c r="A91" s="32" t="s">
        <v>111</v>
      </c>
      <c r="B91" s="33" t="s">
        <v>32</v>
      </c>
      <c r="C91" s="33">
        <v>13013</v>
      </c>
      <c r="E91" s="33">
        <v>12858</v>
      </c>
      <c r="G91" s="33">
        <v>9954</v>
      </c>
      <c r="I91" s="33">
        <v>10500</v>
      </c>
      <c r="K91" s="33">
        <v>13056</v>
      </c>
      <c r="M91" s="33">
        <v>12877</v>
      </c>
      <c r="O91" s="33">
        <v>15160</v>
      </c>
      <c r="Q91" s="33">
        <v>19387</v>
      </c>
      <c r="S91" s="33">
        <v>36683</v>
      </c>
      <c r="U91" s="33">
        <v>61337</v>
      </c>
      <c r="W91" s="33">
        <v>165430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C93" s="33">
        <v>3699</v>
      </c>
      <c r="E93" s="33">
        <v>2044</v>
      </c>
      <c r="G93" s="33">
        <v>513</v>
      </c>
      <c r="I93" s="33">
        <v>4701</v>
      </c>
      <c r="K93" s="33">
        <v>4838</v>
      </c>
      <c r="M93" s="33">
        <v>1905</v>
      </c>
      <c r="O93" s="33">
        <v>3227</v>
      </c>
      <c r="Q93" s="33">
        <v>5984</v>
      </c>
      <c r="S93" s="33">
        <v>5630</v>
      </c>
      <c r="U93" s="33">
        <v>5253</v>
      </c>
      <c r="W93" s="33">
        <v>5173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  <c r="C97" s="33">
        <v>120</v>
      </c>
      <c r="E97" s="33">
        <v>223</v>
      </c>
      <c r="G97" s="33">
        <v>160</v>
      </c>
      <c r="I97" s="33">
        <v>121</v>
      </c>
      <c r="K97" s="33">
        <v>175</v>
      </c>
      <c r="M97" s="33">
        <v>9</v>
      </c>
      <c r="O97" s="33">
        <v>84</v>
      </c>
      <c r="Q97" s="33">
        <v>10</v>
      </c>
      <c r="S97" s="33">
        <v>191</v>
      </c>
      <c r="U97" s="33">
        <v>157</v>
      </c>
      <c r="W97" s="33">
        <v>49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C104" s="33">
        <v>500</v>
      </c>
    </row>
    <row r="105" spans="1:37" ht="15" customHeight="1" x14ac:dyDescent="0.4">
      <c r="A105" s="32" t="s">
        <v>125</v>
      </c>
      <c r="B105" s="33" t="s">
        <v>32</v>
      </c>
      <c r="E105" s="33">
        <v>350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C107" s="33">
        <v>11872</v>
      </c>
      <c r="E107" s="33">
        <v>12410</v>
      </c>
      <c r="G107" s="33">
        <v>12481</v>
      </c>
      <c r="I107" s="33">
        <v>18457</v>
      </c>
      <c r="K107" s="33">
        <v>14299</v>
      </c>
      <c r="M107" s="33">
        <v>14607</v>
      </c>
      <c r="O107" s="33">
        <v>46909</v>
      </c>
      <c r="Q107" s="33">
        <v>46253</v>
      </c>
      <c r="S107" s="33">
        <v>75244</v>
      </c>
      <c r="U107" s="33">
        <v>42755</v>
      </c>
      <c r="W107" s="33">
        <v>20990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>
        <v>13914</v>
      </c>
      <c r="D111" s="36"/>
      <c r="E111" s="35">
        <v>16086</v>
      </c>
      <c r="F111" s="36"/>
      <c r="G111" s="35">
        <v>15198</v>
      </c>
      <c r="H111" s="36"/>
      <c r="I111" s="35">
        <v>17578</v>
      </c>
      <c r="J111" s="36"/>
      <c r="K111" s="35">
        <v>15037</v>
      </c>
      <c r="L111" s="36"/>
      <c r="M111" s="35">
        <v>14284</v>
      </c>
      <c r="N111" s="36"/>
      <c r="O111" s="35">
        <v>17017</v>
      </c>
      <c r="P111" s="36"/>
      <c r="Q111" s="35">
        <v>19757</v>
      </c>
      <c r="R111" s="36"/>
      <c r="S111" s="35">
        <v>16792</v>
      </c>
      <c r="T111" s="36"/>
      <c r="U111" s="35">
        <v>18206</v>
      </c>
      <c r="V111" s="36"/>
      <c r="W111" s="35">
        <v>30613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>
        <v>50009</v>
      </c>
      <c r="D112" s="39">
        <f>SUM(C113:C131)-C113-SUM(C121:C124)</f>
        <v>50007</v>
      </c>
      <c r="E112" s="38">
        <v>37728</v>
      </c>
      <c r="F112" s="39">
        <f>SUM(E113:E131)-E113-SUM(E121:E124)</f>
        <v>37726</v>
      </c>
      <c r="G112" s="38">
        <v>52527</v>
      </c>
      <c r="H112" s="39">
        <f>SUM(G113:G131)-G113-SUM(G121:G124)</f>
        <v>52524</v>
      </c>
      <c r="I112" s="38">
        <v>74375</v>
      </c>
      <c r="J112" s="39">
        <f>SUM(I113:I131)-I113-SUM(I121:I124)</f>
        <v>74374</v>
      </c>
      <c r="K112" s="38">
        <v>66487</v>
      </c>
      <c r="L112" s="39">
        <f>SUM(K113:K131)-K113-SUM(K121:K124)</f>
        <v>66485</v>
      </c>
      <c r="M112" s="38">
        <v>63468</v>
      </c>
      <c r="N112" s="39">
        <f>SUM(M113:M131)-M113-SUM(M121:M124)</f>
        <v>63466</v>
      </c>
      <c r="O112" s="38">
        <v>78946</v>
      </c>
      <c r="P112" s="39">
        <f>SUM(O113:O131)-O113-SUM(O121:O124)</f>
        <v>78944</v>
      </c>
      <c r="Q112" s="38">
        <v>97865</v>
      </c>
      <c r="R112" s="39">
        <f>SUM(Q113:Q131)-Q113-SUM(Q121:Q124)</f>
        <v>97863</v>
      </c>
      <c r="S112" s="38">
        <v>94198</v>
      </c>
      <c r="T112" s="39">
        <f>SUM(S113:S131)-S113-SUM(S121:S124)</f>
        <v>94195</v>
      </c>
      <c r="U112" s="38">
        <v>83385</v>
      </c>
      <c r="V112" s="39">
        <f>SUM(U113:U131)-U113-SUM(U121:U124)</f>
        <v>83383</v>
      </c>
      <c r="W112" s="38">
        <v>57115</v>
      </c>
      <c r="X112" s="39">
        <f>SUM(W113:W131)-W113-SUM(W121:W124)</f>
        <v>57112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C113" s="33">
        <v>24655</v>
      </c>
      <c r="E113" s="33">
        <v>13712</v>
      </c>
      <c r="G113" s="33">
        <v>32708</v>
      </c>
      <c r="I113" s="33">
        <v>54000</v>
      </c>
      <c r="K113" s="33">
        <v>46671</v>
      </c>
      <c r="M113" s="33">
        <v>43687</v>
      </c>
      <c r="O113" s="33">
        <v>52132</v>
      </c>
      <c r="Q113" s="33">
        <v>65477</v>
      </c>
      <c r="S113" s="33">
        <v>55271</v>
      </c>
      <c r="U113" s="33">
        <v>48208</v>
      </c>
      <c r="W113" s="33">
        <v>23990</v>
      </c>
    </row>
    <row r="114" spans="1:33" ht="15" customHeight="1" outlineLevel="1" x14ac:dyDescent="0.4">
      <c r="A114" s="32" t="s">
        <v>134</v>
      </c>
      <c r="B114" s="33" t="s">
        <v>32</v>
      </c>
      <c r="C114" s="33">
        <v>1900</v>
      </c>
      <c r="E114" s="33">
        <v>1500</v>
      </c>
      <c r="K114" s="33">
        <v>10000</v>
      </c>
      <c r="M114" s="33">
        <v>20000</v>
      </c>
      <c r="O114" s="33">
        <v>20000</v>
      </c>
      <c r="Q114" s="33">
        <v>30000</v>
      </c>
      <c r="S114" s="33">
        <v>30000</v>
      </c>
      <c r="U114" s="33">
        <v>30000</v>
      </c>
      <c r="W114" s="33">
        <v>20000</v>
      </c>
    </row>
    <row r="115" spans="1:33" ht="15" customHeight="1" outlineLevel="1" x14ac:dyDescent="0.4">
      <c r="A115" s="32" t="s">
        <v>135</v>
      </c>
      <c r="B115" s="33" t="s">
        <v>32</v>
      </c>
      <c r="C115" s="33">
        <v>22755</v>
      </c>
      <c r="E115" s="33">
        <v>12212</v>
      </c>
      <c r="G115" s="33">
        <v>32708</v>
      </c>
      <c r="I115" s="33">
        <v>54000</v>
      </c>
      <c r="K115" s="33">
        <v>36671</v>
      </c>
      <c r="M115" s="33">
        <v>23687</v>
      </c>
      <c r="O115" s="33">
        <v>32132</v>
      </c>
      <c r="Q115" s="33">
        <v>35477</v>
      </c>
      <c r="S115" s="33">
        <v>25271</v>
      </c>
      <c r="U115" s="33">
        <v>18208</v>
      </c>
      <c r="W115" s="33">
        <v>3990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E117" s="33">
        <v>1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</row>
    <row r="120" spans="1:33" ht="15" customHeight="1" x14ac:dyDescent="0.4">
      <c r="A120" s="32" t="s">
        <v>139</v>
      </c>
      <c r="B120" s="33" t="s">
        <v>32</v>
      </c>
      <c r="C120" s="33">
        <v>10309</v>
      </c>
      <c r="E120" s="33">
        <v>11751</v>
      </c>
      <c r="G120" s="33">
        <v>9523</v>
      </c>
      <c r="I120" s="33">
        <v>9994</v>
      </c>
      <c r="K120" s="33">
        <v>10447</v>
      </c>
      <c r="M120" s="33">
        <v>8581</v>
      </c>
      <c r="O120" s="33">
        <v>11009</v>
      </c>
      <c r="Q120" s="33">
        <v>13211</v>
      </c>
      <c r="S120" s="33">
        <v>15821</v>
      </c>
      <c r="U120" s="33">
        <v>15134</v>
      </c>
      <c r="W120" s="33">
        <v>14909</v>
      </c>
    </row>
    <row r="121" spans="1:33" ht="15" customHeight="1" x14ac:dyDescent="0.4">
      <c r="A121" s="32" t="s">
        <v>140</v>
      </c>
      <c r="B121" s="33" t="s">
        <v>32</v>
      </c>
      <c r="C121" s="33">
        <v>8705</v>
      </c>
      <c r="E121" s="33">
        <v>9916</v>
      </c>
      <c r="G121" s="33">
        <v>7690</v>
      </c>
      <c r="I121" s="33">
        <v>8089</v>
      </c>
      <c r="K121" s="33">
        <v>8104</v>
      </c>
      <c r="M121" s="33">
        <v>8080</v>
      </c>
      <c r="O121" s="33">
        <v>10502</v>
      </c>
      <c r="Q121" s="33">
        <v>12662</v>
      </c>
      <c r="S121" s="33">
        <v>15252</v>
      </c>
      <c r="U121" s="33">
        <v>14466</v>
      </c>
      <c r="W121" s="33">
        <v>14148</v>
      </c>
    </row>
    <row r="122" spans="1:33" ht="15" customHeight="1" x14ac:dyDescent="0.4">
      <c r="A122" s="32" t="s">
        <v>141</v>
      </c>
      <c r="B122" s="33" t="s">
        <v>32</v>
      </c>
      <c r="C122" s="33">
        <v>1604</v>
      </c>
      <c r="D122" s="33"/>
      <c r="E122" s="33">
        <v>1835</v>
      </c>
      <c r="F122" s="33"/>
      <c r="G122" s="33">
        <v>1833</v>
      </c>
      <c r="H122" s="33"/>
      <c r="I122" s="33">
        <v>1905</v>
      </c>
      <c r="J122" s="33"/>
      <c r="K122" s="33">
        <v>2343</v>
      </c>
      <c r="L122" s="33"/>
      <c r="M122" s="33">
        <v>501</v>
      </c>
      <c r="N122" s="33"/>
      <c r="O122" s="33">
        <v>507</v>
      </c>
      <c r="P122" s="33"/>
      <c r="Q122" s="33">
        <v>549</v>
      </c>
      <c r="R122" s="33"/>
      <c r="S122" s="33">
        <v>569</v>
      </c>
      <c r="T122" s="33"/>
      <c r="U122" s="33">
        <v>668</v>
      </c>
      <c r="V122" s="33"/>
      <c r="W122" s="33">
        <v>761</v>
      </c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C126" s="33">
        <v>8908</v>
      </c>
      <c r="E126" s="33">
        <v>7084</v>
      </c>
      <c r="G126" s="33">
        <v>6213</v>
      </c>
      <c r="I126" s="33">
        <v>6308</v>
      </c>
      <c r="K126" s="33">
        <v>5895</v>
      </c>
      <c r="M126" s="33">
        <v>8120</v>
      </c>
      <c r="O126" s="33">
        <v>12180</v>
      </c>
      <c r="Q126" s="33">
        <v>15245</v>
      </c>
      <c r="S126" s="33">
        <v>19462</v>
      </c>
      <c r="U126" s="33">
        <v>12832</v>
      </c>
      <c r="W126" s="33">
        <v>9930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>
        <v>6135</v>
      </c>
      <c r="D131" s="36"/>
      <c r="E131" s="35">
        <v>5178</v>
      </c>
      <c r="F131" s="36"/>
      <c r="G131" s="35">
        <v>4080</v>
      </c>
      <c r="H131" s="36"/>
      <c r="I131" s="35">
        <v>4072</v>
      </c>
      <c r="J131" s="36"/>
      <c r="K131" s="35">
        <v>3472</v>
      </c>
      <c r="L131" s="36"/>
      <c r="M131" s="35">
        <v>3078</v>
      </c>
      <c r="N131" s="36"/>
      <c r="O131" s="35">
        <v>3623</v>
      </c>
      <c r="P131" s="36"/>
      <c r="Q131" s="35">
        <v>3930</v>
      </c>
      <c r="R131" s="36"/>
      <c r="S131" s="35">
        <v>3641</v>
      </c>
      <c r="T131" s="36"/>
      <c r="U131" s="35">
        <v>7209</v>
      </c>
      <c r="V131" s="36"/>
      <c r="W131" s="35">
        <v>8283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>
        <v>168125</v>
      </c>
      <c r="D136" s="44">
        <f>C84+C112+SUM(C132:C135)</f>
        <v>168125</v>
      </c>
      <c r="E136" s="43">
        <v>163809</v>
      </c>
      <c r="F136" s="44">
        <f>E84+E112+SUM(E132:E135)</f>
        <v>163809</v>
      </c>
      <c r="G136" s="43">
        <v>169972</v>
      </c>
      <c r="H136" s="44">
        <f>G84+G112+SUM(G132:G135)</f>
        <v>169972</v>
      </c>
      <c r="I136" s="43">
        <v>179250</v>
      </c>
      <c r="J136" s="44">
        <f>I84+I112+SUM(I132:I135)</f>
        <v>179249</v>
      </c>
      <c r="K136" s="43">
        <v>168615</v>
      </c>
      <c r="L136" s="44">
        <f>K84+K112+SUM(K132:K135)</f>
        <v>168615</v>
      </c>
      <c r="M136" s="43">
        <v>168532</v>
      </c>
      <c r="N136" s="44">
        <f>M84+M112+SUM(M132:M135)</f>
        <v>168532</v>
      </c>
      <c r="O136" s="43">
        <v>231687</v>
      </c>
      <c r="P136" s="44">
        <f>O84+O112+SUM(O132:O135)</f>
        <v>231686</v>
      </c>
      <c r="Q136" s="43">
        <v>269857</v>
      </c>
      <c r="R136" s="44">
        <f>Q84+Q112+SUM(Q132:Q135)</f>
        <v>269856</v>
      </c>
      <c r="S136" s="43">
        <v>326669</v>
      </c>
      <c r="T136" s="44">
        <f>S84+S112+SUM(S132:S135)</f>
        <v>326668</v>
      </c>
      <c r="U136" s="43">
        <v>318449</v>
      </c>
      <c r="V136" s="44">
        <f>U84+U112+SUM(U132:U135)</f>
        <v>318449</v>
      </c>
      <c r="W136" s="43">
        <v>397812</v>
      </c>
      <c r="X136" s="44">
        <f>W84+W112+SUM(W132:W135)</f>
        <v>397812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C139" s="33">
        <v>178822</v>
      </c>
      <c r="E139" s="33">
        <v>175200</v>
      </c>
      <c r="G139" s="33">
        <v>145379</v>
      </c>
      <c r="I139" s="33">
        <v>150789</v>
      </c>
      <c r="K139" s="33">
        <v>155312</v>
      </c>
      <c r="M139" s="33">
        <v>161186</v>
      </c>
      <c r="O139" s="33">
        <v>154085</v>
      </c>
      <c r="Q139" s="33">
        <v>176888</v>
      </c>
      <c r="S139" s="33">
        <v>148766</v>
      </c>
      <c r="U139" s="33">
        <v>124586</v>
      </c>
      <c r="W139" s="33">
        <v>33142</v>
      </c>
    </row>
    <row r="140" spans="1:37" ht="15" customHeight="1" x14ac:dyDescent="0.4">
      <c r="A140" s="32" t="s">
        <v>156</v>
      </c>
      <c r="B140" s="33" t="s">
        <v>32</v>
      </c>
      <c r="C140" s="33">
        <v>162842</v>
      </c>
      <c r="E140" s="33">
        <v>181407</v>
      </c>
      <c r="G140" s="33">
        <v>164100</v>
      </c>
      <c r="I140" s="33">
        <v>172110</v>
      </c>
      <c r="K140" s="33">
        <v>188028</v>
      </c>
      <c r="M140" s="33">
        <v>197470</v>
      </c>
      <c r="O140" s="33">
        <v>173853</v>
      </c>
      <c r="Q140" s="33">
        <v>182502</v>
      </c>
      <c r="S140" s="33">
        <v>151697</v>
      </c>
      <c r="U140" s="33">
        <v>138872</v>
      </c>
      <c r="W140" s="33">
        <v>59283</v>
      </c>
    </row>
    <row r="141" spans="1:37" ht="15" customHeight="1" x14ac:dyDescent="0.4">
      <c r="A141" s="32" t="s">
        <v>157</v>
      </c>
      <c r="B141" s="33" t="s">
        <v>32</v>
      </c>
      <c r="C141" s="33">
        <v>40212</v>
      </c>
      <c r="E141" s="33">
        <v>40353</v>
      </c>
      <c r="G141" s="33">
        <v>40727</v>
      </c>
      <c r="I141" s="33">
        <v>41862</v>
      </c>
      <c r="K141" s="33">
        <v>41862</v>
      </c>
      <c r="M141" s="33">
        <v>41862</v>
      </c>
      <c r="O141" s="33">
        <v>41862</v>
      </c>
      <c r="Q141" s="33">
        <v>41862</v>
      </c>
      <c r="S141" s="33">
        <v>41862</v>
      </c>
      <c r="U141" s="33">
        <v>41862</v>
      </c>
      <c r="W141" s="33">
        <v>41862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C143" s="33">
        <v>40678</v>
      </c>
      <c r="E143" s="33">
        <v>40819</v>
      </c>
      <c r="G143" s="33">
        <v>41193</v>
      </c>
      <c r="I143" s="33">
        <v>42328</v>
      </c>
      <c r="K143" s="33">
        <v>42328</v>
      </c>
      <c r="M143" s="33">
        <v>42328</v>
      </c>
      <c r="O143" s="33">
        <v>42328</v>
      </c>
      <c r="Q143" s="33">
        <v>42328</v>
      </c>
      <c r="S143" s="33">
        <v>42328</v>
      </c>
      <c r="U143" s="33">
        <v>42579</v>
      </c>
      <c r="W143" s="33">
        <v>42579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C148" s="33">
        <v>81951</v>
      </c>
      <c r="E148" s="33">
        <v>100234</v>
      </c>
      <c r="G148" s="33">
        <v>82180</v>
      </c>
      <c r="I148" s="33">
        <v>87921</v>
      </c>
      <c r="K148" s="33">
        <v>103838</v>
      </c>
      <c r="M148" s="33">
        <v>113280</v>
      </c>
      <c r="O148" s="33">
        <v>89663</v>
      </c>
      <c r="Q148" s="33">
        <v>98313</v>
      </c>
      <c r="S148" s="33">
        <v>67508</v>
      </c>
      <c r="U148" s="33">
        <v>54432</v>
      </c>
      <c r="W148" s="33">
        <v>-25156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</row>
    <row r="154" spans="1:23" ht="15" customHeight="1" x14ac:dyDescent="0.4">
      <c r="A154" s="32" t="s">
        <v>170</v>
      </c>
      <c r="B154" s="33" t="s">
        <v>32</v>
      </c>
      <c r="C154" s="33">
        <v>13090</v>
      </c>
      <c r="E154" s="33">
        <v>-6478</v>
      </c>
      <c r="G154" s="33">
        <v>-19171</v>
      </c>
      <c r="I154" s="33">
        <v>-21999</v>
      </c>
      <c r="K154" s="33">
        <v>-33723</v>
      </c>
      <c r="M154" s="33">
        <v>-37401</v>
      </c>
      <c r="O154" s="33">
        <v>-21493</v>
      </c>
      <c r="Q154" s="33">
        <v>-7138</v>
      </c>
      <c r="S154" s="33">
        <v>-4473</v>
      </c>
      <c r="U154" s="33">
        <v>-17068</v>
      </c>
      <c r="W154" s="33">
        <v>-29033</v>
      </c>
    </row>
    <row r="155" spans="1:23" ht="15" customHeight="1" x14ac:dyDescent="0.4">
      <c r="A155" s="32" t="s">
        <v>171</v>
      </c>
      <c r="B155" s="33" t="s">
        <v>32</v>
      </c>
      <c r="C155" s="33">
        <v>6910</v>
      </c>
      <c r="E155" s="33">
        <v>4294</v>
      </c>
      <c r="G155" s="33">
        <v>2725</v>
      </c>
      <c r="I155" s="33">
        <v>4638</v>
      </c>
      <c r="K155" s="33">
        <v>4188</v>
      </c>
      <c r="M155" s="33">
        <v>4632</v>
      </c>
      <c r="O155" s="33">
        <v>5619</v>
      </c>
      <c r="Q155" s="33">
        <v>6400</v>
      </c>
      <c r="S155" s="33">
        <v>8368</v>
      </c>
      <c r="U155" s="33">
        <v>3712</v>
      </c>
    </row>
    <row r="156" spans="1:23" ht="15" customHeight="1" x14ac:dyDescent="0.4">
      <c r="A156" s="32" t="s">
        <v>172</v>
      </c>
      <c r="B156" s="33" t="s">
        <v>32</v>
      </c>
      <c r="C156" s="33">
        <v>3</v>
      </c>
      <c r="E156" s="33">
        <v>387</v>
      </c>
      <c r="I156" s="33">
        <v>-36</v>
      </c>
      <c r="K156" s="33">
        <v>-26</v>
      </c>
      <c r="M156" s="33">
        <v>-82</v>
      </c>
      <c r="O156" s="33">
        <v>-247</v>
      </c>
      <c r="Q156" s="33">
        <v>193</v>
      </c>
      <c r="S156" s="33">
        <v>-1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C158" s="33">
        <v>6176</v>
      </c>
      <c r="E158" s="33">
        <v>-11160</v>
      </c>
      <c r="G158" s="33">
        <v>-21896</v>
      </c>
      <c r="I158" s="33">
        <v>-26601</v>
      </c>
      <c r="K158" s="33">
        <v>-37579</v>
      </c>
      <c r="M158" s="33">
        <v>-41625</v>
      </c>
      <c r="O158" s="33">
        <v>-25490</v>
      </c>
      <c r="Q158" s="33">
        <v>-11218</v>
      </c>
      <c r="S158" s="33">
        <v>-7289</v>
      </c>
      <c r="U158" s="33">
        <v>-16576</v>
      </c>
      <c r="W158" s="33">
        <v>-24630</v>
      </c>
    </row>
    <row r="159" spans="1:23" ht="15" customHeight="1" x14ac:dyDescent="0.4">
      <c r="A159" s="32" t="s">
        <v>175</v>
      </c>
      <c r="B159" s="33" t="s">
        <v>32</v>
      </c>
      <c r="Q159" s="33">
        <v>-2513</v>
      </c>
      <c r="S159" s="33">
        <v>-5550</v>
      </c>
      <c r="U159" s="33">
        <v>-4204</v>
      </c>
      <c r="W159" s="33">
        <v>-4403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>
        <v>2889</v>
      </c>
      <c r="D161" s="39"/>
      <c r="E161" s="38">
        <v>272</v>
      </c>
      <c r="F161" s="39"/>
      <c r="G161" s="38">
        <v>450</v>
      </c>
      <c r="H161" s="39"/>
      <c r="I161" s="38">
        <v>677</v>
      </c>
      <c r="J161" s="39"/>
      <c r="K161" s="38">
        <v>1008</v>
      </c>
      <c r="L161" s="39"/>
      <c r="M161" s="38">
        <v>1117</v>
      </c>
      <c r="N161" s="39"/>
      <c r="O161" s="38">
        <v>1725</v>
      </c>
      <c r="P161" s="39"/>
      <c r="Q161" s="38">
        <v>1524</v>
      </c>
      <c r="R161" s="39"/>
      <c r="S161" s="38">
        <v>1542</v>
      </c>
      <c r="T161" s="39"/>
      <c r="U161" s="38">
        <v>2783</v>
      </c>
      <c r="V161" s="39"/>
      <c r="W161" s="38">
        <v>2892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>
        <v>346948</v>
      </c>
      <c r="D162" s="39">
        <f>C136+C163+C161+C160</f>
        <v>346947</v>
      </c>
      <c r="E162" s="38">
        <v>339010</v>
      </c>
      <c r="F162" s="39">
        <f>E136+E163+E161+E160</f>
        <v>339009</v>
      </c>
      <c r="G162" s="38">
        <v>315352</v>
      </c>
      <c r="H162" s="39">
        <f>G136+G163+G161+G160</f>
        <v>315351</v>
      </c>
      <c r="I162" s="38">
        <v>330040</v>
      </c>
      <c r="J162" s="39">
        <f>I136+I163+I161+I160</f>
        <v>330039</v>
      </c>
      <c r="K162" s="38">
        <v>323928</v>
      </c>
      <c r="L162" s="39">
        <f>K136+K163+K161+K160</f>
        <v>323927</v>
      </c>
      <c r="M162" s="38">
        <v>329718</v>
      </c>
      <c r="N162" s="39">
        <f>M136+M163+M161+M160</f>
        <v>329718</v>
      </c>
      <c r="O162" s="38">
        <v>385772</v>
      </c>
      <c r="P162" s="39">
        <f>O136+O163+O161+O160</f>
        <v>385772</v>
      </c>
      <c r="Q162" s="38">
        <v>446745</v>
      </c>
      <c r="R162" s="39">
        <f>Q136+Q163+Q161+Q160</f>
        <v>446745</v>
      </c>
      <c r="S162" s="38">
        <v>475435</v>
      </c>
      <c r="T162" s="39">
        <f>S136+S163+S161+S160</f>
        <v>475435</v>
      </c>
      <c r="U162" s="38">
        <v>443036</v>
      </c>
      <c r="V162" s="39">
        <f>U136+U163+U161+U160</f>
        <v>443035</v>
      </c>
      <c r="W162" s="38">
        <v>430954</v>
      </c>
      <c r="X162" s="39">
        <f>W136+W163+W161+W160</f>
        <v>430954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C163" s="33">
        <v>175933</v>
      </c>
      <c r="E163" s="33">
        <v>174928</v>
      </c>
      <c r="G163" s="33">
        <v>144929</v>
      </c>
      <c r="I163" s="33">
        <v>150112</v>
      </c>
      <c r="K163" s="33">
        <v>154304</v>
      </c>
      <c r="M163" s="33">
        <v>160069</v>
      </c>
      <c r="O163" s="33">
        <v>152360</v>
      </c>
      <c r="Q163" s="33">
        <v>175364</v>
      </c>
      <c r="S163" s="33">
        <v>147224</v>
      </c>
      <c r="U163" s="33">
        <v>121803</v>
      </c>
      <c r="W163" s="33">
        <v>30250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>
        <v>-306</v>
      </c>
      <c r="L166" s="36"/>
      <c r="M166" s="35">
        <v>-326</v>
      </c>
      <c r="N166" s="36"/>
      <c r="O166" s="35">
        <v>-1374</v>
      </c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C167" s="33">
        <v>501866</v>
      </c>
      <c r="E167" s="33">
        <v>515857</v>
      </c>
      <c r="G167" s="33">
        <v>385499</v>
      </c>
      <c r="I167" s="33">
        <v>350914</v>
      </c>
      <c r="K167" s="33">
        <v>390876</v>
      </c>
      <c r="M167" s="33">
        <v>382737</v>
      </c>
      <c r="O167" s="33">
        <v>415521</v>
      </c>
      <c r="Q167" s="33">
        <v>556998</v>
      </c>
      <c r="S167" s="33">
        <v>642810</v>
      </c>
      <c r="U167" s="33">
        <v>718003</v>
      </c>
      <c r="W167" s="33">
        <v>662533</v>
      </c>
    </row>
    <row r="168" spans="1:37" ht="15" customHeight="1" x14ac:dyDescent="0.4">
      <c r="A168" s="32" t="s">
        <v>184</v>
      </c>
      <c r="B168" s="33" t="s">
        <v>32</v>
      </c>
      <c r="E168" s="33">
        <v>479125</v>
      </c>
      <c r="G168" s="33">
        <v>382654</v>
      </c>
      <c r="I168" s="33">
        <v>336259</v>
      </c>
      <c r="K168" s="33">
        <v>364057</v>
      </c>
      <c r="M168" s="33">
        <v>369118</v>
      </c>
      <c r="O168" s="33">
        <v>401027</v>
      </c>
      <c r="Q168" s="33">
        <v>530721</v>
      </c>
      <c r="S168" s="33">
        <v>609852</v>
      </c>
      <c r="U168" s="33">
        <v>675870</v>
      </c>
      <c r="W168" s="33">
        <v>623574</v>
      </c>
    </row>
    <row r="169" spans="1:37" ht="15" customHeight="1" x14ac:dyDescent="0.4">
      <c r="A169" s="32" t="s">
        <v>185</v>
      </c>
      <c r="B169" s="33" t="s">
        <v>32</v>
      </c>
      <c r="C169" s="33">
        <v>395171</v>
      </c>
      <c r="E169" s="33">
        <v>409438</v>
      </c>
      <c r="G169" s="33">
        <v>324839</v>
      </c>
      <c r="I169" s="33">
        <v>292025</v>
      </c>
      <c r="K169" s="33">
        <v>316335</v>
      </c>
      <c r="M169" s="33">
        <v>318466</v>
      </c>
      <c r="O169" s="33">
        <v>345169</v>
      </c>
      <c r="Q169" s="33">
        <v>466552</v>
      </c>
      <c r="S169" s="33">
        <v>538372</v>
      </c>
      <c r="U169" s="33">
        <v>594835</v>
      </c>
      <c r="W169" s="33">
        <v>545420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>
        <v>106694</v>
      </c>
      <c r="D171" s="44">
        <f>C167-C169+C170</f>
        <v>106695</v>
      </c>
      <c r="E171" s="43">
        <v>106418</v>
      </c>
      <c r="F171" s="44">
        <f>E167-E169+E170</f>
        <v>106419</v>
      </c>
      <c r="G171" s="43">
        <v>60660</v>
      </c>
      <c r="H171" s="44">
        <f>G167-G169+G170</f>
        <v>60660</v>
      </c>
      <c r="I171" s="43">
        <v>58889</v>
      </c>
      <c r="J171" s="44">
        <f>I167-I169+I170</f>
        <v>58889</v>
      </c>
      <c r="K171" s="43">
        <v>74540</v>
      </c>
      <c r="L171" s="44">
        <f>K167-K169+K170</f>
        <v>74541</v>
      </c>
      <c r="M171" s="43">
        <v>64270</v>
      </c>
      <c r="N171" s="44">
        <f>M167-M169+M170</f>
        <v>64271</v>
      </c>
      <c r="O171" s="43">
        <v>70351</v>
      </c>
      <c r="P171" s="44">
        <f>O167-O169+O170</f>
        <v>70352</v>
      </c>
      <c r="Q171" s="43">
        <v>90445</v>
      </c>
      <c r="R171" s="44">
        <f>Q167-Q169+Q170</f>
        <v>90446</v>
      </c>
      <c r="S171" s="43">
        <v>104438</v>
      </c>
      <c r="T171" s="44">
        <f>S167-S169+S170</f>
        <v>104438</v>
      </c>
      <c r="U171" s="43">
        <v>123168</v>
      </c>
      <c r="V171" s="44">
        <f>U167-U169+U170</f>
        <v>123168</v>
      </c>
      <c r="W171" s="43">
        <v>117112</v>
      </c>
      <c r="X171" s="44">
        <f>W167-W169+W170</f>
        <v>117113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C172" s="33">
        <v>67052</v>
      </c>
      <c r="E172" s="33">
        <v>69686</v>
      </c>
      <c r="G172" s="33">
        <v>57815</v>
      </c>
      <c r="I172" s="33">
        <v>44234</v>
      </c>
      <c r="K172" s="33">
        <v>47722</v>
      </c>
      <c r="M172" s="33">
        <v>50652</v>
      </c>
      <c r="O172" s="33">
        <v>55858</v>
      </c>
      <c r="Q172" s="33">
        <v>64169</v>
      </c>
      <c r="S172" s="33">
        <v>71480</v>
      </c>
      <c r="U172" s="33">
        <v>81035</v>
      </c>
      <c r="W172" s="33">
        <v>78154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>
        <v>39641</v>
      </c>
      <c r="D174" s="44">
        <f>C171-C172</f>
        <v>39642</v>
      </c>
      <c r="E174" s="43">
        <v>36732</v>
      </c>
      <c r="F174" s="44">
        <f>E171-E172</f>
        <v>36732</v>
      </c>
      <c r="G174" s="43">
        <v>2845</v>
      </c>
      <c r="H174" s="44">
        <f>G171-G172</f>
        <v>2845</v>
      </c>
      <c r="I174" s="43">
        <v>14654</v>
      </c>
      <c r="J174" s="44">
        <f>I171-I172</f>
        <v>14655</v>
      </c>
      <c r="K174" s="43">
        <v>26818</v>
      </c>
      <c r="L174" s="44">
        <f>K171-K172</f>
        <v>26818</v>
      </c>
      <c r="M174" s="43">
        <v>13618</v>
      </c>
      <c r="N174" s="44">
        <f>M171-M172</f>
        <v>13618</v>
      </c>
      <c r="O174" s="43">
        <v>14493</v>
      </c>
      <c r="P174" s="44">
        <f>O171-O172</f>
        <v>14493</v>
      </c>
      <c r="Q174" s="43">
        <v>26275</v>
      </c>
      <c r="R174" s="44">
        <f>Q171-Q172</f>
        <v>26276</v>
      </c>
      <c r="S174" s="43">
        <v>32958</v>
      </c>
      <c r="T174" s="44">
        <f>S171-S172</f>
        <v>32958</v>
      </c>
      <c r="U174" s="43">
        <v>42133</v>
      </c>
      <c r="V174" s="44">
        <f>U171-U172</f>
        <v>42133</v>
      </c>
      <c r="W174" s="43">
        <v>38958</v>
      </c>
      <c r="X174" s="44">
        <f>W171-W172</f>
        <v>38958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>
        <v>4073</v>
      </c>
      <c r="D177" s="47">
        <f>SUM(C178:C188)</f>
        <v>4073</v>
      </c>
      <c r="E177" s="46">
        <v>3292</v>
      </c>
      <c r="F177" s="47">
        <f>SUM(E178:E188)</f>
        <v>3292</v>
      </c>
      <c r="G177" s="46">
        <v>2315</v>
      </c>
      <c r="H177" s="47">
        <f>SUM(G178:G188)</f>
        <v>2314</v>
      </c>
      <c r="I177" s="46">
        <v>3565</v>
      </c>
      <c r="J177" s="47">
        <f>SUM(I178:I188)</f>
        <v>3563</v>
      </c>
      <c r="K177" s="46">
        <v>2189</v>
      </c>
      <c r="L177" s="47">
        <f>SUM(K178:K188)</f>
        <v>2187</v>
      </c>
      <c r="M177" s="46">
        <v>2622</v>
      </c>
      <c r="N177" s="47">
        <f>SUM(M178:M188)</f>
        <v>2620</v>
      </c>
      <c r="O177" s="46">
        <v>4264</v>
      </c>
      <c r="P177" s="47">
        <f>SUM(O178:O188)</f>
        <v>4262</v>
      </c>
      <c r="Q177" s="46">
        <v>3350</v>
      </c>
      <c r="R177" s="47">
        <f>SUM(Q178:Q188)</f>
        <v>3349</v>
      </c>
      <c r="S177" s="46">
        <v>9605</v>
      </c>
      <c r="T177" s="47">
        <f>SUM(S178:S188)</f>
        <v>9604</v>
      </c>
      <c r="U177" s="46">
        <v>2192</v>
      </c>
      <c r="V177" s="47">
        <f>SUM(U178:U188)</f>
        <v>2192</v>
      </c>
      <c r="W177" s="46">
        <v>5954</v>
      </c>
      <c r="X177" s="47">
        <f>SUM(W178:W188)</f>
        <v>5952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C178" s="33">
        <v>1911</v>
      </c>
      <c r="E178" s="33">
        <v>2246</v>
      </c>
      <c r="G178" s="33">
        <v>1483</v>
      </c>
      <c r="I178" s="33">
        <v>752</v>
      </c>
      <c r="K178" s="33">
        <v>1162</v>
      </c>
      <c r="M178" s="33">
        <v>1358</v>
      </c>
      <c r="O178" s="33">
        <v>1734</v>
      </c>
      <c r="Q178" s="33">
        <v>1641</v>
      </c>
      <c r="S178" s="33">
        <v>1029</v>
      </c>
      <c r="U178" s="33">
        <v>1138</v>
      </c>
      <c r="W178" s="33">
        <v>766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C183" s="33">
        <v>700</v>
      </c>
      <c r="I183" s="33">
        <v>1352</v>
      </c>
      <c r="K183" s="33">
        <v>107</v>
      </c>
      <c r="O183" s="33">
        <v>1070</v>
      </c>
      <c r="S183" s="33">
        <v>7549</v>
      </c>
      <c r="W183" s="33">
        <v>4158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  <c r="C185" s="33">
        <v>1</v>
      </c>
      <c r="E185" s="33">
        <v>1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C188" s="33">
        <v>1461</v>
      </c>
      <c r="E188" s="33">
        <v>1045</v>
      </c>
      <c r="G188" s="33">
        <v>831</v>
      </c>
      <c r="I188" s="33">
        <v>1459</v>
      </c>
      <c r="K188" s="33">
        <v>918</v>
      </c>
      <c r="M188" s="33">
        <v>1262</v>
      </c>
      <c r="O188" s="33">
        <v>1458</v>
      </c>
      <c r="Q188" s="33">
        <v>1708</v>
      </c>
      <c r="S188" s="33">
        <v>1026</v>
      </c>
      <c r="U188" s="33">
        <v>1054</v>
      </c>
      <c r="W188" s="33">
        <v>1028</v>
      </c>
    </row>
    <row r="189" spans="1:37" s="45" customFormat="1" ht="15" customHeight="1" x14ac:dyDescent="0.4">
      <c r="A189" s="45" t="s">
        <v>205</v>
      </c>
      <c r="B189" s="46" t="s">
        <v>32</v>
      </c>
      <c r="C189" s="46">
        <v>3889</v>
      </c>
      <c r="D189" s="47">
        <f>SUM(C190:C202)</f>
        <v>3889</v>
      </c>
      <c r="E189" s="46">
        <v>3626</v>
      </c>
      <c r="F189" s="47">
        <f>SUM(E190:E202)</f>
        <v>3624</v>
      </c>
      <c r="G189" s="46">
        <v>4791</v>
      </c>
      <c r="H189" s="47">
        <f>SUM(G190:G202)</f>
        <v>4790</v>
      </c>
      <c r="I189" s="46">
        <v>2546</v>
      </c>
      <c r="J189" s="47">
        <f>SUM(I190:I202)</f>
        <v>2545</v>
      </c>
      <c r="K189" s="46">
        <v>1999</v>
      </c>
      <c r="L189" s="47">
        <f>SUM(K190:K202)</f>
        <v>1997</v>
      </c>
      <c r="M189" s="46">
        <v>2740</v>
      </c>
      <c r="N189" s="47">
        <f>SUM(M190:M202)</f>
        <v>2738</v>
      </c>
      <c r="O189" s="46">
        <v>1708</v>
      </c>
      <c r="P189" s="47">
        <f>SUM(O190:O202)</f>
        <v>1707</v>
      </c>
      <c r="Q189" s="46">
        <v>3970</v>
      </c>
      <c r="R189" s="47">
        <f>SUM(Q190:Q202)</f>
        <v>3969</v>
      </c>
      <c r="S189" s="46">
        <v>1905</v>
      </c>
      <c r="T189" s="47">
        <f>SUM(S190:S202)</f>
        <v>1905</v>
      </c>
      <c r="U189" s="46">
        <v>9119</v>
      </c>
      <c r="V189" s="47">
        <f>SUM(U190:U202)</f>
        <v>9118</v>
      </c>
      <c r="W189" s="46">
        <v>1913</v>
      </c>
      <c r="X189" s="47">
        <f>SUM(W190:W202)</f>
        <v>1913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C190" s="33">
        <v>3123</v>
      </c>
      <c r="E190" s="33">
        <v>2493</v>
      </c>
      <c r="G190" s="33">
        <v>1968</v>
      </c>
      <c r="I190" s="33">
        <v>1541</v>
      </c>
      <c r="K190" s="33">
        <v>1205</v>
      </c>
      <c r="M190" s="33">
        <v>1175</v>
      </c>
      <c r="O190" s="33">
        <v>1184</v>
      </c>
      <c r="Q190" s="33">
        <v>998</v>
      </c>
      <c r="S190" s="33">
        <v>1012</v>
      </c>
      <c r="U190" s="33">
        <v>1077</v>
      </c>
      <c r="W190" s="33">
        <v>1050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E196" s="33">
        <v>491</v>
      </c>
      <c r="G196" s="33">
        <v>1128</v>
      </c>
      <c r="M196" s="33">
        <v>168</v>
      </c>
      <c r="Q196" s="33">
        <v>2196</v>
      </c>
      <c r="U196" s="33">
        <v>7162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  <c r="K199" s="33">
        <v>77</v>
      </c>
      <c r="M199" s="33">
        <v>382</v>
      </c>
      <c r="O199" s="33">
        <v>16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C202" s="33">
        <v>766</v>
      </c>
      <c r="E202" s="33">
        <v>640</v>
      </c>
      <c r="G202" s="33">
        <v>1694</v>
      </c>
      <c r="I202" s="33">
        <v>1004</v>
      </c>
      <c r="K202" s="33">
        <v>715</v>
      </c>
      <c r="M202" s="33">
        <v>1013</v>
      </c>
      <c r="O202" s="33">
        <v>507</v>
      </c>
      <c r="Q202" s="33">
        <v>775</v>
      </c>
      <c r="S202" s="33">
        <v>893</v>
      </c>
      <c r="U202" s="33">
        <v>879</v>
      </c>
      <c r="W202" s="33">
        <v>863</v>
      </c>
    </row>
    <row r="203" spans="1:37" s="42" customFormat="1" ht="15" customHeight="1" x14ac:dyDescent="0.4">
      <c r="A203" s="42" t="s">
        <v>219</v>
      </c>
      <c r="B203" s="43" t="s">
        <v>32</v>
      </c>
      <c r="C203" s="43">
        <v>39825</v>
      </c>
      <c r="D203" s="44">
        <f>C174+C177-C189</f>
        <v>39825</v>
      </c>
      <c r="E203" s="43">
        <v>36397</v>
      </c>
      <c r="F203" s="44">
        <f>E174+E177-E189</f>
        <v>36398</v>
      </c>
      <c r="G203" s="43">
        <v>369</v>
      </c>
      <c r="H203" s="44">
        <f>G174+G177-G189</f>
        <v>369</v>
      </c>
      <c r="I203" s="43">
        <v>15672</v>
      </c>
      <c r="J203" s="44">
        <f>I174+I177-I189</f>
        <v>15673</v>
      </c>
      <c r="K203" s="43">
        <v>27008</v>
      </c>
      <c r="L203" s="44">
        <f>K174+K177-K189</f>
        <v>27008</v>
      </c>
      <c r="M203" s="43">
        <v>13499</v>
      </c>
      <c r="N203" s="44">
        <f>M174+M177-M189</f>
        <v>13500</v>
      </c>
      <c r="O203" s="43">
        <v>17050</v>
      </c>
      <c r="P203" s="44">
        <f>O174+O177-O189</f>
        <v>17049</v>
      </c>
      <c r="Q203" s="43">
        <v>25656</v>
      </c>
      <c r="R203" s="44">
        <f>Q174+Q177-Q189</f>
        <v>25655</v>
      </c>
      <c r="S203" s="43">
        <v>40657</v>
      </c>
      <c r="T203" s="44">
        <f>S174+S177-S189</f>
        <v>40658</v>
      </c>
      <c r="U203" s="43">
        <v>35206</v>
      </c>
      <c r="V203" s="44">
        <f>U174+U177-U189</f>
        <v>35206</v>
      </c>
      <c r="W203" s="43">
        <v>42999</v>
      </c>
      <c r="X203" s="44">
        <f>W174+W177-W189</f>
        <v>42999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>
        <v>4734</v>
      </c>
      <c r="D204" s="41">
        <f>SUM(C205:C215)</f>
        <v>4733</v>
      </c>
      <c r="E204" s="40">
        <v>3464</v>
      </c>
      <c r="F204" s="41">
        <f>SUM(E205:E215)</f>
        <v>3463</v>
      </c>
      <c r="G204" s="40">
        <v>3032</v>
      </c>
      <c r="H204" s="41">
        <f>SUM(G205:G215)</f>
        <v>3031</v>
      </c>
      <c r="I204" s="40">
        <v>896</v>
      </c>
      <c r="J204" s="41">
        <f>SUM(I205:I215)</f>
        <v>895</v>
      </c>
      <c r="K204" s="40">
        <v>1415</v>
      </c>
      <c r="L204" s="41">
        <f>SUM(K205:K215)</f>
        <v>1415</v>
      </c>
      <c r="M204" s="40"/>
      <c r="N204" s="41">
        <f>SUM(M205:M215)</f>
        <v>0</v>
      </c>
      <c r="O204" s="40"/>
      <c r="P204" s="41">
        <f>SUM(O205:O215)</f>
        <v>0</v>
      </c>
      <c r="Q204" s="40"/>
      <c r="R204" s="41">
        <f>SUM(Q205:Q215)</f>
        <v>0</v>
      </c>
      <c r="S204" s="40"/>
      <c r="T204" s="41">
        <f>SUM(S205:S215)</f>
        <v>0</v>
      </c>
      <c r="U204" s="40">
        <v>4298</v>
      </c>
      <c r="V204" s="41">
        <f>SUM(U205:U215)</f>
        <v>4297</v>
      </c>
      <c r="W204" s="40">
        <v>24477</v>
      </c>
      <c r="X204" s="41">
        <f>SUM(W205:W215)</f>
        <v>24476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  <c r="W205" s="33">
        <v>2939</v>
      </c>
    </row>
    <row r="206" spans="1:37" ht="15" customHeight="1" x14ac:dyDescent="0.4">
      <c r="A206" s="32" t="s">
        <v>195</v>
      </c>
      <c r="B206" s="33" t="s">
        <v>32</v>
      </c>
      <c r="U206" s="33">
        <v>3930</v>
      </c>
      <c r="W206" s="33">
        <v>21137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C208" s="33">
        <v>280</v>
      </c>
      <c r="E208" s="33">
        <v>415</v>
      </c>
      <c r="G208" s="33">
        <v>253</v>
      </c>
      <c r="I208" s="33">
        <v>151</v>
      </c>
      <c r="U208" s="33">
        <v>367</v>
      </c>
      <c r="W208" s="33">
        <v>400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I210" s="33">
        <v>366</v>
      </c>
      <c r="K210" s="33">
        <v>1140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I213" s="33">
        <v>378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C215" s="33">
        <v>4453</v>
      </c>
      <c r="E215" s="33">
        <v>3048</v>
      </c>
      <c r="G215" s="33">
        <v>2778</v>
      </c>
      <c r="K215" s="33">
        <v>275</v>
      </c>
    </row>
    <row r="216" spans="1:37" s="45" customFormat="1" ht="15" customHeight="1" x14ac:dyDescent="0.4">
      <c r="A216" s="45" t="s">
        <v>228</v>
      </c>
      <c r="B216" s="46" t="s">
        <v>32</v>
      </c>
      <c r="C216" s="46">
        <v>2414</v>
      </c>
      <c r="D216" s="47">
        <f>SUM(C217:C227)</f>
        <v>2411</v>
      </c>
      <c r="E216" s="46">
        <v>3743</v>
      </c>
      <c r="F216" s="47">
        <f>SUM(E217:E227)</f>
        <v>3741</v>
      </c>
      <c r="G216" s="46">
        <v>12001</v>
      </c>
      <c r="H216" s="47">
        <f>SUM(G217:G227)</f>
        <v>11995</v>
      </c>
      <c r="I216" s="46">
        <v>1886</v>
      </c>
      <c r="J216" s="47">
        <f>SUM(I217:I227)</f>
        <v>1885</v>
      </c>
      <c r="K216" s="46">
        <v>1640</v>
      </c>
      <c r="L216" s="47">
        <f>SUM(K217:K227)</f>
        <v>1640</v>
      </c>
      <c r="M216" s="46"/>
      <c r="N216" s="47">
        <f>SUM(M217:M227)</f>
        <v>0</v>
      </c>
      <c r="O216" s="46">
        <v>30178</v>
      </c>
      <c r="P216" s="47">
        <f>SUM(O217:O227)</f>
        <v>30177</v>
      </c>
      <c r="Q216" s="46">
        <v>8282</v>
      </c>
      <c r="R216" s="47">
        <f>SUM(Q217:Q227)</f>
        <v>8281</v>
      </c>
      <c r="S216" s="46">
        <v>58660</v>
      </c>
      <c r="T216" s="47">
        <f>SUM(S217:S227)</f>
        <v>58658</v>
      </c>
      <c r="U216" s="46">
        <v>44281</v>
      </c>
      <c r="V216" s="47">
        <f>SUM(U217:U227)</f>
        <v>44279</v>
      </c>
      <c r="W216" s="46">
        <v>132978</v>
      </c>
      <c r="X216" s="47">
        <f>SUM(W217:W227)</f>
        <v>132975</v>
      </c>
      <c r="AA216" s="45">
        <f>IF(AND(D216&gt;C216-5,D216&lt;C216+5),1)</f>
        <v>1</v>
      </c>
      <c r="AB216" s="45">
        <f>IF(AND(F216&gt;E216-5,F216&lt;E216+5),1)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  <c r="G217" s="33">
        <v>8607</v>
      </c>
      <c r="I217" s="33">
        <v>1252</v>
      </c>
      <c r="O217" s="33">
        <v>202</v>
      </c>
      <c r="Q217" s="33">
        <v>456</v>
      </c>
      <c r="S217" s="33">
        <v>699</v>
      </c>
      <c r="U217" s="33">
        <v>125</v>
      </c>
    </row>
    <row r="218" spans="1:37" ht="15" customHeight="1" x14ac:dyDescent="0.4">
      <c r="A218" s="32" t="s">
        <v>230</v>
      </c>
      <c r="B218" s="33" t="s">
        <v>32</v>
      </c>
      <c r="C218" s="33">
        <v>237</v>
      </c>
      <c r="E218" s="33">
        <v>1224</v>
      </c>
      <c r="G218" s="33">
        <v>1156</v>
      </c>
      <c r="I218" s="33">
        <v>305</v>
      </c>
      <c r="K218" s="33">
        <v>1321</v>
      </c>
      <c r="Q218" s="33">
        <v>812</v>
      </c>
      <c r="W218" s="33">
        <v>11534</v>
      </c>
    </row>
    <row r="219" spans="1:37" ht="15" customHeight="1" x14ac:dyDescent="0.4">
      <c r="A219" s="32" t="s">
        <v>208</v>
      </c>
      <c r="B219" s="33" t="s">
        <v>32</v>
      </c>
      <c r="C219" s="33">
        <v>226</v>
      </c>
      <c r="G219" s="33">
        <v>2</v>
      </c>
      <c r="U219" s="33">
        <v>120</v>
      </c>
    </row>
    <row r="220" spans="1:37" ht="15" customHeight="1" x14ac:dyDescent="0.4">
      <c r="A220" s="32" t="s">
        <v>209</v>
      </c>
      <c r="B220" s="33" t="s">
        <v>32</v>
      </c>
      <c r="E220" s="33">
        <v>508</v>
      </c>
      <c r="G220" s="33">
        <v>384</v>
      </c>
    </row>
    <row r="221" spans="1:37" ht="15" customHeight="1" x14ac:dyDescent="0.4">
      <c r="A221" s="32" t="s">
        <v>211</v>
      </c>
      <c r="B221" s="33" t="s">
        <v>32</v>
      </c>
      <c r="C221" s="33">
        <v>565</v>
      </c>
      <c r="E221" s="33">
        <v>330</v>
      </c>
      <c r="G221" s="33">
        <v>219</v>
      </c>
      <c r="I221" s="33">
        <v>328</v>
      </c>
      <c r="K221" s="33">
        <v>244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O226" s="33">
        <v>29975</v>
      </c>
      <c r="S226" s="33">
        <v>52694</v>
      </c>
      <c r="U226" s="33">
        <v>16641</v>
      </c>
      <c r="W226" s="33">
        <v>3917</v>
      </c>
    </row>
    <row r="227" spans="1:37" ht="15" customHeight="1" x14ac:dyDescent="0.4">
      <c r="A227" s="32" t="s">
        <v>235</v>
      </c>
      <c r="B227" s="33" t="s">
        <v>32</v>
      </c>
      <c r="C227" s="33">
        <v>1383</v>
      </c>
      <c r="E227" s="33">
        <v>1679</v>
      </c>
      <c r="G227" s="33">
        <v>1627</v>
      </c>
      <c r="K227" s="33">
        <v>75</v>
      </c>
      <c r="Q227" s="33">
        <v>7013</v>
      </c>
      <c r="S227" s="33">
        <v>5265</v>
      </c>
      <c r="U227" s="33">
        <v>27393</v>
      </c>
      <c r="W227" s="33">
        <v>117524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>
        <v>42146</v>
      </c>
      <c r="D229" s="44">
        <f>C203+C204-C216</f>
        <v>42145</v>
      </c>
      <c r="E229" s="43">
        <v>36119</v>
      </c>
      <c r="F229" s="44">
        <f>E203+E204-E216</f>
        <v>36118</v>
      </c>
      <c r="G229" s="43">
        <v>-8598</v>
      </c>
      <c r="H229" s="44">
        <f>G203+G204-G216</f>
        <v>-8600</v>
      </c>
      <c r="I229" s="43">
        <v>14682</v>
      </c>
      <c r="J229" s="44">
        <f>I203+I204-I216</f>
        <v>14682</v>
      </c>
      <c r="K229" s="43">
        <v>26783</v>
      </c>
      <c r="L229" s="44">
        <f>K203+K204-K216</f>
        <v>26783</v>
      </c>
      <c r="M229" s="43">
        <v>13499</v>
      </c>
      <c r="N229" s="44">
        <f>M203+M204-M216</f>
        <v>13499</v>
      </c>
      <c r="O229" s="43">
        <v>-13128</v>
      </c>
      <c r="P229" s="44">
        <f>O203+O204-O216</f>
        <v>-13128</v>
      </c>
      <c r="Q229" s="43">
        <v>17374</v>
      </c>
      <c r="R229" s="44">
        <f>Q203+Q204-Q216</f>
        <v>17374</v>
      </c>
      <c r="S229" s="43">
        <v>-18002</v>
      </c>
      <c r="T229" s="44">
        <f>S203+S204-S216</f>
        <v>-18003</v>
      </c>
      <c r="U229" s="43">
        <v>-4776</v>
      </c>
      <c r="V229" s="44">
        <f>U203+U204-U216</f>
        <v>-4777</v>
      </c>
      <c r="W229" s="43">
        <v>-65501</v>
      </c>
      <c r="X229" s="44">
        <f>W203+W204-W216</f>
        <v>-65502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C232" s="33">
        <v>42146</v>
      </c>
      <c r="E232" s="33">
        <v>36119</v>
      </c>
      <c r="G232" s="33">
        <v>-8598</v>
      </c>
      <c r="I232" s="33">
        <v>14682</v>
      </c>
      <c r="K232" s="33">
        <v>26783</v>
      </c>
      <c r="M232" s="33">
        <v>13499</v>
      </c>
      <c r="O232" s="33">
        <v>-13128</v>
      </c>
      <c r="Q232" s="33">
        <v>17374</v>
      </c>
      <c r="S232" s="33">
        <v>-18002</v>
      </c>
      <c r="U232" s="33">
        <v>-4776</v>
      </c>
      <c r="W232" s="33">
        <v>-65501</v>
      </c>
    </row>
    <row r="233" spans="1:37" s="34" customFormat="1" ht="15" customHeight="1" x14ac:dyDescent="0.4">
      <c r="A233" s="34" t="s">
        <v>241</v>
      </c>
      <c r="B233" s="35" t="s">
        <v>32</v>
      </c>
      <c r="C233" s="35">
        <v>18099</v>
      </c>
      <c r="D233" s="36">
        <f>SUM(C234:C244)</f>
        <v>18605</v>
      </c>
      <c r="E233" s="35">
        <v>12676</v>
      </c>
      <c r="F233" s="36">
        <f>SUM(E234:E244)</f>
        <v>13240</v>
      </c>
      <c r="G233" s="35">
        <v>-1417</v>
      </c>
      <c r="H233" s="36">
        <f>SUM(G234:G244)</f>
        <v>-1280</v>
      </c>
      <c r="I233" s="35">
        <v>7589</v>
      </c>
      <c r="J233" s="36">
        <f>SUM(I234:I244)</f>
        <v>7739</v>
      </c>
      <c r="K233" s="35">
        <v>8356</v>
      </c>
      <c r="L233" s="36">
        <f>SUM(K234:K244)</f>
        <v>26971</v>
      </c>
      <c r="M233" s="35">
        <v>1835</v>
      </c>
      <c r="N233" s="36">
        <f>SUM(M234:M244)</f>
        <v>13226</v>
      </c>
      <c r="O233" s="35">
        <v>7947</v>
      </c>
      <c r="P233" s="36">
        <f>SUM(O234:O244)</f>
        <v>-13084</v>
      </c>
      <c r="Q233" s="35">
        <v>6455</v>
      </c>
      <c r="R233" s="36">
        <f>SUM(Q234:Q244)</f>
        <v>17149</v>
      </c>
      <c r="S233" s="35">
        <v>11426</v>
      </c>
      <c r="T233" s="36">
        <f>SUM(S234:S244)</f>
        <v>-17874</v>
      </c>
      <c r="U233" s="35">
        <v>7934</v>
      </c>
      <c r="V233" s="36">
        <f>SUM(U234:U244)</f>
        <v>-4413</v>
      </c>
      <c r="W233" s="35">
        <v>13092</v>
      </c>
      <c r="X233" s="36">
        <f>SUM(W234:W244)</f>
        <v>-64508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C236" s="33">
        <v>15861</v>
      </c>
      <c r="E236" s="33">
        <v>13242</v>
      </c>
      <c r="G236" s="33">
        <v>270</v>
      </c>
      <c r="I236" s="33">
        <v>6641</v>
      </c>
      <c r="K236" s="33">
        <v>8417</v>
      </c>
      <c r="M236" s="33">
        <v>3658</v>
      </c>
      <c r="O236" s="33">
        <v>5740</v>
      </c>
      <c r="Q236" s="33">
        <v>9781</v>
      </c>
      <c r="S236" s="33">
        <v>10701</v>
      </c>
      <c r="U236" s="33">
        <v>7053</v>
      </c>
      <c r="W236" s="33">
        <v>7867</v>
      </c>
    </row>
    <row r="237" spans="1:37" ht="15" customHeight="1" x14ac:dyDescent="0.4">
      <c r="A237" s="32" t="s">
        <v>245</v>
      </c>
      <c r="B237" s="33" t="s">
        <v>32</v>
      </c>
      <c r="C237" s="33">
        <v>2238</v>
      </c>
      <c r="E237" s="33">
        <v>-566</v>
      </c>
      <c r="G237" s="33">
        <v>-1688</v>
      </c>
      <c r="I237" s="33">
        <v>947</v>
      </c>
      <c r="K237" s="33">
        <v>-61</v>
      </c>
      <c r="M237" s="33">
        <v>-1823</v>
      </c>
      <c r="O237" s="33">
        <v>2206</v>
      </c>
      <c r="Q237" s="33">
        <v>-3326</v>
      </c>
      <c r="S237" s="33">
        <v>724</v>
      </c>
      <c r="U237" s="33">
        <v>881</v>
      </c>
      <c r="W237" s="33">
        <v>5225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  <c r="K239" s="33">
        <v>18426</v>
      </c>
      <c r="M239" s="33">
        <v>11664</v>
      </c>
      <c r="O239" s="33">
        <v>-21076</v>
      </c>
      <c r="Q239" s="33">
        <v>10919</v>
      </c>
      <c r="S239" s="33">
        <v>-29428</v>
      </c>
      <c r="U239" s="33">
        <v>-12711</v>
      </c>
      <c r="W239" s="33">
        <v>-78594</v>
      </c>
    </row>
    <row r="240" spans="1:37" ht="15" customHeight="1" x14ac:dyDescent="0.4">
      <c r="A240" s="32" t="s">
        <v>248</v>
      </c>
      <c r="B240" s="33" t="s">
        <v>32</v>
      </c>
      <c r="C240" s="33">
        <v>506</v>
      </c>
      <c r="E240" s="33">
        <v>564</v>
      </c>
      <c r="G240" s="33">
        <v>138</v>
      </c>
      <c r="I240" s="33">
        <v>151</v>
      </c>
      <c r="K240" s="33">
        <v>189</v>
      </c>
      <c r="M240" s="33">
        <v>-273</v>
      </c>
      <c r="O240" s="33">
        <v>46</v>
      </c>
      <c r="Q240" s="33">
        <v>-225</v>
      </c>
      <c r="S240" s="33">
        <v>129</v>
      </c>
      <c r="U240" s="33">
        <v>364</v>
      </c>
      <c r="W240" s="33">
        <v>994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>
        <v>23540</v>
      </c>
      <c r="D245" s="44">
        <f>D229-C233+SUM(C242:C244)-C241-C240</f>
        <v>23540</v>
      </c>
      <c r="E245" s="43">
        <v>22878</v>
      </c>
      <c r="F245" s="44">
        <f>F229-E233+SUM(E242:E244)-E241-E240</f>
        <v>22878</v>
      </c>
      <c r="G245" s="43">
        <v>-7319</v>
      </c>
      <c r="H245" s="44">
        <f>H229-G233+SUM(G242:G244)-G241-G240</f>
        <v>-7321</v>
      </c>
      <c r="I245" s="43">
        <v>6942</v>
      </c>
      <c r="J245" s="44">
        <f>J229-I233+SUM(I242:I244)-I241-I240</f>
        <v>6942</v>
      </c>
      <c r="K245" s="43">
        <v>18237</v>
      </c>
      <c r="L245" s="44">
        <f>L229-K233+SUM(K242:K244)-K241-K240</f>
        <v>18238</v>
      </c>
      <c r="M245" s="43">
        <v>11937</v>
      </c>
      <c r="N245" s="44">
        <f>N229-M233+SUM(M242:M244)-M241-M240</f>
        <v>11937</v>
      </c>
      <c r="O245" s="43">
        <v>-21122</v>
      </c>
      <c r="P245" s="44">
        <f>P229-O233+SUM(O242:O244)-O241-O240</f>
        <v>-21121</v>
      </c>
      <c r="Q245" s="43">
        <v>11144</v>
      </c>
      <c r="R245" s="44">
        <f>R229-Q233+SUM(Q242:Q244)-Q241-Q240</f>
        <v>11144</v>
      </c>
      <c r="S245" s="43">
        <v>-29558</v>
      </c>
      <c r="T245" s="44">
        <f>T229-S233+SUM(S242:S244)-S241-S240</f>
        <v>-29558</v>
      </c>
      <c r="U245" s="43">
        <v>-13075</v>
      </c>
      <c r="V245" s="44">
        <f>V229-U233+SUM(U242:U244)-U241-U240</f>
        <v>-13075</v>
      </c>
      <c r="W245" s="43">
        <v>-79588</v>
      </c>
      <c r="X245" s="44">
        <f>X229-W233+SUM(W242:W244)-W241-W240</f>
        <v>-79588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C246" s="33">
        <v>42146</v>
      </c>
      <c r="E246" s="33">
        <v>36119</v>
      </c>
      <c r="G246" s="33">
        <v>-8598</v>
      </c>
      <c r="I246" s="33">
        <v>14682</v>
      </c>
      <c r="K246" s="33">
        <v>26783</v>
      </c>
      <c r="M246" s="33">
        <v>13499</v>
      </c>
      <c r="O246" s="33">
        <v>-13128</v>
      </c>
      <c r="Q246" s="33">
        <v>17374</v>
      </c>
      <c r="S246" s="33">
        <v>-18002</v>
      </c>
      <c r="U246" s="33">
        <v>-4776</v>
      </c>
      <c r="W246" s="33">
        <v>-65501</v>
      </c>
    </row>
    <row r="247" spans="1:37" ht="15" customHeight="1" x14ac:dyDescent="0.4">
      <c r="A247" s="32" t="s">
        <v>255</v>
      </c>
      <c r="B247" s="33" t="s">
        <v>32</v>
      </c>
      <c r="C247" s="33">
        <v>18215</v>
      </c>
      <c r="E247" s="33">
        <v>20048</v>
      </c>
      <c r="G247" s="33">
        <v>20083</v>
      </c>
      <c r="I247" s="33">
        <v>17466</v>
      </c>
      <c r="K247" s="33">
        <v>14497</v>
      </c>
      <c r="M247" s="33">
        <v>13266</v>
      </c>
      <c r="O247" s="33">
        <v>14316</v>
      </c>
      <c r="Q247" s="33">
        <v>17582</v>
      </c>
      <c r="S247" s="33">
        <v>19136</v>
      </c>
      <c r="U247" s="33">
        <v>21659</v>
      </c>
      <c r="W247" s="33">
        <v>21017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C249" s="33">
        <v>237</v>
      </c>
      <c r="E249" s="33">
        <v>1224</v>
      </c>
      <c r="G249" s="33">
        <v>1156</v>
      </c>
      <c r="I249" s="33">
        <v>305</v>
      </c>
      <c r="K249" s="33">
        <v>1321</v>
      </c>
      <c r="Q249" s="33">
        <v>812</v>
      </c>
      <c r="W249" s="33">
        <v>11534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C251" s="33">
        <v>226</v>
      </c>
      <c r="U251" s="33">
        <v>-3810</v>
      </c>
      <c r="W251" s="33">
        <v>-21137</v>
      </c>
    </row>
    <row r="252" spans="1:37" ht="15" customHeight="1" x14ac:dyDescent="0.4">
      <c r="A252" s="32" t="s">
        <v>520</v>
      </c>
      <c r="B252" s="33" t="s">
        <v>32</v>
      </c>
      <c r="E252" s="33">
        <v>508</v>
      </c>
      <c r="G252" s="33">
        <v>384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C254" s="33">
        <v>286</v>
      </c>
      <c r="E254" s="33">
        <v>-84</v>
      </c>
      <c r="G254" s="33">
        <v>-33</v>
      </c>
      <c r="I254" s="33">
        <v>177</v>
      </c>
      <c r="K254" s="33">
        <v>244</v>
      </c>
      <c r="U254" s="33">
        <v>-356</v>
      </c>
      <c r="W254" s="33">
        <v>-400</v>
      </c>
    </row>
    <row r="255" spans="1:37" ht="15" customHeight="1" x14ac:dyDescent="0.4">
      <c r="A255" s="32" t="s">
        <v>263</v>
      </c>
      <c r="B255" s="33" t="s">
        <v>32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>
        <v>-389</v>
      </c>
      <c r="E261" s="33">
        <v>-310</v>
      </c>
      <c r="G261" s="33">
        <v>203</v>
      </c>
      <c r="I261" s="33">
        <v>-579</v>
      </c>
      <c r="K261" s="33">
        <v>148</v>
      </c>
      <c r="M261" s="33">
        <v>186</v>
      </c>
      <c r="O261" s="33">
        <v>1374</v>
      </c>
      <c r="Q261" s="33">
        <v>365</v>
      </c>
      <c r="S261" s="33">
        <v>-13</v>
      </c>
      <c r="U261" s="33">
        <v>219</v>
      </c>
      <c r="W261" s="33">
        <v>-2</v>
      </c>
    </row>
    <row r="262" spans="1:23" s="31" customFormat="1" ht="15" customHeight="1" x14ac:dyDescent="0.4">
      <c r="A262" s="32" t="s">
        <v>270</v>
      </c>
      <c r="B262" s="33" t="s">
        <v>32</v>
      </c>
      <c r="C262" s="33">
        <v>-185</v>
      </c>
      <c r="E262" s="33">
        <v>512</v>
      </c>
      <c r="G262" s="33">
        <v>229</v>
      </c>
      <c r="I262" s="33">
        <v>298</v>
      </c>
      <c r="K262" s="33">
        <v>605</v>
      </c>
      <c r="M262" s="33">
        <v>-1529</v>
      </c>
      <c r="O262" s="33">
        <v>366</v>
      </c>
      <c r="Q262" s="33">
        <v>-508</v>
      </c>
      <c r="S262" s="33">
        <v>176</v>
      </c>
      <c r="U262" s="33">
        <v>757</v>
      </c>
      <c r="W262" s="33">
        <v>385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-150</v>
      </c>
      <c r="G263" s="33">
        <v>-350</v>
      </c>
      <c r="I263" s="33"/>
      <c r="K263" s="33"/>
      <c r="M263" s="33"/>
      <c r="O263" s="33"/>
      <c r="Q263" s="33"/>
      <c r="S263" s="33"/>
      <c r="U263" s="33"/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>
        <v>974</v>
      </c>
      <c r="G264" s="33">
        <v>618</v>
      </c>
      <c r="I264" s="33">
        <v>6232</v>
      </c>
      <c r="K264" s="33">
        <v>-3097</v>
      </c>
      <c r="M264" s="33">
        <v>464</v>
      </c>
      <c r="O264" s="33">
        <v>27417</v>
      </c>
      <c r="Q264" s="33">
        <v>-4722</v>
      </c>
      <c r="S264" s="33">
        <v>17002</v>
      </c>
      <c r="U264" s="33">
        <v>-30188</v>
      </c>
      <c r="W264" s="33">
        <v>-5655</v>
      </c>
    </row>
    <row r="265" spans="1:23" s="31" customFormat="1" ht="15" customHeight="1" x14ac:dyDescent="0.4">
      <c r="A265" s="32" t="s">
        <v>273</v>
      </c>
      <c r="B265" s="33" t="s">
        <v>32</v>
      </c>
      <c r="C265" s="33">
        <v>-1911</v>
      </c>
      <c r="E265" s="33">
        <v>-2247</v>
      </c>
      <c r="G265" s="33">
        <v>-1483</v>
      </c>
      <c r="I265" s="33">
        <v>-752</v>
      </c>
      <c r="K265" s="33">
        <v>-1163</v>
      </c>
      <c r="M265" s="33">
        <v>-1359</v>
      </c>
      <c r="O265" s="33">
        <v>-1735</v>
      </c>
      <c r="Q265" s="33">
        <v>-1641</v>
      </c>
      <c r="S265" s="33">
        <v>-1029</v>
      </c>
      <c r="U265" s="33">
        <v>-1138</v>
      </c>
      <c r="W265" s="33">
        <v>-767</v>
      </c>
    </row>
    <row r="266" spans="1:23" s="31" customFormat="1" ht="15" customHeight="1" x14ac:dyDescent="0.4">
      <c r="A266" s="32" t="s">
        <v>274</v>
      </c>
      <c r="B266" s="33" t="s">
        <v>32</v>
      </c>
      <c r="C266" s="33">
        <v>3123</v>
      </c>
      <c r="E266" s="33">
        <v>2493</v>
      </c>
      <c r="G266" s="33">
        <v>1968</v>
      </c>
      <c r="I266" s="33">
        <v>1541</v>
      </c>
      <c r="K266" s="33">
        <v>1205</v>
      </c>
      <c r="M266" s="33">
        <v>1175</v>
      </c>
      <c r="O266" s="33">
        <v>1184</v>
      </c>
      <c r="Q266" s="33">
        <v>998</v>
      </c>
      <c r="S266" s="33">
        <v>1012</v>
      </c>
      <c r="U266" s="33">
        <v>1077</v>
      </c>
      <c r="W266" s="33">
        <v>1050</v>
      </c>
    </row>
    <row r="267" spans="1:23" s="31" customFormat="1" ht="15" customHeight="1" x14ac:dyDescent="0.4">
      <c r="A267" s="32" t="s">
        <v>275</v>
      </c>
      <c r="B267" s="33" t="s">
        <v>32</v>
      </c>
      <c r="C267" s="33">
        <v>-9</v>
      </c>
      <c r="E267" s="33">
        <v>28</v>
      </c>
      <c r="G267" s="33">
        <v>-1</v>
      </c>
      <c r="I267" s="33">
        <v>12</v>
      </c>
      <c r="K267" s="33">
        <v>-65</v>
      </c>
      <c r="M267" s="33">
        <v>127</v>
      </c>
      <c r="O267" s="33">
        <v>44</v>
      </c>
      <c r="Q267" s="33">
        <v>25</v>
      </c>
      <c r="S267" s="33">
        <v>126</v>
      </c>
      <c r="U267" s="33">
        <v>69</v>
      </c>
      <c r="W267" s="33">
        <v>-2868</v>
      </c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>
        <v>369</v>
      </c>
      <c r="G270" s="33">
        <v>884</v>
      </c>
      <c r="I270" s="33"/>
      <c r="K270" s="33"/>
      <c r="M270" s="33"/>
      <c r="O270" s="33"/>
      <c r="Q270" s="33"/>
      <c r="S270" s="33">
        <v>2314</v>
      </c>
      <c r="U270" s="33">
        <v>5425</v>
      </c>
      <c r="W270" s="33">
        <v>2911</v>
      </c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>
        <v>8607</v>
      </c>
      <c r="I271" s="33">
        <v>1252</v>
      </c>
      <c r="K271" s="33"/>
      <c r="M271" s="33"/>
      <c r="O271" s="33"/>
      <c r="Q271" s="33"/>
      <c r="S271" s="33"/>
      <c r="U271" s="33"/>
      <c r="W271" s="33">
        <v>-2939</v>
      </c>
    </row>
    <row r="272" spans="1:23" s="31" customFormat="1" ht="15" customHeight="1" x14ac:dyDescent="0.4">
      <c r="A272" s="32" t="s">
        <v>280</v>
      </c>
      <c r="B272" s="33" t="s">
        <v>32</v>
      </c>
      <c r="C272" s="33">
        <v>-950</v>
      </c>
      <c r="E272" s="33">
        <v>5098</v>
      </c>
      <c r="G272" s="33">
        <v>25315</v>
      </c>
      <c r="I272" s="33">
        <v>-22513</v>
      </c>
      <c r="K272" s="33">
        <v>-5518</v>
      </c>
      <c r="M272" s="33">
        <v>-11218</v>
      </c>
      <c r="O272" s="33">
        <v>-2292</v>
      </c>
      <c r="Q272" s="33">
        <v>-14185</v>
      </c>
      <c r="S272" s="33">
        <v>-7042</v>
      </c>
      <c r="U272" s="33">
        <v>-35</v>
      </c>
      <c r="W272" s="33">
        <v>-15403</v>
      </c>
    </row>
    <row r="273" spans="1:37" ht="15" customHeight="1" x14ac:dyDescent="0.4">
      <c r="A273" s="32" t="s">
        <v>281</v>
      </c>
      <c r="B273" s="33" t="s">
        <v>32</v>
      </c>
      <c r="C273" s="33">
        <v>-1277</v>
      </c>
      <c r="E273" s="33">
        <v>-7253</v>
      </c>
      <c r="G273" s="33">
        <v>4951</v>
      </c>
      <c r="I273" s="33">
        <v>-3966</v>
      </c>
      <c r="K273" s="33">
        <v>-4729</v>
      </c>
      <c r="M273" s="33">
        <v>-3900</v>
      </c>
      <c r="O273" s="33">
        <v>-4615</v>
      </c>
      <c r="Q273" s="33">
        <v>5610</v>
      </c>
      <c r="S273" s="33">
        <v>-9651</v>
      </c>
      <c r="U273" s="33">
        <v>-13690</v>
      </c>
      <c r="W273" s="33">
        <v>-3581</v>
      </c>
    </row>
    <row r="274" spans="1:37" ht="15" customHeight="1" x14ac:dyDescent="0.4">
      <c r="A274" s="32" t="s">
        <v>282</v>
      </c>
      <c r="B274" s="33" t="s">
        <v>32</v>
      </c>
      <c r="C274" s="33">
        <v>-2710</v>
      </c>
      <c r="E274" s="33">
        <v>-1991</v>
      </c>
      <c r="G274" s="33">
        <v>-12141</v>
      </c>
      <c r="I274" s="33">
        <v>10681</v>
      </c>
      <c r="K274" s="33">
        <v>1589</v>
      </c>
      <c r="M274" s="33">
        <v>3397</v>
      </c>
      <c r="O274" s="33">
        <v>1877</v>
      </c>
      <c r="Q274" s="33">
        <v>17679</v>
      </c>
      <c r="S274" s="33">
        <v>7219</v>
      </c>
      <c r="U274" s="33">
        <v>9349</v>
      </c>
      <c r="W274" s="33">
        <v>-7250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C277" s="33">
        <v>2633</v>
      </c>
      <c r="E277" s="33">
        <v>-2882</v>
      </c>
      <c r="G277" s="33">
        <v>3348</v>
      </c>
      <c r="I277" s="33">
        <v>559</v>
      </c>
      <c r="K277" s="33">
        <v>-2888</v>
      </c>
      <c r="M277" s="33">
        <v>-2985</v>
      </c>
      <c r="O277" s="33">
        <v>120</v>
      </c>
      <c r="Q277" s="33">
        <v>-4323</v>
      </c>
      <c r="S277" s="33">
        <v>-5237</v>
      </c>
      <c r="U277" s="33">
        <v>-5398</v>
      </c>
      <c r="W277" s="33">
        <v>-137</v>
      </c>
    </row>
    <row r="278" spans="1:37" ht="15" customHeight="1" x14ac:dyDescent="0.4">
      <c r="A278" s="32" t="s">
        <v>286</v>
      </c>
      <c r="B278" s="33" t="s">
        <v>32</v>
      </c>
      <c r="C278" s="33">
        <v>-3124</v>
      </c>
      <c r="E278" s="33">
        <v>3144</v>
      </c>
      <c r="G278" s="33">
        <v>-7394</v>
      </c>
      <c r="I278" s="33">
        <v>4400</v>
      </c>
      <c r="K278" s="33">
        <v>2177</v>
      </c>
      <c r="M278" s="33">
        <v>589</v>
      </c>
      <c r="O278" s="33">
        <v>934</v>
      </c>
      <c r="Q278" s="33">
        <v>3910</v>
      </c>
      <c r="S278" s="33">
        <v>12240</v>
      </c>
      <c r="U278" s="33">
        <v>29225</v>
      </c>
      <c r="W278" s="33">
        <v>22874</v>
      </c>
    </row>
    <row r="279" spans="1:37" ht="15" customHeight="1" x14ac:dyDescent="0.4">
      <c r="A279" s="32" t="s">
        <v>287</v>
      </c>
      <c r="B279" s="33" t="s">
        <v>32</v>
      </c>
      <c r="C279" s="33">
        <v>-500</v>
      </c>
    </row>
    <row r="280" spans="1:37" s="34" customFormat="1" ht="15" customHeight="1" x14ac:dyDescent="0.4">
      <c r="A280" s="34" t="s">
        <v>288</v>
      </c>
      <c r="B280" s="35" t="s">
        <v>32</v>
      </c>
      <c r="C280" s="35">
        <v>-3329</v>
      </c>
      <c r="D280" s="36"/>
      <c r="E280" s="35">
        <v>-845</v>
      </c>
      <c r="F280" s="36"/>
      <c r="G280" s="35">
        <v>239</v>
      </c>
      <c r="H280" s="36"/>
      <c r="I280" s="35">
        <v>-922</v>
      </c>
      <c r="J280" s="36"/>
      <c r="K280" s="35">
        <v>82</v>
      </c>
      <c r="L280" s="36"/>
      <c r="M280" s="35">
        <v>464</v>
      </c>
      <c r="N280" s="36"/>
      <c r="O280" s="35">
        <v>-349</v>
      </c>
      <c r="P280" s="36"/>
      <c r="Q280" s="35">
        <v>5175</v>
      </c>
      <c r="R280" s="36"/>
      <c r="S280" s="35">
        <v>314</v>
      </c>
      <c r="T280" s="36"/>
      <c r="U280" s="35">
        <v>11080</v>
      </c>
      <c r="V280" s="36"/>
      <c r="W280" s="35">
        <v>102525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>
        <v>52480</v>
      </c>
      <c r="D285" s="47">
        <f>SUM(C246:C280)</f>
        <v>52482</v>
      </c>
      <c r="E285" s="46">
        <v>54759</v>
      </c>
      <c r="F285" s="47">
        <f>SUM(E246:E280)</f>
        <v>54755</v>
      </c>
      <c r="G285" s="46">
        <v>37989</v>
      </c>
      <c r="H285" s="47">
        <f>SUM(G246:G280)</f>
        <v>37985</v>
      </c>
      <c r="I285" s="46">
        <v>28876</v>
      </c>
      <c r="J285" s="47">
        <f>SUM(I246:I280)</f>
        <v>28873</v>
      </c>
      <c r="K285" s="46">
        <v>31191</v>
      </c>
      <c r="L285" s="47">
        <f>SUM(K246:K280)</f>
        <v>31191</v>
      </c>
      <c r="M285" s="46">
        <v>12177</v>
      </c>
      <c r="N285" s="47">
        <f>SUM(M246:M280)</f>
        <v>12176</v>
      </c>
      <c r="O285" s="46">
        <v>25513</v>
      </c>
      <c r="P285" s="47">
        <f>SUM(O246:O280)</f>
        <v>25513</v>
      </c>
      <c r="Q285" s="46">
        <v>44154</v>
      </c>
      <c r="R285" s="47">
        <f>SUM(Q246:Q280)</f>
        <v>44151</v>
      </c>
      <c r="S285" s="46">
        <v>18567</v>
      </c>
      <c r="T285" s="47">
        <f>SUM(S246:S280)</f>
        <v>18565</v>
      </c>
      <c r="U285" s="46">
        <v>19473</v>
      </c>
      <c r="V285" s="47">
        <f>SUM(U246:U280)</f>
        <v>19469</v>
      </c>
      <c r="W285" s="46">
        <v>36656</v>
      </c>
      <c r="X285" s="47">
        <f>SUM(W246:W280)</f>
        <v>36656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C286" s="33">
        <v>1911</v>
      </c>
      <c r="E286" s="33">
        <v>2247</v>
      </c>
      <c r="G286" s="33">
        <v>1483</v>
      </c>
      <c r="I286" s="33">
        <v>752</v>
      </c>
      <c r="K286" s="33">
        <v>1163</v>
      </c>
      <c r="M286" s="33">
        <v>1359</v>
      </c>
      <c r="O286" s="33">
        <v>1735</v>
      </c>
      <c r="Q286" s="33">
        <v>1641</v>
      </c>
      <c r="S286" s="33">
        <v>1029</v>
      </c>
      <c r="U286" s="33">
        <v>1138</v>
      </c>
      <c r="W286" s="33">
        <v>767</v>
      </c>
    </row>
    <row r="287" spans="1:37" ht="15" customHeight="1" x14ac:dyDescent="0.4">
      <c r="A287" s="32" t="s">
        <v>295</v>
      </c>
      <c r="B287" s="33" t="s">
        <v>32</v>
      </c>
      <c r="C287" s="33">
        <v>-3219</v>
      </c>
      <c r="E287" s="33">
        <v>-2458</v>
      </c>
      <c r="G287" s="33">
        <v>-1831</v>
      </c>
      <c r="I287" s="33">
        <v>-1532</v>
      </c>
      <c r="K287" s="33">
        <v>-1218</v>
      </c>
      <c r="M287" s="33">
        <v>-1296</v>
      </c>
      <c r="O287" s="33">
        <v>-1236</v>
      </c>
      <c r="Q287" s="33">
        <v>-1025</v>
      </c>
      <c r="S287" s="33">
        <v>-1010</v>
      </c>
      <c r="U287" s="33">
        <v>-1053</v>
      </c>
      <c r="W287" s="33">
        <v>-778</v>
      </c>
    </row>
    <row r="288" spans="1:37" ht="15" customHeight="1" x14ac:dyDescent="0.4">
      <c r="A288" s="32" t="s">
        <v>296</v>
      </c>
      <c r="B288" s="33" t="s">
        <v>32</v>
      </c>
      <c r="C288" s="33">
        <v>-20420</v>
      </c>
      <c r="E288" s="33">
        <v>-15444</v>
      </c>
      <c r="G288" s="33">
        <v>-3978</v>
      </c>
      <c r="I288" s="33">
        <v>224</v>
      </c>
      <c r="K288" s="33">
        <v>-7814</v>
      </c>
      <c r="M288" s="33">
        <v>-8286</v>
      </c>
      <c r="O288" s="33">
        <v>-2551</v>
      </c>
      <c r="Q288" s="33">
        <v>-7141</v>
      </c>
      <c r="S288" s="33">
        <v>-12440</v>
      </c>
      <c r="U288" s="33">
        <v>-6134</v>
      </c>
      <c r="W288" s="33">
        <v>-6792</v>
      </c>
    </row>
    <row r="289" spans="1:37" ht="15" customHeight="1" x14ac:dyDescent="0.4">
      <c r="A289" s="32" t="s">
        <v>297</v>
      </c>
      <c r="B289" s="33" t="s">
        <v>32</v>
      </c>
      <c r="E289" s="33">
        <v>-369</v>
      </c>
      <c r="G289" s="33">
        <v>-553</v>
      </c>
      <c r="S289" s="33">
        <v>-2314</v>
      </c>
      <c r="U289" s="33">
        <v>-3645</v>
      </c>
      <c r="W289" s="33">
        <v>-3564</v>
      </c>
    </row>
    <row r="290" spans="1:37" s="34" customFormat="1" ht="15" customHeight="1" x14ac:dyDescent="0.4">
      <c r="A290" s="34" t="s">
        <v>298</v>
      </c>
      <c r="B290" s="35" t="s">
        <v>32</v>
      </c>
      <c r="C290" s="35">
        <v>2241</v>
      </c>
      <c r="D290" s="36"/>
      <c r="E290" s="35">
        <v>2579</v>
      </c>
      <c r="F290" s="36"/>
      <c r="G290" s="35">
        <v>1442</v>
      </c>
      <c r="H290" s="36"/>
      <c r="I290" s="35">
        <v>-2187</v>
      </c>
      <c r="J290" s="36"/>
      <c r="K290" s="35">
        <v>-288</v>
      </c>
      <c r="L290" s="36"/>
      <c r="M290" s="35">
        <v>-379</v>
      </c>
      <c r="N290" s="36"/>
      <c r="O290" s="35"/>
      <c r="P290" s="36"/>
      <c r="Q290" s="35">
        <v>-7013</v>
      </c>
      <c r="R290" s="36"/>
      <c r="S290" s="35"/>
      <c r="T290" s="36"/>
      <c r="U290" s="35">
        <v>-1201</v>
      </c>
      <c r="V290" s="36"/>
      <c r="W290" s="35">
        <v>-17334</v>
      </c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>
        <v>32993</v>
      </c>
      <c r="D291" s="44">
        <f>D285+SUM(C286:C290)</f>
        <v>32995</v>
      </c>
      <c r="E291" s="43">
        <v>41313</v>
      </c>
      <c r="F291" s="44">
        <f>F285+SUM(E286:E290)</f>
        <v>41310</v>
      </c>
      <c r="G291" s="43">
        <v>34551</v>
      </c>
      <c r="H291" s="44">
        <f>H285+SUM(G286:G290)</f>
        <v>34548</v>
      </c>
      <c r="I291" s="43">
        <v>26133</v>
      </c>
      <c r="J291" s="44">
        <f>J285+SUM(I286:I290)</f>
        <v>26130</v>
      </c>
      <c r="K291" s="43">
        <v>23034</v>
      </c>
      <c r="L291" s="44">
        <f>L285+SUM(K286:K290)</f>
        <v>23034</v>
      </c>
      <c r="M291" s="43">
        <v>3573</v>
      </c>
      <c r="N291" s="44">
        <f>N285+SUM(M286:M290)</f>
        <v>3574</v>
      </c>
      <c r="O291" s="43">
        <v>23460</v>
      </c>
      <c r="P291" s="44">
        <f>P285+SUM(O286:O290)</f>
        <v>23461</v>
      </c>
      <c r="Q291" s="43">
        <v>30615</v>
      </c>
      <c r="R291" s="44">
        <f>R285+SUM(Q286:Q290)</f>
        <v>30613</v>
      </c>
      <c r="S291" s="43">
        <v>3831</v>
      </c>
      <c r="T291" s="44">
        <f>T285+SUM(S286:S290)</f>
        <v>3830</v>
      </c>
      <c r="U291" s="43">
        <v>8576</v>
      </c>
      <c r="V291" s="44">
        <f>V285+SUM(U286:U290)</f>
        <v>8574</v>
      </c>
      <c r="W291" s="43">
        <v>8954</v>
      </c>
      <c r="X291" s="44">
        <f>X285+SUM(W286:W290)</f>
        <v>8955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C292" s="33">
        <v>-739</v>
      </c>
      <c r="E292" s="33">
        <v>-39</v>
      </c>
      <c r="G292" s="33">
        <v>-119</v>
      </c>
      <c r="I292" s="33">
        <v>-3126</v>
      </c>
      <c r="K292" s="33">
        <v>-984</v>
      </c>
      <c r="M292" s="33">
        <v>-4179</v>
      </c>
      <c r="U292" s="33">
        <v>-12</v>
      </c>
      <c r="W292" s="33">
        <v>-84</v>
      </c>
    </row>
    <row r="293" spans="1:37" ht="15" customHeight="1" x14ac:dyDescent="0.4">
      <c r="A293" s="32" t="s">
        <v>301</v>
      </c>
      <c r="B293" s="33" t="s">
        <v>32</v>
      </c>
      <c r="E293" s="33">
        <v>1092</v>
      </c>
      <c r="G293" s="33">
        <v>34</v>
      </c>
      <c r="I293" s="33">
        <v>900</v>
      </c>
      <c r="K293" s="33">
        <v>741</v>
      </c>
      <c r="O293" s="33">
        <v>1234</v>
      </c>
      <c r="Q293" s="33">
        <v>3599</v>
      </c>
      <c r="S293" s="33">
        <v>1987</v>
      </c>
    </row>
    <row r="294" spans="1:37" ht="15" customHeight="1" x14ac:dyDescent="0.4">
      <c r="A294" s="32" t="s">
        <v>302</v>
      </c>
      <c r="B294" s="33" t="s">
        <v>32</v>
      </c>
      <c r="C294" s="33">
        <v>-22263</v>
      </c>
      <c r="E294" s="33">
        <v>-36226</v>
      </c>
      <c r="G294" s="33">
        <v>-19129</v>
      </c>
      <c r="I294" s="33">
        <v>-10221</v>
      </c>
      <c r="K294" s="33">
        <v>-15711</v>
      </c>
      <c r="M294" s="33">
        <v>-20322</v>
      </c>
      <c r="O294" s="33">
        <v>-17147</v>
      </c>
      <c r="Q294" s="33">
        <v>-17808</v>
      </c>
      <c r="S294" s="33">
        <v>-35100</v>
      </c>
      <c r="U294" s="33">
        <v>-28876</v>
      </c>
      <c r="W294" s="33">
        <v>-19135</v>
      </c>
    </row>
    <row r="295" spans="1:37" ht="15" customHeight="1" x14ac:dyDescent="0.4">
      <c r="A295" s="32" t="s">
        <v>303</v>
      </c>
      <c r="B295" s="33" t="s">
        <v>32</v>
      </c>
      <c r="C295" s="33">
        <v>731</v>
      </c>
      <c r="E295" s="33">
        <v>920</v>
      </c>
      <c r="G295" s="33">
        <v>645</v>
      </c>
      <c r="I295" s="33">
        <v>768</v>
      </c>
      <c r="K295" s="33">
        <v>299</v>
      </c>
      <c r="M295" s="33">
        <v>796</v>
      </c>
      <c r="O295" s="33">
        <v>381</v>
      </c>
      <c r="Q295" s="33">
        <v>426</v>
      </c>
      <c r="S295" s="33">
        <v>896</v>
      </c>
      <c r="U295" s="33">
        <v>1228</v>
      </c>
      <c r="W295" s="33">
        <v>2056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C298" s="33">
        <v>-2031</v>
      </c>
      <c r="E298" s="33">
        <v>-1045</v>
      </c>
    </row>
    <row r="299" spans="1:37" ht="15" customHeight="1" x14ac:dyDescent="0.4">
      <c r="A299" s="32" t="s">
        <v>307</v>
      </c>
      <c r="B299" s="33" t="s">
        <v>32</v>
      </c>
      <c r="G299" s="33">
        <v>1025</v>
      </c>
      <c r="U299" s="33">
        <v>6276</v>
      </c>
      <c r="W299" s="33">
        <v>6407</v>
      </c>
    </row>
    <row r="300" spans="1:37" ht="15" customHeight="1" x14ac:dyDescent="0.4">
      <c r="A300" s="32" t="s">
        <v>308</v>
      </c>
      <c r="B300" s="33" t="s">
        <v>32</v>
      </c>
      <c r="G300" s="33">
        <v>-805</v>
      </c>
      <c r="M300" s="33">
        <v>-2628</v>
      </c>
      <c r="O300" s="33">
        <v>-310</v>
      </c>
    </row>
    <row r="301" spans="1:37" ht="15" customHeight="1" x14ac:dyDescent="0.4">
      <c r="A301" s="32" t="s">
        <v>309</v>
      </c>
      <c r="B301" s="33" t="s">
        <v>32</v>
      </c>
      <c r="W301" s="33">
        <v>20130</v>
      </c>
    </row>
    <row r="302" spans="1:37" ht="15" customHeight="1" x14ac:dyDescent="0.4">
      <c r="A302" s="32" t="s">
        <v>310</v>
      </c>
      <c r="B302" s="33" t="s">
        <v>32</v>
      </c>
      <c r="C302" s="33">
        <v>-5</v>
      </c>
      <c r="E302" s="33">
        <v>-36</v>
      </c>
      <c r="I302" s="33">
        <v>-20</v>
      </c>
    </row>
    <row r="303" spans="1:37" ht="15" customHeight="1" x14ac:dyDescent="0.4">
      <c r="A303" s="32" t="s">
        <v>311</v>
      </c>
      <c r="B303" s="33" t="s">
        <v>32</v>
      </c>
      <c r="C303" s="33">
        <v>12</v>
      </c>
      <c r="E303" s="33">
        <v>15</v>
      </c>
      <c r="G303" s="33">
        <v>20</v>
      </c>
      <c r="I303" s="33">
        <v>12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C305" s="33">
        <v>-290</v>
      </c>
      <c r="E305" s="33">
        <v>-147</v>
      </c>
      <c r="G305" s="33">
        <v>418</v>
      </c>
      <c r="I305" s="33">
        <v>112</v>
      </c>
      <c r="K305" s="33">
        <v>-532</v>
      </c>
      <c r="M305" s="33">
        <v>-456</v>
      </c>
      <c r="O305" s="33">
        <v>-658</v>
      </c>
      <c r="Q305" s="33">
        <v>-1019</v>
      </c>
      <c r="S305" s="33">
        <v>-1454</v>
      </c>
      <c r="U305" s="33">
        <v>-1260</v>
      </c>
      <c r="W305" s="33">
        <v>2470</v>
      </c>
    </row>
    <row r="306" spans="1:37" s="42" customFormat="1" ht="15" customHeight="1" x14ac:dyDescent="0.4">
      <c r="A306" s="42" t="s">
        <v>313</v>
      </c>
      <c r="B306" s="43" t="s">
        <v>32</v>
      </c>
      <c r="C306" s="43">
        <v>-24584</v>
      </c>
      <c r="D306" s="44">
        <f>SUM(C292:C305)</f>
        <v>-24585</v>
      </c>
      <c r="E306" s="43">
        <v>-35467</v>
      </c>
      <c r="F306" s="44">
        <f>SUM(E292:E305)</f>
        <v>-35466</v>
      </c>
      <c r="G306" s="43">
        <v>-17910</v>
      </c>
      <c r="H306" s="44">
        <f>SUM(G292:G305)</f>
        <v>-17911</v>
      </c>
      <c r="I306" s="43">
        <v>-11576</v>
      </c>
      <c r="J306" s="44">
        <f>SUM(I292:I305)</f>
        <v>-11575</v>
      </c>
      <c r="K306" s="43">
        <v>-16188</v>
      </c>
      <c r="L306" s="44">
        <f>SUM(K292:K305)</f>
        <v>-16187</v>
      </c>
      <c r="M306" s="43">
        <v>-26791</v>
      </c>
      <c r="N306" s="44">
        <f>SUM(M292:M305)</f>
        <v>-26789</v>
      </c>
      <c r="O306" s="43">
        <v>-16501</v>
      </c>
      <c r="P306" s="44">
        <f>SUM(O292:O305)</f>
        <v>-16500</v>
      </c>
      <c r="Q306" s="43">
        <v>-14803</v>
      </c>
      <c r="R306" s="44">
        <f>SUM(Q292:Q305)</f>
        <v>-14802</v>
      </c>
      <c r="S306" s="43">
        <v>-33672</v>
      </c>
      <c r="T306" s="44">
        <f>SUM(S292:S305)</f>
        <v>-33671</v>
      </c>
      <c r="U306" s="43">
        <v>-22643</v>
      </c>
      <c r="V306" s="44">
        <f>SUM(U292:U305)</f>
        <v>-22644</v>
      </c>
      <c r="W306" s="43">
        <v>11844</v>
      </c>
      <c r="X306" s="44">
        <f>SUM(W292:W305)</f>
        <v>11844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G307" s="33">
        <v>17274</v>
      </c>
      <c r="M307" s="33">
        <v>8668</v>
      </c>
      <c r="O307" s="33">
        <v>5764</v>
      </c>
      <c r="S307" s="33">
        <v>5800</v>
      </c>
      <c r="W307" s="33">
        <v>5217</v>
      </c>
    </row>
    <row r="308" spans="1:37" ht="15" customHeight="1" x14ac:dyDescent="0.4">
      <c r="A308" s="32" t="s">
        <v>315</v>
      </c>
      <c r="B308" s="33" t="s">
        <v>32</v>
      </c>
      <c r="C308" s="33">
        <v>-26663</v>
      </c>
      <c r="E308" s="33">
        <v>-1954</v>
      </c>
      <c r="I308" s="33">
        <v>-33673</v>
      </c>
      <c r="K308" s="33">
        <v>-1316</v>
      </c>
      <c r="Q308" s="33">
        <v>-9714</v>
      </c>
      <c r="U308" s="33">
        <v>-17</v>
      </c>
    </row>
    <row r="309" spans="1:37" ht="15" customHeight="1" x14ac:dyDescent="0.4">
      <c r="A309" s="32" t="s">
        <v>316</v>
      </c>
      <c r="B309" s="33" t="s">
        <v>32</v>
      </c>
      <c r="C309" s="33">
        <v>-145</v>
      </c>
      <c r="E309" s="33">
        <v>-105</v>
      </c>
      <c r="G309" s="33">
        <v>-66</v>
      </c>
    </row>
    <row r="310" spans="1:37" ht="15" customHeight="1" x14ac:dyDescent="0.4">
      <c r="A310" s="32" t="s">
        <v>317</v>
      </c>
      <c r="B310" s="33" t="s">
        <v>32</v>
      </c>
      <c r="G310" s="33">
        <v>4000</v>
      </c>
      <c r="K310" s="33">
        <v>2000</v>
      </c>
    </row>
    <row r="311" spans="1:37" ht="15" customHeight="1" x14ac:dyDescent="0.4">
      <c r="A311" s="32" t="s">
        <v>318</v>
      </c>
      <c r="B311" s="33" t="s">
        <v>32</v>
      </c>
      <c r="I311" s="33">
        <v>-1000</v>
      </c>
      <c r="M311" s="33">
        <v>-3000</v>
      </c>
      <c r="S311" s="33">
        <v>-2000</v>
      </c>
    </row>
    <row r="312" spans="1:37" ht="15" customHeight="1" x14ac:dyDescent="0.4">
      <c r="A312" s="32" t="s">
        <v>319</v>
      </c>
      <c r="B312" s="33" t="s">
        <v>32</v>
      </c>
      <c r="C312" s="33">
        <v>187</v>
      </c>
      <c r="E312" s="33">
        <v>16000</v>
      </c>
      <c r="G312" s="33">
        <v>34294</v>
      </c>
      <c r="I312" s="33">
        <v>36146</v>
      </c>
      <c r="K312" s="33">
        <v>1115</v>
      </c>
      <c r="M312" s="33">
        <v>2700</v>
      </c>
      <c r="O312" s="33">
        <v>24137</v>
      </c>
      <c r="Q312" s="33">
        <v>9584</v>
      </c>
      <c r="S312" s="33">
        <v>1000</v>
      </c>
      <c r="U312" s="33">
        <v>8955</v>
      </c>
      <c r="W312" s="33">
        <v>1201</v>
      </c>
    </row>
    <row r="313" spans="1:37" ht="15" customHeight="1" x14ac:dyDescent="0.4">
      <c r="A313" s="32" t="s">
        <v>320</v>
      </c>
      <c r="B313" s="33" t="s">
        <v>32</v>
      </c>
      <c r="C313" s="33">
        <v>-8790</v>
      </c>
      <c r="E313" s="33">
        <v>-12104</v>
      </c>
      <c r="G313" s="33">
        <v>-21416</v>
      </c>
      <c r="I313" s="33">
        <v>-14286</v>
      </c>
      <c r="K313" s="33">
        <v>-16871</v>
      </c>
      <c r="M313" s="33">
        <v>-16780</v>
      </c>
      <c r="O313" s="33">
        <v>-20105</v>
      </c>
      <c r="Q313" s="33">
        <v>-10557</v>
      </c>
      <c r="S313" s="33">
        <v>-7810</v>
      </c>
      <c r="U313" s="33">
        <v>-10634</v>
      </c>
      <c r="W313" s="33">
        <v>-5544</v>
      </c>
    </row>
    <row r="314" spans="1:37" ht="15" customHeight="1" x14ac:dyDescent="0.4">
      <c r="A314" s="32" t="s">
        <v>321</v>
      </c>
      <c r="B314" s="33" t="s">
        <v>32</v>
      </c>
      <c r="K314" s="33">
        <v>10000</v>
      </c>
      <c r="M314" s="33">
        <v>10000</v>
      </c>
      <c r="Q314" s="33">
        <v>10000</v>
      </c>
    </row>
    <row r="315" spans="1:37" ht="15" customHeight="1" x14ac:dyDescent="0.4">
      <c r="A315" s="32" t="s">
        <v>322</v>
      </c>
      <c r="B315" s="33" t="s">
        <v>32</v>
      </c>
      <c r="C315" s="33">
        <v>-7110</v>
      </c>
      <c r="E315" s="33">
        <v>-400</v>
      </c>
      <c r="G315" s="33">
        <v>-400</v>
      </c>
      <c r="I315" s="33">
        <v>-1500</v>
      </c>
    </row>
    <row r="316" spans="1:37" ht="15" customHeight="1" x14ac:dyDescent="0.4">
      <c r="A316" s="32" t="s">
        <v>323</v>
      </c>
      <c r="B316" s="33" t="s">
        <v>32</v>
      </c>
      <c r="C316" s="33">
        <v>45379</v>
      </c>
      <c r="E316" s="33">
        <v>282</v>
      </c>
      <c r="G316" s="33">
        <v>747</v>
      </c>
      <c r="I316" s="33">
        <v>2269</v>
      </c>
    </row>
    <row r="317" spans="1:37" ht="15" customHeight="1" x14ac:dyDescent="0.4">
      <c r="A317" s="32" t="s">
        <v>324</v>
      </c>
      <c r="B317" s="33" t="s">
        <v>32</v>
      </c>
      <c r="E317" s="33">
        <v>-1467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C320" s="33">
        <v>-821</v>
      </c>
      <c r="E320" s="33">
        <v>-4070</v>
      </c>
      <c r="G320" s="33">
        <v>-3268</v>
      </c>
      <c r="I320" s="33">
        <v>-819</v>
      </c>
      <c r="K320" s="33">
        <v>-2494</v>
      </c>
      <c r="M320" s="33">
        <v>-2494</v>
      </c>
      <c r="O320" s="33">
        <v>-2494</v>
      </c>
      <c r="Q320" s="33">
        <v>-2494</v>
      </c>
      <c r="S320" s="33">
        <v>-1247</v>
      </c>
    </row>
    <row r="321" spans="1:37" ht="15" customHeight="1" x14ac:dyDescent="0.4">
      <c r="A321" s="32" t="s">
        <v>328</v>
      </c>
      <c r="B321" s="33" t="s">
        <v>32</v>
      </c>
      <c r="G321" s="33">
        <v>119</v>
      </c>
      <c r="I321" s="33">
        <v>65</v>
      </c>
      <c r="K321" s="33">
        <v>197</v>
      </c>
      <c r="M321" s="33">
        <v>382</v>
      </c>
      <c r="O321" s="33">
        <v>362</v>
      </c>
    </row>
    <row r="322" spans="1:37" ht="15" customHeight="1" x14ac:dyDescent="0.4">
      <c r="A322" s="32" t="s">
        <v>329</v>
      </c>
      <c r="B322" s="33" t="s">
        <v>32</v>
      </c>
      <c r="C322" s="33">
        <v>-70</v>
      </c>
      <c r="E322" s="33">
        <v>-2487</v>
      </c>
      <c r="G322" s="33">
        <v>-19</v>
      </c>
      <c r="I322" s="33">
        <v>-10</v>
      </c>
      <c r="K322" s="33">
        <v>-23</v>
      </c>
      <c r="M322" s="33">
        <v>-32</v>
      </c>
      <c r="O322" s="33">
        <v>-45</v>
      </c>
      <c r="Q322" s="33">
        <v>-18</v>
      </c>
      <c r="S322" s="33">
        <v>-352</v>
      </c>
      <c r="U322" s="33">
        <v>-349</v>
      </c>
      <c r="W322" s="33">
        <v>-959</v>
      </c>
    </row>
    <row r="323" spans="1:37" ht="15" customHeight="1" x14ac:dyDescent="0.4">
      <c r="A323" s="32" t="s">
        <v>330</v>
      </c>
      <c r="B323" s="33" t="s">
        <v>32</v>
      </c>
      <c r="U323" s="33">
        <v>1667</v>
      </c>
    </row>
    <row r="324" spans="1:37" s="42" customFormat="1" ht="15" customHeight="1" x14ac:dyDescent="0.4">
      <c r="A324" s="42" t="s">
        <v>331</v>
      </c>
      <c r="B324" s="43" t="s">
        <v>32</v>
      </c>
      <c r="C324" s="43">
        <v>1965</v>
      </c>
      <c r="D324" s="44">
        <f>SUM(C307:C323)</f>
        <v>1967</v>
      </c>
      <c r="E324" s="43">
        <v>-6307</v>
      </c>
      <c r="F324" s="44">
        <f>SUM(E307:E323)</f>
        <v>-6305</v>
      </c>
      <c r="G324" s="43">
        <v>31265</v>
      </c>
      <c r="H324" s="44">
        <f>SUM(G307:G323)</f>
        <v>31265</v>
      </c>
      <c r="I324" s="43">
        <v>-12808</v>
      </c>
      <c r="J324" s="44">
        <f>SUM(I307:I323)</f>
        <v>-12808</v>
      </c>
      <c r="K324" s="43">
        <v>-7393</v>
      </c>
      <c r="L324" s="44">
        <f>SUM(K307:K323)</f>
        <v>-7392</v>
      </c>
      <c r="M324" s="43">
        <v>-556</v>
      </c>
      <c r="N324" s="44">
        <f>SUM(M307:M323)</f>
        <v>-556</v>
      </c>
      <c r="O324" s="43">
        <v>7619</v>
      </c>
      <c r="P324" s="44">
        <f>SUM(O307:O323)</f>
        <v>7619</v>
      </c>
      <c r="Q324" s="43">
        <v>-3200</v>
      </c>
      <c r="R324" s="44">
        <f>SUM(Q307:Q323)</f>
        <v>-3199</v>
      </c>
      <c r="S324" s="43">
        <v>-4609</v>
      </c>
      <c r="T324" s="44">
        <f>SUM(S307:S323)</f>
        <v>-4609</v>
      </c>
      <c r="U324" s="43">
        <v>-378</v>
      </c>
      <c r="V324" s="44">
        <f>SUM(U307:U323)</f>
        <v>-378</v>
      </c>
      <c r="W324" s="43">
        <v>-85</v>
      </c>
      <c r="X324" s="44">
        <f>SUM(W307:W323)</f>
        <v>-85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C325" s="33">
        <v>1733</v>
      </c>
      <c r="E325" s="33">
        <v>-6083</v>
      </c>
      <c r="G325" s="33">
        <v>-4454</v>
      </c>
      <c r="I325" s="33">
        <v>-1887</v>
      </c>
      <c r="K325" s="33">
        <v>-4795</v>
      </c>
      <c r="M325" s="33">
        <v>-1829</v>
      </c>
      <c r="O325" s="33">
        <v>5649</v>
      </c>
      <c r="Q325" s="33">
        <v>5253</v>
      </c>
      <c r="S325" s="33">
        <v>4766</v>
      </c>
      <c r="U325" s="33">
        <v>-3613</v>
      </c>
      <c r="W325" s="33">
        <v>-1243</v>
      </c>
    </row>
    <row r="326" spans="1:37" s="42" customFormat="1" ht="15" customHeight="1" x14ac:dyDescent="0.4">
      <c r="A326" s="42" t="s">
        <v>333</v>
      </c>
      <c r="B326" s="43" t="s">
        <v>32</v>
      </c>
      <c r="C326" s="43">
        <v>12106</v>
      </c>
      <c r="D326" s="44">
        <f>C329-C327-C328</f>
        <v>12107</v>
      </c>
      <c r="E326" s="43">
        <v>-6545</v>
      </c>
      <c r="F326" s="44">
        <f>E329-E327-E328</f>
        <v>-6546</v>
      </c>
      <c r="G326" s="43">
        <v>43451</v>
      </c>
      <c r="H326" s="44">
        <f>G329-G327-G328</f>
        <v>43452</v>
      </c>
      <c r="I326" s="43">
        <v>-137</v>
      </c>
      <c r="J326" s="44">
        <f>I329-I327-I328</f>
        <v>-138</v>
      </c>
      <c r="K326" s="43">
        <v>-5344</v>
      </c>
      <c r="L326" s="44">
        <f>K329-K327-K328</f>
        <v>-5344</v>
      </c>
      <c r="M326" s="43">
        <v>-25603</v>
      </c>
      <c r="N326" s="44">
        <f>M329-M327-M328</f>
        <v>-25603</v>
      </c>
      <c r="O326" s="43">
        <v>20228</v>
      </c>
      <c r="P326" s="44">
        <f>O329-O327-O328</f>
        <v>20228</v>
      </c>
      <c r="Q326" s="43">
        <v>17864</v>
      </c>
      <c r="R326" s="44">
        <f>Q329-Q327-Q328</f>
        <v>17865</v>
      </c>
      <c r="S326" s="43">
        <v>-29683</v>
      </c>
      <c r="T326" s="44">
        <f>S329-S327-S328</f>
        <v>-29684</v>
      </c>
      <c r="U326" s="43">
        <v>-18059</v>
      </c>
      <c r="V326" s="44">
        <f>U329-U327-U328</f>
        <v>-18059</v>
      </c>
      <c r="W326" s="43">
        <v>19470</v>
      </c>
      <c r="X326" s="44">
        <f>W329-W327-W328</f>
        <v>19470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C327" s="33">
        <v>49335</v>
      </c>
      <c r="E327" s="33">
        <v>61442</v>
      </c>
      <c r="G327" s="33">
        <v>54896</v>
      </c>
      <c r="I327" s="33">
        <v>98348</v>
      </c>
      <c r="K327" s="33">
        <v>98210</v>
      </c>
      <c r="M327" s="33">
        <v>92866</v>
      </c>
      <c r="O327" s="33">
        <v>67263</v>
      </c>
      <c r="Q327" s="33">
        <v>87491</v>
      </c>
      <c r="S327" s="33">
        <v>105356</v>
      </c>
      <c r="U327" s="33">
        <v>75672</v>
      </c>
      <c r="W327" s="33">
        <v>57613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C329" s="33">
        <v>61442</v>
      </c>
      <c r="E329" s="33">
        <v>54896</v>
      </c>
      <c r="G329" s="33">
        <v>98348</v>
      </c>
      <c r="I329" s="33">
        <v>98210</v>
      </c>
      <c r="K329" s="33">
        <v>92866</v>
      </c>
      <c r="M329" s="33">
        <v>67263</v>
      </c>
      <c r="O329" s="33">
        <v>87491</v>
      </c>
      <c r="Q329" s="33">
        <v>105356</v>
      </c>
      <c r="S329" s="33">
        <v>75672</v>
      </c>
      <c r="U329" s="33">
        <v>57613</v>
      </c>
      <c r="W329" s="33">
        <v>77083</v>
      </c>
    </row>
    <row r="330" spans="1:37" ht="15" customHeight="1" x14ac:dyDescent="0.4">
      <c r="A330" s="32" t="s">
        <v>337</v>
      </c>
      <c r="B330" s="33" t="s">
        <v>32</v>
      </c>
      <c r="C330" s="33">
        <v>59690</v>
      </c>
      <c r="E330" s="33">
        <v>55063</v>
      </c>
      <c r="G330" s="33">
        <v>97572</v>
      </c>
      <c r="I330" s="33">
        <v>84690</v>
      </c>
      <c r="K330" s="33">
        <v>81762</v>
      </c>
      <c r="M330" s="33">
        <v>69600</v>
      </c>
      <c r="O330" s="33">
        <v>88217</v>
      </c>
      <c r="Q330" s="33">
        <v>103099</v>
      </c>
      <c r="S330" s="33">
        <v>69125</v>
      </c>
      <c r="U330" s="33">
        <v>53712</v>
      </c>
      <c r="W330" s="33">
        <v>74767</v>
      </c>
    </row>
    <row r="331" spans="1:37" ht="15" customHeight="1" x14ac:dyDescent="0.4">
      <c r="A331" s="32" t="s">
        <v>338</v>
      </c>
      <c r="B331" s="33" t="s">
        <v>32</v>
      </c>
      <c r="C331" s="33">
        <v>-1246</v>
      </c>
      <c r="E331" s="33">
        <v>-166</v>
      </c>
      <c r="G331" s="33">
        <v>-222</v>
      </c>
      <c r="I331" s="33">
        <v>-2480</v>
      </c>
      <c r="K331" s="33">
        <v>-2595</v>
      </c>
      <c r="M331" s="33">
        <v>-6883</v>
      </c>
      <c r="O331" s="33">
        <v>-6220</v>
      </c>
      <c r="Q331" s="33">
        <v>-2849</v>
      </c>
      <c r="S331" s="33">
        <v>-696</v>
      </c>
      <c r="U331" s="33">
        <v>-935</v>
      </c>
      <c r="W331" s="33">
        <v>-974</v>
      </c>
    </row>
    <row r="332" spans="1:37" ht="15" customHeight="1" x14ac:dyDescent="0.4">
      <c r="A332" s="32" t="s">
        <v>339</v>
      </c>
      <c r="B332" s="33" t="s">
        <v>32</v>
      </c>
      <c r="C332" s="33">
        <v>2998</v>
      </c>
      <c r="G332" s="33">
        <v>999</v>
      </c>
    </row>
    <row r="333" spans="1:37" ht="15" customHeight="1" x14ac:dyDescent="0.4">
      <c r="A333" s="32" t="s">
        <v>340</v>
      </c>
      <c r="B333" s="33" t="s">
        <v>32</v>
      </c>
      <c r="I333" s="33">
        <v>16000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>
        <v>13700</v>
      </c>
      <c r="L336" s="36"/>
      <c r="M336" s="35">
        <v>4546</v>
      </c>
      <c r="N336" s="36"/>
      <c r="O336" s="35">
        <v>5494</v>
      </c>
      <c r="P336" s="36"/>
      <c r="Q336" s="35">
        <v>5106</v>
      </c>
      <c r="R336" s="36"/>
      <c r="S336" s="35">
        <v>7243</v>
      </c>
      <c r="T336" s="36"/>
      <c r="U336" s="35">
        <v>4836</v>
      </c>
      <c r="V336" s="36"/>
      <c r="W336" s="35">
        <v>3290</v>
      </c>
      <c r="X336" s="36"/>
    </row>
    <row r="337" spans="1:24" ht="15" customHeight="1" x14ac:dyDescent="0.4">
      <c r="A337" s="32" t="s">
        <v>344</v>
      </c>
      <c r="B337" s="33" t="s">
        <v>32</v>
      </c>
      <c r="C337" s="33">
        <v>17388</v>
      </c>
      <c r="E337" s="33">
        <v>40212</v>
      </c>
      <c r="G337" s="33">
        <v>40353</v>
      </c>
      <c r="I337" s="33">
        <v>40727</v>
      </c>
      <c r="K337" s="33">
        <v>41862</v>
      </c>
      <c r="M337" s="33">
        <v>41862</v>
      </c>
      <c r="O337" s="33">
        <v>41862</v>
      </c>
      <c r="Q337" s="33">
        <v>41862</v>
      </c>
      <c r="S337" s="33">
        <v>41862</v>
      </c>
      <c r="U337" s="33">
        <v>41862</v>
      </c>
      <c r="W337" s="33">
        <v>41862</v>
      </c>
    </row>
    <row r="338" spans="1:24" ht="15" customHeight="1" x14ac:dyDescent="0.4">
      <c r="A338" s="32" t="s">
        <v>345</v>
      </c>
      <c r="B338" s="33" t="s">
        <v>32</v>
      </c>
      <c r="C338" s="33">
        <v>22823</v>
      </c>
      <c r="E338" s="33">
        <v>141</v>
      </c>
      <c r="G338" s="33">
        <v>373</v>
      </c>
      <c r="I338" s="33">
        <v>1134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C345" s="33">
        <v>22823</v>
      </c>
      <c r="E345" s="33">
        <v>141</v>
      </c>
      <c r="G345" s="33">
        <v>373</v>
      </c>
      <c r="I345" s="33">
        <v>1134</v>
      </c>
    </row>
    <row r="346" spans="1:24" ht="15" customHeight="1" x14ac:dyDescent="0.4">
      <c r="A346" s="32" t="s">
        <v>353</v>
      </c>
      <c r="B346" s="33" t="s">
        <v>32</v>
      </c>
      <c r="C346" s="33">
        <v>40212</v>
      </c>
      <c r="E346" s="33">
        <v>40353</v>
      </c>
      <c r="G346" s="33">
        <v>40727</v>
      </c>
      <c r="I346" s="33">
        <v>41862</v>
      </c>
      <c r="K346" s="33">
        <v>41862</v>
      </c>
      <c r="M346" s="33">
        <v>41862</v>
      </c>
      <c r="O346" s="33">
        <v>41862</v>
      </c>
      <c r="Q346" s="33">
        <v>41862</v>
      </c>
      <c r="S346" s="33">
        <v>41862</v>
      </c>
      <c r="U346" s="33">
        <v>41862</v>
      </c>
      <c r="W346" s="33">
        <v>41862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C368" s="33">
        <v>17854</v>
      </c>
      <c r="D368" s="31"/>
      <c r="E368" s="33">
        <v>40678</v>
      </c>
      <c r="F368" s="31"/>
      <c r="G368" s="33">
        <v>40819</v>
      </c>
      <c r="H368" s="31"/>
      <c r="I368" s="33">
        <v>41193</v>
      </c>
      <c r="J368" s="31"/>
      <c r="K368" s="33">
        <v>42328</v>
      </c>
      <c r="L368" s="31"/>
      <c r="M368" s="33">
        <v>42328</v>
      </c>
      <c r="N368" s="31"/>
      <c r="O368" s="33">
        <v>42328</v>
      </c>
      <c r="P368" s="31"/>
      <c r="Q368" s="33">
        <v>42328</v>
      </c>
      <c r="R368" s="31"/>
      <c r="S368" s="33">
        <v>42328</v>
      </c>
      <c r="T368" s="31"/>
      <c r="U368" s="33">
        <v>42328</v>
      </c>
      <c r="V368" s="31"/>
      <c r="W368" s="33">
        <v>42579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C369" s="33">
        <v>22823</v>
      </c>
      <c r="D369" s="31"/>
      <c r="E369" s="33">
        <v>141</v>
      </c>
      <c r="F369" s="31"/>
      <c r="G369" s="33">
        <v>373</v>
      </c>
      <c r="H369" s="31"/>
      <c r="I369" s="33">
        <v>1134</v>
      </c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U381" s="33">
        <v>250</v>
      </c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C382" s="33">
        <v>22823</v>
      </c>
      <c r="D382" s="31"/>
      <c r="E382" s="33">
        <v>141</v>
      </c>
      <c r="F382" s="31"/>
      <c r="G382" s="33">
        <v>373</v>
      </c>
      <c r="H382" s="31"/>
      <c r="I382" s="33">
        <v>1134</v>
      </c>
      <c r="J382" s="31"/>
      <c r="L382" s="31"/>
      <c r="N382" s="31"/>
      <c r="P382" s="31"/>
      <c r="R382" s="31"/>
      <c r="T382" s="31"/>
      <c r="U382" s="33">
        <v>250</v>
      </c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C383" s="33">
        <v>40678</v>
      </c>
      <c r="D383" s="31"/>
      <c r="E383" s="33">
        <v>40819</v>
      </c>
      <c r="F383" s="31"/>
      <c r="G383" s="33">
        <v>41193</v>
      </c>
      <c r="H383" s="31"/>
      <c r="I383" s="33">
        <v>42328</v>
      </c>
      <c r="J383" s="31"/>
      <c r="K383" s="33">
        <v>42328</v>
      </c>
      <c r="L383" s="31"/>
      <c r="M383" s="33">
        <v>42328</v>
      </c>
      <c r="N383" s="31"/>
      <c r="O383" s="33">
        <v>42328</v>
      </c>
      <c r="P383" s="31"/>
      <c r="Q383" s="33">
        <v>42328</v>
      </c>
      <c r="R383" s="31"/>
      <c r="S383" s="33">
        <v>42328</v>
      </c>
      <c r="T383" s="31"/>
      <c r="U383" s="33">
        <v>42579</v>
      </c>
      <c r="V383" s="31"/>
      <c r="W383" s="33">
        <v>42579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C410" s="33">
        <v>59348</v>
      </c>
      <c r="D410" s="31"/>
      <c r="E410" s="33">
        <v>81951</v>
      </c>
      <c r="F410" s="31"/>
      <c r="G410" s="33">
        <v>100234</v>
      </c>
      <c r="H410" s="31"/>
      <c r="I410" s="33">
        <v>82180</v>
      </c>
      <c r="J410" s="31"/>
      <c r="K410" s="33">
        <v>87921</v>
      </c>
      <c r="L410" s="31"/>
      <c r="M410" s="33">
        <v>103838</v>
      </c>
      <c r="N410" s="31"/>
      <c r="O410" s="33">
        <v>113280</v>
      </c>
      <c r="P410" s="31"/>
      <c r="Q410" s="33">
        <v>89663</v>
      </c>
      <c r="R410" s="31"/>
      <c r="S410" s="33">
        <v>98313</v>
      </c>
      <c r="T410" s="31"/>
      <c r="U410" s="33">
        <v>67508</v>
      </c>
      <c r="V410" s="31"/>
      <c r="W410" s="33">
        <v>54432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C411" s="33">
        <v>-821</v>
      </c>
      <c r="D411" s="31"/>
      <c r="E411" s="33">
        <v>-4070</v>
      </c>
      <c r="F411" s="31"/>
      <c r="G411" s="33">
        <v>-3268</v>
      </c>
      <c r="H411" s="31"/>
      <c r="I411" s="33">
        <v>-819</v>
      </c>
      <c r="J411" s="31"/>
      <c r="K411" s="33">
        <v>-2494</v>
      </c>
      <c r="L411" s="31"/>
      <c r="M411" s="33">
        <v>-2494</v>
      </c>
      <c r="N411" s="31"/>
      <c r="O411" s="33">
        <v>-2494</v>
      </c>
      <c r="P411" s="31"/>
      <c r="Q411" s="33">
        <v>-2494</v>
      </c>
      <c r="R411" s="31"/>
      <c r="S411" s="33">
        <v>-1247</v>
      </c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C413" s="33">
        <v>23540</v>
      </c>
      <c r="D413" s="31"/>
      <c r="E413" s="33">
        <v>22878</v>
      </c>
      <c r="F413" s="31"/>
      <c r="G413" s="33">
        <v>-7319</v>
      </c>
      <c r="H413" s="31"/>
      <c r="I413" s="33">
        <v>6942</v>
      </c>
      <c r="J413" s="31"/>
      <c r="K413" s="33">
        <v>18237</v>
      </c>
      <c r="L413" s="31"/>
      <c r="M413" s="33">
        <v>11937</v>
      </c>
      <c r="N413" s="31"/>
      <c r="O413" s="33">
        <v>-21122</v>
      </c>
      <c r="P413" s="31"/>
      <c r="Q413" s="33">
        <v>11144</v>
      </c>
      <c r="R413" s="31"/>
      <c r="S413" s="33">
        <v>-29558</v>
      </c>
      <c r="T413" s="31"/>
      <c r="U413" s="33">
        <v>-13075</v>
      </c>
      <c r="V413" s="31"/>
      <c r="W413" s="33">
        <v>-79588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C422" s="33">
        <v>-115</v>
      </c>
      <c r="D422" s="31"/>
      <c r="E422" s="33">
        <v>-525</v>
      </c>
      <c r="F422" s="31"/>
      <c r="G422" s="33">
        <v>-7465</v>
      </c>
      <c r="H422" s="31"/>
      <c r="I422" s="33">
        <v>-382</v>
      </c>
      <c r="J422" s="31"/>
      <c r="K422" s="33">
        <v>174</v>
      </c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C423" s="33">
        <v>22602</v>
      </c>
      <c r="D423" s="31"/>
      <c r="E423" s="33">
        <v>18282</v>
      </c>
      <c r="F423" s="31"/>
      <c r="G423" s="33">
        <v>-18053</v>
      </c>
      <c r="H423" s="31"/>
      <c r="I423" s="33">
        <v>5741</v>
      </c>
      <c r="J423" s="31"/>
      <c r="K423" s="33">
        <v>15917</v>
      </c>
      <c r="L423" s="31"/>
      <c r="M423" s="33">
        <v>9442</v>
      </c>
      <c r="N423" s="31"/>
      <c r="O423" s="33">
        <v>-23617</v>
      </c>
      <c r="P423" s="31"/>
      <c r="Q423" s="33">
        <v>8649</v>
      </c>
      <c r="R423" s="31"/>
      <c r="S423" s="33">
        <v>-30805</v>
      </c>
      <c r="T423" s="31"/>
      <c r="U423" s="33">
        <v>-13075</v>
      </c>
      <c r="V423" s="31"/>
      <c r="W423" s="33">
        <v>-79588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C424" s="33">
        <v>81951</v>
      </c>
      <c r="D424" s="31"/>
      <c r="E424" s="33">
        <v>100234</v>
      </c>
      <c r="F424" s="31"/>
      <c r="G424" s="33">
        <v>82180</v>
      </c>
      <c r="H424" s="31"/>
      <c r="I424" s="33">
        <v>87921</v>
      </c>
      <c r="J424" s="31"/>
      <c r="K424" s="33">
        <v>103838</v>
      </c>
      <c r="L424" s="31"/>
      <c r="M424" s="33">
        <v>113280</v>
      </c>
      <c r="N424" s="31"/>
      <c r="O424" s="33">
        <v>89663</v>
      </c>
      <c r="P424" s="31"/>
      <c r="Q424" s="33">
        <v>98313</v>
      </c>
      <c r="R424" s="31"/>
      <c r="S424" s="33">
        <v>67508</v>
      </c>
      <c r="T424" s="31"/>
      <c r="U424" s="33">
        <v>54432</v>
      </c>
      <c r="V424" s="31"/>
      <c r="W424" s="33">
        <v>-25156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V428" s="31"/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V437" s="31"/>
      <c r="X437" s="31"/>
    </row>
    <row r="438" spans="1:24" s="33" customFormat="1" ht="15" customHeight="1" x14ac:dyDescent="0.4">
      <c r="A438" s="32" t="s">
        <v>445</v>
      </c>
      <c r="B438" s="33" t="s">
        <v>32</v>
      </c>
      <c r="C438" s="33">
        <v>94592</v>
      </c>
      <c r="D438" s="31"/>
      <c r="E438" s="33">
        <v>162842</v>
      </c>
      <c r="F438" s="31"/>
      <c r="G438" s="33">
        <v>181407</v>
      </c>
      <c r="H438" s="31"/>
      <c r="I438" s="33">
        <v>164100</v>
      </c>
      <c r="J438" s="31"/>
      <c r="K438" s="33">
        <v>172110</v>
      </c>
      <c r="L438" s="31"/>
      <c r="M438" s="33">
        <v>188028</v>
      </c>
      <c r="N438" s="31"/>
      <c r="O438" s="33">
        <v>197470</v>
      </c>
      <c r="P438" s="31"/>
      <c r="Q438" s="33">
        <v>173853</v>
      </c>
      <c r="R438" s="31"/>
      <c r="S438" s="33">
        <v>182502</v>
      </c>
      <c r="T438" s="31"/>
      <c r="U438" s="33">
        <v>151697</v>
      </c>
      <c r="V438" s="31"/>
      <c r="W438" s="33">
        <v>138872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C439" s="33">
        <v>45647</v>
      </c>
      <c r="D439" s="31"/>
      <c r="E439" s="33">
        <v>282</v>
      </c>
      <c r="F439" s="31"/>
      <c r="G439" s="33">
        <v>747</v>
      </c>
      <c r="H439" s="31"/>
      <c r="I439" s="33">
        <v>2269</v>
      </c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C440" s="33">
        <v>-821</v>
      </c>
      <c r="D440" s="31"/>
      <c r="E440" s="33">
        <v>-4070</v>
      </c>
      <c r="F440" s="31"/>
      <c r="G440" s="33">
        <v>-3268</v>
      </c>
      <c r="H440" s="31"/>
      <c r="I440" s="33">
        <v>-819</v>
      </c>
      <c r="J440" s="31"/>
      <c r="K440" s="33">
        <v>-2494</v>
      </c>
      <c r="L440" s="31"/>
      <c r="M440" s="33">
        <v>-2494</v>
      </c>
      <c r="N440" s="31"/>
      <c r="O440" s="33">
        <v>-2494</v>
      </c>
      <c r="P440" s="31"/>
      <c r="Q440" s="33">
        <v>-2494</v>
      </c>
      <c r="R440" s="31"/>
      <c r="S440" s="33">
        <v>-1247</v>
      </c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C441" s="33">
        <v>23540</v>
      </c>
      <c r="D441" s="31"/>
      <c r="E441" s="33">
        <v>22878</v>
      </c>
      <c r="F441" s="31"/>
      <c r="G441" s="33">
        <v>-7319</v>
      </c>
      <c r="H441" s="31"/>
      <c r="I441" s="33">
        <v>6942</v>
      </c>
      <c r="J441" s="31"/>
      <c r="K441" s="33">
        <v>18237</v>
      </c>
      <c r="L441" s="31"/>
      <c r="M441" s="33">
        <v>11937</v>
      </c>
      <c r="N441" s="31"/>
      <c r="O441" s="33">
        <v>-21122</v>
      </c>
      <c r="P441" s="31"/>
      <c r="Q441" s="33">
        <v>11144</v>
      </c>
      <c r="R441" s="31"/>
      <c r="S441" s="33">
        <v>-29558</v>
      </c>
      <c r="T441" s="31"/>
      <c r="U441" s="33">
        <v>-13075</v>
      </c>
      <c r="V441" s="31"/>
      <c r="W441" s="33">
        <v>-79588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C449" s="33">
        <v>-115</v>
      </c>
      <c r="D449" s="31"/>
      <c r="E449" s="33">
        <v>-525</v>
      </c>
      <c r="F449" s="31"/>
      <c r="G449" s="33">
        <v>-7465</v>
      </c>
      <c r="H449" s="31"/>
      <c r="I449" s="33">
        <v>-382</v>
      </c>
      <c r="J449" s="31"/>
      <c r="K449" s="33">
        <v>174</v>
      </c>
      <c r="L449" s="31"/>
      <c r="N449" s="31"/>
      <c r="P449" s="31"/>
      <c r="R449" s="31"/>
      <c r="T449" s="31"/>
      <c r="U449" s="33">
        <v>250</v>
      </c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C450" s="33">
        <v>68250</v>
      </c>
      <c r="D450" s="31"/>
      <c r="E450" s="33">
        <v>18564</v>
      </c>
      <c r="F450" s="31"/>
      <c r="G450" s="33">
        <v>-17305</v>
      </c>
      <c r="H450" s="31"/>
      <c r="I450" s="33">
        <v>8010</v>
      </c>
      <c r="J450" s="31"/>
      <c r="K450" s="33">
        <v>15917</v>
      </c>
      <c r="L450" s="31"/>
      <c r="M450" s="33">
        <v>9442</v>
      </c>
      <c r="N450" s="31"/>
      <c r="O450" s="33">
        <v>-23617</v>
      </c>
      <c r="P450" s="31"/>
      <c r="Q450" s="33">
        <v>8649</v>
      </c>
      <c r="R450" s="31"/>
      <c r="S450" s="33">
        <v>-30805</v>
      </c>
      <c r="T450" s="31"/>
      <c r="U450" s="33">
        <v>-12825</v>
      </c>
      <c r="V450" s="31"/>
      <c r="W450" s="33">
        <v>-79588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C451" s="33">
        <v>162842</v>
      </c>
      <c r="D451" s="31"/>
      <c r="E451" s="33">
        <v>181407</v>
      </c>
      <c r="F451" s="31"/>
      <c r="G451" s="33">
        <v>164100</v>
      </c>
      <c r="H451" s="31"/>
      <c r="I451" s="33">
        <v>172110</v>
      </c>
      <c r="J451" s="31"/>
      <c r="K451" s="33">
        <v>188028</v>
      </c>
      <c r="L451" s="31"/>
      <c r="M451" s="33">
        <v>197470</v>
      </c>
      <c r="N451" s="31"/>
      <c r="O451" s="33">
        <v>173853</v>
      </c>
      <c r="P451" s="31"/>
      <c r="Q451" s="33">
        <v>182502</v>
      </c>
      <c r="R451" s="31"/>
      <c r="S451" s="33">
        <v>151697</v>
      </c>
      <c r="T451" s="31"/>
      <c r="U451" s="33">
        <v>138872</v>
      </c>
      <c r="V451" s="31"/>
      <c r="W451" s="33">
        <v>59283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C452" s="33">
        <v>6357</v>
      </c>
      <c r="D452" s="31"/>
      <c r="E452" s="33">
        <v>6910</v>
      </c>
      <c r="F452" s="31"/>
      <c r="G452" s="33">
        <v>4294</v>
      </c>
      <c r="H452" s="31"/>
      <c r="I452" s="33">
        <v>2725</v>
      </c>
      <c r="J452" s="31"/>
      <c r="K452" s="33">
        <v>4638</v>
      </c>
      <c r="L452" s="31"/>
      <c r="M452" s="33">
        <v>4188</v>
      </c>
      <c r="N452" s="31"/>
      <c r="O452" s="33">
        <v>4632</v>
      </c>
      <c r="P452" s="31"/>
      <c r="Q452" s="33">
        <v>5619</v>
      </c>
      <c r="R452" s="31"/>
      <c r="S452" s="33">
        <v>6400</v>
      </c>
      <c r="T452" s="31"/>
      <c r="U452" s="33">
        <v>8368</v>
      </c>
      <c r="V452" s="31"/>
      <c r="W452" s="33">
        <v>3712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C453" s="33">
        <v>552</v>
      </c>
      <c r="D453" s="31"/>
      <c r="E453" s="33">
        <v>-2615</v>
      </c>
      <c r="F453" s="31"/>
      <c r="G453" s="33">
        <v>-1569</v>
      </c>
      <c r="H453" s="31"/>
      <c r="I453" s="33">
        <v>1913</v>
      </c>
      <c r="J453" s="31"/>
      <c r="K453" s="33">
        <v>-450</v>
      </c>
      <c r="L453" s="31"/>
      <c r="M453" s="33">
        <v>443</v>
      </c>
      <c r="N453" s="31"/>
      <c r="O453" s="33">
        <v>987</v>
      </c>
      <c r="P453" s="31"/>
      <c r="Q453" s="33">
        <v>780</v>
      </c>
      <c r="R453" s="31"/>
      <c r="S453" s="33">
        <v>1968</v>
      </c>
      <c r="T453" s="31"/>
      <c r="U453" s="33">
        <v>-4656</v>
      </c>
      <c r="V453" s="31"/>
      <c r="W453" s="33">
        <v>-3712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C454" s="33">
        <v>6910</v>
      </c>
      <c r="D454" s="31"/>
      <c r="E454" s="33">
        <v>4294</v>
      </c>
      <c r="F454" s="31"/>
      <c r="G454" s="33">
        <v>2725</v>
      </c>
      <c r="H454" s="31"/>
      <c r="I454" s="33">
        <v>4638</v>
      </c>
      <c r="J454" s="31"/>
      <c r="K454" s="33">
        <v>4188</v>
      </c>
      <c r="L454" s="31"/>
      <c r="M454" s="33">
        <v>4632</v>
      </c>
      <c r="N454" s="31"/>
      <c r="O454" s="33">
        <v>5619</v>
      </c>
      <c r="P454" s="31"/>
      <c r="Q454" s="33">
        <v>6400</v>
      </c>
      <c r="R454" s="31"/>
      <c r="S454" s="33">
        <v>8368</v>
      </c>
      <c r="T454" s="31"/>
      <c r="U454" s="33">
        <v>3712</v>
      </c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E455" s="33">
        <v>3</v>
      </c>
      <c r="F455" s="31"/>
      <c r="G455" s="33">
        <v>387</v>
      </c>
      <c r="H455" s="31"/>
      <c r="J455" s="31"/>
      <c r="K455" s="33">
        <v>-36</v>
      </c>
      <c r="L455" s="31"/>
      <c r="M455" s="33">
        <v>-26</v>
      </c>
      <c r="N455" s="31"/>
      <c r="O455" s="33">
        <v>-82</v>
      </c>
      <c r="P455" s="31"/>
      <c r="Q455" s="33">
        <v>-247</v>
      </c>
      <c r="R455" s="31"/>
      <c r="S455" s="33">
        <v>193</v>
      </c>
      <c r="T455" s="31"/>
      <c r="U455" s="33">
        <v>-1</v>
      </c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C456" s="33">
        <v>3</v>
      </c>
      <c r="D456" s="31"/>
      <c r="E456" s="33">
        <v>384</v>
      </c>
      <c r="F456" s="31"/>
      <c r="G456" s="33">
        <v>-387</v>
      </c>
      <c r="H456" s="31"/>
      <c r="I456" s="33">
        <v>-36</v>
      </c>
      <c r="J456" s="31"/>
      <c r="K456" s="33">
        <v>10</v>
      </c>
      <c r="L456" s="31"/>
      <c r="M456" s="33">
        <v>-56</v>
      </c>
      <c r="N456" s="31"/>
      <c r="O456" s="33">
        <v>-165</v>
      </c>
      <c r="P456" s="31"/>
      <c r="Q456" s="33">
        <v>441</v>
      </c>
      <c r="R456" s="31"/>
      <c r="S456" s="33">
        <v>-195</v>
      </c>
      <c r="T456" s="31"/>
      <c r="U456" s="33">
        <v>1</v>
      </c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C457" s="33">
        <v>3</v>
      </c>
      <c r="D457" s="31"/>
      <c r="E457" s="33">
        <v>387</v>
      </c>
      <c r="F457" s="31"/>
      <c r="H457" s="31"/>
      <c r="I457" s="33">
        <v>-36</v>
      </c>
      <c r="J457" s="31"/>
      <c r="K457" s="33">
        <v>-26</v>
      </c>
      <c r="L457" s="31"/>
      <c r="M457" s="33">
        <v>-82</v>
      </c>
      <c r="N457" s="31"/>
      <c r="O457" s="33">
        <v>-247</v>
      </c>
      <c r="P457" s="31"/>
      <c r="Q457" s="33">
        <v>193</v>
      </c>
      <c r="R457" s="31"/>
      <c r="S457" s="33">
        <v>-1</v>
      </c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C458" s="33">
        <v>1343</v>
      </c>
      <c r="D458" s="31"/>
      <c r="E458" s="33">
        <v>6176</v>
      </c>
      <c r="F458" s="31"/>
      <c r="G458" s="33">
        <v>-11160</v>
      </c>
      <c r="H458" s="31"/>
      <c r="I458" s="33">
        <v>-21896</v>
      </c>
      <c r="J458" s="31"/>
      <c r="K458" s="33">
        <v>-26601</v>
      </c>
      <c r="L458" s="31"/>
      <c r="M458" s="33">
        <v>-37579</v>
      </c>
      <c r="N458" s="31"/>
      <c r="O458" s="33">
        <v>-41625</v>
      </c>
      <c r="P458" s="31"/>
      <c r="Q458" s="33">
        <v>-25490</v>
      </c>
      <c r="R458" s="31"/>
      <c r="S458" s="33">
        <v>-11218</v>
      </c>
      <c r="T458" s="31"/>
      <c r="U458" s="33">
        <v>-7289</v>
      </c>
      <c r="V458" s="31"/>
      <c r="W458" s="33">
        <v>-16576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C459" s="33">
        <v>4833</v>
      </c>
      <c r="D459" s="31"/>
      <c r="E459" s="33">
        <v>-17337</v>
      </c>
      <c r="F459" s="31"/>
      <c r="G459" s="33">
        <v>-10736</v>
      </c>
      <c r="H459" s="31"/>
      <c r="I459" s="33">
        <v>-4705</v>
      </c>
      <c r="J459" s="31"/>
      <c r="K459" s="33">
        <v>-10977</v>
      </c>
      <c r="L459" s="31"/>
      <c r="M459" s="33">
        <v>-4046</v>
      </c>
      <c r="N459" s="31"/>
      <c r="O459" s="33">
        <v>16134</v>
      </c>
      <c r="P459" s="31"/>
      <c r="Q459" s="33">
        <v>14272</v>
      </c>
      <c r="R459" s="31"/>
      <c r="S459" s="33">
        <v>3928</v>
      </c>
      <c r="T459" s="31"/>
      <c r="U459" s="33">
        <v>-9286</v>
      </c>
      <c r="V459" s="31"/>
      <c r="W459" s="33">
        <v>-8053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C460" s="33">
        <v>6176</v>
      </c>
      <c r="D460" s="31"/>
      <c r="E460" s="33">
        <v>-11160</v>
      </c>
      <c r="F460" s="31"/>
      <c r="G460" s="33">
        <v>-21896</v>
      </c>
      <c r="H460" s="31"/>
      <c r="I460" s="33">
        <v>-26601</v>
      </c>
      <c r="J460" s="31"/>
      <c r="K460" s="33">
        <v>-37579</v>
      </c>
      <c r="L460" s="31"/>
      <c r="M460" s="33">
        <v>-41625</v>
      </c>
      <c r="N460" s="31"/>
      <c r="O460" s="33">
        <v>-25490</v>
      </c>
      <c r="P460" s="31"/>
      <c r="Q460" s="33">
        <v>-11218</v>
      </c>
      <c r="R460" s="31"/>
      <c r="S460" s="33">
        <v>-7289</v>
      </c>
      <c r="T460" s="31"/>
      <c r="U460" s="33">
        <v>-16576</v>
      </c>
      <c r="V460" s="31"/>
      <c r="W460" s="33">
        <v>-24630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S461" s="33">
        <v>-2513</v>
      </c>
      <c r="T461" s="31"/>
      <c r="U461" s="33">
        <v>-5550</v>
      </c>
      <c r="V461" s="31"/>
      <c r="W461" s="33">
        <v>-4204</v>
      </c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Q462" s="33">
        <v>-2513</v>
      </c>
      <c r="R462" s="31"/>
      <c r="S462" s="33">
        <v>-3036</v>
      </c>
      <c r="T462" s="31"/>
      <c r="U462" s="33">
        <v>1345</v>
      </c>
      <c r="V462" s="31"/>
      <c r="W462" s="33">
        <v>-199</v>
      </c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Q463" s="33">
        <v>-2513</v>
      </c>
      <c r="R463" s="31"/>
      <c r="S463" s="33">
        <v>-5550</v>
      </c>
      <c r="T463" s="31"/>
      <c r="U463" s="33">
        <v>-4204</v>
      </c>
      <c r="V463" s="31"/>
      <c r="W463" s="33">
        <v>-4403</v>
      </c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C467" s="33">
        <v>7700</v>
      </c>
      <c r="D467" s="31"/>
      <c r="E467" s="33">
        <v>13090</v>
      </c>
      <c r="F467" s="31"/>
      <c r="G467" s="33">
        <v>-6478</v>
      </c>
      <c r="H467" s="31"/>
      <c r="I467" s="33">
        <v>-19171</v>
      </c>
      <c r="J467" s="31"/>
      <c r="K467" s="33">
        <v>-21999</v>
      </c>
      <c r="L467" s="31"/>
      <c r="M467" s="33">
        <v>-33723</v>
      </c>
      <c r="N467" s="31"/>
      <c r="O467" s="33">
        <v>-37401</v>
      </c>
      <c r="P467" s="31"/>
      <c r="Q467" s="33">
        <v>-21493</v>
      </c>
      <c r="R467" s="31"/>
      <c r="S467" s="33">
        <v>-7138</v>
      </c>
      <c r="T467" s="31"/>
      <c r="U467" s="33">
        <v>-4473</v>
      </c>
      <c r="V467" s="31"/>
      <c r="W467" s="33">
        <v>-17068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C473" s="33">
        <v>5389</v>
      </c>
      <c r="D473" s="31"/>
      <c r="E473" s="33">
        <v>-19569</v>
      </c>
      <c r="F473" s="31"/>
      <c r="G473" s="33">
        <v>-12692</v>
      </c>
      <c r="H473" s="31"/>
      <c r="I473" s="33">
        <v>-2828</v>
      </c>
      <c r="J473" s="31"/>
      <c r="K473" s="33">
        <v>-11724</v>
      </c>
      <c r="L473" s="31"/>
      <c r="M473" s="33">
        <v>-3678</v>
      </c>
      <c r="N473" s="31"/>
      <c r="O473" s="33">
        <v>15908</v>
      </c>
      <c r="P473" s="31"/>
      <c r="Q473" s="33">
        <v>14354</v>
      </c>
      <c r="R473" s="31"/>
      <c r="S473" s="33">
        <v>2665</v>
      </c>
      <c r="T473" s="31"/>
      <c r="U473" s="33">
        <v>-12595</v>
      </c>
      <c r="V473" s="31"/>
      <c r="W473" s="33">
        <v>-11965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C474" s="33">
        <v>13090</v>
      </c>
      <c r="D474" s="31"/>
      <c r="E474" s="33">
        <v>-6478</v>
      </c>
      <c r="F474" s="31"/>
      <c r="G474" s="33">
        <v>-19171</v>
      </c>
      <c r="H474" s="31"/>
      <c r="I474" s="33">
        <v>-21999</v>
      </c>
      <c r="J474" s="31"/>
      <c r="K474" s="33">
        <v>-33723</v>
      </c>
      <c r="L474" s="31"/>
      <c r="M474" s="33">
        <v>-37401</v>
      </c>
      <c r="N474" s="31"/>
      <c r="O474" s="33">
        <v>-21493</v>
      </c>
      <c r="P474" s="31"/>
      <c r="Q474" s="33">
        <v>-7138</v>
      </c>
      <c r="R474" s="31"/>
      <c r="S474" s="33">
        <v>-4473</v>
      </c>
      <c r="T474" s="31"/>
      <c r="U474" s="33">
        <v>-17068</v>
      </c>
      <c r="V474" s="31"/>
      <c r="W474" s="33">
        <v>-29033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C478" s="33">
        <v>2005</v>
      </c>
      <c r="D478" s="31"/>
      <c r="E478" s="33">
        <v>2889</v>
      </c>
      <c r="F478" s="31"/>
      <c r="G478" s="33">
        <v>272</v>
      </c>
      <c r="H478" s="31"/>
      <c r="I478" s="33">
        <v>450</v>
      </c>
      <c r="J478" s="31"/>
      <c r="K478" s="33">
        <v>677</v>
      </c>
      <c r="L478" s="31"/>
      <c r="M478" s="33">
        <v>1008</v>
      </c>
      <c r="N478" s="31"/>
      <c r="O478" s="33">
        <v>1117</v>
      </c>
      <c r="P478" s="31"/>
      <c r="Q478" s="33">
        <v>1725</v>
      </c>
      <c r="R478" s="31"/>
      <c r="S478" s="33">
        <v>1524</v>
      </c>
      <c r="T478" s="31"/>
      <c r="U478" s="33">
        <v>1542</v>
      </c>
      <c r="V478" s="31"/>
      <c r="W478" s="33">
        <v>2783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C479" s="33">
        <v>883</v>
      </c>
      <c r="D479" s="31"/>
      <c r="E479" s="33">
        <v>-2616</v>
      </c>
      <c r="F479" s="31"/>
      <c r="G479" s="33">
        <v>178</v>
      </c>
      <c r="H479" s="31"/>
      <c r="I479" s="33">
        <v>227</v>
      </c>
      <c r="J479" s="31"/>
      <c r="K479" s="33">
        <v>330</v>
      </c>
      <c r="L479" s="31"/>
      <c r="M479" s="33">
        <v>109</v>
      </c>
      <c r="N479" s="31"/>
      <c r="O479" s="33">
        <v>607</v>
      </c>
      <c r="P479" s="31"/>
      <c r="Q479" s="33">
        <v>-201</v>
      </c>
      <c r="R479" s="31"/>
      <c r="S479" s="33">
        <v>18</v>
      </c>
      <c r="T479" s="31"/>
      <c r="U479" s="33">
        <v>1241</v>
      </c>
      <c r="V479" s="31"/>
      <c r="W479" s="33">
        <v>109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C480" s="33">
        <v>2889</v>
      </c>
      <c r="D480" s="31"/>
      <c r="E480" s="33">
        <v>272</v>
      </c>
      <c r="F480" s="31"/>
      <c r="G480" s="33">
        <v>450</v>
      </c>
      <c r="H480" s="31"/>
      <c r="I480" s="33">
        <v>677</v>
      </c>
      <c r="J480" s="31"/>
      <c r="K480" s="33">
        <v>1008</v>
      </c>
      <c r="L480" s="31"/>
      <c r="M480" s="33">
        <v>1117</v>
      </c>
      <c r="N480" s="31"/>
      <c r="O480" s="33">
        <v>1725</v>
      </c>
      <c r="P480" s="31"/>
      <c r="Q480" s="33">
        <v>1524</v>
      </c>
      <c r="R480" s="31"/>
      <c r="S480" s="33">
        <v>1542</v>
      </c>
      <c r="T480" s="31"/>
      <c r="U480" s="33">
        <v>2783</v>
      </c>
      <c r="V480" s="31"/>
      <c r="W480" s="33">
        <v>2892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C481" s="33">
        <v>104298</v>
      </c>
      <c r="D481" s="31"/>
      <c r="E481" s="33">
        <v>178822</v>
      </c>
      <c r="F481" s="31"/>
      <c r="G481" s="33">
        <v>175200</v>
      </c>
      <c r="H481" s="31"/>
      <c r="I481" s="33">
        <v>145379</v>
      </c>
      <c r="J481" s="31"/>
      <c r="K481" s="33">
        <v>150789</v>
      </c>
      <c r="L481" s="31"/>
      <c r="M481" s="33">
        <v>155312</v>
      </c>
      <c r="N481" s="31"/>
      <c r="O481" s="33">
        <v>161186</v>
      </c>
      <c r="P481" s="31"/>
      <c r="Q481" s="33">
        <v>154085</v>
      </c>
      <c r="R481" s="31"/>
      <c r="S481" s="33">
        <v>176888</v>
      </c>
      <c r="T481" s="31"/>
      <c r="U481" s="33">
        <v>148766</v>
      </c>
      <c r="V481" s="31"/>
      <c r="W481" s="33">
        <v>124586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C482" s="33">
        <v>45647</v>
      </c>
      <c r="D482" s="31"/>
      <c r="E482" s="33">
        <v>282</v>
      </c>
      <c r="F482" s="31"/>
      <c r="G482" s="33">
        <v>747</v>
      </c>
      <c r="H482" s="31"/>
      <c r="I482" s="33">
        <v>2269</v>
      </c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C483" s="33">
        <v>-821</v>
      </c>
      <c r="D483" s="31"/>
      <c r="E483" s="33">
        <v>-4070</v>
      </c>
      <c r="F483" s="31"/>
      <c r="G483" s="33">
        <v>-3268</v>
      </c>
      <c r="H483" s="31"/>
      <c r="I483" s="33">
        <v>-819</v>
      </c>
      <c r="J483" s="31"/>
      <c r="K483" s="33">
        <v>-2494</v>
      </c>
      <c r="L483" s="31"/>
      <c r="M483" s="33">
        <v>-2494</v>
      </c>
      <c r="N483" s="31"/>
      <c r="O483" s="33">
        <v>-2494</v>
      </c>
      <c r="P483" s="31"/>
      <c r="Q483" s="33">
        <v>-2494</v>
      </c>
      <c r="R483" s="31"/>
      <c r="S483" s="33">
        <v>-1247</v>
      </c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C484" s="33">
        <v>23540</v>
      </c>
      <c r="D484" s="31"/>
      <c r="E484" s="33">
        <v>22878</v>
      </c>
      <c r="F484" s="31"/>
      <c r="G484" s="33">
        <v>-7319</v>
      </c>
      <c r="H484" s="31"/>
      <c r="I484" s="33">
        <v>6942</v>
      </c>
      <c r="J484" s="31"/>
      <c r="K484" s="33">
        <v>18237</v>
      </c>
      <c r="L484" s="31"/>
      <c r="M484" s="33">
        <v>11937</v>
      </c>
      <c r="N484" s="31"/>
      <c r="O484" s="33">
        <v>-21122</v>
      </c>
      <c r="P484" s="31"/>
      <c r="Q484" s="33">
        <v>11144</v>
      </c>
      <c r="R484" s="31"/>
      <c r="S484" s="33">
        <v>-29558</v>
      </c>
      <c r="T484" s="31"/>
      <c r="U484" s="33">
        <v>-13075</v>
      </c>
      <c r="V484" s="31"/>
      <c r="W484" s="33">
        <v>-79588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C492" s="33">
        <v>6158</v>
      </c>
      <c r="D492" s="31"/>
      <c r="E492" s="33">
        <v>-22711</v>
      </c>
      <c r="F492" s="31"/>
      <c r="G492" s="33">
        <v>-19979</v>
      </c>
      <c r="H492" s="31"/>
      <c r="I492" s="33">
        <v>-2983</v>
      </c>
      <c r="J492" s="31"/>
      <c r="K492" s="33">
        <v>-11220</v>
      </c>
      <c r="L492" s="31"/>
      <c r="M492" s="33">
        <v>-3568</v>
      </c>
      <c r="N492" s="31"/>
      <c r="O492" s="33">
        <v>16515</v>
      </c>
      <c r="P492" s="31"/>
      <c r="Q492" s="33">
        <v>14153</v>
      </c>
      <c r="R492" s="31"/>
      <c r="S492" s="33">
        <v>2683</v>
      </c>
      <c r="T492" s="31"/>
      <c r="U492" s="33">
        <v>-11104</v>
      </c>
      <c r="V492" s="31"/>
      <c r="W492" s="33">
        <v>-11855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C493" s="33">
        <v>74523</v>
      </c>
      <c r="D493" s="31"/>
      <c r="E493" s="33">
        <v>-3621</v>
      </c>
      <c r="F493" s="31"/>
      <c r="G493" s="33">
        <v>-29820</v>
      </c>
      <c r="H493" s="31"/>
      <c r="I493" s="33">
        <v>5410</v>
      </c>
      <c r="J493" s="31"/>
      <c r="K493" s="33">
        <v>4523</v>
      </c>
      <c r="L493" s="31"/>
      <c r="M493" s="33">
        <v>5874</v>
      </c>
      <c r="N493" s="31"/>
      <c r="O493" s="33">
        <v>-7101</v>
      </c>
      <c r="P493" s="31"/>
      <c r="Q493" s="33">
        <v>22803</v>
      </c>
      <c r="R493" s="31"/>
      <c r="S493" s="33">
        <v>-28122</v>
      </c>
      <c r="T493" s="31"/>
      <c r="U493" s="33">
        <v>-24179</v>
      </c>
      <c r="V493" s="31"/>
      <c r="W493" s="33">
        <v>-91444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C494" s="33">
        <v>178822</v>
      </c>
      <c r="D494" s="31"/>
      <c r="E494" s="33">
        <v>175200</v>
      </c>
      <c r="F494" s="31"/>
      <c r="G494" s="33">
        <v>145379</v>
      </c>
      <c r="H494" s="31"/>
      <c r="I494" s="33">
        <v>150789</v>
      </c>
      <c r="J494" s="31"/>
      <c r="K494" s="33">
        <v>155312</v>
      </c>
      <c r="L494" s="31"/>
      <c r="M494" s="33">
        <v>161186</v>
      </c>
      <c r="N494" s="31"/>
      <c r="O494" s="33">
        <v>154085</v>
      </c>
      <c r="P494" s="31"/>
      <c r="Q494" s="33">
        <v>176888</v>
      </c>
      <c r="R494" s="31"/>
      <c r="S494" s="33">
        <v>148766</v>
      </c>
      <c r="T494" s="31"/>
      <c r="U494" s="33">
        <v>124586</v>
      </c>
      <c r="V494" s="31"/>
      <c r="W494" s="33">
        <v>33142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6A65-F6BC-47CA-8772-D534CE3F52BE}">
  <dimension ref="A1:AK494"/>
  <sheetViews>
    <sheetView zoomScale="85" zoomScaleNormal="85" workbookViewId="0">
      <pane xSplit="2" ySplit="2" topLeftCell="G267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573</v>
      </c>
      <c r="F1" s="31"/>
      <c r="G1" s="30" t="s">
        <v>574</v>
      </c>
      <c r="H1" s="31"/>
      <c r="I1" s="30" t="s">
        <v>589</v>
      </c>
      <c r="J1" s="31"/>
      <c r="K1" s="30" t="s">
        <v>591</v>
      </c>
      <c r="L1" s="31"/>
      <c r="M1" s="30" t="s">
        <v>592</v>
      </c>
      <c r="N1" s="31"/>
      <c r="O1" s="30" t="s">
        <v>606</v>
      </c>
      <c r="P1" s="31"/>
      <c r="Q1" s="30" t="s">
        <v>624</v>
      </c>
      <c r="R1" s="31"/>
      <c r="S1" s="30" t="s">
        <v>623</v>
      </c>
      <c r="T1" s="31"/>
      <c r="U1" s="30" t="s">
        <v>622</v>
      </c>
      <c r="V1" s="31"/>
      <c r="W1" s="30" t="s">
        <v>621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270</v>
      </c>
      <c r="AB3" s="32">
        <f>COUNTIF(AA8:AK326,1)</f>
        <v>270</v>
      </c>
    </row>
    <row r="4" spans="1:37" ht="15" customHeight="1" x14ac:dyDescent="0.4">
      <c r="A4" s="32" t="s">
        <v>23</v>
      </c>
      <c r="B4" s="33" t="s">
        <v>24</v>
      </c>
      <c r="U4" s="33">
        <v>1</v>
      </c>
      <c r="W4" s="33">
        <v>1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12127500</v>
      </c>
      <c r="G5" s="33">
        <v>12127500</v>
      </c>
      <c r="I5" s="33">
        <v>12127500</v>
      </c>
      <c r="K5" s="33">
        <v>12127500</v>
      </c>
      <c r="M5" s="33">
        <v>12127500</v>
      </c>
      <c r="O5" s="33">
        <v>12127500</v>
      </c>
      <c r="Q5" s="33">
        <v>12127500</v>
      </c>
      <c r="S5" s="33">
        <v>12127500</v>
      </c>
      <c r="U5" s="33">
        <v>12127500</v>
      </c>
      <c r="W5" s="33">
        <v>12127500</v>
      </c>
    </row>
    <row r="6" spans="1:37" ht="15" customHeight="1" x14ac:dyDescent="0.4">
      <c r="A6" s="32" t="s">
        <v>27</v>
      </c>
      <c r="B6" s="33" t="s">
        <v>26</v>
      </c>
      <c r="E6" s="33">
        <v>9933</v>
      </c>
      <c r="G6" s="33">
        <v>12286</v>
      </c>
      <c r="I6" s="33">
        <v>14030</v>
      </c>
      <c r="K6" s="33">
        <v>14998</v>
      </c>
      <c r="M6" s="33">
        <v>16331</v>
      </c>
      <c r="O6" s="33">
        <v>16546</v>
      </c>
      <c r="Q6" s="33">
        <v>17628</v>
      </c>
      <c r="S6" s="33">
        <v>18062</v>
      </c>
      <c r="U6" s="33">
        <v>19262</v>
      </c>
      <c r="W6" s="33">
        <v>20060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625</v>
      </c>
      <c r="F7" s="36"/>
      <c r="G7" s="35" t="s">
        <v>625</v>
      </c>
      <c r="H7" s="36"/>
      <c r="I7" s="35" t="s">
        <v>625</v>
      </c>
      <c r="J7" s="36"/>
      <c r="K7" s="35" t="s">
        <v>625</v>
      </c>
      <c r="L7" s="36"/>
      <c r="M7" s="35" t="s">
        <v>625</v>
      </c>
      <c r="N7" s="36"/>
      <c r="O7" s="35" t="s">
        <v>625</v>
      </c>
      <c r="P7" s="36"/>
      <c r="Q7" s="35" t="s">
        <v>625</v>
      </c>
      <c r="R7" s="36"/>
      <c r="S7" s="35" t="s">
        <v>625</v>
      </c>
      <c r="T7" s="36"/>
      <c r="U7" s="35" t="s">
        <v>625</v>
      </c>
      <c r="V7" s="36"/>
      <c r="W7" s="35" t="s">
        <v>625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4800</v>
      </c>
      <c r="F8" s="39">
        <f>SUM(E9:E35)-SUM(E17:E21)</f>
        <v>4801</v>
      </c>
      <c r="G8" s="38">
        <v>4380</v>
      </c>
      <c r="H8" s="39">
        <f>SUM(G9:G35)-SUM(G17:G21)</f>
        <v>4378</v>
      </c>
      <c r="I8" s="38">
        <v>4741</v>
      </c>
      <c r="J8" s="39">
        <f>SUM(I9:I35)-SUM(I17:I21)</f>
        <v>4737</v>
      </c>
      <c r="K8" s="38">
        <v>4667</v>
      </c>
      <c r="L8" s="39">
        <f>SUM(K9:K35)-SUM(K17:K21)</f>
        <v>4665</v>
      </c>
      <c r="M8" s="38">
        <v>3538</v>
      </c>
      <c r="N8" s="39">
        <f>SUM(M9:M35)-SUM(M17:M21)</f>
        <v>3536</v>
      </c>
      <c r="O8" s="38">
        <v>3992</v>
      </c>
      <c r="P8" s="39">
        <f>SUM(O9:O35)-SUM(O17:O21)</f>
        <v>3988</v>
      </c>
      <c r="Q8" s="38">
        <v>3991</v>
      </c>
      <c r="R8" s="39">
        <f>SUM(Q9:Q35)-SUM(Q17:Q21)</f>
        <v>3989</v>
      </c>
      <c r="S8" s="38">
        <v>3499</v>
      </c>
      <c r="T8" s="39">
        <f>SUM(S9:S35)-SUM(S17:S21)</f>
        <v>3497</v>
      </c>
      <c r="U8" s="38">
        <v>5295</v>
      </c>
      <c r="V8" s="39">
        <f>SUM(U9:U35)-SUM(U17:U21)</f>
        <v>5294</v>
      </c>
      <c r="W8" s="38">
        <v>3444</v>
      </c>
      <c r="X8" s="39">
        <f>SUM(W9:W35)-SUM(W17:W21)</f>
        <v>3444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1809</v>
      </c>
      <c r="G10" s="33">
        <v>1568</v>
      </c>
      <c r="I10" s="33">
        <v>1556</v>
      </c>
      <c r="K10" s="33">
        <v>1545</v>
      </c>
      <c r="M10" s="33">
        <v>1517</v>
      </c>
      <c r="O10" s="33">
        <v>1331</v>
      </c>
      <c r="Q10" s="33">
        <v>1256</v>
      </c>
      <c r="S10" s="33">
        <v>1159</v>
      </c>
      <c r="U10" s="33">
        <v>991</v>
      </c>
      <c r="W10" s="33">
        <v>422</v>
      </c>
    </row>
    <row r="11" spans="1:37" ht="15" customHeight="1" x14ac:dyDescent="0.4">
      <c r="A11" s="32" t="s">
        <v>35</v>
      </c>
      <c r="B11" s="33" t="s">
        <v>32</v>
      </c>
      <c r="E11" s="33">
        <v>1657</v>
      </c>
      <c r="G11" s="33">
        <v>1547</v>
      </c>
      <c r="I11" s="33">
        <v>1335</v>
      </c>
      <c r="K11" s="33">
        <v>1443</v>
      </c>
      <c r="M11" s="33">
        <v>1094</v>
      </c>
      <c r="O11" s="33">
        <v>1866</v>
      </c>
      <c r="Q11" s="33">
        <v>1953</v>
      </c>
      <c r="S11" s="33">
        <v>1599</v>
      </c>
      <c r="U11" s="33">
        <v>3109</v>
      </c>
      <c r="W11" s="33">
        <v>1617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1274</v>
      </c>
      <c r="G16" s="33">
        <v>1248</v>
      </c>
      <c r="I16" s="33">
        <v>1817</v>
      </c>
      <c r="K16" s="33">
        <v>1664</v>
      </c>
      <c r="M16" s="33">
        <v>867</v>
      </c>
      <c r="O16" s="33">
        <v>839</v>
      </c>
      <c r="Q16" s="33">
        <v>841</v>
      </c>
      <c r="S16" s="33">
        <v>760</v>
      </c>
      <c r="U16" s="33">
        <v>985</v>
      </c>
      <c r="W16" s="33">
        <v>1314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84</v>
      </c>
      <c r="G17" s="33">
        <v>89</v>
      </c>
      <c r="I17" s="33">
        <v>101</v>
      </c>
      <c r="K17" s="33">
        <v>42</v>
      </c>
      <c r="M17" s="33">
        <v>58</v>
      </c>
      <c r="O17" s="33">
        <v>81</v>
      </c>
      <c r="Q17" s="33">
        <v>73</v>
      </c>
      <c r="S17" s="33">
        <v>77</v>
      </c>
      <c r="U17" s="33">
        <v>106</v>
      </c>
      <c r="W17" s="33">
        <v>144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>
        <v>975</v>
      </c>
      <c r="G19" s="33">
        <v>944</v>
      </c>
      <c r="I19" s="33">
        <v>1471</v>
      </c>
      <c r="K19" s="33">
        <v>1355</v>
      </c>
      <c r="M19" s="33">
        <v>563</v>
      </c>
      <c r="O19" s="33">
        <v>461</v>
      </c>
      <c r="Q19" s="33">
        <v>477</v>
      </c>
      <c r="S19" s="33">
        <v>323</v>
      </c>
      <c r="U19" s="33">
        <v>460</v>
      </c>
      <c r="W19" s="33">
        <v>749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>
        <v>215</v>
      </c>
      <c r="G20" s="33">
        <v>215</v>
      </c>
      <c r="I20" s="33">
        <v>245</v>
      </c>
      <c r="K20" s="33">
        <v>266</v>
      </c>
      <c r="M20" s="33">
        <v>246</v>
      </c>
      <c r="O20" s="33">
        <v>297</v>
      </c>
      <c r="Q20" s="33">
        <v>291</v>
      </c>
      <c r="S20" s="33">
        <v>360</v>
      </c>
      <c r="U20" s="33">
        <v>418</v>
      </c>
      <c r="W20" s="33">
        <v>420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>
        <v>68</v>
      </c>
      <c r="G22" s="33"/>
      <c r="I22" s="33"/>
      <c r="K22" s="33"/>
      <c r="M22" s="33"/>
      <c r="O22" s="33"/>
      <c r="Q22" s="33"/>
      <c r="S22" s="33">
        <v>1</v>
      </c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>
        <v>8</v>
      </c>
      <c r="G23" s="33">
        <v>9</v>
      </c>
      <c r="I23" s="33">
        <v>7</v>
      </c>
      <c r="K23" s="33">
        <v>9</v>
      </c>
      <c r="M23" s="33">
        <v>9</v>
      </c>
      <c r="O23" s="33">
        <v>7</v>
      </c>
      <c r="Q23" s="33">
        <v>8</v>
      </c>
      <c r="S23" s="33">
        <v>10</v>
      </c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18</v>
      </c>
      <c r="G24" s="33">
        <v>23</v>
      </c>
      <c r="I24" s="33">
        <v>35</v>
      </c>
      <c r="K24" s="33">
        <v>19</v>
      </c>
      <c r="M24" s="33">
        <v>64</v>
      </c>
      <c r="O24" s="33">
        <v>43</v>
      </c>
      <c r="Q24" s="33">
        <v>23</v>
      </c>
      <c r="S24" s="33">
        <v>19</v>
      </c>
      <c r="U24" s="33"/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2</v>
      </c>
      <c r="G33" s="33">
        <v>4</v>
      </c>
      <c r="I33" s="33">
        <v>5</v>
      </c>
      <c r="K33" s="33">
        <v>2</v>
      </c>
      <c r="M33" s="33">
        <v>1</v>
      </c>
      <c r="O33" s="33">
        <v>1</v>
      </c>
      <c r="Q33" s="33">
        <v>1</v>
      </c>
      <c r="S33" s="33">
        <v>1</v>
      </c>
      <c r="U33" s="33">
        <v>260</v>
      </c>
      <c r="W33" s="33">
        <v>332</v>
      </c>
    </row>
    <row r="34" spans="1:37" ht="15" customHeight="1" x14ac:dyDescent="0.4">
      <c r="A34" s="32" t="s">
        <v>58</v>
      </c>
      <c r="B34" s="33" t="s">
        <v>32</v>
      </c>
      <c r="E34" s="33">
        <v>-35</v>
      </c>
      <c r="G34" s="33">
        <v>-21</v>
      </c>
      <c r="I34" s="33">
        <v>-18</v>
      </c>
      <c r="K34" s="33">
        <v>-17</v>
      </c>
      <c r="M34" s="33">
        <v>-16</v>
      </c>
      <c r="O34" s="33">
        <v>-99</v>
      </c>
      <c r="Q34" s="33">
        <v>-93</v>
      </c>
      <c r="S34" s="33">
        <v>-52</v>
      </c>
      <c r="U34" s="33">
        <v>-51</v>
      </c>
      <c r="W34" s="33">
        <v>-241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1694</v>
      </c>
      <c r="F36" s="39">
        <f>E37+E46+E55</f>
        <v>1693</v>
      </c>
      <c r="G36" s="38">
        <v>1713</v>
      </c>
      <c r="H36" s="39">
        <f>G37+G46+G55</f>
        <v>1714</v>
      </c>
      <c r="I36" s="38">
        <v>1723</v>
      </c>
      <c r="J36" s="39">
        <f>I37+I46+I55</f>
        <v>1722</v>
      </c>
      <c r="K36" s="38">
        <v>1579</v>
      </c>
      <c r="L36" s="39">
        <f>K37+K46+K55</f>
        <v>1577</v>
      </c>
      <c r="M36" s="38">
        <v>1757</v>
      </c>
      <c r="N36" s="39">
        <f>M37+M46+M55</f>
        <v>1756</v>
      </c>
      <c r="O36" s="38">
        <v>1875</v>
      </c>
      <c r="P36" s="39">
        <f>O37+O46+O55</f>
        <v>1874</v>
      </c>
      <c r="Q36" s="38">
        <v>1806</v>
      </c>
      <c r="R36" s="39">
        <f>Q37+Q46+Q55</f>
        <v>1804</v>
      </c>
      <c r="S36" s="38">
        <v>1861</v>
      </c>
      <c r="T36" s="39">
        <f>S37+S46+S55</f>
        <v>1859</v>
      </c>
      <c r="U36" s="38">
        <v>1984</v>
      </c>
      <c r="V36" s="39">
        <f>U37+U46+U55</f>
        <v>1983</v>
      </c>
      <c r="W36" s="38">
        <v>1639</v>
      </c>
      <c r="X36" s="39">
        <f>W37+W46+W55</f>
        <v>1638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1428</v>
      </c>
      <c r="F37" s="41">
        <f>SUM(E38:E45)-SUM(E39:E43)</f>
        <v>1428</v>
      </c>
      <c r="G37" s="40">
        <v>1515</v>
      </c>
      <c r="H37" s="41">
        <f>SUM(G38:G45)-SUM(G39:G43)</f>
        <v>1515</v>
      </c>
      <c r="I37" s="40">
        <v>1543</v>
      </c>
      <c r="J37" s="41">
        <f>SUM(I38:I45)-SUM(I39:I43)</f>
        <v>1540</v>
      </c>
      <c r="K37" s="40">
        <v>1496</v>
      </c>
      <c r="L37" s="41">
        <f>SUM(K38:K45)-SUM(K39:K43)</f>
        <v>1495</v>
      </c>
      <c r="M37" s="40">
        <v>1684</v>
      </c>
      <c r="N37" s="41">
        <f>SUM(M38:M45)-SUM(M39:M43)</f>
        <v>1680</v>
      </c>
      <c r="O37" s="40">
        <v>1774</v>
      </c>
      <c r="P37" s="41">
        <f>SUM(O38:O45)-SUM(O39:O43)</f>
        <v>1772</v>
      </c>
      <c r="Q37" s="40">
        <v>1694</v>
      </c>
      <c r="R37" s="41">
        <f>SUM(Q38:Q45)-SUM(Q39:Q43)</f>
        <v>1693</v>
      </c>
      <c r="S37" s="40">
        <v>1624</v>
      </c>
      <c r="T37" s="41">
        <f>SUM(S38:S45)-SUM(S39:S43)</f>
        <v>1624</v>
      </c>
      <c r="U37" s="40">
        <v>1690</v>
      </c>
      <c r="V37" s="41">
        <f>SUM(U38:U45)-SUM(U39:U43)</f>
        <v>1689</v>
      </c>
      <c r="W37" s="40">
        <v>1516</v>
      </c>
      <c r="X37" s="41">
        <f>SUM(W38:W45)-SUM(W39:W43)</f>
        <v>1515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805</v>
      </c>
      <c r="G38" s="33">
        <v>797</v>
      </c>
      <c r="I38" s="33">
        <v>883</v>
      </c>
      <c r="K38" s="33">
        <v>794</v>
      </c>
      <c r="M38" s="33">
        <v>899</v>
      </c>
      <c r="O38" s="33">
        <v>867</v>
      </c>
      <c r="Q38" s="33">
        <v>1039</v>
      </c>
      <c r="S38" s="33">
        <v>971</v>
      </c>
      <c r="U38" s="33">
        <v>992</v>
      </c>
      <c r="W38" s="33">
        <v>874</v>
      </c>
    </row>
    <row r="39" spans="1:37" ht="15" customHeight="1" x14ac:dyDescent="0.4">
      <c r="A39" s="32" t="s">
        <v>63</v>
      </c>
      <c r="B39" s="33" t="s">
        <v>32</v>
      </c>
      <c r="E39" s="33">
        <v>666</v>
      </c>
      <c r="G39" s="33">
        <v>669</v>
      </c>
      <c r="I39" s="33">
        <v>678</v>
      </c>
      <c r="K39" s="33">
        <v>639</v>
      </c>
      <c r="M39" s="33">
        <v>706</v>
      </c>
      <c r="O39" s="33">
        <v>689</v>
      </c>
      <c r="Q39" s="33">
        <v>688</v>
      </c>
      <c r="S39" s="33">
        <v>681</v>
      </c>
      <c r="U39" s="33">
        <v>735</v>
      </c>
      <c r="W39" s="33">
        <v>632</v>
      </c>
    </row>
    <row r="40" spans="1:37" ht="15" customHeight="1" x14ac:dyDescent="0.4">
      <c r="A40" s="32" t="s">
        <v>64</v>
      </c>
      <c r="B40" s="33" t="s">
        <v>32</v>
      </c>
      <c r="E40" s="33">
        <v>123</v>
      </c>
      <c r="G40" s="33">
        <v>114</v>
      </c>
      <c r="I40" s="33">
        <v>191</v>
      </c>
      <c r="K40" s="33">
        <v>144</v>
      </c>
      <c r="M40" s="33">
        <v>180</v>
      </c>
      <c r="O40" s="33">
        <v>159</v>
      </c>
      <c r="Q40" s="33">
        <v>327</v>
      </c>
      <c r="S40" s="33">
        <v>268</v>
      </c>
      <c r="U40" s="33">
        <v>198</v>
      </c>
      <c r="W40" s="33">
        <v>147</v>
      </c>
    </row>
    <row r="41" spans="1:37" ht="15" customHeight="1" x14ac:dyDescent="0.4">
      <c r="A41" s="32" t="s">
        <v>65</v>
      </c>
      <c r="B41" s="33" t="s">
        <v>32</v>
      </c>
      <c r="E41" s="33">
        <v>16</v>
      </c>
      <c r="G41" s="33">
        <v>14</v>
      </c>
      <c r="I41" s="33">
        <v>14</v>
      </c>
      <c r="K41" s="33">
        <v>10</v>
      </c>
      <c r="M41" s="33">
        <v>10</v>
      </c>
      <c r="O41" s="33">
        <v>8</v>
      </c>
      <c r="Q41" s="33">
        <v>8</v>
      </c>
      <c r="S41" s="33">
        <v>10</v>
      </c>
    </row>
    <row r="42" spans="1:37" ht="15" customHeight="1" x14ac:dyDescent="0.4">
      <c r="A42" s="32" t="s">
        <v>66</v>
      </c>
      <c r="B42" s="33" t="s">
        <v>32</v>
      </c>
      <c r="M42" s="33">
        <v>3</v>
      </c>
      <c r="O42" s="33">
        <v>11</v>
      </c>
      <c r="Q42" s="33">
        <v>15</v>
      </c>
      <c r="S42" s="33">
        <v>10</v>
      </c>
      <c r="U42" s="33">
        <v>46</v>
      </c>
      <c r="W42" s="33">
        <v>79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>
        <v>12</v>
      </c>
      <c r="V43" s="36"/>
      <c r="W43" s="35">
        <v>15</v>
      </c>
      <c r="X43" s="36"/>
    </row>
    <row r="44" spans="1:37" ht="15" customHeight="1" x14ac:dyDescent="0.4">
      <c r="A44" s="32" t="s">
        <v>68</v>
      </c>
      <c r="B44" s="33" t="s">
        <v>32</v>
      </c>
      <c r="G44" s="33">
        <v>65</v>
      </c>
      <c r="I44" s="33">
        <v>5</v>
      </c>
      <c r="K44" s="33">
        <v>49</v>
      </c>
      <c r="M44" s="33">
        <v>128</v>
      </c>
      <c r="O44" s="33">
        <v>252</v>
      </c>
      <c r="Q44" s="33">
        <v>1</v>
      </c>
      <c r="U44" s="33">
        <v>32</v>
      </c>
    </row>
    <row r="45" spans="1:37" ht="15" customHeight="1" x14ac:dyDescent="0.4">
      <c r="A45" s="32" t="s">
        <v>69</v>
      </c>
      <c r="B45" s="33" t="s">
        <v>32</v>
      </c>
      <c r="E45" s="33">
        <v>623</v>
      </c>
      <c r="G45" s="33">
        <v>653</v>
      </c>
      <c r="I45" s="33">
        <v>652</v>
      </c>
      <c r="K45" s="33">
        <v>652</v>
      </c>
      <c r="M45" s="33">
        <v>653</v>
      </c>
      <c r="O45" s="33">
        <v>653</v>
      </c>
      <c r="Q45" s="33">
        <v>653</v>
      </c>
      <c r="S45" s="33">
        <v>653</v>
      </c>
      <c r="U45" s="33">
        <v>665</v>
      </c>
      <c r="W45" s="33">
        <v>641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6</v>
      </c>
      <c r="F46" s="41">
        <f>E46</f>
        <v>6</v>
      </c>
      <c r="G46" s="40">
        <v>6</v>
      </c>
      <c r="H46" s="41">
        <f>G46</f>
        <v>6</v>
      </c>
      <c r="I46" s="40">
        <v>5</v>
      </c>
      <c r="J46" s="41">
        <f>I46</f>
        <v>5</v>
      </c>
      <c r="K46" s="40">
        <v>4</v>
      </c>
      <c r="L46" s="41">
        <f>K46</f>
        <v>4</v>
      </c>
      <c r="M46" s="40">
        <v>6</v>
      </c>
      <c r="N46" s="41">
        <f>M46</f>
        <v>6</v>
      </c>
      <c r="O46" s="40">
        <v>27</v>
      </c>
      <c r="P46" s="41">
        <f>O46</f>
        <v>27</v>
      </c>
      <c r="Q46" s="40">
        <v>26</v>
      </c>
      <c r="R46" s="41">
        <f>Q46</f>
        <v>26</v>
      </c>
      <c r="S46" s="40">
        <v>22</v>
      </c>
      <c r="T46" s="41">
        <f>S46</f>
        <v>22</v>
      </c>
      <c r="U46" s="40">
        <v>17</v>
      </c>
      <c r="V46" s="41">
        <f>U46</f>
        <v>17</v>
      </c>
      <c r="W46" s="40">
        <v>12</v>
      </c>
      <c r="X46" s="41">
        <f>W46</f>
        <v>12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E49" s="33">
        <v>1</v>
      </c>
      <c r="G49" s="33">
        <v>1</v>
      </c>
      <c r="S49" s="33">
        <v>1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  <c r="O51" s="33">
        <v>20</v>
      </c>
      <c r="Q51" s="33">
        <v>20</v>
      </c>
      <c r="S51" s="33">
        <v>15</v>
      </c>
      <c r="U51" s="33">
        <v>10</v>
      </c>
      <c r="W51" s="33">
        <v>5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5</v>
      </c>
      <c r="G54" s="33">
        <v>5</v>
      </c>
      <c r="I54" s="33">
        <v>4</v>
      </c>
      <c r="K54" s="33">
        <v>4</v>
      </c>
      <c r="M54" s="33">
        <v>6</v>
      </c>
      <c r="O54" s="33">
        <v>6</v>
      </c>
      <c r="Q54" s="33">
        <v>6</v>
      </c>
      <c r="S54" s="33">
        <v>6</v>
      </c>
      <c r="U54" s="33">
        <v>7</v>
      </c>
      <c r="W54" s="33">
        <v>7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259</v>
      </c>
      <c r="F55" s="41">
        <f>SUM(E56:E76)-SUM(E57:E61)</f>
        <v>258</v>
      </c>
      <c r="G55" s="40">
        <v>193</v>
      </c>
      <c r="H55" s="41">
        <f>SUM(G56:G76)-SUM(G57:G61)</f>
        <v>192</v>
      </c>
      <c r="I55" s="40">
        <v>174</v>
      </c>
      <c r="J55" s="41">
        <f>SUM(I56:I76)-SUM(I57:I61)</f>
        <v>173</v>
      </c>
      <c r="K55" s="40">
        <v>77</v>
      </c>
      <c r="L55" s="41">
        <f>SUM(K56:K76)-SUM(K57:K61)</f>
        <v>76</v>
      </c>
      <c r="M55" s="40">
        <v>66</v>
      </c>
      <c r="N55" s="41">
        <f>SUM(M56:M76)-SUM(M57:M61)</f>
        <v>66</v>
      </c>
      <c r="O55" s="40">
        <v>73</v>
      </c>
      <c r="P55" s="41">
        <f>SUM(O56:O76)-SUM(O57:O61)</f>
        <v>72</v>
      </c>
      <c r="Q55" s="40">
        <v>84</v>
      </c>
      <c r="R55" s="41">
        <f>SUM(Q56:Q76)-SUM(Q57:Q61)</f>
        <v>83</v>
      </c>
      <c r="S55" s="40">
        <v>213</v>
      </c>
      <c r="T55" s="41">
        <f>SUM(S56:S76)-SUM(S57:S61)</f>
        <v>211</v>
      </c>
      <c r="U55" s="40">
        <v>276</v>
      </c>
      <c r="V55" s="41">
        <f>SUM(U56:U76)-SUM(U57:U61)</f>
        <v>275</v>
      </c>
      <c r="W55" s="40">
        <v>110</v>
      </c>
      <c r="X55" s="41">
        <f>SUM(W56:W76)-SUM(W57:W61)</f>
        <v>110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138</v>
      </c>
      <c r="F56" s="31">
        <f>SUM(E57:E61)</f>
        <v>140</v>
      </c>
      <c r="G56" s="33">
        <v>72</v>
      </c>
      <c r="H56" s="31">
        <f>SUM(G57:G61)</f>
        <v>72</v>
      </c>
      <c r="I56" s="33">
        <v>58</v>
      </c>
      <c r="J56" s="31">
        <f>SUM(I57:I61)</f>
        <v>58</v>
      </c>
      <c r="K56" s="33">
        <v>60</v>
      </c>
      <c r="L56" s="31">
        <f>SUM(K57:K61)</f>
        <v>59</v>
      </c>
      <c r="M56" s="33">
        <v>49</v>
      </c>
      <c r="N56" s="31">
        <f>SUM(M57:M61)</f>
        <v>49</v>
      </c>
      <c r="O56" s="33">
        <v>52</v>
      </c>
      <c r="P56" s="31">
        <f>SUM(O57:O61)</f>
        <v>51</v>
      </c>
      <c r="Q56" s="33">
        <v>61</v>
      </c>
      <c r="R56" s="31">
        <f>SUM(Q57:Q61)</f>
        <v>60</v>
      </c>
      <c r="S56" s="33">
        <v>60</v>
      </c>
      <c r="T56" s="31">
        <f>SUM(S57:S61)</f>
        <v>60</v>
      </c>
      <c r="U56" s="33">
        <v>72</v>
      </c>
      <c r="V56" s="31">
        <f>SUM(U57:U61)</f>
        <v>72</v>
      </c>
      <c r="W56" s="33">
        <v>57</v>
      </c>
      <c r="X56" s="31">
        <f>SUM(W57:W61)</f>
        <v>57</v>
      </c>
    </row>
    <row r="57" spans="1:37" ht="15" customHeight="1" x14ac:dyDescent="0.4">
      <c r="A57" s="32" t="s">
        <v>80</v>
      </c>
      <c r="B57" s="33" t="s">
        <v>32</v>
      </c>
      <c r="E57" s="33">
        <v>138</v>
      </c>
      <c r="G57" s="33">
        <v>70</v>
      </c>
      <c r="I57" s="33">
        <v>56</v>
      </c>
      <c r="K57" s="33">
        <v>55</v>
      </c>
      <c r="M57" s="33">
        <v>45</v>
      </c>
      <c r="O57" s="33">
        <v>49</v>
      </c>
      <c r="Q57" s="33">
        <v>58</v>
      </c>
      <c r="S57" s="33">
        <v>58</v>
      </c>
      <c r="U57" s="33">
        <v>72</v>
      </c>
      <c r="W57" s="33">
        <v>57</v>
      </c>
    </row>
    <row r="58" spans="1:37" ht="15" customHeight="1" x14ac:dyDescent="0.4">
      <c r="A58" s="32" t="s">
        <v>81</v>
      </c>
      <c r="B58" s="33" t="s">
        <v>32</v>
      </c>
      <c r="K58" s="33">
        <v>2</v>
      </c>
      <c r="M58" s="33">
        <v>2</v>
      </c>
    </row>
    <row r="59" spans="1:37" ht="15" customHeight="1" x14ac:dyDescent="0.4">
      <c r="A59" s="32" t="s">
        <v>82</v>
      </c>
      <c r="B59" s="33" t="s">
        <v>32</v>
      </c>
      <c r="E59" s="33">
        <v>2</v>
      </c>
      <c r="G59" s="33">
        <v>2</v>
      </c>
      <c r="I59" s="33">
        <v>2</v>
      </c>
      <c r="K59" s="33">
        <v>2</v>
      </c>
      <c r="M59" s="33">
        <v>2</v>
      </c>
      <c r="O59" s="33">
        <v>2</v>
      </c>
      <c r="Q59" s="33">
        <v>2</v>
      </c>
      <c r="S59" s="33">
        <v>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E64" s="33">
        <v>9</v>
      </c>
      <c r="G64" s="33">
        <v>8</v>
      </c>
      <c r="I64" s="33">
        <v>8</v>
      </c>
      <c r="K64" s="33">
        <v>8</v>
      </c>
      <c r="M64" s="33">
        <v>9</v>
      </c>
      <c r="O64" s="33">
        <v>9</v>
      </c>
      <c r="Q64" s="33">
        <v>10</v>
      </c>
      <c r="S64" s="33">
        <v>286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1</v>
      </c>
      <c r="K67" s="33">
        <v>3</v>
      </c>
      <c r="M67" s="33">
        <v>5</v>
      </c>
      <c r="O67" s="33">
        <v>7</v>
      </c>
      <c r="Q67" s="33">
        <v>6</v>
      </c>
      <c r="S67" s="33">
        <v>7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119</v>
      </c>
      <c r="F74" s="41">
        <f>E74</f>
        <v>119</v>
      </c>
      <c r="G74" s="40">
        <v>120</v>
      </c>
      <c r="H74" s="41">
        <f>G74</f>
        <v>120</v>
      </c>
      <c r="I74" s="40">
        <v>115</v>
      </c>
      <c r="J74" s="41">
        <f>I74</f>
        <v>115</v>
      </c>
      <c r="K74" s="40">
        <v>13</v>
      </c>
      <c r="L74" s="41">
        <f>K74</f>
        <v>13</v>
      </c>
      <c r="M74" s="40">
        <v>12</v>
      </c>
      <c r="N74" s="41">
        <f>M74</f>
        <v>12</v>
      </c>
      <c r="O74" s="40">
        <v>13</v>
      </c>
      <c r="P74" s="41">
        <f>O74</f>
        <v>13</v>
      </c>
      <c r="Q74" s="40">
        <v>16</v>
      </c>
      <c r="R74" s="41">
        <f>Q74</f>
        <v>16</v>
      </c>
      <c r="S74" s="40">
        <v>20</v>
      </c>
      <c r="T74" s="41">
        <f>S74</f>
        <v>20</v>
      </c>
      <c r="U74" s="40">
        <v>347</v>
      </c>
      <c r="V74" s="41">
        <f>U74</f>
        <v>347</v>
      </c>
      <c r="W74" s="40">
        <v>342</v>
      </c>
      <c r="X74" s="41">
        <f>W74</f>
        <v>342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-9</v>
      </c>
      <c r="G75" s="33">
        <v>-8</v>
      </c>
      <c r="I75" s="33">
        <v>-8</v>
      </c>
      <c r="K75" s="33">
        <v>-8</v>
      </c>
      <c r="M75" s="33">
        <v>-9</v>
      </c>
      <c r="O75" s="33">
        <v>-9</v>
      </c>
      <c r="Q75" s="33">
        <v>-10</v>
      </c>
      <c r="S75" s="33">
        <v>-162</v>
      </c>
      <c r="U75" s="33">
        <v>-144</v>
      </c>
      <c r="W75" s="33">
        <v>-289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6494</v>
      </c>
      <c r="F83" s="44">
        <f>E8+E37+E46+E55+E77+E81+E82</f>
        <v>6493</v>
      </c>
      <c r="G83" s="43">
        <v>6093</v>
      </c>
      <c r="H83" s="44">
        <f>G8+G37+G46+G55+G77+G81+G82</f>
        <v>6094</v>
      </c>
      <c r="I83" s="43">
        <v>6464</v>
      </c>
      <c r="J83" s="44">
        <f>I8+I37+I46+I55+I77+I81+I82</f>
        <v>6463</v>
      </c>
      <c r="K83" s="43">
        <v>6246</v>
      </c>
      <c r="L83" s="44">
        <f>K8+K37+K46+K55+K77+K81+K82</f>
        <v>6244</v>
      </c>
      <c r="M83" s="43">
        <v>5296</v>
      </c>
      <c r="N83" s="44">
        <f>M8+M37+M46+M55+M77+M81+M82</f>
        <v>5294</v>
      </c>
      <c r="O83" s="43">
        <v>5867</v>
      </c>
      <c r="P83" s="44">
        <f>O8+O37+O46+O55+O77+O81+O82</f>
        <v>5866</v>
      </c>
      <c r="Q83" s="43">
        <v>5797</v>
      </c>
      <c r="R83" s="44">
        <f>Q8+Q37+Q46+Q55+Q77+Q81+Q82</f>
        <v>5795</v>
      </c>
      <c r="S83" s="43">
        <v>5360</v>
      </c>
      <c r="T83" s="44">
        <f>S8+S37+S46+S55+S77+S81+S82</f>
        <v>5358</v>
      </c>
      <c r="U83" s="43">
        <v>7279</v>
      </c>
      <c r="V83" s="44">
        <f>U8+U37+U46+U55+U77+U81+U82</f>
        <v>7278</v>
      </c>
      <c r="W83" s="43">
        <v>5084</v>
      </c>
      <c r="X83" s="44">
        <f>W8+W37+W46+W55+W77+W81+W82</f>
        <v>5082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4191</v>
      </c>
      <c r="F84" s="39">
        <f>SUM(E85:E111)-E87</f>
        <v>4191</v>
      </c>
      <c r="G84" s="38">
        <v>3910</v>
      </c>
      <c r="H84" s="39">
        <f>SUM(G85:G111)-G87</f>
        <v>3911</v>
      </c>
      <c r="I84" s="38">
        <v>4188</v>
      </c>
      <c r="J84" s="39">
        <f>SUM(I85:I111)-I87</f>
        <v>4184</v>
      </c>
      <c r="K84" s="38">
        <v>4163</v>
      </c>
      <c r="L84" s="39">
        <f>SUM(K85:K111)-K87</f>
        <v>4158</v>
      </c>
      <c r="M84" s="38">
        <v>3258</v>
      </c>
      <c r="N84" s="39">
        <f>SUM(M85:M111)-M87</f>
        <v>3252</v>
      </c>
      <c r="O84" s="38">
        <v>3867</v>
      </c>
      <c r="P84" s="39">
        <f>SUM(O85:O111)-O87</f>
        <v>3862</v>
      </c>
      <c r="Q84" s="38">
        <v>3685</v>
      </c>
      <c r="R84" s="39">
        <f>SUM(Q85:Q111)-Q87</f>
        <v>3678</v>
      </c>
      <c r="S84" s="38">
        <v>3837</v>
      </c>
      <c r="T84" s="39">
        <f>SUM(S85:S111)-S87</f>
        <v>3831</v>
      </c>
      <c r="U84" s="38">
        <v>5366</v>
      </c>
      <c r="V84" s="39">
        <f>SUM(U85:U111)-U87</f>
        <v>5362</v>
      </c>
      <c r="W84" s="38">
        <v>4075</v>
      </c>
      <c r="X84" s="39">
        <f>SUM(W85:W111)-W87</f>
        <v>4069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IF(AND(L84&gt;K84-6,L84&lt;K84+6),1)</f>
        <v>1</v>
      </c>
      <c r="AJ84" s="37">
        <f>IF(AND(V84&gt;U84-5,V84&lt;U84+5),1)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1611</v>
      </c>
      <c r="G85" s="33">
        <v>1580</v>
      </c>
      <c r="I85" s="33">
        <v>1256</v>
      </c>
      <c r="K85" s="33">
        <v>1056</v>
      </c>
      <c r="M85" s="33">
        <v>795</v>
      </c>
      <c r="O85" s="33">
        <v>1248</v>
      </c>
      <c r="Q85" s="33">
        <v>1264</v>
      </c>
      <c r="S85" s="33">
        <v>1159</v>
      </c>
      <c r="U85" s="33">
        <v>2834</v>
      </c>
      <c r="W85" s="33">
        <v>1746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1958</v>
      </c>
      <c r="G87" s="33">
        <v>1942</v>
      </c>
      <c r="I87" s="33">
        <v>2118</v>
      </c>
      <c r="K87" s="33">
        <v>2191</v>
      </c>
      <c r="M87" s="33">
        <v>2092</v>
      </c>
      <c r="O87" s="33">
        <v>2393</v>
      </c>
      <c r="Q87" s="33">
        <v>2187</v>
      </c>
      <c r="S87" s="33">
        <v>2405</v>
      </c>
      <c r="U87" s="33">
        <v>2217</v>
      </c>
      <c r="W87" s="33">
        <v>1873</v>
      </c>
    </row>
    <row r="88" spans="1:37" ht="15" customHeight="1" outlineLevel="1" x14ac:dyDescent="0.4">
      <c r="A88" s="32" t="s">
        <v>108</v>
      </c>
      <c r="B88" s="33" t="s">
        <v>32</v>
      </c>
      <c r="E88" s="33">
        <v>1958</v>
      </c>
      <c r="G88" s="33">
        <v>1942</v>
      </c>
      <c r="I88" s="33">
        <v>2118</v>
      </c>
      <c r="K88" s="33">
        <v>2191</v>
      </c>
      <c r="M88" s="33">
        <v>2068</v>
      </c>
      <c r="O88" s="33">
        <v>2355</v>
      </c>
      <c r="Q88" s="33">
        <v>2148</v>
      </c>
      <c r="S88" s="33">
        <v>2367</v>
      </c>
      <c r="U88" s="33">
        <v>2179</v>
      </c>
      <c r="W88" s="33">
        <v>1844</v>
      </c>
    </row>
    <row r="89" spans="1:37" ht="15" customHeight="1" outlineLevel="1" x14ac:dyDescent="0.4">
      <c r="A89" s="32" t="s">
        <v>109</v>
      </c>
      <c r="B89" s="33" t="s">
        <v>32</v>
      </c>
      <c r="M89" s="33">
        <v>24</v>
      </c>
      <c r="O89" s="33">
        <v>38</v>
      </c>
      <c r="Q89" s="33">
        <v>38</v>
      </c>
      <c r="S89" s="33">
        <v>38</v>
      </c>
      <c r="U89" s="33">
        <v>38</v>
      </c>
      <c r="W89" s="33">
        <v>28</v>
      </c>
    </row>
    <row r="90" spans="1:37" ht="15" customHeight="1" x14ac:dyDescent="0.4">
      <c r="A90" s="32" t="s">
        <v>110</v>
      </c>
      <c r="B90" s="33" t="s">
        <v>32</v>
      </c>
      <c r="O90" s="33">
        <v>7</v>
      </c>
      <c r="Q90" s="33">
        <v>9</v>
      </c>
      <c r="S90" s="33">
        <v>9</v>
      </c>
      <c r="U90" s="33">
        <v>20</v>
      </c>
      <c r="W90" s="33">
        <v>29</v>
      </c>
    </row>
    <row r="91" spans="1:37" ht="15" customHeight="1" x14ac:dyDescent="0.4">
      <c r="A91" s="32" t="s">
        <v>111</v>
      </c>
      <c r="B91" s="33" t="s">
        <v>32</v>
      </c>
      <c r="E91" s="33">
        <v>124</v>
      </c>
      <c r="G91" s="33">
        <v>71</v>
      </c>
      <c r="I91" s="33">
        <v>62</v>
      </c>
      <c r="K91" s="33">
        <v>54</v>
      </c>
      <c r="M91" s="33">
        <v>61</v>
      </c>
      <c r="O91" s="33">
        <v>93</v>
      </c>
      <c r="Q91" s="33">
        <v>73</v>
      </c>
      <c r="S91" s="33">
        <v>66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38</v>
      </c>
      <c r="I93" s="33">
        <v>1</v>
      </c>
      <c r="K93" s="33">
        <v>3</v>
      </c>
      <c r="M93" s="33">
        <v>3</v>
      </c>
      <c r="O93" s="33">
        <v>3</v>
      </c>
      <c r="Q93" s="33">
        <v>3</v>
      </c>
      <c r="S93" s="33">
        <v>1</v>
      </c>
      <c r="U93" s="33">
        <v>11</v>
      </c>
      <c r="W93" s="33">
        <v>1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  <c r="G95" s="33">
        <v>10</v>
      </c>
      <c r="K95" s="33">
        <v>35</v>
      </c>
      <c r="M95" s="33">
        <v>41</v>
      </c>
      <c r="S95" s="33">
        <v>36</v>
      </c>
      <c r="W95" s="33">
        <v>74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  <c r="E98" s="33">
        <v>371</v>
      </c>
      <c r="G98" s="33">
        <v>217</v>
      </c>
      <c r="I98" s="33">
        <v>613</v>
      </c>
      <c r="K98" s="33">
        <v>760</v>
      </c>
      <c r="M98" s="33">
        <v>157</v>
      </c>
      <c r="O98" s="33">
        <v>43</v>
      </c>
      <c r="Q98" s="33">
        <v>54</v>
      </c>
      <c r="S98" s="33">
        <v>62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E100" s="33">
        <v>4</v>
      </c>
      <c r="G100" s="33">
        <v>5</v>
      </c>
      <c r="I100" s="33">
        <v>33</v>
      </c>
      <c r="K100" s="33">
        <v>32</v>
      </c>
      <c r="M100" s="33">
        <v>32</v>
      </c>
      <c r="O100" s="33">
        <v>32</v>
      </c>
      <c r="Q100" s="33">
        <v>32</v>
      </c>
      <c r="S100" s="33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50</v>
      </c>
      <c r="G104" s="33">
        <v>50</v>
      </c>
      <c r="I104" s="33">
        <v>34</v>
      </c>
      <c r="K104" s="33">
        <v>24</v>
      </c>
      <c r="M104" s="33">
        <v>27</v>
      </c>
      <c r="O104" s="33">
        <v>28</v>
      </c>
      <c r="Q104" s="33">
        <v>28</v>
      </c>
      <c r="S104" s="33">
        <v>25</v>
      </c>
      <c r="U104" s="33">
        <v>23</v>
      </c>
      <c r="W104" s="33">
        <v>23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S107" s="33">
        <v>16</v>
      </c>
      <c r="U107" s="33">
        <v>5</v>
      </c>
      <c r="W107" s="33">
        <v>45</v>
      </c>
    </row>
    <row r="108" spans="1:37" ht="15" customHeight="1" x14ac:dyDescent="0.4">
      <c r="A108" s="32" t="s">
        <v>128</v>
      </c>
      <c r="B108" s="33" t="s">
        <v>32</v>
      </c>
      <c r="E108" s="33">
        <v>5</v>
      </c>
      <c r="G108" s="33">
        <v>3</v>
      </c>
      <c r="I108" s="33">
        <v>61</v>
      </c>
      <c r="K108" s="33">
        <v>1</v>
      </c>
      <c r="M108" s="33">
        <v>43</v>
      </c>
      <c r="O108" s="33">
        <v>14</v>
      </c>
      <c r="Q108" s="33">
        <v>13</v>
      </c>
      <c r="S108" s="33">
        <v>20</v>
      </c>
      <c r="U108" s="33">
        <v>29</v>
      </c>
      <c r="W108" s="33">
        <v>1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30</v>
      </c>
      <c r="F111" s="36"/>
      <c r="G111" s="35">
        <v>33</v>
      </c>
      <c r="H111" s="36"/>
      <c r="I111" s="35">
        <v>6</v>
      </c>
      <c r="J111" s="36"/>
      <c r="K111" s="35">
        <v>2</v>
      </c>
      <c r="L111" s="36"/>
      <c r="M111" s="35">
        <v>1</v>
      </c>
      <c r="N111" s="36"/>
      <c r="O111" s="35">
        <v>1</v>
      </c>
      <c r="P111" s="36"/>
      <c r="Q111" s="35">
        <v>16</v>
      </c>
      <c r="R111" s="36"/>
      <c r="S111" s="35"/>
      <c r="T111" s="36"/>
      <c r="U111" s="35">
        <v>223</v>
      </c>
      <c r="V111" s="36"/>
      <c r="W111" s="35">
        <v>278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806</v>
      </c>
      <c r="F112" s="39">
        <f>SUM(E113:E131)-E113-SUM(E121:E124)</f>
        <v>807</v>
      </c>
      <c r="G112" s="38">
        <v>748</v>
      </c>
      <c r="H112" s="39">
        <f>SUM(G113:G131)-G113-SUM(G121:G124)</f>
        <v>748</v>
      </c>
      <c r="I112" s="38">
        <v>1083</v>
      </c>
      <c r="J112" s="39">
        <f>SUM(I113:I131)-I113-SUM(I121:I124)</f>
        <v>1082</v>
      </c>
      <c r="K112" s="38">
        <v>849</v>
      </c>
      <c r="L112" s="39">
        <f>SUM(K113:K131)-K113-SUM(K121:K124)</f>
        <v>847</v>
      </c>
      <c r="M112" s="38">
        <v>954</v>
      </c>
      <c r="N112" s="39">
        <f>SUM(M113:M131)-M113-SUM(M121:M124)</f>
        <v>952</v>
      </c>
      <c r="O112" s="38">
        <v>1060</v>
      </c>
      <c r="P112" s="39">
        <f>SUM(O113:O131)-O113-SUM(O121:O124)</f>
        <v>1057</v>
      </c>
      <c r="Q112" s="38">
        <v>1158</v>
      </c>
      <c r="R112" s="39">
        <f>SUM(Q113:Q131)-Q113-SUM(Q121:Q124)</f>
        <v>1155</v>
      </c>
      <c r="S112" s="38">
        <v>1270</v>
      </c>
      <c r="T112" s="39">
        <f>SUM(S113:S131)-S113-SUM(S121:S124)</f>
        <v>1266</v>
      </c>
      <c r="U112" s="38">
        <v>1589</v>
      </c>
      <c r="V112" s="39">
        <f>SUM(U113:U131)-U113-SUM(U121:U124)</f>
        <v>1587</v>
      </c>
      <c r="W112" s="38">
        <v>1603</v>
      </c>
      <c r="X112" s="39">
        <f>SUM(W113:W131)-W113-SUM(W121:W124)</f>
        <v>1601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216</v>
      </c>
      <c r="G113" s="33">
        <v>179</v>
      </c>
      <c r="I113" s="33">
        <v>538</v>
      </c>
      <c r="K113" s="33">
        <v>373</v>
      </c>
      <c r="M113" s="33">
        <v>501</v>
      </c>
      <c r="O113" s="33">
        <v>637</v>
      </c>
      <c r="Q113" s="33">
        <v>777</v>
      </c>
      <c r="S113" s="33">
        <v>802</v>
      </c>
      <c r="U113" s="33">
        <v>1084</v>
      </c>
      <c r="W113" s="33">
        <v>1109</v>
      </c>
    </row>
    <row r="114" spans="1:33" ht="15" customHeight="1" outlineLevel="1" x14ac:dyDescent="0.4">
      <c r="A114" s="32" t="s">
        <v>134</v>
      </c>
      <c r="B114" s="33" t="s">
        <v>32</v>
      </c>
      <c r="M114" s="33">
        <v>125</v>
      </c>
      <c r="O114" s="33">
        <v>180</v>
      </c>
      <c r="Q114" s="33">
        <v>141</v>
      </c>
      <c r="S114" s="33">
        <v>103</v>
      </c>
      <c r="U114" s="33">
        <v>65</v>
      </c>
      <c r="W114" s="33">
        <v>36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216</v>
      </c>
      <c r="G115" s="33">
        <v>179</v>
      </c>
      <c r="I115" s="33">
        <v>538</v>
      </c>
      <c r="K115" s="33">
        <v>373</v>
      </c>
      <c r="M115" s="33">
        <v>375</v>
      </c>
      <c r="O115" s="33">
        <v>456</v>
      </c>
      <c r="Q115" s="33">
        <v>635</v>
      </c>
      <c r="S115" s="33">
        <v>698</v>
      </c>
      <c r="U115" s="33">
        <v>1019</v>
      </c>
      <c r="W115" s="33">
        <v>1073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M117" s="33">
        <v>3</v>
      </c>
      <c r="O117" s="33">
        <v>26</v>
      </c>
      <c r="Q117" s="33">
        <v>27</v>
      </c>
      <c r="S117" s="33">
        <v>17</v>
      </c>
      <c r="U117" s="33">
        <v>40</v>
      </c>
      <c r="W117" s="33">
        <v>64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</row>
    <row r="120" spans="1:33" ht="15" customHeight="1" x14ac:dyDescent="0.4">
      <c r="A120" s="32" t="s">
        <v>139</v>
      </c>
      <c r="B120" s="33" t="s">
        <v>32</v>
      </c>
      <c r="E120" s="33">
        <v>199</v>
      </c>
      <c r="G120" s="33">
        <v>212</v>
      </c>
      <c r="I120" s="33">
        <v>218</v>
      </c>
      <c r="K120" s="33">
        <v>177</v>
      </c>
      <c r="M120" s="33">
        <v>125</v>
      </c>
      <c r="O120" s="33">
        <v>101</v>
      </c>
      <c r="Q120" s="33">
        <v>87</v>
      </c>
      <c r="S120" s="33">
        <v>85</v>
      </c>
      <c r="U120" s="33">
        <v>77</v>
      </c>
      <c r="W120" s="33">
        <v>68</v>
      </c>
    </row>
    <row r="121" spans="1:33" ht="15" customHeight="1" x14ac:dyDescent="0.4">
      <c r="A121" s="32" t="s">
        <v>140</v>
      </c>
      <c r="B121" s="33" t="s">
        <v>32</v>
      </c>
      <c r="E121" s="33">
        <v>199</v>
      </c>
      <c r="G121" s="33">
        <v>212</v>
      </c>
      <c r="I121" s="33">
        <v>218</v>
      </c>
      <c r="K121" s="33">
        <v>177</v>
      </c>
      <c r="M121" s="33">
        <v>125</v>
      </c>
      <c r="O121" s="33">
        <v>101</v>
      </c>
      <c r="Q121" s="33">
        <v>87</v>
      </c>
      <c r="S121" s="33">
        <v>85</v>
      </c>
      <c r="U121" s="33">
        <v>77</v>
      </c>
      <c r="W121" s="33">
        <v>68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E126" s="33">
        <v>7</v>
      </c>
      <c r="G126" s="33">
        <v>1</v>
      </c>
      <c r="S126" s="33">
        <v>1</v>
      </c>
      <c r="U126" s="33">
        <v>11</v>
      </c>
      <c r="W126" s="33">
        <v>13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  <c r="M129" s="33">
        <v>56</v>
      </c>
      <c r="O129" s="33">
        <v>56</v>
      </c>
      <c r="Q129" s="33">
        <v>56</v>
      </c>
      <c r="S129" s="33">
        <v>55</v>
      </c>
      <c r="U129" s="33">
        <v>55</v>
      </c>
      <c r="W129" s="33">
        <v>55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385</v>
      </c>
      <c r="F131" s="36"/>
      <c r="G131" s="35">
        <v>356</v>
      </c>
      <c r="H131" s="36"/>
      <c r="I131" s="35">
        <v>326</v>
      </c>
      <c r="J131" s="36"/>
      <c r="K131" s="35">
        <v>297</v>
      </c>
      <c r="L131" s="36"/>
      <c r="M131" s="35">
        <v>268</v>
      </c>
      <c r="N131" s="36"/>
      <c r="O131" s="35">
        <v>238</v>
      </c>
      <c r="P131" s="36"/>
      <c r="Q131" s="35">
        <v>209</v>
      </c>
      <c r="R131" s="36"/>
      <c r="S131" s="35">
        <v>307</v>
      </c>
      <c r="T131" s="36"/>
      <c r="U131" s="35">
        <v>320</v>
      </c>
      <c r="V131" s="36"/>
      <c r="W131" s="35">
        <v>292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4997</v>
      </c>
      <c r="F136" s="44">
        <f>E84+E112+SUM(E132:E135)</f>
        <v>4997</v>
      </c>
      <c r="G136" s="43">
        <v>4658</v>
      </c>
      <c r="H136" s="44">
        <f>G84+G112+SUM(G132:G135)</f>
        <v>4658</v>
      </c>
      <c r="I136" s="43">
        <v>5271</v>
      </c>
      <c r="J136" s="44">
        <f>I84+I112+SUM(I132:I135)</f>
        <v>5271</v>
      </c>
      <c r="K136" s="43">
        <v>5012</v>
      </c>
      <c r="L136" s="44">
        <f>K84+K112+SUM(K132:K135)</f>
        <v>5012</v>
      </c>
      <c r="M136" s="43">
        <v>4212</v>
      </c>
      <c r="N136" s="44">
        <f>M84+M112+SUM(M132:M135)</f>
        <v>4212</v>
      </c>
      <c r="O136" s="43">
        <v>4927</v>
      </c>
      <c r="P136" s="44">
        <f>O84+O112+SUM(O132:O135)</f>
        <v>4927</v>
      </c>
      <c r="Q136" s="43">
        <v>4843</v>
      </c>
      <c r="R136" s="44">
        <f>Q84+Q112+SUM(Q132:Q135)</f>
        <v>4843</v>
      </c>
      <c r="S136" s="43">
        <v>5107</v>
      </c>
      <c r="T136" s="44">
        <f>S84+S112+SUM(S132:S135)</f>
        <v>5107</v>
      </c>
      <c r="U136" s="43">
        <v>6955</v>
      </c>
      <c r="V136" s="44">
        <f>U84+U112+SUM(U132:U135)</f>
        <v>6955</v>
      </c>
      <c r="W136" s="43">
        <v>5678</v>
      </c>
      <c r="X136" s="44">
        <f>W84+W112+SUM(W132:W135)</f>
        <v>5678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E139" s="33">
        <v>1497</v>
      </c>
      <c r="G139" s="33">
        <v>1434</v>
      </c>
      <c r="I139" s="33">
        <v>1192</v>
      </c>
      <c r="K139" s="33">
        <v>1234</v>
      </c>
      <c r="M139" s="33">
        <v>1083</v>
      </c>
      <c r="O139" s="33">
        <v>939</v>
      </c>
      <c r="Q139" s="33">
        <v>954</v>
      </c>
      <c r="S139" s="33">
        <v>253</v>
      </c>
      <c r="U139" s="33">
        <v>323</v>
      </c>
      <c r="W139" s="33">
        <v>-594</v>
      </c>
    </row>
    <row r="140" spans="1:37" ht="15" customHeight="1" x14ac:dyDescent="0.4">
      <c r="A140" s="32" t="s">
        <v>156</v>
      </c>
      <c r="B140" s="33" t="s">
        <v>32</v>
      </c>
      <c r="E140" s="33">
        <v>1441</v>
      </c>
      <c r="G140" s="33">
        <v>1435</v>
      </c>
      <c r="I140" s="33">
        <v>1206</v>
      </c>
      <c r="K140" s="33">
        <v>1235</v>
      </c>
      <c r="M140" s="33">
        <v>1082</v>
      </c>
      <c r="O140" s="33">
        <v>934</v>
      </c>
      <c r="Q140" s="33">
        <v>940</v>
      </c>
      <c r="S140" s="33">
        <v>240</v>
      </c>
      <c r="U140" s="33">
        <v>298</v>
      </c>
      <c r="W140" s="33">
        <v>-605</v>
      </c>
    </row>
    <row r="141" spans="1:37" ht="15" customHeight="1" x14ac:dyDescent="0.4">
      <c r="A141" s="32" t="s">
        <v>157</v>
      </c>
      <c r="B141" s="33" t="s">
        <v>32</v>
      </c>
      <c r="E141" s="33">
        <v>606</v>
      </c>
      <c r="G141" s="33">
        <v>606</v>
      </c>
      <c r="I141" s="33">
        <v>606</v>
      </c>
      <c r="K141" s="33">
        <v>606</v>
      </c>
      <c r="M141" s="33">
        <v>606</v>
      </c>
      <c r="O141" s="33">
        <v>606</v>
      </c>
      <c r="Q141" s="33">
        <v>606</v>
      </c>
      <c r="S141" s="33">
        <v>606</v>
      </c>
      <c r="U141" s="33">
        <v>606</v>
      </c>
      <c r="W141" s="33">
        <v>606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E143" s="33">
        <v>1</v>
      </c>
      <c r="G143" s="33">
        <v>1</v>
      </c>
      <c r="I143" s="33">
        <v>1</v>
      </c>
      <c r="K143" s="33">
        <v>1</v>
      </c>
      <c r="M143" s="33">
        <v>1</v>
      </c>
      <c r="O143" s="33">
        <v>1</v>
      </c>
      <c r="Q143" s="33">
        <v>1</v>
      </c>
      <c r="S143" s="33">
        <v>1</v>
      </c>
      <c r="U143" s="33">
        <v>1</v>
      </c>
      <c r="W143" s="33">
        <v>1</v>
      </c>
    </row>
    <row r="144" spans="1:37" ht="15" customHeight="1" x14ac:dyDescent="0.4">
      <c r="A144" s="32" t="s">
        <v>160</v>
      </c>
      <c r="B144" s="33" t="s">
        <v>32</v>
      </c>
      <c r="E144" s="33">
        <v>1</v>
      </c>
      <c r="G144" s="33">
        <v>1</v>
      </c>
      <c r="I144" s="33">
        <v>1</v>
      </c>
      <c r="K144" s="33">
        <v>1</v>
      </c>
      <c r="M144" s="33">
        <v>1</v>
      </c>
      <c r="O144" s="33">
        <v>1</v>
      </c>
      <c r="Q144" s="33">
        <v>1</v>
      </c>
      <c r="S144" s="33">
        <v>1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835</v>
      </c>
      <c r="G148" s="33">
        <v>828</v>
      </c>
      <c r="I148" s="33">
        <v>600</v>
      </c>
      <c r="K148" s="33">
        <v>629</v>
      </c>
      <c r="M148" s="33">
        <v>477</v>
      </c>
      <c r="O148" s="33">
        <v>329</v>
      </c>
      <c r="Q148" s="33">
        <v>334</v>
      </c>
      <c r="S148" s="33">
        <v>-365</v>
      </c>
      <c r="U148" s="33">
        <v>-307</v>
      </c>
      <c r="W148" s="33">
        <v>-1211</v>
      </c>
    </row>
    <row r="149" spans="1:23" ht="15" customHeight="1" x14ac:dyDescent="0.4">
      <c r="A149" s="32" t="s">
        <v>165</v>
      </c>
      <c r="B149" s="33" t="s">
        <v>32</v>
      </c>
      <c r="E149" s="33">
        <v>93</v>
      </c>
      <c r="G149" s="33">
        <v>96</v>
      </c>
      <c r="I149" s="33">
        <v>99</v>
      </c>
      <c r="K149" s="33">
        <v>99</v>
      </c>
      <c r="M149" s="33">
        <v>99</v>
      </c>
      <c r="O149" s="33">
        <v>99</v>
      </c>
      <c r="Q149" s="33">
        <v>99</v>
      </c>
      <c r="S149" s="33">
        <v>99</v>
      </c>
    </row>
    <row r="150" spans="1:23" ht="15" customHeight="1" x14ac:dyDescent="0.4">
      <c r="A150" s="32" t="s">
        <v>166</v>
      </c>
      <c r="B150" s="33" t="s">
        <v>32</v>
      </c>
      <c r="E150" s="33">
        <v>742</v>
      </c>
      <c r="G150" s="33">
        <v>732</v>
      </c>
      <c r="I150" s="33">
        <v>501</v>
      </c>
      <c r="K150" s="33">
        <v>529</v>
      </c>
      <c r="M150" s="33">
        <v>378</v>
      </c>
      <c r="O150" s="33">
        <v>229</v>
      </c>
      <c r="Q150" s="33">
        <v>234</v>
      </c>
      <c r="S150" s="33">
        <v>-465</v>
      </c>
    </row>
    <row r="151" spans="1:23" ht="15" customHeight="1" x14ac:dyDescent="0.4">
      <c r="A151" s="32" t="s">
        <v>167</v>
      </c>
      <c r="B151" s="33" t="s">
        <v>32</v>
      </c>
      <c r="E151" s="33">
        <v>557</v>
      </c>
      <c r="G151" s="33">
        <v>556</v>
      </c>
      <c r="I151" s="33">
        <v>555</v>
      </c>
      <c r="K151" s="33">
        <v>464</v>
      </c>
      <c r="M151" s="33">
        <v>463</v>
      </c>
      <c r="O151" s="33">
        <v>344</v>
      </c>
      <c r="Q151" s="33">
        <v>223</v>
      </c>
      <c r="S151" s="33">
        <v>221</v>
      </c>
    </row>
    <row r="152" spans="1:23" ht="15" customHeight="1" x14ac:dyDescent="0.4">
      <c r="A152" s="32" t="s">
        <v>168</v>
      </c>
      <c r="B152" s="33" t="s">
        <v>32</v>
      </c>
      <c r="E152" s="33">
        <v>185</v>
      </c>
      <c r="G152" s="33">
        <v>176</v>
      </c>
      <c r="I152" s="33">
        <v>-54</v>
      </c>
      <c r="K152" s="33">
        <v>65</v>
      </c>
      <c r="M152" s="33">
        <v>-85</v>
      </c>
      <c r="O152" s="33">
        <v>-115</v>
      </c>
      <c r="Q152" s="33">
        <v>11</v>
      </c>
      <c r="S152" s="33">
        <v>-686</v>
      </c>
    </row>
    <row r="153" spans="1:23" ht="15" customHeight="1" x14ac:dyDescent="0.4">
      <c r="A153" s="32" t="s">
        <v>169</v>
      </c>
      <c r="B153" s="33" t="s">
        <v>32</v>
      </c>
      <c r="E153" s="33">
        <v>-1</v>
      </c>
      <c r="G153" s="33">
        <v>-2</v>
      </c>
      <c r="I153" s="33">
        <v>-1</v>
      </c>
      <c r="K153" s="33">
        <v>-1</v>
      </c>
      <c r="M153" s="33">
        <v>-1</v>
      </c>
      <c r="O153" s="33">
        <v>-1</v>
      </c>
      <c r="Q153" s="33">
        <v>-1</v>
      </c>
      <c r="S153" s="33">
        <v>-1</v>
      </c>
      <c r="U153" s="33">
        <v>-2</v>
      </c>
      <c r="W153" s="33">
        <v>-2</v>
      </c>
    </row>
    <row r="154" spans="1:23" ht="15" customHeight="1" x14ac:dyDescent="0.4">
      <c r="A154" s="32" t="s">
        <v>170</v>
      </c>
      <c r="B154" s="33" t="s">
        <v>32</v>
      </c>
      <c r="E154" s="33">
        <v>56</v>
      </c>
      <c r="I154" s="33">
        <v>-13</v>
      </c>
      <c r="O154" s="33">
        <v>4</v>
      </c>
      <c r="Q154" s="33">
        <v>14</v>
      </c>
      <c r="S154" s="33">
        <v>12</v>
      </c>
      <c r="U154" s="33">
        <v>25</v>
      </c>
      <c r="W154" s="33">
        <v>10</v>
      </c>
    </row>
    <row r="155" spans="1:23" ht="15" customHeight="1" x14ac:dyDescent="0.4">
      <c r="A155" s="32" t="s">
        <v>171</v>
      </c>
      <c r="B155" s="33" t="s">
        <v>32</v>
      </c>
      <c r="E155" s="33">
        <v>56</v>
      </c>
      <c r="I155" s="33">
        <v>-13</v>
      </c>
      <c r="O155" s="33">
        <v>4</v>
      </c>
      <c r="Q155" s="33">
        <v>14</v>
      </c>
      <c r="S155" s="33">
        <v>12</v>
      </c>
      <c r="U155" s="33">
        <v>25</v>
      </c>
      <c r="W155" s="33">
        <v>10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6494</v>
      </c>
      <c r="F162" s="39">
        <f>E136+E163+E161+E160</f>
        <v>6494</v>
      </c>
      <c r="G162" s="38">
        <v>6093</v>
      </c>
      <c r="H162" s="39">
        <f>G136+G163+G161+G160</f>
        <v>6092</v>
      </c>
      <c r="I162" s="38">
        <v>6464</v>
      </c>
      <c r="J162" s="39">
        <f>I136+I163+I161+I160</f>
        <v>6463</v>
      </c>
      <c r="K162" s="38">
        <v>6246</v>
      </c>
      <c r="L162" s="39">
        <f>K136+K163+K161+K160</f>
        <v>6246</v>
      </c>
      <c r="M162" s="38">
        <v>5296</v>
      </c>
      <c r="N162" s="39">
        <f>M136+M163+M161+M160</f>
        <v>5295</v>
      </c>
      <c r="O162" s="38">
        <v>5867</v>
      </c>
      <c r="P162" s="39">
        <f>O136+O163+O161+O160</f>
        <v>5866</v>
      </c>
      <c r="Q162" s="38">
        <v>5797</v>
      </c>
      <c r="R162" s="39">
        <f>Q136+Q163+Q161+Q160</f>
        <v>5797</v>
      </c>
      <c r="S162" s="38">
        <v>5360</v>
      </c>
      <c r="T162" s="39">
        <f>S136+S163+S161+S160</f>
        <v>5360</v>
      </c>
      <c r="U162" s="38">
        <v>7279</v>
      </c>
      <c r="V162" s="39">
        <f>U136+U163+U161+U160</f>
        <v>7278</v>
      </c>
      <c r="W162" s="38">
        <v>5084</v>
      </c>
      <c r="X162" s="39">
        <f>W136+W163+W161+W160</f>
        <v>5084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1497</v>
      </c>
      <c r="G163" s="33">
        <v>1434</v>
      </c>
      <c r="I163" s="33">
        <v>1192</v>
      </c>
      <c r="K163" s="33">
        <v>1234</v>
      </c>
      <c r="M163" s="33">
        <v>1083</v>
      </c>
      <c r="O163" s="33">
        <v>939</v>
      </c>
      <c r="Q163" s="33">
        <v>954</v>
      </c>
      <c r="S163" s="33">
        <v>253</v>
      </c>
      <c r="U163" s="33">
        <v>323</v>
      </c>
      <c r="W163" s="33">
        <v>-594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5378</v>
      </c>
      <c r="G167" s="33">
        <v>4652</v>
      </c>
      <c r="I167" s="33">
        <v>4132</v>
      </c>
      <c r="K167" s="33">
        <v>3735</v>
      </c>
      <c r="M167" s="33">
        <v>4081</v>
      </c>
      <c r="O167" s="33">
        <v>4045</v>
      </c>
      <c r="Q167" s="33">
        <v>3982</v>
      </c>
      <c r="S167" s="33">
        <v>3933</v>
      </c>
      <c r="U167" s="33">
        <v>5687</v>
      </c>
      <c r="W167" s="33">
        <v>3831</v>
      </c>
    </row>
    <row r="168" spans="1:37" ht="15" customHeight="1" x14ac:dyDescent="0.4">
      <c r="A168" s="32" t="s">
        <v>184</v>
      </c>
      <c r="B168" s="33" t="s">
        <v>32</v>
      </c>
      <c r="G168" s="33">
        <v>4596</v>
      </c>
      <c r="I168" s="33">
        <v>4282</v>
      </c>
      <c r="K168" s="33">
        <v>3682</v>
      </c>
      <c r="M168" s="33">
        <v>3998</v>
      </c>
      <c r="O168" s="33">
        <v>4153</v>
      </c>
      <c r="Q168" s="33">
        <v>3948</v>
      </c>
      <c r="S168" s="33">
        <v>4453</v>
      </c>
      <c r="U168" s="33">
        <v>5582</v>
      </c>
      <c r="W168" s="33">
        <v>4530</v>
      </c>
    </row>
    <row r="169" spans="1:37" ht="15" customHeight="1" x14ac:dyDescent="0.4">
      <c r="A169" s="32" t="s">
        <v>185</v>
      </c>
      <c r="B169" s="33" t="s">
        <v>32</v>
      </c>
      <c r="E169" s="33">
        <v>4672</v>
      </c>
      <c r="G169" s="33">
        <v>4021</v>
      </c>
      <c r="I169" s="33">
        <v>3684</v>
      </c>
      <c r="K169" s="33">
        <v>3135</v>
      </c>
      <c r="M169" s="33">
        <v>3454</v>
      </c>
      <c r="O169" s="33">
        <v>3528</v>
      </c>
      <c r="Q169" s="33">
        <v>3359</v>
      </c>
      <c r="S169" s="33">
        <v>3592</v>
      </c>
      <c r="U169" s="33">
        <v>4865</v>
      </c>
      <c r="W169" s="33">
        <v>3525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706</v>
      </c>
      <c r="F171" s="44">
        <f>E167-E169+E170</f>
        <v>706</v>
      </c>
      <c r="G171" s="43">
        <v>631</v>
      </c>
      <c r="H171" s="44">
        <f>G167-G169+G170</f>
        <v>631</v>
      </c>
      <c r="I171" s="43">
        <v>448</v>
      </c>
      <c r="J171" s="44">
        <f>I167-I169+I170</f>
        <v>448</v>
      </c>
      <c r="K171" s="43">
        <v>600</v>
      </c>
      <c r="L171" s="44">
        <f>K167-K169+K170</f>
        <v>600</v>
      </c>
      <c r="M171" s="43">
        <v>626</v>
      </c>
      <c r="N171" s="44">
        <f>M167-M169+M170</f>
        <v>627</v>
      </c>
      <c r="O171" s="43">
        <v>517</v>
      </c>
      <c r="P171" s="44">
        <f>O167-O169+O170</f>
        <v>517</v>
      </c>
      <c r="Q171" s="43">
        <v>623</v>
      </c>
      <c r="R171" s="44">
        <f>Q167-Q169+Q170</f>
        <v>623</v>
      </c>
      <c r="S171" s="43">
        <v>341</v>
      </c>
      <c r="T171" s="44">
        <f>S167-S169+S170</f>
        <v>341</v>
      </c>
      <c r="U171" s="43">
        <v>821</v>
      </c>
      <c r="V171" s="44">
        <f>U167-U169+U170</f>
        <v>822</v>
      </c>
      <c r="W171" s="43">
        <v>306</v>
      </c>
      <c r="X171" s="44">
        <f>W167-W169+W170</f>
        <v>306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555</v>
      </c>
      <c r="G172" s="33">
        <v>575</v>
      </c>
      <c r="I172" s="33">
        <v>598</v>
      </c>
      <c r="K172" s="33">
        <v>546</v>
      </c>
      <c r="M172" s="33">
        <v>544</v>
      </c>
      <c r="O172" s="33">
        <v>625</v>
      </c>
      <c r="Q172" s="33">
        <v>589</v>
      </c>
      <c r="S172" s="33">
        <v>861</v>
      </c>
      <c r="U172" s="33">
        <v>716</v>
      </c>
      <c r="W172" s="33">
        <v>1005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151</v>
      </c>
      <c r="F174" s="44">
        <f>E171-E172</f>
        <v>151</v>
      </c>
      <c r="G174" s="43">
        <v>56</v>
      </c>
      <c r="H174" s="44">
        <f>G171-G172</f>
        <v>56</v>
      </c>
      <c r="I174" s="43">
        <v>-149</v>
      </c>
      <c r="J174" s="44">
        <f>I171-I172</f>
        <v>-150</v>
      </c>
      <c r="K174" s="43">
        <v>53</v>
      </c>
      <c r="L174" s="44">
        <f>K171-K172</f>
        <v>54</v>
      </c>
      <c r="M174" s="43">
        <v>82</v>
      </c>
      <c r="N174" s="44">
        <f>M171-M172</f>
        <v>82</v>
      </c>
      <c r="O174" s="43">
        <v>-108</v>
      </c>
      <c r="P174" s="44">
        <f>O171-O172</f>
        <v>-108</v>
      </c>
      <c r="Q174" s="43">
        <v>34</v>
      </c>
      <c r="R174" s="44">
        <f>Q171-Q172</f>
        <v>34</v>
      </c>
      <c r="S174" s="43">
        <v>-520</v>
      </c>
      <c r="T174" s="44">
        <f>S171-S172</f>
        <v>-520</v>
      </c>
      <c r="U174" s="43">
        <v>104</v>
      </c>
      <c r="V174" s="44">
        <f>U171-U172</f>
        <v>105</v>
      </c>
      <c r="W174" s="43">
        <v>-699</v>
      </c>
      <c r="X174" s="44">
        <f>W171-W172</f>
        <v>-699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22</v>
      </c>
      <c r="F177" s="47">
        <f>SUM(E178:E188)</f>
        <v>22</v>
      </c>
      <c r="G177" s="46">
        <v>14</v>
      </c>
      <c r="H177" s="47">
        <f>SUM(G178:G188)</f>
        <v>14</v>
      </c>
      <c r="I177" s="46">
        <v>22</v>
      </c>
      <c r="J177" s="47">
        <f>SUM(I178:I188)</f>
        <v>20</v>
      </c>
      <c r="K177" s="46">
        <v>11</v>
      </c>
      <c r="L177" s="47">
        <f>SUM(K178:K188)</f>
        <v>9</v>
      </c>
      <c r="M177" s="46">
        <v>12</v>
      </c>
      <c r="N177" s="47">
        <f>SUM(M178:M188)</f>
        <v>11</v>
      </c>
      <c r="O177" s="46">
        <v>11</v>
      </c>
      <c r="P177" s="47">
        <f>SUM(O178:O188)</f>
        <v>10</v>
      </c>
      <c r="Q177" s="46">
        <v>32</v>
      </c>
      <c r="R177" s="47">
        <f>SUM(Q178:Q188)</f>
        <v>30</v>
      </c>
      <c r="S177" s="46">
        <v>15</v>
      </c>
      <c r="T177" s="47">
        <f>SUM(S178:S188)</f>
        <v>13</v>
      </c>
      <c r="U177" s="46">
        <v>17</v>
      </c>
      <c r="V177" s="47">
        <f>SUM(U178:U188)</f>
        <v>15</v>
      </c>
      <c r="W177" s="46">
        <v>8</v>
      </c>
      <c r="X177" s="47">
        <f>SUM(W178:W188)</f>
        <v>8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3</v>
      </c>
      <c r="G178" s="33">
        <v>5</v>
      </c>
      <c r="I178" s="33">
        <v>4</v>
      </c>
      <c r="K178" s="33">
        <v>2</v>
      </c>
      <c r="M178" s="33">
        <v>2</v>
      </c>
      <c r="O178" s="33">
        <v>1</v>
      </c>
      <c r="Q178" s="33">
        <v>1</v>
      </c>
      <c r="S178" s="33">
        <v>1</v>
      </c>
      <c r="U178" s="33">
        <v>1</v>
      </c>
      <c r="W178" s="33">
        <v>1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  <c r="E182" s="33">
        <v>7</v>
      </c>
      <c r="G182" s="33">
        <v>7</v>
      </c>
      <c r="I182" s="33">
        <v>4</v>
      </c>
      <c r="K182" s="33">
        <v>5</v>
      </c>
      <c r="M182" s="33">
        <v>4</v>
      </c>
      <c r="O182" s="33">
        <v>7</v>
      </c>
      <c r="Q182" s="33">
        <v>4</v>
      </c>
      <c r="S182" s="33">
        <v>5</v>
      </c>
      <c r="U182" s="33">
        <v>4</v>
      </c>
      <c r="W182" s="33">
        <v>4</v>
      </c>
    </row>
    <row r="183" spans="1:37" ht="15" customHeight="1" x14ac:dyDescent="0.4">
      <c r="A183" s="32" t="s">
        <v>199</v>
      </c>
      <c r="B183" s="33" t="s">
        <v>32</v>
      </c>
      <c r="M183" s="33">
        <v>1</v>
      </c>
      <c r="Q183" s="33">
        <v>16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12</v>
      </c>
      <c r="G188" s="33">
        <v>2</v>
      </c>
      <c r="I188" s="33">
        <v>12</v>
      </c>
      <c r="K188" s="33">
        <v>2</v>
      </c>
      <c r="M188" s="33">
        <v>4</v>
      </c>
      <c r="O188" s="33">
        <v>2</v>
      </c>
      <c r="Q188" s="33">
        <v>9</v>
      </c>
      <c r="S188" s="33">
        <v>7</v>
      </c>
      <c r="U188" s="33">
        <v>10</v>
      </c>
      <c r="W188" s="33">
        <v>3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34</v>
      </c>
      <c r="F189" s="47">
        <f>SUM(E190:E202)</f>
        <v>34</v>
      </c>
      <c r="G189" s="46">
        <v>37</v>
      </c>
      <c r="H189" s="47">
        <f>SUM(G190:G202)</f>
        <v>37</v>
      </c>
      <c r="I189" s="46">
        <v>42</v>
      </c>
      <c r="J189" s="47">
        <f>SUM(I190:I202)</f>
        <v>41</v>
      </c>
      <c r="K189" s="46">
        <v>42</v>
      </c>
      <c r="L189" s="47">
        <f>SUM(K190:K202)</f>
        <v>42</v>
      </c>
      <c r="M189" s="46">
        <v>40</v>
      </c>
      <c r="N189" s="47">
        <f>SUM(M190:M202)</f>
        <v>39</v>
      </c>
      <c r="O189" s="46">
        <v>45</v>
      </c>
      <c r="P189" s="47">
        <f>SUM(O190:O202)</f>
        <v>43</v>
      </c>
      <c r="Q189" s="46">
        <v>61</v>
      </c>
      <c r="R189" s="47">
        <f>SUM(Q190:Q202)</f>
        <v>60</v>
      </c>
      <c r="S189" s="46">
        <v>47</v>
      </c>
      <c r="T189" s="47">
        <f>SUM(S190:S202)</f>
        <v>47</v>
      </c>
      <c r="U189" s="46">
        <v>49</v>
      </c>
      <c r="V189" s="47">
        <f>SUM(U190:U202)</f>
        <v>48</v>
      </c>
      <c r="W189" s="46">
        <v>60</v>
      </c>
      <c r="X189" s="47">
        <f>SUM(W190:W202)</f>
        <v>59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33</v>
      </c>
      <c r="G190" s="33">
        <v>37</v>
      </c>
      <c r="I190" s="33">
        <v>41</v>
      </c>
      <c r="K190" s="33">
        <v>40</v>
      </c>
      <c r="M190" s="33">
        <v>36</v>
      </c>
      <c r="O190" s="33">
        <v>38</v>
      </c>
      <c r="Q190" s="33">
        <v>40</v>
      </c>
      <c r="S190" s="33">
        <v>44</v>
      </c>
      <c r="U190" s="33">
        <v>45</v>
      </c>
      <c r="W190" s="33">
        <v>56</v>
      </c>
    </row>
    <row r="191" spans="1:37" ht="15" customHeight="1" x14ac:dyDescent="0.4">
      <c r="A191" s="32" t="s">
        <v>207</v>
      </c>
      <c r="B191" s="33" t="s">
        <v>32</v>
      </c>
      <c r="M191" s="33">
        <v>2</v>
      </c>
      <c r="O191" s="33">
        <v>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  <c r="Q194" s="33">
        <v>15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O196" s="33">
        <v>1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1</v>
      </c>
      <c r="K202" s="33">
        <v>2</v>
      </c>
      <c r="M202" s="33">
        <v>1</v>
      </c>
      <c r="O202" s="33">
        <v>2</v>
      </c>
      <c r="Q202" s="33">
        <v>5</v>
      </c>
      <c r="S202" s="33">
        <v>3</v>
      </c>
      <c r="U202" s="33">
        <v>3</v>
      </c>
      <c r="W202" s="33">
        <v>3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139</v>
      </c>
      <c r="F203" s="44">
        <f>E174+E177-E189</f>
        <v>139</v>
      </c>
      <c r="G203" s="43">
        <v>33</v>
      </c>
      <c r="H203" s="44">
        <f>G174+G177-G189</f>
        <v>33</v>
      </c>
      <c r="I203" s="43">
        <v>-169</v>
      </c>
      <c r="J203" s="44">
        <f>I174+I177-I189</f>
        <v>-169</v>
      </c>
      <c r="K203" s="43">
        <v>22</v>
      </c>
      <c r="L203" s="44">
        <f>K174+K177-K189</f>
        <v>22</v>
      </c>
      <c r="M203" s="43">
        <v>54</v>
      </c>
      <c r="N203" s="44">
        <f>M174+M177-M189</f>
        <v>54</v>
      </c>
      <c r="O203" s="43">
        <v>-142</v>
      </c>
      <c r="P203" s="44">
        <f>O174+O177-O189</f>
        <v>-142</v>
      </c>
      <c r="Q203" s="43">
        <v>6</v>
      </c>
      <c r="R203" s="44">
        <f>Q174+Q177-Q189</f>
        <v>5</v>
      </c>
      <c r="S203" s="43">
        <v>-551</v>
      </c>
      <c r="T203" s="44">
        <f>S174+S177-S189</f>
        <v>-552</v>
      </c>
      <c r="U203" s="43">
        <v>72</v>
      </c>
      <c r="V203" s="44">
        <f>U174+U177-U189</f>
        <v>72</v>
      </c>
      <c r="W203" s="43">
        <v>-751</v>
      </c>
      <c r="X203" s="44">
        <f>W174+W177-W189</f>
        <v>-751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37</v>
      </c>
      <c r="F204" s="41">
        <f>SUM(E205:E215)</f>
        <v>37</v>
      </c>
      <c r="G204" s="40">
        <v>39</v>
      </c>
      <c r="H204" s="41">
        <f>SUM(G205:G215)</f>
        <v>39</v>
      </c>
      <c r="I204" s="40">
        <v>1</v>
      </c>
      <c r="J204" s="41">
        <f>SUM(I205:I215)</f>
        <v>1</v>
      </c>
      <c r="K204" s="40">
        <v>65</v>
      </c>
      <c r="L204" s="41">
        <f>SUM(K205:K215)</f>
        <v>64</v>
      </c>
      <c r="M204" s="40">
        <v>29</v>
      </c>
      <c r="N204" s="41">
        <f>SUM(M205:M215)</f>
        <v>29</v>
      </c>
      <c r="O204" s="40"/>
      <c r="P204" s="41">
        <f>SUM(O205:O215)</f>
        <v>0</v>
      </c>
      <c r="Q204" s="40">
        <v>1</v>
      </c>
      <c r="R204" s="41">
        <f>SUM(Q205:Q215)</f>
        <v>1</v>
      </c>
      <c r="S204" s="40"/>
      <c r="T204" s="41">
        <f>SUM(S205:S215)</f>
        <v>0</v>
      </c>
      <c r="U204" s="40">
        <v>17</v>
      </c>
      <c r="V204" s="41">
        <f>SUM(U205:U215)</f>
        <v>17</v>
      </c>
      <c r="W204" s="40"/>
      <c r="X204" s="41">
        <f>SUM(W205:W215)</f>
        <v>0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G206" s="33">
        <v>25</v>
      </c>
      <c r="U206" s="33">
        <v>5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Q208" s="33">
        <v>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K210" s="33">
        <v>37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G213" s="33">
        <v>14</v>
      </c>
      <c r="I213" s="33">
        <v>1</v>
      </c>
      <c r="K213" s="33">
        <v>1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E215" s="33">
        <v>37</v>
      </c>
      <c r="K215" s="33">
        <v>26</v>
      </c>
      <c r="M215" s="33">
        <v>29</v>
      </c>
      <c r="U215" s="33">
        <v>12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22</v>
      </c>
      <c r="F216" s="47">
        <f>SUM(E217:E227)</f>
        <v>21</v>
      </c>
      <c r="G216" s="46">
        <v>29</v>
      </c>
      <c r="H216" s="47">
        <f>SUM(G217:G227)</f>
        <v>28</v>
      </c>
      <c r="I216" s="46">
        <v>28</v>
      </c>
      <c r="J216" s="47">
        <f>SUM(I217:I227)</f>
        <v>27</v>
      </c>
      <c r="K216" s="46">
        <v>56</v>
      </c>
      <c r="L216" s="47">
        <f>SUM(K217:K227)</f>
        <v>55</v>
      </c>
      <c r="M216" s="46">
        <v>234</v>
      </c>
      <c r="N216" s="47">
        <f>SUM(M217:M227)</f>
        <v>233</v>
      </c>
      <c r="O216" s="46">
        <v>3</v>
      </c>
      <c r="P216" s="47">
        <f>SUM(O217:O227)</f>
        <v>2</v>
      </c>
      <c r="Q216" s="46"/>
      <c r="R216" s="47">
        <f>SUM(Q217:Q227)</f>
        <v>0</v>
      </c>
      <c r="S216" s="46">
        <v>145</v>
      </c>
      <c r="T216" s="47">
        <f>SUM(S217:S227)</f>
        <v>144</v>
      </c>
      <c r="U216" s="46">
        <v>22</v>
      </c>
      <c r="V216" s="47">
        <f>SUM(U217:U227)</f>
        <v>22</v>
      </c>
      <c r="W216" s="46">
        <v>137</v>
      </c>
      <c r="X216" s="47">
        <f>SUM(W217:W227)</f>
        <v>137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S218" s="33">
        <v>68</v>
      </c>
      <c r="W218" s="33">
        <v>118</v>
      </c>
    </row>
    <row r="219" spans="1:37" ht="15" customHeight="1" x14ac:dyDescent="0.4">
      <c r="A219" s="32" t="s">
        <v>208</v>
      </c>
      <c r="B219" s="33" t="s">
        <v>32</v>
      </c>
    </row>
    <row r="220" spans="1:37" ht="15" customHeight="1" x14ac:dyDescent="0.4">
      <c r="A220" s="32" t="s">
        <v>209</v>
      </c>
      <c r="B220" s="33" t="s">
        <v>32</v>
      </c>
      <c r="E220" s="33">
        <v>2</v>
      </c>
      <c r="I220" s="33">
        <v>10</v>
      </c>
      <c r="K220" s="33">
        <v>12</v>
      </c>
      <c r="M220" s="33">
        <v>11</v>
      </c>
      <c r="O220" s="33">
        <v>1</v>
      </c>
    </row>
    <row r="221" spans="1:37" ht="15" customHeight="1" x14ac:dyDescent="0.4">
      <c r="A221" s="32" t="s">
        <v>211</v>
      </c>
      <c r="B221" s="33" t="s">
        <v>32</v>
      </c>
      <c r="E221" s="33">
        <v>7</v>
      </c>
      <c r="G221" s="33">
        <v>4</v>
      </c>
      <c r="I221" s="33">
        <v>17</v>
      </c>
      <c r="M221" s="33">
        <v>1</v>
      </c>
      <c r="S221" s="33">
        <v>76</v>
      </c>
      <c r="W221" s="33">
        <v>10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E224" s="33">
        <v>6</v>
      </c>
      <c r="G224" s="33">
        <v>24</v>
      </c>
      <c r="M224" s="33">
        <v>109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6</v>
      </c>
      <c r="K227" s="33">
        <v>43</v>
      </c>
      <c r="M227" s="33">
        <v>112</v>
      </c>
      <c r="O227" s="33">
        <v>1</v>
      </c>
      <c r="U227" s="33">
        <v>22</v>
      </c>
      <c r="W227" s="33">
        <v>9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154</v>
      </c>
      <c r="F229" s="44">
        <f>E203+E204-E216</f>
        <v>154</v>
      </c>
      <c r="G229" s="43">
        <v>44</v>
      </c>
      <c r="H229" s="44">
        <f>G203+G204-G216</f>
        <v>43</v>
      </c>
      <c r="I229" s="43">
        <v>-195</v>
      </c>
      <c r="J229" s="44">
        <f>I203+I204-I216</f>
        <v>-196</v>
      </c>
      <c r="K229" s="43">
        <v>30</v>
      </c>
      <c r="L229" s="44">
        <f>K203+K204-K216</f>
        <v>31</v>
      </c>
      <c r="M229" s="43">
        <v>-150</v>
      </c>
      <c r="N229" s="44">
        <f>M203+M204-M216</f>
        <v>-151</v>
      </c>
      <c r="O229" s="43">
        <v>-146</v>
      </c>
      <c r="P229" s="44">
        <f>O203+O204-O216</f>
        <v>-145</v>
      </c>
      <c r="Q229" s="43">
        <v>7</v>
      </c>
      <c r="R229" s="44">
        <f>Q203+Q204-Q216</f>
        <v>7</v>
      </c>
      <c r="S229" s="43">
        <v>-697</v>
      </c>
      <c r="T229" s="44">
        <f>S203+S204-S216</f>
        <v>-696</v>
      </c>
      <c r="U229" s="43">
        <v>67</v>
      </c>
      <c r="V229" s="44">
        <f>U203+U204-U216</f>
        <v>67</v>
      </c>
      <c r="W229" s="43">
        <v>-888</v>
      </c>
      <c r="X229" s="44">
        <f>W203+W204-W216</f>
        <v>-888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154</v>
      </c>
      <c r="G232" s="33">
        <v>44</v>
      </c>
      <c r="I232" s="33">
        <v>-195</v>
      </c>
      <c r="K232" s="33">
        <v>30</v>
      </c>
      <c r="M232" s="33">
        <v>-150</v>
      </c>
      <c r="O232" s="33">
        <v>-146</v>
      </c>
      <c r="Q232" s="33">
        <v>7</v>
      </c>
      <c r="S232" s="33">
        <v>-697</v>
      </c>
      <c r="U232" s="33">
        <v>67</v>
      </c>
      <c r="W232" s="33">
        <v>-888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54</v>
      </c>
      <c r="F233" s="36">
        <f>SUM(E234:E244)</f>
        <v>32</v>
      </c>
      <c r="G233" s="35">
        <v>13</v>
      </c>
      <c r="H233" s="36">
        <f>SUM(G234:G244)</f>
        <v>9</v>
      </c>
      <c r="I233" s="35">
        <v>1</v>
      </c>
      <c r="J233" s="36">
        <f>SUM(I234:I244)</f>
        <v>1</v>
      </c>
      <c r="K233" s="35">
        <v>2</v>
      </c>
      <c r="L233" s="36">
        <f>SUM(K234:K244)</f>
        <v>2</v>
      </c>
      <c r="M233" s="35">
        <v>1</v>
      </c>
      <c r="N233" s="36">
        <f>SUM(M234:M244)</f>
        <v>1</v>
      </c>
      <c r="O233" s="35">
        <v>1</v>
      </c>
      <c r="P233" s="36">
        <f>SUM(O234:O244)</f>
        <v>1</v>
      </c>
      <c r="Q233" s="35">
        <v>1</v>
      </c>
      <c r="R233" s="36">
        <f>SUM(Q234:Q244)</f>
        <v>1</v>
      </c>
      <c r="S233" s="35">
        <v>1</v>
      </c>
      <c r="T233" s="36">
        <f>SUM(S234:S244)</f>
        <v>1</v>
      </c>
      <c r="U233" s="35">
        <v>6</v>
      </c>
      <c r="V233" s="36">
        <f>SUM(U234:U244)</f>
        <v>70</v>
      </c>
      <c r="W233" s="35">
        <v>15</v>
      </c>
      <c r="X233" s="36">
        <f>SUM(W234:W244)</f>
        <v>-889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43</v>
      </c>
      <c r="G236" s="33">
        <v>11</v>
      </c>
      <c r="I236" s="33">
        <v>1</v>
      </c>
      <c r="K236" s="33">
        <v>2</v>
      </c>
      <c r="M236" s="33">
        <v>1</v>
      </c>
      <c r="O236" s="33">
        <v>1</v>
      </c>
      <c r="Q236" s="33">
        <v>1</v>
      </c>
      <c r="S236" s="33">
        <v>1</v>
      </c>
      <c r="U236" s="33">
        <v>8</v>
      </c>
      <c r="W236" s="33">
        <v>1</v>
      </c>
    </row>
    <row r="237" spans="1:37" ht="15" customHeight="1" x14ac:dyDescent="0.4">
      <c r="A237" s="32" t="s">
        <v>245</v>
      </c>
      <c r="B237" s="33" t="s">
        <v>32</v>
      </c>
      <c r="U237" s="33">
        <v>-1</v>
      </c>
      <c r="W237" s="33">
        <v>13</v>
      </c>
    </row>
    <row r="238" spans="1:37" ht="15" customHeight="1" x14ac:dyDescent="0.4">
      <c r="A238" s="32" t="s">
        <v>246</v>
      </c>
      <c r="B238" s="33" t="s">
        <v>32</v>
      </c>
      <c r="E238" s="33">
        <v>-11</v>
      </c>
      <c r="G238" s="33">
        <v>-2</v>
      </c>
    </row>
    <row r="239" spans="1:37" ht="15" customHeight="1" x14ac:dyDescent="0.4">
      <c r="A239" s="32" t="s">
        <v>247</v>
      </c>
      <c r="B239" s="33" t="s">
        <v>32</v>
      </c>
      <c r="U239" s="33">
        <v>60</v>
      </c>
      <c r="W239" s="33">
        <v>-903</v>
      </c>
    </row>
    <row r="240" spans="1:37" ht="15" customHeight="1" x14ac:dyDescent="0.4">
      <c r="A240" s="32" t="s">
        <v>248</v>
      </c>
      <c r="B240" s="33" t="s">
        <v>32</v>
      </c>
      <c r="U240" s="33">
        <v>3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101</v>
      </c>
      <c r="F245" s="44">
        <f>F229-E233+SUM(E242:E244)-E241-E240</f>
        <v>100</v>
      </c>
      <c r="G245" s="43">
        <v>30</v>
      </c>
      <c r="H245" s="44">
        <f>H229-G233+SUM(G242:G244)-G241-G240</f>
        <v>30</v>
      </c>
      <c r="I245" s="43">
        <v>-197</v>
      </c>
      <c r="J245" s="44">
        <f>J229-I233+SUM(I242:I244)-I241-I240</f>
        <v>-197</v>
      </c>
      <c r="K245" s="43">
        <v>28</v>
      </c>
      <c r="L245" s="44">
        <f>L229-K233+SUM(K242:K244)-K241-K240</f>
        <v>29</v>
      </c>
      <c r="M245" s="43">
        <v>-152</v>
      </c>
      <c r="N245" s="44">
        <f>N229-M233+SUM(M242:M244)-M241-M240</f>
        <v>-152</v>
      </c>
      <c r="O245" s="43">
        <v>-148</v>
      </c>
      <c r="P245" s="44">
        <f>P229-O233+SUM(O242:O244)-O241-O240</f>
        <v>-146</v>
      </c>
      <c r="Q245" s="43">
        <v>5</v>
      </c>
      <c r="R245" s="44">
        <f>R229-Q233+SUM(Q242:Q244)-Q241-Q240</f>
        <v>6</v>
      </c>
      <c r="S245" s="43">
        <v>-699</v>
      </c>
      <c r="T245" s="44">
        <f>T229-S233+SUM(S242:S244)-S241-S240</f>
        <v>-697</v>
      </c>
      <c r="U245" s="43">
        <v>57</v>
      </c>
      <c r="V245" s="44">
        <f>V229-U233+SUM(U242:U244)-U241-U240</f>
        <v>58</v>
      </c>
      <c r="W245" s="43">
        <v>-903</v>
      </c>
      <c r="X245" s="44">
        <f>X229-W233+SUM(W242:W244)-W241-W240</f>
        <v>-903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154</v>
      </c>
      <c r="G246" s="33">
        <v>44</v>
      </c>
      <c r="I246" s="33">
        <v>-195</v>
      </c>
      <c r="K246" s="33">
        <v>30</v>
      </c>
      <c r="M246" s="33">
        <v>-150</v>
      </c>
      <c r="O246" s="33">
        <v>-146</v>
      </c>
      <c r="Q246" s="33">
        <v>7</v>
      </c>
      <c r="S246" s="33">
        <v>-697</v>
      </c>
      <c r="U246" s="33">
        <v>67</v>
      </c>
      <c r="W246" s="33">
        <v>-888</v>
      </c>
    </row>
    <row r="247" spans="1:37" ht="15" customHeight="1" x14ac:dyDescent="0.4">
      <c r="A247" s="32" t="s">
        <v>255</v>
      </c>
      <c r="B247" s="33" t="s">
        <v>32</v>
      </c>
      <c r="E247" s="33">
        <v>61</v>
      </c>
      <c r="G247" s="33">
        <v>58</v>
      </c>
      <c r="I247" s="33">
        <v>97</v>
      </c>
      <c r="K247" s="33">
        <v>97</v>
      </c>
      <c r="M247" s="33">
        <v>91</v>
      </c>
      <c r="O247" s="33">
        <v>93</v>
      </c>
      <c r="Q247" s="33">
        <v>132</v>
      </c>
      <c r="S247" s="33">
        <v>150</v>
      </c>
      <c r="U247" s="33">
        <v>141</v>
      </c>
      <c r="W247" s="33">
        <v>133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S249" s="33">
        <v>68</v>
      </c>
      <c r="W249" s="33">
        <v>118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G251" s="33">
        <v>-25</v>
      </c>
      <c r="U251" s="33">
        <v>-5</v>
      </c>
    </row>
    <row r="252" spans="1:37" ht="15" customHeight="1" x14ac:dyDescent="0.4">
      <c r="A252" s="32" t="s">
        <v>520</v>
      </c>
      <c r="B252" s="33" t="s">
        <v>32</v>
      </c>
      <c r="E252" s="33">
        <v>2</v>
      </c>
      <c r="I252" s="33">
        <v>10</v>
      </c>
      <c r="K252" s="33">
        <v>12</v>
      </c>
      <c r="M252" s="33">
        <v>11</v>
      </c>
      <c r="O252" s="33">
        <v>1</v>
      </c>
    </row>
    <row r="253" spans="1:37" ht="15" customHeight="1" x14ac:dyDescent="0.4">
      <c r="A253" s="32" t="s">
        <v>261</v>
      </c>
      <c r="B253" s="33" t="s">
        <v>32</v>
      </c>
      <c r="K253" s="33">
        <v>1</v>
      </c>
      <c r="Q253" s="33">
        <v>15</v>
      </c>
    </row>
    <row r="254" spans="1:37" ht="15" customHeight="1" x14ac:dyDescent="0.4">
      <c r="A254" s="32" t="s">
        <v>262</v>
      </c>
      <c r="B254" s="33" t="s">
        <v>32</v>
      </c>
      <c r="Q254" s="33">
        <v>-1</v>
      </c>
      <c r="W254" s="33">
        <v>8</v>
      </c>
    </row>
    <row r="255" spans="1:37" ht="15" customHeight="1" x14ac:dyDescent="0.4">
      <c r="A255" s="32" t="s">
        <v>263</v>
      </c>
      <c r="B255" s="33" t="s">
        <v>32</v>
      </c>
      <c r="G255" s="33">
        <v>4</v>
      </c>
      <c r="I255" s="33">
        <v>12</v>
      </c>
      <c r="S255" s="33">
        <v>76</v>
      </c>
      <c r="W255" s="33">
        <v>1</v>
      </c>
    </row>
    <row r="256" spans="1:37" ht="15" customHeight="1" x14ac:dyDescent="0.4">
      <c r="A256" s="32" t="s">
        <v>264</v>
      </c>
      <c r="B256" s="33" t="s">
        <v>32</v>
      </c>
      <c r="E256" s="33">
        <v>3</v>
      </c>
      <c r="I256" s="33">
        <v>5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-97</v>
      </c>
      <c r="G261" s="33">
        <v>-14</v>
      </c>
      <c r="I261" s="33">
        <v>-1</v>
      </c>
      <c r="K261" s="33">
        <v>-1</v>
      </c>
      <c r="M261" s="33"/>
      <c r="O261" s="33">
        <v>82</v>
      </c>
      <c r="Q261" s="33">
        <v>-5</v>
      </c>
      <c r="S261" s="33">
        <v>110</v>
      </c>
      <c r="U261" s="33">
        <v>-19</v>
      </c>
      <c r="W261" s="33">
        <v>335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7</v>
      </c>
      <c r="G262" s="33">
        <v>14</v>
      </c>
      <c r="I262" s="33">
        <v>6</v>
      </c>
      <c r="K262" s="33">
        <v>-41</v>
      </c>
      <c r="M262" s="33">
        <v>-52</v>
      </c>
      <c r="O262" s="33">
        <v>-23</v>
      </c>
      <c r="Q262" s="33">
        <v>-13</v>
      </c>
      <c r="S262" s="33">
        <v>-2</v>
      </c>
      <c r="U262" s="33">
        <v>-7</v>
      </c>
      <c r="W262" s="33">
        <v>-9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1</v>
      </c>
      <c r="G263" s="33"/>
      <c r="I263" s="33">
        <v>-14</v>
      </c>
      <c r="K263" s="33">
        <v>-9</v>
      </c>
      <c r="M263" s="33">
        <v>3</v>
      </c>
      <c r="O263" s="33"/>
      <c r="Q263" s="33"/>
      <c r="S263" s="33">
        <v>-2</v>
      </c>
      <c r="U263" s="33">
        <v>-2</v>
      </c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>
        <v>16</v>
      </c>
      <c r="U264" s="33">
        <v>-11</v>
      </c>
      <c r="W264" s="33">
        <v>39</v>
      </c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-3</v>
      </c>
      <c r="G265" s="33">
        <v>-5</v>
      </c>
      <c r="I265" s="33">
        <v>-4</v>
      </c>
      <c r="K265" s="33">
        <v>-2</v>
      </c>
      <c r="M265" s="33">
        <v>-2</v>
      </c>
      <c r="O265" s="33">
        <v>-1</v>
      </c>
      <c r="Q265" s="33">
        <v>-1</v>
      </c>
      <c r="S265" s="33">
        <v>-1</v>
      </c>
      <c r="U265" s="33">
        <v>-1</v>
      </c>
      <c r="W265" s="33">
        <v>-1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33</v>
      </c>
      <c r="G266" s="33">
        <v>37</v>
      </c>
      <c r="I266" s="33">
        <v>41</v>
      </c>
      <c r="K266" s="33">
        <v>39</v>
      </c>
      <c r="M266" s="33">
        <v>36</v>
      </c>
      <c r="O266" s="33">
        <v>37</v>
      </c>
      <c r="Q266" s="33">
        <v>38</v>
      </c>
      <c r="S266" s="33">
        <v>42</v>
      </c>
      <c r="U266" s="33">
        <v>45</v>
      </c>
      <c r="W266" s="33">
        <v>56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>
        <v>-1</v>
      </c>
      <c r="O267" s="33">
        <v>1</v>
      </c>
      <c r="Q267" s="33">
        <v>-16</v>
      </c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-158</v>
      </c>
      <c r="G272" s="33">
        <v>-45</v>
      </c>
      <c r="I272" s="33">
        <v>606</v>
      </c>
      <c r="K272" s="33">
        <v>41</v>
      </c>
      <c r="M272" s="33">
        <v>-253</v>
      </c>
      <c r="O272" s="33">
        <v>-885</v>
      </c>
      <c r="Q272" s="33">
        <v>-76</v>
      </c>
      <c r="S272" s="33">
        <v>78</v>
      </c>
      <c r="U272" s="33">
        <v>-1425</v>
      </c>
      <c r="W272" s="33">
        <v>1591</v>
      </c>
    </row>
    <row r="273" spans="1:37" ht="15" customHeight="1" x14ac:dyDescent="0.4">
      <c r="A273" s="32" t="s">
        <v>281</v>
      </c>
      <c r="B273" s="33" t="s">
        <v>32</v>
      </c>
      <c r="E273" s="33">
        <v>58</v>
      </c>
      <c r="G273" s="33">
        <v>25</v>
      </c>
      <c r="I273" s="33">
        <v>-569</v>
      </c>
      <c r="K273" s="33">
        <v>153</v>
      </c>
      <c r="M273" s="33">
        <v>796</v>
      </c>
      <c r="O273" s="33">
        <v>26</v>
      </c>
      <c r="S273" s="33">
        <v>81</v>
      </c>
      <c r="U273" s="33">
        <v>-223</v>
      </c>
      <c r="W273" s="33">
        <v>-328</v>
      </c>
    </row>
    <row r="274" spans="1:37" ht="15" customHeight="1" x14ac:dyDescent="0.4">
      <c r="A274" s="32" t="s">
        <v>282</v>
      </c>
      <c r="B274" s="33" t="s">
        <v>32</v>
      </c>
      <c r="E274" s="33">
        <v>10</v>
      </c>
      <c r="G274" s="33">
        <v>29</v>
      </c>
      <c r="I274" s="33">
        <v>-322</v>
      </c>
      <c r="K274" s="33">
        <v>-200</v>
      </c>
      <c r="M274" s="33">
        <v>-260</v>
      </c>
      <c r="O274" s="33">
        <v>453</v>
      </c>
      <c r="Q274" s="33">
        <v>16</v>
      </c>
      <c r="S274" s="33">
        <v>-107</v>
      </c>
      <c r="U274" s="33">
        <v>1676</v>
      </c>
      <c r="W274" s="33">
        <v>-1208</v>
      </c>
    </row>
    <row r="275" spans="1:37" ht="15" customHeight="1" x14ac:dyDescent="0.4">
      <c r="A275" s="32" t="s">
        <v>283</v>
      </c>
      <c r="B275" s="33" t="s">
        <v>32</v>
      </c>
      <c r="E275" s="33">
        <v>20</v>
      </c>
      <c r="G275" s="33">
        <v>-11</v>
      </c>
      <c r="I275" s="33">
        <v>-10</v>
      </c>
      <c r="K275" s="33">
        <v>35</v>
      </c>
      <c r="M275" s="33">
        <v>5</v>
      </c>
      <c r="O275" s="33">
        <v>-41</v>
      </c>
      <c r="U275" s="33">
        <v>-36</v>
      </c>
      <c r="W275" s="33">
        <v>74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I277" s="33">
        <v>-25</v>
      </c>
      <c r="K277" s="33">
        <v>25</v>
      </c>
      <c r="O277" s="33">
        <v>-27</v>
      </c>
      <c r="Q277" s="33">
        <v>23</v>
      </c>
      <c r="S277" s="33">
        <v>41</v>
      </c>
      <c r="U277" s="33">
        <v>-180</v>
      </c>
      <c r="W277" s="33">
        <v>180</v>
      </c>
    </row>
    <row r="278" spans="1:37" ht="15" customHeight="1" x14ac:dyDescent="0.4">
      <c r="A278" s="32" t="s">
        <v>286</v>
      </c>
      <c r="B278" s="33" t="s">
        <v>32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>
        <v>88</v>
      </c>
      <c r="F280" s="36"/>
      <c r="G280" s="35">
        <v>-7</v>
      </c>
      <c r="H280" s="36"/>
      <c r="I280" s="35">
        <v>-15</v>
      </c>
      <c r="J280" s="36"/>
      <c r="K280" s="35">
        <v>-24</v>
      </c>
      <c r="L280" s="36"/>
      <c r="M280" s="35">
        <v>18</v>
      </c>
      <c r="N280" s="36"/>
      <c r="O280" s="35">
        <v>63</v>
      </c>
      <c r="P280" s="36"/>
      <c r="Q280" s="35">
        <v>-10</v>
      </c>
      <c r="R280" s="36"/>
      <c r="S280" s="35">
        <v>-100</v>
      </c>
      <c r="T280" s="36"/>
      <c r="U280" s="35">
        <v>-39</v>
      </c>
      <c r="V280" s="36"/>
      <c r="W280" s="35">
        <v>-173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179</v>
      </c>
      <c r="F285" s="47">
        <f>SUM(E246:E280)</f>
        <v>179</v>
      </c>
      <c r="G285" s="46">
        <v>101</v>
      </c>
      <c r="H285" s="47">
        <f>SUM(G246:G280)</f>
        <v>104</v>
      </c>
      <c r="I285" s="46">
        <v>-382</v>
      </c>
      <c r="J285" s="47">
        <f>SUM(I246:I280)</f>
        <v>-378</v>
      </c>
      <c r="K285" s="46">
        <v>157</v>
      </c>
      <c r="L285" s="47">
        <f>SUM(K246:K280)</f>
        <v>156</v>
      </c>
      <c r="M285" s="46">
        <v>242</v>
      </c>
      <c r="N285" s="47">
        <f>SUM(M246:M280)</f>
        <v>242</v>
      </c>
      <c r="O285" s="46">
        <v>-365</v>
      </c>
      <c r="P285" s="47">
        <f>SUM(O246:O280)</f>
        <v>-367</v>
      </c>
      <c r="Q285" s="46">
        <v>106</v>
      </c>
      <c r="R285" s="47">
        <f>SUM(Q246:Q280)</f>
        <v>109</v>
      </c>
      <c r="S285" s="46">
        <v>-243</v>
      </c>
      <c r="T285" s="47">
        <f>SUM(S246:S280)</f>
        <v>-247</v>
      </c>
      <c r="U285" s="46">
        <v>-20</v>
      </c>
      <c r="V285" s="47">
        <f>SUM(U246:U280)</f>
        <v>-19</v>
      </c>
      <c r="W285" s="46">
        <v>-69</v>
      </c>
      <c r="X285" s="47">
        <f>SUM(W246:W280)</f>
        <v>-72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3</v>
      </c>
      <c r="G286" s="33">
        <v>5</v>
      </c>
      <c r="I286" s="33">
        <v>4</v>
      </c>
      <c r="K286" s="33">
        <v>2</v>
      </c>
      <c r="M286" s="33">
        <v>2</v>
      </c>
      <c r="O286" s="33">
        <v>1</v>
      </c>
      <c r="Q286" s="33">
        <v>1</v>
      </c>
      <c r="S286" s="33">
        <v>1</v>
      </c>
      <c r="U286" s="33">
        <v>1</v>
      </c>
      <c r="W286" s="33">
        <v>1</v>
      </c>
    </row>
    <row r="287" spans="1:37" ht="15" customHeight="1" x14ac:dyDescent="0.4">
      <c r="A287" s="32" t="s">
        <v>295</v>
      </c>
      <c r="B287" s="33" t="s">
        <v>32</v>
      </c>
      <c r="E287" s="33">
        <v>-31</v>
      </c>
      <c r="G287" s="33">
        <v>-39</v>
      </c>
      <c r="I287" s="33">
        <v>-41</v>
      </c>
      <c r="K287" s="33">
        <v>-39</v>
      </c>
      <c r="M287" s="33">
        <v>-35</v>
      </c>
      <c r="O287" s="33">
        <v>-35</v>
      </c>
      <c r="Q287" s="33">
        <v>-38</v>
      </c>
      <c r="S287" s="33">
        <v>-43</v>
      </c>
      <c r="U287" s="33">
        <v>-46</v>
      </c>
      <c r="W287" s="33">
        <v>-56</v>
      </c>
    </row>
    <row r="288" spans="1:37" ht="15" customHeight="1" x14ac:dyDescent="0.4">
      <c r="A288" s="32" t="s">
        <v>296</v>
      </c>
      <c r="B288" s="33" t="s">
        <v>32</v>
      </c>
      <c r="E288" s="33">
        <v>-38</v>
      </c>
      <c r="G288" s="33">
        <v>-62</v>
      </c>
      <c r="I288" s="33">
        <v>3</v>
      </c>
      <c r="K288" s="33">
        <v>1</v>
      </c>
      <c r="O288" s="33">
        <v>-1</v>
      </c>
      <c r="Q288" s="33">
        <v>-3</v>
      </c>
      <c r="S288" s="33">
        <v>-3</v>
      </c>
      <c r="U288" s="33">
        <v>-2</v>
      </c>
      <c r="W288" s="33">
        <v>-14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112</v>
      </c>
      <c r="F291" s="44">
        <f>F285+SUM(E286:E290)</f>
        <v>113</v>
      </c>
      <c r="G291" s="43">
        <v>6</v>
      </c>
      <c r="H291" s="44">
        <f>H285+SUM(G286:G290)</f>
        <v>8</v>
      </c>
      <c r="I291" s="43">
        <v>-414</v>
      </c>
      <c r="J291" s="44">
        <f>J285+SUM(I286:I290)</f>
        <v>-412</v>
      </c>
      <c r="K291" s="43">
        <v>122</v>
      </c>
      <c r="L291" s="44">
        <f>L285+SUM(K286:K290)</f>
        <v>120</v>
      </c>
      <c r="M291" s="43">
        <v>208</v>
      </c>
      <c r="N291" s="44">
        <f>N285+SUM(M286:M290)</f>
        <v>209</v>
      </c>
      <c r="O291" s="43">
        <v>-401</v>
      </c>
      <c r="P291" s="44">
        <f>P285+SUM(O286:O290)</f>
        <v>-402</v>
      </c>
      <c r="Q291" s="43">
        <v>66</v>
      </c>
      <c r="R291" s="44">
        <f>R285+SUM(Q286:Q290)</f>
        <v>69</v>
      </c>
      <c r="S291" s="43">
        <v>-289</v>
      </c>
      <c r="T291" s="44">
        <f>T285+SUM(S286:S290)</f>
        <v>-292</v>
      </c>
      <c r="U291" s="43">
        <v>-67</v>
      </c>
      <c r="V291" s="44">
        <f>V285+SUM(U286:U290)</f>
        <v>-66</v>
      </c>
      <c r="W291" s="43">
        <v>-139</v>
      </c>
      <c r="X291" s="44">
        <f>X285+SUM(W286:W290)</f>
        <v>-141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G292" s="33">
        <v>-31</v>
      </c>
      <c r="I292" s="33">
        <v>-100</v>
      </c>
      <c r="K292" s="33">
        <v>-100</v>
      </c>
      <c r="O292" s="33">
        <v>-8</v>
      </c>
      <c r="Q292" s="33">
        <v>-4</v>
      </c>
      <c r="U292" s="33">
        <v>-60</v>
      </c>
    </row>
    <row r="293" spans="1:37" ht="15" customHeight="1" x14ac:dyDescent="0.4">
      <c r="A293" s="32" t="s">
        <v>301</v>
      </c>
      <c r="B293" s="33" t="s">
        <v>32</v>
      </c>
      <c r="K293" s="33">
        <v>100</v>
      </c>
      <c r="M293" s="33">
        <v>199</v>
      </c>
      <c r="S293" s="33">
        <v>115</v>
      </c>
      <c r="W293" s="33">
        <v>29</v>
      </c>
    </row>
    <row r="294" spans="1:37" ht="15" customHeight="1" x14ac:dyDescent="0.4">
      <c r="A294" s="32" t="s">
        <v>302</v>
      </c>
      <c r="B294" s="33" t="s">
        <v>32</v>
      </c>
      <c r="E294" s="33">
        <v>-27</v>
      </c>
      <c r="G294" s="33">
        <v>-160</v>
      </c>
      <c r="I294" s="33">
        <v>-60</v>
      </c>
      <c r="K294" s="33">
        <v>-112</v>
      </c>
      <c r="M294" s="33">
        <v>-237</v>
      </c>
      <c r="O294" s="33">
        <v>-190</v>
      </c>
      <c r="Q294" s="33">
        <v>-54</v>
      </c>
      <c r="S294" s="33">
        <v>-142</v>
      </c>
      <c r="U294" s="33">
        <v>-149</v>
      </c>
      <c r="W294" s="33">
        <v>-64</v>
      </c>
    </row>
    <row r="295" spans="1:37" ht="15" customHeight="1" x14ac:dyDescent="0.4">
      <c r="A295" s="32" t="s">
        <v>303</v>
      </c>
      <c r="B295" s="33" t="s">
        <v>32</v>
      </c>
      <c r="M295" s="33">
        <v>1</v>
      </c>
      <c r="Q295" s="33">
        <v>1</v>
      </c>
      <c r="W295" s="33">
        <v>15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I298" s="33">
        <v>-10</v>
      </c>
    </row>
    <row r="299" spans="1:37" ht="15" customHeight="1" x14ac:dyDescent="0.4">
      <c r="A299" s="32" t="s">
        <v>307</v>
      </c>
      <c r="B299" s="33" t="s">
        <v>32</v>
      </c>
      <c r="G299" s="33">
        <v>30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  <c r="U301" s="33">
        <v>1</v>
      </c>
    </row>
    <row r="302" spans="1:37" ht="15" customHeight="1" x14ac:dyDescent="0.4">
      <c r="A302" s="32" t="s">
        <v>310</v>
      </c>
      <c r="B302" s="33" t="s">
        <v>32</v>
      </c>
      <c r="I302" s="33">
        <v>-1</v>
      </c>
      <c r="S302" s="33">
        <v>-3</v>
      </c>
      <c r="U302" s="33">
        <v>-3</v>
      </c>
      <c r="W302" s="33">
        <v>-6</v>
      </c>
    </row>
    <row r="303" spans="1:37" ht="15" customHeight="1" x14ac:dyDescent="0.4">
      <c r="A303" s="32" t="s">
        <v>311</v>
      </c>
      <c r="B303" s="33" t="s">
        <v>32</v>
      </c>
      <c r="S303" s="33">
        <v>3</v>
      </c>
      <c r="U303" s="33">
        <v>1</v>
      </c>
      <c r="W303" s="33">
        <v>7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U305" s="33">
        <v>-1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-28</v>
      </c>
      <c r="F306" s="44">
        <f>SUM(E292:E305)</f>
        <v>-27</v>
      </c>
      <c r="G306" s="43">
        <v>-160</v>
      </c>
      <c r="H306" s="44">
        <f>SUM(G292:G305)</f>
        <v>-161</v>
      </c>
      <c r="I306" s="43">
        <v>-172</v>
      </c>
      <c r="J306" s="44">
        <f>SUM(I292:I305)</f>
        <v>-171</v>
      </c>
      <c r="K306" s="43">
        <v>-113</v>
      </c>
      <c r="L306" s="44">
        <f>SUM(K292:K305)</f>
        <v>-112</v>
      </c>
      <c r="M306" s="43">
        <v>-36</v>
      </c>
      <c r="N306" s="44">
        <f>SUM(M292:M305)</f>
        <v>-37</v>
      </c>
      <c r="O306" s="43">
        <v>-199</v>
      </c>
      <c r="P306" s="44">
        <f>SUM(O292:O305)</f>
        <v>-198</v>
      </c>
      <c r="Q306" s="43">
        <v>-57</v>
      </c>
      <c r="R306" s="44">
        <f>SUM(Q292:Q305)</f>
        <v>-57</v>
      </c>
      <c r="S306" s="43">
        <v>-26</v>
      </c>
      <c r="T306" s="44">
        <f>SUM(S292:S305)</f>
        <v>-27</v>
      </c>
      <c r="U306" s="43">
        <v>-211</v>
      </c>
      <c r="V306" s="44">
        <f>SUM(U292:U305)</f>
        <v>-211</v>
      </c>
      <c r="W306" s="43">
        <v>-17</v>
      </c>
      <c r="X306" s="44">
        <f>SUM(W292:W305)</f>
        <v>-19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K307" s="33">
        <v>124</v>
      </c>
      <c r="M307" s="33">
        <v>1</v>
      </c>
      <c r="S307" s="33">
        <v>190</v>
      </c>
      <c r="U307" s="33">
        <v>10</v>
      </c>
    </row>
    <row r="308" spans="1:37" ht="15" customHeight="1" x14ac:dyDescent="0.4">
      <c r="A308" s="32" t="s">
        <v>315</v>
      </c>
      <c r="B308" s="33" t="s">
        <v>32</v>
      </c>
      <c r="I308" s="33">
        <v>-100</v>
      </c>
      <c r="O308" s="33">
        <v>-74</v>
      </c>
      <c r="Q308" s="33">
        <v>-300</v>
      </c>
      <c r="W308" s="33">
        <v>-173</v>
      </c>
    </row>
    <row r="309" spans="1:37" ht="15" customHeight="1" x14ac:dyDescent="0.4">
      <c r="A309" s="32" t="s">
        <v>316</v>
      </c>
      <c r="B309" s="33" t="s">
        <v>32</v>
      </c>
      <c r="O309" s="33">
        <v>-2</v>
      </c>
      <c r="Q309" s="33">
        <v>-8</v>
      </c>
      <c r="S309" s="33">
        <v>-9</v>
      </c>
      <c r="U309" s="33">
        <v>-11</v>
      </c>
      <c r="W309" s="33">
        <v>-24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E312" s="33">
        <v>500</v>
      </c>
      <c r="G312" s="33">
        <v>157</v>
      </c>
      <c r="I312" s="33">
        <v>1250</v>
      </c>
      <c r="K312" s="33">
        <v>530</v>
      </c>
      <c r="M312" s="33">
        <v>650</v>
      </c>
      <c r="O312" s="33">
        <v>800</v>
      </c>
      <c r="Q312" s="33">
        <v>1070</v>
      </c>
      <c r="S312" s="33">
        <v>900</v>
      </c>
      <c r="U312" s="33">
        <v>970</v>
      </c>
      <c r="W312" s="33">
        <v>610</v>
      </c>
    </row>
    <row r="313" spans="1:37" ht="15" customHeight="1" x14ac:dyDescent="0.4">
      <c r="A313" s="32" t="s">
        <v>320</v>
      </c>
      <c r="B313" s="33" t="s">
        <v>32</v>
      </c>
      <c r="E313" s="33">
        <v>-670</v>
      </c>
      <c r="G313" s="33">
        <v>-309</v>
      </c>
      <c r="I313" s="33">
        <v>-645</v>
      </c>
      <c r="K313" s="33">
        <v>-765</v>
      </c>
      <c r="M313" s="33">
        <v>-712</v>
      </c>
      <c r="O313" s="33">
        <v>-646</v>
      </c>
      <c r="Q313" s="33">
        <v>-758</v>
      </c>
      <c r="S313" s="33">
        <v>-847</v>
      </c>
      <c r="U313" s="33">
        <v>-717</v>
      </c>
      <c r="W313" s="33">
        <v>-697</v>
      </c>
    </row>
    <row r="314" spans="1:37" ht="15" customHeight="1" x14ac:dyDescent="0.4">
      <c r="A314" s="32" t="s">
        <v>321</v>
      </c>
      <c r="B314" s="33" t="s">
        <v>32</v>
      </c>
      <c r="M314" s="33">
        <v>150</v>
      </c>
      <c r="O314" s="33">
        <v>100</v>
      </c>
    </row>
    <row r="315" spans="1:37" ht="15" customHeight="1" x14ac:dyDescent="0.4">
      <c r="A315" s="32" t="s">
        <v>322</v>
      </c>
      <c r="B315" s="33" t="s">
        <v>32</v>
      </c>
      <c r="O315" s="33">
        <v>-31</v>
      </c>
      <c r="Q315" s="33">
        <v>-38</v>
      </c>
      <c r="S315" s="33">
        <v>-38</v>
      </c>
      <c r="U315" s="33">
        <v>-38</v>
      </c>
      <c r="W315" s="33">
        <v>-38</v>
      </c>
    </row>
    <row r="316" spans="1:37" ht="15" customHeight="1" x14ac:dyDescent="0.4">
      <c r="A316" s="32" t="s">
        <v>323</v>
      </c>
      <c r="B316" s="33" t="s">
        <v>32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-36</v>
      </c>
      <c r="G320" s="33">
        <v>-36</v>
      </c>
      <c r="I320" s="33">
        <v>-30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E323" s="33">
        <v>-29</v>
      </c>
      <c r="G323" s="33">
        <v>-29</v>
      </c>
      <c r="I323" s="33">
        <v>-29</v>
      </c>
      <c r="K323" s="33">
        <v>-29</v>
      </c>
      <c r="M323" s="33">
        <v>-29</v>
      </c>
      <c r="O323" s="33">
        <v>-29</v>
      </c>
      <c r="Q323" s="33">
        <v>-29</v>
      </c>
      <c r="S323" s="33">
        <v>100</v>
      </c>
      <c r="U323" s="33">
        <v>-31</v>
      </c>
      <c r="W323" s="33">
        <v>-38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-236</v>
      </c>
      <c r="F324" s="44">
        <f>SUM(E307:E323)</f>
        <v>-235</v>
      </c>
      <c r="G324" s="43">
        <v>-218</v>
      </c>
      <c r="H324" s="44">
        <f>SUM(G307:G323)</f>
        <v>-217</v>
      </c>
      <c r="I324" s="43">
        <v>445</v>
      </c>
      <c r="J324" s="44">
        <f>SUM(I307:I323)</f>
        <v>446</v>
      </c>
      <c r="K324" s="43">
        <v>-140</v>
      </c>
      <c r="L324" s="44">
        <f>SUM(K307:K323)</f>
        <v>-140</v>
      </c>
      <c r="M324" s="43">
        <v>58</v>
      </c>
      <c r="N324" s="44">
        <f>SUM(M307:M323)</f>
        <v>60</v>
      </c>
      <c r="O324" s="43">
        <v>115</v>
      </c>
      <c r="P324" s="44">
        <f>SUM(O307:O323)</f>
        <v>118</v>
      </c>
      <c r="Q324" s="43">
        <v>-64</v>
      </c>
      <c r="R324" s="44">
        <f>SUM(Q307:Q323)</f>
        <v>-63</v>
      </c>
      <c r="S324" s="43">
        <v>294</v>
      </c>
      <c r="T324" s="44">
        <f>SUM(S307:S323)</f>
        <v>296</v>
      </c>
      <c r="U324" s="43">
        <v>180</v>
      </c>
      <c r="V324" s="44">
        <f>SUM(U307:U323)</f>
        <v>183</v>
      </c>
      <c r="W324" s="43">
        <v>-362</v>
      </c>
      <c r="X324" s="44">
        <f>SUM(W307:W323)</f>
        <v>-360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M325" s="33">
        <v>1</v>
      </c>
      <c r="O325" s="33">
        <v>-1</v>
      </c>
      <c r="Q325" s="33">
        <v>16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-152</v>
      </c>
      <c r="F326" s="44">
        <f>E329-E327-E328</f>
        <v>-151</v>
      </c>
      <c r="G326" s="43">
        <v>-372</v>
      </c>
      <c r="H326" s="44">
        <f>G329-G327-G328</f>
        <v>-372</v>
      </c>
      <c r="I326" s="43">
        <v>-141</v>
      </c>
      <c r="J326" s="44">
        <f>I329-I327-I328</f>
        <v>-142</v>
      </c>
      <c r="K326" s="43">
        <v>-130</v>
      </c>
      <c r="L326" s="44">
        <f>K329-K327-K328</f>
        <v>-131</v>
      </c>
      <c r="M326" s="43">
        <v>232</v>
      </c>
      <c r="N326" s="44">
        <f>M329-M327-M328</f>
        <v>233</v>
      </c>
      <c r="O326" s="43">
        <v>-485</v>
      </c>
      <c r="P326" s="44">
        <f>O329-O327-O328</f>
        <v>-486</v>
      </c>
      <c r="Q326" s="43">
        <v>-39</v>
      </c>
      <c r="R326" s="44">
        <f>Q329-Q327-Q328</f>
        <v>-40</v>
      </c>
      <c r="S326" s="43">
        <v>-21</v>
      </c>
      <c r="T326" s="44">
        <f>S329-S327-S328</f>
        <v>-22</v>
      </c>
      <c r="U326" s="43">
        <v>-98</v>
      </c>
      <c r="V326" s="44">
        <f>U329-U327-U328</f>
        <v>-98</v>
      </c>
      <c r="W326" s="43">
        <v>-519</v>
      </c>
      <c r="X326" s="44">
        <f>W329-W327-W328</f>
        <v>-518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1410</v>
      </c>
      <c r="G327" s="33">
        <v>1259</v>
      </c>
      <c r="I327" s="33">
        <v>886</v>
      </c>
      <c r="K327" s="33">
        <v>744</v>
      </c>
      <c r="M327" s="33">
        <v>613</v>
      </c>
      <c r="O327" s="33">
        <v>846</v>
      </c>
      <c r="Q327" s="33">
        <v>360</v>
      </c>
      <c r="S327" s="33">
        <v>320</v>
      </c>
      <c r="U327" s="33">
        <v>298</v>
      </c>
      <c r="W327" s="33">
        <v>200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E329" s="33">
        <v>1259</v>
      </c>
      <c r="G329" s="33">
        <v>887</v>
      </c>
      <c r="I329" s="33">
        <v>744</v>
      </c>
      <c r="K329" s="33">
        <v>613</v>
      </c>
      <c r="M329" s="33">
        <v>846</v>
      </c>
      <c r="O329" s="33">
        <v>360</v>
      </c>
      <c r="Q329" s="33">
        <v>320</v>
      </c>
      <c r="S329" s="33">
        <v>298</v>
      </c>
      <c r="U329" s="33">
        <v>200</v>
      </c>
      <c r="W329" s="33">
        <v>-318</v>
      </c>
    </row>
    <row r="330" spans="1:37" ht="15" customHeight="1" x14ac:dyDescent="0.4">
      <c r="A330" s="32" t="s">
        <v>337</v>
      </c>
      <c r="B330" s="33" t="s">
        <v>32</v>
      </c>
      <c r="E330" s="33">
        <v>1809</v>
      </c>
      <c r="G330" s="33">
        <v>1568</v>
      </c>
      <c r="I330" s="33">
        <v>1556</v>
      </c>
      <c r="K330" s="33">
        <v>1545</v>
      </c>
      <c r="M330" s="33">
        <v>1517</v>
      </c>
      <c r="O330" s="33">
        <v>1331</v>
      </c>
      <c r="Q330" s="33">
        <v>1256</v>
      </c>
      <c r="S330" s="33">
        <v>1159</v>
      </c>
      <c r="U330" s="33">
        <v>991</v>
      </c>
      <c r="W330" s="33">
        <v>422</v>
      </c>
    </row>
    <row r="331" spans="1:37" ht="15" customHeight="1" x14ac:dyDescent="0.4">
      <c r="A331" s="32" t="s">
        <v>338</v>
      </c>
      <c r="B331" s="33" t="s">
        <v>32</v>
      </c>
      <c r="E331" s="33">
        <v>-100</v>
      </c>
      <c r="G331" s="33">
        <v>-131</v>
      </c>
      <c r="I331" s="33">
        <v>-231</v>
      </c>
      <c r="K331" s="33">
        <v>-331</v>
      </c>
      <c r="M331" s="33">
        <v>-131</v>
      </c>
      <c r="O331" s="33">
        <v>-140</v>
      </c>
      <c r="Q331" s="33">
        <v>-145</v>
      </c>
      <c r="S331" s="33">
        <v>-30</v>
      </c>
      <c r="U331" s="33">
        <v>-90</v>
      </c>
      <c r="W331" s="33">
        <v>-60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>
        <v>-450</v>
      </c>
      <c r="F336" s="36"/>
      <c r="G336" s="35">
        <v>-550</v>
      </c>
      <c r="H336" s="36"/>
      <c r="I336" s="35">
        <v>-580</v>
      </c>
      <c r="J336" s="36"/>
      <c r="K336" s="35">
        <v>-600</v>
      </c>
      <c r="L336" s="36"/>
      <c r="M336" s="35">
        <v>-540</v>
      </c>
      <c r="N336" s="36"/>
      <c r="O336" s="35">
        <v>-830</v>
      </c>
      <c r="P336" s="36"/>
      <c r="Q336" s="35">
        <v>-790</v>
      </c>
      <c r="R336" s="36"/>
      <c r="S336" s="35">
        <v>-830</v>
      </c>
      <c r="T336" s="36"/>
      <c r="U336" s="35">
        <v>-700</v>
      </c>
      <c r="V336" s="36"/>
      <c r="W336" s="35">
        <v>-680</v>
      </c>
      <c r="X336" s="36"/>
    </row>
    <row r="337" spans="1:24" ht="15" customHeight="1" x14ac:dyDescent="0.4">
      <c r="A337" s="32" t="s">
        <v>344</v>
      </c>
      <c r="B337" s="33" t="s">
        <v>32</v>
      </c>
      <c r="E337" s="33">
        <v>606</v>
      </c>
      <c r="G337" s="33">
        <v>606</v>
      </c>
      <c r="I337" s="33">
        <v>606</v>
      </c>
      <c r="K337" s="33">
        <v>606</v>
      </c>
      <c r="M337" s="33">
        <v>606</v>
      </c>
      <c r="O337" s="33">
        <v>606</v>
      </c>
      <c r="Q337" s="33">
        <v>606</v>
      </c>
      <c r="S337" s="33">
        <v>606</v>
      </c>
      <c r="U337" s="33">
        <v>606</v>
      </c>
      <c r="W337" s="33">
        <v>606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E346" s="33">
        <v>606</v>
      </c>
      <c r="G346" s="33">
        <v>606</v>
      </c>
      <c r="I346" s="33">
        <v>606</v>
      </c>
      <c r="K346" s="33">
        <v>606</v>
      </c>
      <c r="M346" s="33">
        <v>606</v>
      </c>
      <c r="O346" s="33">
        <v>606</v>
      </c>
      <c r="Q346" s="33">
        <v>606</v>
      </c>
      <c r="S346" s="33">
        <v>606</v>
      </c>
      <c r="U346" s="33">
        <v>606</v>
      </c>
      <c r="W346" s="33">
        <v>606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E347" s="33">
        <v>1</v>
      </c>
      <c r="F347" s="31"/>
      <c r="G347" s="33">
        <v>1</v>
      </c>
      <c r="H347" s="31"/>
      <c r="I347" s="33">
        <v>1</v>
      </c>
      <c r="J347" s="31"/>
      <c r="K347" s="33">
        <v>1</v>
      </c>
      <c r="L347" s="31"/>
      <c r="M347" s="33">
        <v>1</v>
      </c>
      <c r="N347" s="31"/>
      <c r="O347" s="33">
        <v>1</v>
      </c>
      <c r="P347" s="31"/>
      <c r="Q347" s="33">
        <v>1</v>
      </c>
      <c r="R347" s="31"/>
      <c r="S347" s="33">
        <v>1</v>
      </c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E355" s="33">
        <v>1</v>
      </c>
      <c r="F355" s="31"/>
      <c r="G355" s="33">
        <v>1</v>
      </c>
      <c r="H355" s="31"/>
      <c r="I355" s="33">
        <v>1</v>
      </c>
      <c r="J355" s="31"/>
      <c r="K355" s="33">
        <v>1</v>
      </c>
      <c r="L355" s="31"/>
      <c r="M355" s="33">
        <v>1</v>
      </c>
      <c r="N355" s="31"/>
      <c r="O355" s="33">
        <v>1</v>
      </c>
      <c r="P355" s="31"/>
      <c r="Q355" s="33">
        <v>1</v>
      </c>
      <c r="R355" s="31"/>
      <c r="S355" s="33">
        <v>1</v>
      </c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E368" s="33">
        <v>1</v>
      </c>
      <c r="F368" s="31"/>
      <c r="G368" s="33">
        <v>1</v>
      </c>
      <c r="H368" s="31"/>
      <c r="I368" s="33">
        <v>1</v>
      </c>
      <c r="J368" s="31"/>
      <c r="K368" s="33">
        <v>1</v>
      </c>
      <c r="L368" s="31"/>
      <c r="M368" s="33">
        <v>1</v>
      </c>
      <c r="N368" s="31"/>
      <c r="O368" s="33">
        <v>1</v>
      </c>
      <c r="P368" s="31"/>
      <c r="Q368" s="33">
        <v>1</v>
      </c>
      <c r="R368" s="31"/>
      <c r="S368" s="33">
        <v>1</v>
      </c>
      <c r="T368" s="31"/>
      <c r="U368" s="33">
        <v>1</v>
      </c>
      <c r="V368" s="31"/>
      <c r="W368" s="33">
        <v>1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E383" s="33">
        <v>1</v>
      </c>
      <c r="F383" s="31"/>
      <c r="G383" s="33">
        <v>1</v>
      </c>
      <c r="H383" s="31"/>
      <c r="I383" s="33">
        <v>1</v>
      </c>
      <c r="J383" s="31"/>
      <c r="K383" s="33">
        <v>1</v>
      </c>
      <c r="L383" s="31"/>
      <c r="M383" s="33">
        <v>1</v>
      </c>
      <c r="N383" s="31"/>
      <c r="O383" s="33">
        <v>1</v>
      </c>
      <c r="P383" s="31"/>
      <c r="Q383" s="33">
        <v>1</v>
      </c>
      <c r="R383" s="31"/>
      <c r="S383" s="33">
        <v>1</v>
      </c>
      <c r="T383" s="31"/>
      <c r="U383" s="33">
        <v>1</v>
      </c>
      <c r="V383" s="31"/>
      <c r="W383" s="33">
        <v>1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E384" s="33">
        <v>89</v>
      </c>
      <c r="F384" s="31"/>
      <c r="G384" s="33">
        <v>93</v>
      </c>
      <c r="H384" s="31"/>
      <c r="I384" s="33">
        <v>96</v>
      </c>
      <c r="J384" s="31"/>
      <c r="K384" s="33">
        <v>99</v>
      </c>
      <c r="L384" s="31"/>
      <c r="M384" s="33">
        <v>99</v>
      </c>
      <c r="N384" s="31"/>
      <c r="O384" s="33">
        <v>99</v>
      </c>
      <c r="P384" s="31"/>
      <c r="Q384" s="33">
        <v>99</v>
      </c>
      <c r="R384" s="31"/>
      <c r="S384" s="33">
        <v>99</v>
      </c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E387" s="33">
        <v>4</v>
      </c>
      <c r="F387" s="31"/>
      <c r="G387" s="33">
        <v>4</v>
      </c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I389" s="33">
        <v>3</v>
      </c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E390" s="33">
        <v>4</v>
      </c>
      <c r="F390" s="31"/>
      <c r="G390" s="33">
        <v>4</v>
      </c>
      <c r="H390" s="31"/>
      <c r="I390" s="33">
        <v>3</v>
      </c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E391" s="33">
        <v>93</v>
      </c>
      <c r="F391" s="31"/>
      <c r="G391" s="33">
        <v>96</v>
      </c>
      <c r="H391" s="31"/>
      <c r="I391" s="33">
        <v>99</v>
      </c>
      <c r="J391" s="31"/>
      <c r="K391" s="33">
        <v>99</v>
      </c>
      <c r="L391" s="31"/>
      <c r="M391" s="33">
        <v>99</v>
      </c>
      <c r="N391" s="31"/>
      <c r="O391" s="33">
        <v>99</v>
      </c>
      <c r="P391" s="31"/>
      <c r="Q391" s="33">
        <v>99</v>
      </c>
      <c r="R391" s="31"/>
      <c r="S391" s="33">
        <v>99</v>
      </c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E392" s="33">
        <v>559</v>
      </c>
      <c r="F392" s="31"/>
      <c r="G392" s="33">
        <v>557</v>
      </c>
      <c r="H392" s="31"/>
      <c r="I392" s="33">
        <v>555</v>
      </c>
      <c r="J392" s="31"/>
      <c r="K392" s="33">
        <v>555</v>
      </c>
      <c r="L392" s="31"/>
      <c r="M392" s="33">
        <v>464</v>
      </c>
      <c r="N392" s="31"/>
      <c r="O392" s="33">
        <v>463</v>
      </c>
      <c r="P392" s="31"/>
      <c r="Q392" s="33">
        <v>344</v>
      </c>
      <c r="R392" s="31"/>
      <c r="S392" s="33">
        <v>223</v>
      </c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E395" s="33">
        <v>-2</v>
      </c>
      <c r="F395" s="31"/>
      <c r="G395" s="33">
        <v>-1</v>
      </c>
      <c r="H395" s="31"/>
      <c r="J395" s="31"/>
      <c r="K395" s="33">
        <v>-90</v>
      </c>
      <c r="L395" s="31"/>
      <c r="M395" s="33">
        <v>-1</v>
      </c>
      <c r="N395" s="31"/>
      <c r="O395" s="33">
        <v>-118</v>
      </c>
      <c r="P395" s="31"/>
      <c r="Q395" s="33">
        <v>-120</v>
      </c>
      <c r="R395" s="31"/>
      <c r="S395" s="33">
        <v>-1</v>
      </c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E396" s="33">
        <v>-2</v>
      </c>
      <c r="F396" s="31"/>
      <c r="G396" s="33">
        <v>-1</v>
      </c>
      <c r="H396" s="31"/>
      <c r="J396" s="31"/>
      <c r="K396" s="33">
        <v>-90</v>
      </c>
      <c r="L396" s="31"/>
      <c r="M396" s="33">
        <v>-1</v>
      </c>
      <c r="N396" s="31"/>
      <c r="O396" s="33">
        <v>-118</v>
      </c>
      <c r="P396" s="31"/>
      <c r="Q396" s="33">
        <v>-120</v>
      </c>
      <c r="R396" s="31"/>
      <c r="S396" s="33">
        <v>-1</v>
      </c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E397" s="33">
        <v>557</v>
      </c>
      <c r="F397" s="31"/>
      <c r="G397" s="33">
        <v>556</v>
      </c>
      <c r="H397" s="31"/>
      <c r="I397" s="33">
        <v>555</v>
      </c>
      <c r="J397" s="31"/>
      <c r="K397" s="33">
        <v>464</v>
      </c>
      <c r="L397" s="31"/>
      <c r="M397" s="33">
        <v>463</v>
      </c>
      <c r="N397" s="31"/>
      <c r="O397" s="33">
        <v>344</v>
      </c>
      <c r="P397" s="31"/>
      <c r="Q397" s="33">
        <v>223</v>
      </c>
      <c r="R397" s="31"/>
      <c r="S397" s="33">
        <v>221</v>
      </c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E398" s="33">
        <v>123</v>
      </c>
      <c r="F398" s="31"/>
      <c r="G398" s="33">
        <v>185</v>
      </c>
      <c r="H398" s="31"/>
      <c r="I398" s="33">
        <v>176</v>
      </c>
      <c r="J398" s="31"/>
      <c r="K398" s="33">
        <v>-54</v>
      </c>
      <c r="L398" s="31"/>
      <c r="M398" s="33">
        <v>65</v>
      </c>
      <c r="N398" s="31"/>
      <c r="O398" s="33">
        <v>-85</v>
      </c>
      <c r="P398" s="31"/>
      <c r="Q398" s="33">
        <v>-115</v>
      </c>
      <c r="R398" s="31"/>
      <c r="S398" s="33">
        <v>11</v>
      </c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E399" s="33">
        <v>-36</v>
      </c>
      <c r="F399" s="31"/>
      <c r="G399" s="33">
        <v>-36</v>
      </c>
      <c r="H399" s="31"/>
      <c r="I399" s="33">
        <v>-30</v>
      </c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E400" s="33">
        <v>101</v>
      </c>
      <c r="F400" s="31"/>
      <c r="G400" s="33">
        <v>30</v>
      </c>
      <c r="H400" s="31"/>
      <c r="I400" s="33">
        <v>-197</v>
      </c>
      <c r="J400" s="31"/>
      <c r="K400" s="33">
        <v>28</v>
      </c>
      <c r="L400" s="31"/>
      <c r="M400" s="33">
        <v>-152</v>
      </c>
      <c r="N400" s="31"/>
      <c r="O400" s="33">
        <v>-148</v>
      </c>
      <c r="P400" s="31"/>
      <c r="Q400" s="33">
        <v>5</v>
      </c>
      <c r="R400" s="31"/>
      <c r="S400" s="33">
        <v>-699</v>
      </c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E404" s="33">
        <v>-4</v>
      </c>
      <c r="F404" s="31"/>
      <c r="G404" s="33">
        <v>-4</v>
      </c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E407" s="33">
        <v>2</v>
      </c>
      <c r="F407" s="31"/>
      <c r="G407" s="33">
        <v>1</v>
      </c>
      <c r="H407" s="31"/>
      <c r="I407" s="33">
        <v>-2</v>
      </c>
      <c r="J407" s="31"/>
      <c r="K407" s="33">
        <v>90</v>
      </c>
      <c r="L407" s="31"/>
      <c r="M407" s="33">
        <v>1</v>
      </c>
      <c r="N407" s="31"/>
      <c r="O407" s="33">
        <v>118</v>
      </c>
      <c r="P407" s="31"/>
      <c r="Q407" s="33">
        <v>120</v>
      </c>
      <c r="R407" s="31"/>
      <c r="S407" s="33">
        <v>1</v>
      </c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E408" s="33">
        <v>63</v>
      </c>
      <c r="F408" s="31"/>
      <c r="G408" s="33">
        <v>-9</v>
      </c>
      <c r="H408" s="31"/>
      <c r="I408" s="33">
        <v>-230</v>
      </c>
      <c r="J408" s="31"/>
      <c r="K408" s="33">
        <v>119</v>
      </c>
      <c r="L408" s="31"/>
      <c r="M408" s="33">
        <v>-151</v>
      </c>
      <c r="N408" s="31"/>
      <c r="O408" s="33">
        <v>-29</v>
      </c>
      <c r="P408" s="31"/>
      <c r="Q408" s="33">
        <v>126</v>
      </c>
      <c r="R408" s="31"/>
      <c r="S408" s="33">
        <v>-697</v>
      </c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E409" s="33">
        <v>185</v>
      </c>
      <c r="F409" s="31"/>
      <c r="G409" s="33">
        <v>176</v>
      </c>
      <c r="H409" s="31"/>
      <c r="I409" s="33">
        <v>-54</v>
      </c>
      <c r="J409" s="31"/>
      <c r="K409" s="33">
        <v>65</v>
      </c>
      <c r="L409" s="31"/>
      <c r="M409" s="33">
        <v>-85</v>
      </c>
      <c r="N409" s="31"/>
      <c r="O409" s="33">
        <v>-115</v>
      </c>
      <c r="P409" s="31"/>
      <c r="Q409" s="33">
        <v>11</v>
      </c>
      <c r="R409" s="31"/>
      <c r="S409" s="33">
        <v>-686</v>
      </c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E410" s="33">
        <v>770</v>
      </c>
      <c r="F410" s="31"/>
      <c r="G410" s="33">
        <v>835</v>
      </c>
      <c r="H410" s="31"/>
      <c r="I410" s="33">
        <v>828</v>
      </c>
      <c r="J410" s="31"/>
      <c r="K410" s="33">
        <v>600</v>
      </c>
      <c r="L410" s="31"/>
      <c r="M410" s="33">
        <v>629</v>
      </c>
      <c r="N410" s="31"/>
      <c r="O410" s="33">
        <v>477</v>
      </c>
      <c r="P410" s="31"/>
      <c r="Q410" s="33">
        <v>329</v>
      </c>
      <c r="R410" s="31"/>
      <c r="S410" s="33">
        <v>334</v>
      </c>
      <c r="T410" s="31"/>
      <c r="U410" s="33">
        <v>-365</v>
      </c>
      <c r="V410" s="31"/>
      <c r="W410" s="33">
        <v>-307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E411" s="33">
        <v>-36</v>
      </c>
      <c r="F411" s="31"/>
      <c r="G411" s="33">
        <v>-36</v>
      </c>
      <c r="H411" s="31"/>
      <c r="I411" s="33">
        <v>-30</v>
      </c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E413" s="33">
        <v>101</v>
      </c>
      <c r="F413" s="31"/>
      <c r="G413" s="33">
        <v>30</v>
      </c>
      <c r="H413" s="31"/>
      <c r="I413" s="33">
        <v>-197</v>
      </c>
      <c r="J413" s="31"/>
      <c r="K413" s="33">
        <v>28</v>
      </c>
      <c r="L413" s="31"/>
      <c r="M413" s="33">
        <v>-152</v>
      </c>
      <c r="N413" s="31"/>
      <c r="O413" s="33">
        <v>-148</v>
      </c>
      <c r="P413" s="31"/>
      <c r="Q413" s="33">
        <v>5</v>
      </c>
      <c r="R413" s="31"/>
      <c r="S413" s="33">
        <v>-699</v>
      </c>
      <c r="T413" s="31"/>
      <c r="U413" s="33">
        <v>57</v>
      </c>
      <c r="V413" s="31"/>
      <c r="W413" s="33">
        <v>-903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E423" s="33">
        <v>65</v>
      </c>
      <c r="F423" s="31"/>
      <c r="G423" s="33">
        <v>-6</v>
      </c>
      <c r="H423" s="31"/>
      <c r="I423" s="33">
        <v>-228</v>
      </c>
      <c r="J423" s="31"/>
      <c r="K423" s="33">
        <v>28</v>
      </c>
      <c r="L423" s="31"/>
      <c r="M423" s="33">
        <v>-152</v>
      </c>
      <c r="N423" s="31"/>
      <c r="O423" s="33">
        <v>-148</v>
      </c>
      <c r="P423" s="31"/>
      <c r="Q423" s="33">
        <v>5</v>
      </c>
      <c r="R423" s="31"/>
      <c r="S423" s="33">
        <v>-699</v>
      </c>
      <c r="T423" s="31"/>
      <c r="U423" s="33">
        <v>57</v>
      </c>
      <c r="V423" s="31"/>
      <c r="W423" s="33">
        <v>-903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E424" s="33">
        <v>835</v>
      </c>
      <c r="F424" s="31"/>
      <c r="G424" s="33">
        <v>828</v>
      </c>
      <c r="H424" s="31"/>
      <c r="I424" s="33">
        <v>600</v>
      </c>
      <c r="J424" s="31"/>
      <c r="K424" s="33">
        <v>629</v>
      </c>
      <c r="L424" s="31"/>
      <c r="M424" s="33">
        <v>477</v>
      </c>
      <c r="N424" s="31"/>
      <c r="O424" s="33">
        <v>329</v>
      </c>
      <c r="P424" s="31"/>
      <c r="Q424" s="33">
        <v>334</v>
      </c>
      <c r="R424" s="31"/>
      <c r="S424" s="33">
        <v>-365</v>
      </c>
      <c r="T424" s="31"/>
      <c r="U424" s="33">
        <v>-307</v>
      </c>
      <c r="V424" s="31"/>
      <c r="W424" s="33">
        <v>-1211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E428" s="33">
        <v>-1</v>
      </c>
      <c r="F428" s="31"/>
      <c r="G428" s="33">
        <v>-1</v>
      </c>
      <c r="H428" s="31"/>
      <c r="I428" s="33">
        <v>-1</v>
      </c>
      <c r="J428" s="31"/>
      <c r="K428" s="33">
        <v>-1</v>
      </c>
      <c r="L428" s="31"/>
      <c r="M428" s="33">
        <v>-1</v>
      </c>
      <c r="N428" s="31"/>
      <c r="O428" s="33">
        <v>-1</v>
      </c>
      <c r="P428" s="31"/>
      <c r="Q428" s="33">
        <v>-1</v>
      </c>
      <c r="R428" s="31"/>
      <c r="S428" s="33">
        <v>-1</v>
      </c>
      <c r="T428" s="31"/>
      <c r="U428" s="33">
        <v>-1</v>
      </c>
      <c r="V428" s="31"/>
      <c r="W428" s="33">
        <v>-2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E437" s="33">
        <v>-1</v>
      </c>
      <c r="F437" s="31"/>
      <c r="G437" s="33">
        <v>-2</v>
      </c>
      <c r="H437" s="31"/>
      <c r="I437" s="33">
        <v>-1</v>
      </c>
      <c r="J437" s="31"/>
      <c r="K437" s="33">
        <v>-1</v>
      </c>
      <c r="L437" s="31"/>
      <c r="M437" s="33">
        <v>-1</v>
      </c>
      <c r="N437" s="31"/>
      <c r="O437" s="33">
        <v>-1</v>
      </c>
      <c r="P437" s="31"/>
      <c r="Q437" s="33">
        <v>-1</v>
      </c>
      <c r="R437" s="31"/>
      <c r="S437" s="33">
        <v>-1</v>
      </c>
      <c r="T437" s="31"/>
      <c r="U437" s="33">
        <v>-2</v>
      </c>
      <c r="V437" s="31"/>
      <c r="W437" s="33">
        <v>-2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E438" s="33">
        <v>1377</v>
      </c>
      <c r="F438" s="31"/>
      <c r="G438" s="33">
        <v>1441</v>
      </c>
      <c r="H438" s="31"/>
      <c r="I438" s="33">
        <v>1434</v>
      </c>
      <c r="J438" s="31"/>
      <c r="K438" s="33">
        <v>1206</v>
      </c>
      <c r="L438" s="31"/>
      <c r="M438" s="33">
        <v>1235</v>
      </c>
      <c r="N438" s="31"/>
      <c r="O438" s="33">
        <v>1082</v>
      </c>
      <c r="P438" s="31"/>
      <c r="Q438" s="33">
        <v>934</v>
      </c>
      <c r="R438" s="31"/>
      <c r="S438" s="33">
        <v>940</v>
      </c>
      <c r="T438" s="31"/>
      <c r="U438" s="33">
        <v>240</v>
      </c>
      <c r="V438" s="31"/>
      <c r="W438" s="33">
        <v>298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E440" s="33">
        <v>-36</v>
      </c>
      <c r="F440" s="31"/>
      <c r="G440" s="33">
        <v>-36</v>
      </c>
      <c r="H440" s="31"/>
      <c r="I440" s="33">
        <v>-30</v>
      </c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E441" s="33">
        <v>101</v>
      </c>
      <c r="F441" s="31"/>
      <c r="G441" s="33">
        <v>30</v>
      </c>
      <c r="H441" s="31"/>
      <c r="I441" s="33">
        <v>-197</v>
      </c>
      <c r="J441" s="31"/>
      <c r="K441" s="33">
        <v>28</v>
      </c>
      <c r="L441" s="31"/>
      <c r="M441" s="33">
        <v>-152</v>
      </c>
      <c r="N441" s="31"/>
      <c r="O441" s="33">
        <v>-148</v>
      </c>
      <c r="P441" s="31"/>
      <c r="Q441" s="33">
        <v>5</v>
      </c>
      <c r="R441" s="31"/>
      <c r="S441" s="33">
        <v>-699</v>
      </c>
      <c r="T441" s="31"/>
      <c r="U441" s="33">
        <v>57</v>
      </c>
      <c r="V441" s="31"/>
      <c r="W441" s="33">
        <v>-903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E450" s="33">
        <v>64</v>
      </c>
      <c r="F450" s="31"/>
      <c r="G450" s="33">
        <v>-6</v>
      </c>
      <c r="H450" s="31"/>
      <c r="I450" s="33">
        <v>-228</v>
      </c>
      <c r="J450" s="31"/>
      <c r="K450" s="33">
        <v>28</v>
      </c>
      <c r="L450" s="31"/>
      <c r="M450" s="33">
        <v>-152</v>
      </c>
      <c r="N450" s="31"/>
      <c r="O450" s="33">
        <v>-148</v>
      </c>
      <c r="P450" s="31"/>
      <c r="Q450" s="33">
        <v>5</v>
      </c>
      <c r="R450" s="31"/>
      <c r="S450" s="33">
        <v>-699</v>
      </c>
      <c r="T450" s="31"/>
      <c r="U450" s="33">
        <v>57</v>
      </c>
      <c r="V450" s="31"/>
      <c r="W450" s="33">
        <v>-903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E451" s="33">
        <v>1441</v>
      </c>
      <c r="F451" s="31"/>
      <c r="G451" s="33">
        <v>1435</v>
      </c>
      <c r="H451" s="31"/>
      <c r="I451" s="33">
        <v>1206</v>
      </c>
      <c r="J451" s="31"/>
      <c r="K451" s="33">
        <v>1235</v>
      </c>
      <c r="L451" s="31"/>
      <c r="M451" s="33">
        <v>1082</v>
      </c>
      <c r="N451" s="31"/>
      <c r="O451" s="33">
        <v>934</v>
      </c>
      <c r="P451" s="31"/>
      <c r="Q451" s="33">
        <v>940</v>
      </c>
      <c r="R451" s="31"/>
      <c r="S451" s="33">
        <v>240</v>
      </c>
      <c r="T451" s="31"/>
      <c r="U451" s="33">
        <v>298</v>
      </c>
      <c r="V451" s="31"/>
      <c r="W451" s="33">
        <v>-605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E452" s="33">
        <v>85</v>
      </c>
      <c r="F452" s="31"/>
      <c r="G452" s="33">
        <v>56</v>
      </c>
      <c r="H452" s="31"/>
      <c r="J452" s="31"/>
      <c r="K452" s="33">
        <v>-13</v>
      </c>
      <c r="L452" s="31"/>
      <c r="N452" s="31"/>
      <c r="P452" s="31"/>
      <c r="Q452" s="33">
        <v>4</v>
      </c>
      <c r="R452" s="31"/>
      <c r="S452" s="33">
        <v>14</v>
      </c>
      <c r="T452" s="31"/>
      <c r="U452" s="33">
        <v>12</v>
      </c>
      <c r="V452" s="31"/>
      <c r="W452" s="33">
        <v>25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E453" s="33">
        <v>-29</v>
      </c>
      <c r="F453" s="31"/>
      <c r="G453" s="33">
        <v>-56</v>
      </c>
      <c r="H453" s="31"/>
      <c r="I453" s="33">
        <v>-12</v>
      </c>
      <c r="J453" s="31"/>
      <c r="K453" s="33">
        <v>12</v>
      </c>
      <c r="L453" s="31"/>
      <c r="N453" s="31"/>
      <c r="O453" s="33">
        <v>4</v>
      </c>
      <c r="P453" s="31"/>
      <c r="Q453" s="33">
        <v>9</v>
      </c>
      <c r="R453" s="31"/>
      <c r="S453" s="33">
        <v>-1</v>
      </c>
      <c r="T453" s="31"/>
      <c r="U453" s="33">
        <v>12</v>
      </c>
      <c r="V453" s="31"/>
      <c r="W453" s="33">
        <v>-14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E454" s="33">
        <v>56</v>
      </c>
      <c r="F454" s="31"/>
      <c r="H454" s="31"/>
      <c r="I454" s="33">
        <v>-13</v>
      </c>
      <c r="J454" s="31"/>
      <c r="L454" s="31"/>
      <c r="N454" s="31"/>
      <c r="O454" s="33">
        <v>4</v>
      </c>
      <c r="P454" s="31"/>
      <c r="Q454" s="33">
        <v>14</v>
      </c>
      <c r="R454" s="31"/>
      <c r="S454" s="33">
        <v>12</v>
      </c>
      <c r="T454" s="31"/>
      <c r="U454" s="33">
        <v>25</v>
      </c>
      <c r="V454" s="31"/>
      <c r="W454" s="33">
        <v>10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V459" s="31"/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E467" s="33">
        <v>85</v>
      </c>
      <c r="F467" s="31"/>
      <c r="G467" s="33">
        <v>56</v>
      </c>
      <c r="H467" s="31"/>
      <c r="J467" s="31"/>
      <c r="K467" s="33">
        <v>-13</v>
      </c>
      <c r="L467" s="31"/>
      <c r="N467" s="31"/>
      <c r="P467" s="31"/>
      <c r="Q467" s="33">
        <v>4</v>
      </c>
      <c r="R467" s="31"/>
      <c r="S467" s="33">
        <v>14</v>
      </c>
      <c r="T467" s="31"/>
      <c r="U467" s="33">
        <v>12</v>
      </c>
      <c r="V467" s="31"/>
      <c r="W467" s="33">
        <v>25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E473" s="33">
        <v>-29</v>
      </c>
      <c r="F473" s="31"/>
      <c r="G473" s="33">
        <v>-56</v>
      </c>
      <c r="H473" s="31"/>
      <c r="I473" s="33">
        <v>-12</v>
      </c>
      <c r="J473" s="31"/>
      <c r="K473" s="33">
        <v>12</v>
      </c>
      <c r="L473" s="31"/>
      <c r="N473" s="31"/>
      <c r="O473" s="33">
        <v>4</v>
      </c>
      <c r="P473" s="31"/>
      <c r="Q473" s="33">
        <v>9</v>
      </c>
      <c r="R473" s="31"/>
      <c r="S473" s="33">
        <v>-1</v>
      </c>
      <c r="T473" s="31"/>
      <c r="U473" s="33">
        <v>12</v>
      </c>
      <c r="V473" s="31"/>
      <c r="W473" s="33">
        <v>-14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E474" s="33">
        <v>56</v>
      </c>
      <c r="F474" s="31"/>
      <c r="H474" s="31"/>
      <c r="I474" s="33">
        <v>-13</v>
      </c>
      <c r="J474" s="31"/>
      <c r="L474" s="31"/>
      <c r="N474" s="31"/>
      <c r="O474" s="33">
        <v>4</v>
      </c>
      <c r="P474" s="31"/>
      <c r="Q474" s="33">
        <v>14</v>
      </c>
      <c r="R474" s="31"/>
      <c r="S474" s="33">
        <v>12</v>
      </c>
      <c r="T474" s="31"/>
      <c r="U474" s="33">
        <v>25</v>
      </c>
      <c r="V474" s="31"/>
      <c r="W474" s="33">
        <v>10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E481" s="33">
        <v>1462</v>
      </c>
      <c r="F481" s="31"/>
      <c r="G481" s="33">
        <v>1497</v>
      </c>
      <c r="H481" s="31"/>
      <c r="I481" s="33">
        <v>1434</v>
      </c>
      <c r="J481" s="31"/>
      <c r="K481" s="33">
        <v>1192</v>
      </c>
      <c r="L481" s="31"/>
      <c r="M481" s="33">
        <v>1234</v>
      </c>
      <c r="N481" s="31"/>
      <c r="O481" s="33">
        <v>1083</v>
      </c>
      <c r="P481" s="31"/>
      <c r="Q481" s="33">
        <v>939</v>
      </c>
      <c r="R481" s="31"/>
      <c r="S481" s="33">
        <v>954</v>
      </c>
      <c r="T481" s="31"/>
      <c r="U481" s="33">
        <v>253</v>
      </c>
      <c r="V481" s="31"/>
      <c r="W481" s="33">
        <v>323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E483" s="33">
        <v>-36</v>
      </c>
      <c r="F483" s="31"/>
      <c r="G483" s="33">
        <v>-36</v>
      </c>
      <c r="H483" s="31"/>
      <c r="I483" s="33">
        <v>-30</v>
      </c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E484" s="33">
        <v>101</v>
      </c>
      <c r="F484" s="31"/>
      <c r="G484" s="33">
        <v>30</v>
      </c>
      <c r="H484" s="31"/>
      <c r="I484" s="33">
        <v>-197</v>
      </c>
      <c r="J484" s="31"/>
      <c r="K484" s="33">
        <v>28</v>
      </c>
      <c r="L484" s="31"/>
      <c r="M484" s="33">
        <v>-152</v>
      </c>
      <c r="N484" s="31"/>
      <c r="O484" s="33">
        <v>-148</v>
      </c>
      <c r="P484" s="31"/>
      <c r="Q484" s="33">
        <v>5</v>
      </c>
      <c r="R484" s="31"/>
      <c r="S484" s="33">
        <v>-699</v>
      </c>
      <c r="T484" s="31"/>
      <c r="U484" s="33">
        <v>57</v>
      </c>
      <c r="V484" s="31"/>
      <c r="W484" s="33">
        <v>-903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E492" s="33">
        <v>-29</v>
      </c>
      <c r="F492" s="31"/>
      <c r="G492" s="33">
        <v>-56</v>
      </c>
      <c r="H492" s="31"/>
      <c r="I492" s="33">
        <v>-12</v>
      </c>
      <c r="J492" s="31"/>
      <c r="K492" s="33">
        <v>12</v>
      </c>
      <c r="L492" s="31"/>
      <c r="N492" s="31"/>
      <c r="O492" s="33">
        <v>4</v>
      </c>
      <c r="P492" s="31"/>
      <c r="Q492" s="33">
        <v>9</v>
      </c>
      <c r="R492" s="31"/>
      <c r="S492" s="33">
        <v>-1</v>
      </c>
      <c r="T492" s="31"/>
      <c r="U492" s="33">
        <v>12</v>
      </c>
      <c r="V492" s="31"/>
      <c r="W492" s="33">
        <v>-14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E493" s="33">
        <v>35</v>
      </c>
      <c r="F493" s="31"/>
      <c r="G493" s="33">
        <v>-63</v>
      </c>
      <c r="H493" s="31"/>
      <c r="I493" s="33">
        <v>-241</v>
      </c>
      <c r="J493" s="31"/>
      <c r="K493" s="33">
        <v>41</v>
      </c>
      <c r="L493" s="31"/>
      <c r="M493" s="33">
        <v>-151</v>
      </c>
      <c r="N493" s="31"/>
      <c r="O493" s="33">
        <v>-143</v>
      </c>
      <c r="P493" s="31"/>
      <c r="Q493" s="33">
        <v>14</v>
      </c>
      <c r="R493" s="31"/>
      <c r="S493" s="33">
        <v>-700</v>
      </c>
      <c r="T493" s="31"/>
      <c r="U493" s="33">
        <v>70</v>
      </c>
      <c r="V493" s="31"/>
      <c r="W493" s="33">
        <v>-918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E494" s="33">
        <v>1497</v>
      </c>
      <c r="F494" s="31"/>
      <c r="G494" s="33">
        <v>1434</v>
      </c>
      <c r="H494" s="31"/>
      <c r="I494" s="33">
        <v>1192</v>
      </c>
      <c r="J494" s="31"/>
      <c r="K494" s="33">
        <v>1234</v>
      </c>
      <c r="L494" s="31"/>
      <c r="M494" s="33">
        <v>1083</v>
      </c>
      <c r="N494" s="31"/>
      <c r="O494" s="33">
        <v>939</v>
      </c>
      <c r="P494" s="31"/>
      <c r="Q494" s="33">
        <v>954</v>
      </c>
      <c r="R494" s="31"/>
      <c r="S494" s="33">
        <v>253</v>
      </c>
      <c r="T494" s="31"/>
      <c r="U494" s="33">
        <v>323</v>
      </c>
      <c r="V494" s="31"/>
      <c r="W494" s="33">
        <v>-594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6580-A8E5-492C-BCD9-3832A4B682C6}">
  <dimension ref="A1:AK494"/>
  <sheetViews>
    <sheetView tabSelected="1" zoomScale="85" zoomScaleNormal="85" workbookViewId="0">
      <pane xSplit="2" ySplit="2" topLeftCell="C466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N478" sqref="N478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636</v>
      </c>
      <c r="F1" s="31"/>
      <c r="G1" s="30" t="s">
        <v>635</v>
      </c>
      <c r="H1" s="31"/>
      <c r="I1" s="30" t="s">
        <v>634</v>
      </c>
      <c r="J1" s="31"/>
      <c r="K1" s="30" t="s">
        <v>633</v>
      </c>
      <c r="L1" s="31"/>
      <c r="M1" s="30" t="s">
        <v>632</v>
      </c>
      <c r="N1" s="31"/>
      <c r="O1" s="30" t="s">
        <v>631</v>
      </c>
      <c r="P1" s="31"/>
      <c r="Q1" s="30" t="s">
        <v>630</v>
      </c>
      <c r="R1" s="31"/>
      <c r="S1" s="30" t="s">
        <v>629</v>
      </c>
      <c r="T1" s="31"/>
      <c r="U1" s="30" t="s">
        <v>628</v>
      </c>
      <c r="V1" s="31"/>
      <c r="W1" s="30" t="s">
        <v>627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267</v>
      </c>
      <c r="AB3" s="32">
        <f>COUNTIF(AA8:AK326,1)</f>
        <v>267</v>
      </c>
    </row>
    <row r="4" spans="1:37" ht="15" customHeight="1" x14ac:dyDescent="0.4">
      <c r="A4" s="32" t="s">
        <v>23</v>
      </c>
      <c r="B4" s="33" t="s">
        <v>24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18068</v>
      </c>
      <c r="G5" s="33">
        <v>18068</v>
      </c>
      <c r="I5" s="33">
        <v>18068</v>
      </c>
      <c r="K5" s="33">
        <v>18068</v>
      </c>
      <c r="M5" s="33">
        <v>18068</v>
      </c>
      <c r="O5" s="33">
        <v>1806800</v>
      </c>
      <c r="Q5" s="33">
        <v>1806800</v>
      </c>
      <c r="S5" s="33">
        <v>1806800</v>
      </c>
      <c r="U5" s="33">
        <v>1806800</v>
      </c>
      <c r="W5" s="33">
        <v>1806800</v>
      </c>
    </row>
    <row r="6" spans="1:37" ht="15" customHeight="1" x14ac:dyDescent="0.4">
      <c r="A6" s="32" t="s">
        <v>27</v>
      </c>
      <c r="B6" s="33" t="s">
        <v>26</v>
      </c>
      <c r="M6" s="33">
        <v>3700</v>
      </c>
      <c r="O6" s="33">
        <v>370000</v>
      </c>
      <c r="Q6" s="33">
        <v>370000</v>
      </c>
      <c r="S6" s="33">
        <v>370000</v>
      </c>
      <c r="U6" s="33">
        <v>370047</v>
      </c>
      <c r="W6" s="33">
        <v>370102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626</v>
      </c>
      <c r="F7" s="36"/>
      <c r="G7" s="35" t="s">
        <v>626</v>
      </c>
      <c r="H7" s="36"/>
      <c r="I7" s="35" t="s">
        <v>626</v>
      </c>
      <c r="J7" s="36"/>
      <c r="K7" s="35" t="s">
        <v>626</v>
      </c>
      <c r="L7" s="36"/>
      <c r="M7" s="35" t="s">
        <v>626</v>
      </c>
      <c r="N7" s="36"/>
      <c r="O7" s="35" t="s">
        <v>626</v>
      </c>
      <c r="P7" s="36"/>
      <c r="Q7" s="35" t="s">
        <v>626</v>
      </c>
      <c r="R7" s="36"/>
      <c r="S7" s="35" t="s">
        <v>626</v>
      </c>
      <c r="T7" s="36"/>
      <c r="U7" s="35" t="s">
        <v>626</v>
      </c>
      <c r="V7" s="36"/>
      <c r="W7" s="35" t="s">
        <v>626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684</v>
      </c>
      <c r="F8" s="39">
        <f>SUM(E9:E35)-SUM(E17:E21)</f>
        <v>680</v>
      </c>
      <c r="G8" s="38">
        <v>761</v>
      </c>
      <c r="H8" s="39">
        <f>SUM(G9:G35)-SUM(G17:G21)</f>
        <v>757</v>
      </c>
      <c r="I8" s="38">
        <v>582</v>
      </c>
      <c r="J8" s="39">
        <f>SUM(I9:I35)-SUM(I17:I21)</f>
        <v>580</v>
      </c>
      <c r="K8" s="38">
        <v>436</v>
      </c>
      <c r="L8" s="39">
        <f>SUM(K9:K35)-SUM(K17:K21)</f>
        <v>431</v>
      </c>
      <c r="M8" s="38">
        <v>476</v>
      </c>
      <c r="N8" s="39">
        <f>SUM(M9:M35)-SUM(M17:M21)</f>
        <v>471</v>
      </c>
      <c r="O8" s="38">
        <v>542</v>
      </c>
      <c r="P8" s="39">
        <f>SUM(O9:O35)-SUM(O17:O21)</f>
        <v>539</v>
      </c>
      <c r="Q8" s="38">
        <v>336</v>
      </c>
      <c r="R8" s="39">
        <f>SUM(Q9:Q35)-SUM(Q17:Q21)</f>
        <v>333</v>
      </c>
      <c r="S8" s="38">
        <v>586</v>
      </c>
      <c r="T8" s="39">
        <f>SUM(S9:S35)-SUM(S17:S21)</f>
        <v>583</v>
      </c>
      <c r="U8" s="38">
        <v>389</v>
      </c>
      <c r="V8" s="39">
        <f>SUM(U9:U35)-SUM(U17:U21)</f>
        <v>385</v>
      </c>
      <c r="W8" s="38">
        <v>276</v>
      </c>
      <c r="X8" s="39">
        <f>SUM(W9:W35)-SUM(W17:W21)</f>
        <v>273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336</v>
      </c>
      <c r="G10" s="33">
        <v>522</v>
      </c>
      <c r="I10" s="33">
        <v>336</v>
      </c>
      <c r="K10" s="33">
        <v>223</v>
      </c>
      <c r="M10" s="33">
        <v>224</v>
      </c>
      <c r="O10" s="33">
        <v>296</v>
      </c>
      <c r="Q10" s="33">
        <v>110</v>
      </c>
      <c r="S10" s="33">
        <v>337</v>
      </c>
      <c r="U10" s="33">
        <v>186</v>
      </c>
      <c r="W10" s="33">
        <v>85</v>
      </c>
    </row>
    <row r="11" spans="1:37" ht="15" customHeight="1" x14ac:dyDescent="0.4">
      <c r="A11" s="32" t="s">
        <v>35</v>
      </c>
      <c r="B11" s="33" t="s">
        <v>32</v>
      </c>
      <c r="E11" s="33">
        <v>126</v>
      </c>
      <c r="G11" s="33">
        <v>104</v>
      </c>
      <c r="I11" s="33">
        <v>93</v>
      </c>
      <c r="K11" s="33">
        <v>70</v>
      </c>
      <c r="M11" s="33">
        <v>84</v>
      </c>
      <c r="O11" s="33">
        <v>82</v>
      </c>
      <c r="Q11" s="33">
        <v>75</v>
      </c>
      <c r="S11" s="33">
        <v>70</v>
      </c>
      <c r="U11" s="33">
        <v>69</v>
      </c>
      <c r="W11" s="33">
        <v>66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91</v>
      </c>
      <c r="G16" s="33">
        <v>82</v>
      </c>
      <c r="I16" s="33">
        <v>84</v>
      </c>
      <c r="K16" s="33">
        <v>89</v>
      </c>
      <c r="M16" s="33">
        <v>102</v>
      </c>
      <c r="O16" s="33">
        <v>92</v>
      </c>
      <c r="Q16" s="33">
        <v>89</v>
      </c>
      <c r="S16" s="33">
        <v>91</v>
      </c>
      <c r="U16" s="33">
        <v>83</v>
      </c>
      <c r="W16" s="33">
        <v>99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11</v>
      </c>
      <c r="G17" s="33">
        <v>12</v>
      </c>
      <c r="I17" s="33">
        <v>12</v>
      </c>
      <c r="K17" s="33">
        <v>12</v>
      </c>
      <c r="M17" s="33">
        <v>12</v>
      </c>
      <c r="O17" s="33">
        <v>11</v>
      </c>
      <c r="Q17" s="33">
        <v>12</v>
      </c>
      <c r="S17" s="33">
        <v>9</v>
      </c>
      <c r="U17" s="33">
        <v>10</v>
      </c>
      <c r="W17" s="33">
        <v>11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>
        <v>11</v>
      </c>
      <c r="G19" s="33">
        <v>12</v>
      </c>
      <c r="I19" s="33">
        <v>11</v>
      </c>
      <c r="K19" s="33">
        <v>12</v>
      </c>
      <c r="M19" s="33">
        <v>12</v>
      </c>
      <c r="O19" s="33">
        <v>12</v>
      </c>
      <c r="Q19" s="33">
        <v>11</v>
      </c>
      <c r="S19" s="33">
        <v>14</v>
      </c>
      <c r="U19" s="33">
        <v>12</v>
      </c>
      <c r="W19" s="33">
        <v>15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>
        <v>69</v>
      </c>
      <c r="G20" s="33">
        <v>58</v>
      </c>
      <c r="I20" s="33">
        <v>61</v>
      </c>
      <c r="K20" s="33">
        <v>65</v>
      </c>
      <c r="M20" s="33">
        <v>78</v>
      </c>
      <c r="O20" s="33">
        <v>69</v>
      </c>
      <c r="Q20" s="33">
        <v>66</v>
      </c>
      <c r="S20" s="33">
        <v>68</v>
      </c>
      <c r="U20" s="33">
        <v>61</v>
      </c>
      <c r="W20" s="33">
        <v>73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>
        <v>21</v>
      </c>
      <c r="G23" s="33">
        <v>20</v>
      </c>
      <c r="I23" s="33">
        <v>26</v>
      </c>
      <c r="K23" s="33">
        <v>25</v>
      </c>
      <c r="M23" s="33">
        <v>23</v>
      </c>
      <c r="O23" s="33">
        <v>27</v>
      </c>
      <c r="Q23" s="33">
        <v>26</v>
      </c>
      <c r="S23" s="33">
        <v>30</v>
      </c>
      <c r="U23" s="33">
        <v>17</v>
      </c>
      <c r="W23" s="33">
        <v>14</v>
      </c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90</v>
      </c>
      <c r="G24" s="33">
        <v>3</v>
      </c>
      <c r="I24" s="33">
        <v>23</v>
      </c>
      <c r="K24" s="33">
        <v>7</v>
      </c>
      <c r="M24" s="33">
        <v>13</v>
      </c>
      <c r="O24" s="33">
        <v>7</v>
      </c>
      <c r="Q24" s="33">
        <v>14</v>
      </c>
      <c r="S24" s="33">
        <v>10</v>
      </c>
      <c r="U24" s="33">
        <v>15</v>
      </c>
      <c r="W24" s="33">
        <v>5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>
        <v>18</v>
      </c>
      <c r="G28" s="33">
        <v>26</v>
      </c>
      <c r="I28" s="33">
        <v>19</v>
      </c>
      <c r="K28" s="33">
        <v>18</v>
      </c>
      <c r="M28" s="33">
        <v>26</v>
      </c>
      <c r="O28" s="33">
        <v>36</v>
      </c>
      <c r="Q28" s="33">
        <v>19</v>
      </c>
      <c r="S28" s="33">
        <v>45</v>
      </c>
      <c r="U28" s="33">
        <v>15</v>
      </c>
      <c r="W28" s="33">
        <v>4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G33" s="33">
        <v>1</v>
      </c>
      <c r="Q33" s="33">
        <v>1</v>
      </c>
    </row>
    <row r="34" spans="1:37" ht="15" customHeight="1" x14ac:dyDescent="0.4">
      <c r="A34" s="32" t="s">
        <v>58</v>
      </c>
      <c r="B34" s="33" t="s">
        <v>32</v>
      </c>
      <c r="E34" s="33">
        <v>-2</v>
      </c>
      <c r="G34" s="33">
        <v>-1</v>
      </c>
      <c r="I34" s="33">
        <v>-1</v>
      </c>
      <c r="K34" s="33">
        <v>-1</v>
      </c>
      <c r="M34" s="33">
        <v>-1</v>
      </c>
      <c r="O34" s="33">
        <v>-1</v>
      </c>
      <c r="Q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4857</v>
      </c>
      <c r="F36" s="39">
        <f>E37+E46+E55</f>
        <v>4856</v>
      </c>
      <c r="G36" s="38">
        <v>4091</v>
      </c>
      <c r="H36" s="39">
        <f>G37+G46+G55</f>
        <v>4090</v>
      </c>
      <c r="I36" s="38">
        <v>3838</v>
      </c>
      <c r="J36" s="39">
        <f>I37+I46+I55</f>
        <v>3837</v>
      </c>
      <c r="K36" s="38">
        <v>3684</v>
      </c>
      <c r="L36" s="39">
        <f>K37+K46+K55</f>
        <v>3683</v>
      </c>
      <c r="M36" s="38">
        <v>3530</v>
      </c>
      <c r="N36" s="39">
        <f>M37+M46+M55</f>
        <v>3529</v>
      </c>
      <c r="O36" s="38">
        <v>3286</v>
      </c>
      <c r="P36" s="39">
        <f>O37+O46+O55</f>
        <v>3285</v>
      </c>
      <c r="Q36" s="38">
        <v>3150</v>
      </c>
      <c r="R36" s="39">
        <f>Q37+Q46+Q55</f>
        <v>3149</v>
      </c>
      <c r="S36" s="38">
        <v>3093</v>
      </c>
      <c r="T36" s="39">
        <f>S37+S46+S55</f>
        <v>3093</v>
      </c>
      <c r="U36" s="38">
        <v>2843</v>
      </c>
      <c r="V36" s="39">
        <f>U37+U46+U55</f>
        <v>2842</v>
      </c>
      <c r="W36" s="38">
        <v>2550</v>
      </c>
      <c r="X36" s="39">
        <f>W37+W46+W55</f>
        <v>2549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4398</v>
      </c>
      <c r="F37" s="41">
        <f>SUM(E38:E45)-SUM(E39:E43)</f>
        <v>4397</v>
      </c>
      <c r="G37" s="40">
        <v>3629</v>
      </c>
      <c r="H37" s="41">
        <f>SUM(G38:G45)-SUM(G39:G43)</f>
        <v>3628</v>
      </c>
      <c r="I37" s="40">
        <v>3394</v>
      </c>
      <c r="J37" s="41">
        <f>SUM(I38:I45)-SUM(I39:I43)</f>
        <v>3393</v>
      </c>
      <c r="K37" s="40">
        <v>3306</v>
      </c>
      <c r="L37" s="41">
        <f>SUM(K38:K45)-SUM(K39:K43)</f>
        <v>3305</v>
      </c>
      <c r="M37" s="40">
        <v>3181</v>
      </c>
      <c r="N37" s="41">
        <f>SUM(M38:M45)-SUM(M39:M43)</f>
        <v>3180</v>
      </c>
      <c r="O37" s="40">
        <v>3006</v>
      </c>
      <c r="P37" s="41">
        <f>SUM(O38:O45)-SUM(O39:O43)</f>
        <v>3006</v>
      </c>
      <c r="Q37" s="40">
        <v>2882</v>
      </c>
      <c r="R37" s="41">
        <f>SUM(Q38:Q45)-SUM(Q39:Q43)</f>
        <v>2881</v>
      </c>
      <c r="S37" s="40">
        <v>2853</v>
      </c>
      <c r="T37" s="41">
        <f>SUM(S38:S45)-SUM(S39:S43)</f>
        <v>2853</v>
      </c>
      <c r="U37" s="40">
        <v>2630</v>
      </c>
      <c r="V37" s="41">
        <f>SUM(U38:U45)-SUM(U39:U43)</f>
        <v>2630</v>
      </c>
      <c r="W37" s="40">
        <v>2417</v>
      </c>
      <c r="X37" s="41">
        <f>SUM(W38:W45)-SUM(W39:W43)</f>
        <v>2417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3201</v>
      </c>
      <c r="G38" s="33">
        <v>2463</v>
      </c>
      <c r="I38" s="33">
        <v>2218</v>
      </c>
      <c r="K38" s="33">
        <v>2208</v>
      </c>
      <c r="M38" s="33">
        <v>2083</v>
      </c>
      <c r="O38" s="33">
        <v>1909</v>
      </c>
      <c r="Q38" s="33">
        <v>1784</v>
      </c>
      <c r="S38" s="33">
        <v>1672</v>
      </c>
      <c r="U38" s="33">
        <v>1530</v>
      </c>
      <c r="W38" s="33">
        <v>1370</v>
      </c>
    </row>
    <row r="39" spans="1:37" ht="15" customHeight="1" x14ac:dyDescent="0.4">
      <c r="A39" s="32" t="s">
        <v>63</v>
      </c>
      <c r="B39" s="33" t="s">
        <v>32</v>
      </c>
      <c r="E39" s="33">
        <v>2766</v>
      </c>
      <c r="G39" s="33">
        <v>2125</v>
      </c>
      <c r="I39" s="33">
        <v>1963</v>
      </c>
      <c r="K39" s="33">
        <v>1971</v>
      </c>
      <c r="M39" s="33">
        <v>1857</v>
      </c>
      <c r="O39" s="33">
        <v>1717</v>
      </c>
      <c r="Q39" s="33">
        <v>1623</v>
      </c>
      <c r="S39" s="33">
        <v>1514</v>
      </c>
      <c r="U39" s="33">
        <v>1371</v>
      </c>
      <c r="W39" s="33">
        <v>1216</v>
      </c>
    </row>
    <row r="40" spans="1:37" ht="15" customHeight="1" x14ac:dyDescent="0.4">
      <c r="A40" s="32" t="s">
        <v>64</v>
      </c>
      <c r="B40" s="33" t="s">
        <v>32</v>
      </c>
      <c r="E40" s="33">
        <v>258</v>
      </c>
      <c r="G40" s="33">
        <v>222</v>
      </c>
      <c r="I40" s="33">
        <v>175</v>
      </c>
      <c r="K40" s="33">
        <v>164</v>
      </c>
      <c r="M40" s="33">
        <v>148</v>
      </c>
      <c r="O40" s="33">
        <v>132</v>
      </c>
      <c r="Q40" s="33">
        <v>107</v>
      </c>
      <c r="S40" s="33">
        <v>91</v>
      </c>
      <c r="U40" s="33">
        <v>77</v>
      </c>
      <c r="W40" s="33">
        <v>67</v>
      </c>
    </row>
    <row r="41" spans="1:37" ht="15" customHeight="1" x14ac:dyDescent="0.4">
      <c r="A41" s="32" t="s">
        <v>65</v>
      </c>
      <c r="B41" s="33" t="s">
        <v>32</v>
      </c>
      <c r="E41" s="33">
        <v>176</v>
      </c>
      <c r="G41" s="33">
        <v>114</v>
      </c>
      <c r="I41" s="33">
        <v>79</v>
      </c>
      <c r="K41" s="33">
        <v>71</v>
      </c>
      <c r="M41" s="33">
        <v>77</v>
      </c>
      <c r="O41" s="33">
        <v>59</v>
      </c>
      <c r="Q41" s="33">
        <v>53</v>
      </c>
      <c r="S41" s="33">
        <v>66</v>
      </c>
      <c r="U41" s="33">
        <v>64</v>
      </c>
      <c r="W41" s="33">
        <v>50</v>
      </c>
    </row>
    <row r="42" spans="1:37" ht="15" customHeight="1" x14ac:dyDescent="0.4">
      <c r="A42" s="32" t="s">
        <v>66</v>
      </c>
      <c r="B42" s="33" t="s">
        <v>32</v>
      </c>
      <c r="U42" s="33">
        <v>16</v>
      </c>
      <c r="W42" s="33">
        <v>35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E44" s="33">
        <v>31</v>
      </c>
      <c r="I44" s="33">
        <v>78</v>
      </c>
      <c r="S44" s="33">
        <v>84</v>
      </c>
      <c r="U44" s="33">
        <v>3</v>
      </c>
    </row>
    <row r="45" spans="1:37" ht="15" customHeight="1" x14ac:dyDescent="0.4">
      <c r="A45" s="32" t="s">
        <v>69</v>
      </c>
      <c r="B45" s="33" t="s">
        <v>32</v>
      </c>
      <c r="E45" s="33">
        <v>1165</v>
      </c>
      <c r="G45" s="33">
        <v>1165</v>
      </c>
      <c r="I45" s="33">
        <v>1097</v>
      </c>
      <c r="K45" s="33">
        <v>1097</v>
      </c>
      <c r="M45" s="33">
        <v>1097</v>
      </c>
      <c r="O45" s="33">
        <v>1097</v>
      </c>
      <c r="Q45" s="33">
        <v>1097</v>
      </c>
      <c r="S45" s="33">
        <v>1097</v>
      </c>
      <c r="U45" s="33">
        <v>1097</v>
      </c>
      <c r="W45" s="33">
        <v>1047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37</v>
      </c>
      <c r="F46" s="41">
        <f>E46</f>
        <v>37</v>
      </c>
      <c r="G46" s="40">
        <v>106</v>
      </c>
      <c r="H46" s="41">
        <f>G46</f>
        <v>106</v>
      </c>
      <c r="I46" s="40">
        <v>101</v>
      </c>
      <c r="J46" s="41">
        <f>I46</f>
        <v>101</v>
      </c>
      <c r="K46" s="40">
        <v>75</v>
      </c>
      <c r="L46" s="41">
        <f>K46</f>
        <v>75</v>
      </c>
      <c r="M46" s="40">
        <v>54</v>
      </c>
      <c r="N46" s="41">
        <f>M46</f>
        <v>54</v>
      </c>
      <c r="O46" s="40">
        <v>27</v>
      </c>
      <c r="P46" s="41">
        <f>O46</f>
        <v>27</v>
      </c>
      <c r="Q46" s="40">
        <v>14</v>
      </c>
      <c r="R46" s="41">
        <f>Q46</f>
        <v>14</v>
      </c>
      <c r="S46" s="40">
        <v>12</v>
      </c>
      <c r="T46" s="41">
        <f>S46</f>
        <v>12</v>
      </c>
      <c r="U46" s="40">
        <v>10</v>
      </c>
      <c r="V46" s="41">
        <f>U46</f>
        <v>10</v>
      </c>
      <c r="W46" s="40">
        <v>9</v>
      </c>
      <c r="X46" s="41">
        <f>W46</f>
        <v>9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E49" s="33">
        <v>26</v>
      </c>
      <c r="G49" s="33">
        <v>95</v>
      </c>
      <c r="I49" s="33">
        <v>91</v>
      </c>
      <c r="K49" s="33">
        <v>65</v>
      </c>
      <c r="M49" s="33">
        <v>44</v>
      </c>
      <c r="O49" s="33">
        <v>18</v>
      </c>
      <c r="Q49" s="33">
        <v>6</v>
      </c>
      <c r="S49" s="33">
        <v>4</v>
      </c>
      <c r="U49" s="33">
        <v>1</v>
      </c>
      <c r="W49" s="33">
        <v>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11</v>
      </c>
      <c r="G54" s="33">
        <v>10</v>
      </c>
      <c r="I54" s="33">
        <v>10</v>
      </c>
      <c r="K54" s="33">
        <v>9</v>
      </c>
      <c r="M54" s="33">
        <v>9</v>
      </c>
      <c r="O54" s="33">
        <v>8</v>
      </c>
      <c r="Q54" s="33">
        <v>8</v>
      </c>
      <c r="S54" s="33">
        <v>8</v>
      </c>
      <c r="U54" s="33">
        <v>8</v>
      </c>
      <c r="W54" s="33">
        <v>7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421</v>
      </c>
      <c r="F55" s="41">
        <f>SUM(E56:E76)-SUM(E57:E61)</f>
        <v>419</v>
      </c>
      <c r="G55" s="40">
        <v>355</v>
      </c>
      <c r="H55" s="41">
        <f>SUM(G56:G76)-SUM(G57:G61)</f>
        <v>352</v>
      </c>
      <c r="I55" s="40">
        <v>342</v>
      </c>
      <c r="J55" s="41">
        <f>SUM(I56:I76)-SUM(I57:I61)</f>
        <v>340</v>
      </c>
      <c r="K55" s="40">
        <v>302</v>
      </c>
      <c r="L55" s="41">
        <f>SUM(K56:K76)-SUM(K57:K61)</f>
        <v>301</v>
      </c>
      <c r="M55" s="40">
        <v>294</v>
      </c>
      <c r="N55" s="41">
        <f>SUM(M56:M76)-SUM(M57:M61)</f>
        <v>292</v>
      </c>
      <c r="O55" s="40">
        <v>252</v>
      </c>
      <c r="P55" s="41">
        <f>SUM(O56:O76)-SUM(O57:O61)</f>
        <v>250</v>
      </c>
      <c r="Q55" s="40">
        <v>253</v>
      </c>
      <c r="R55" s="41">
        <f>SUM(Q56:Q76)-SUM(Q57:Q61)</f>
        <v>252</v>
      </c>
      <c r="S55" s="40">
        <v>228</v>
      </c>
      <c r="T55" s="41">
        <f>SUM(S56:S76)-SUM(S57:S61)</f>
        <v>226</v>
      </c>
      <c r="U55" s="40">
        <v>202</v>
      </c>
      <c r="V55" s="41">
        <f>SUM(U56:U76)-SUM(U57:U61)</f>
        <v>201</v>
      </c>
      <c r="W55" s="40">
        <v>123</v>
      </c>
      <c r="X55" s="41">
        <f>SUM(W56:W76)-SUM(W57:W61)</f>
        <v>121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171</v>
      </c>
      <c r="F56" s="31">
        <f>SUM(E57:E61)</f>
        <v>170</v>
      </c>
      <c r="G56" s="33">
        <v>121</v>
      </c>
      <c r="H56" s="31">
        <f>SUM(G57:G61)</f>
        <v>120</v>
      </c>
      <c r="I56" s="33">
        <v>113</v>
      </c>
      <c r="J56" s="31">
        <f>SUM(I57:I61)</f>
        <v>112</v>
      </c>
      <c r="K56" s="33">
        <v>75</v>
      </c>
      <c r="L56" s="31">
        <f>SUM(K57:K61)</f>
        <v>74</v>
      </c>
      <c r="M56" s="33">
        <v>58</v>
      </c>
      <c r="N56" s="31">
        <f>SUM(M57:M61)</f>
        <v>58</v>
      </c>
      <c r="O56" s="33">
        <v>69</v>
      </c>
      <c r="P56" s="31">
        <f>SUM(O57:O61)</f>
        <v>69</v>
      </c>
      <c r="Q56" s="33">
        <v>68</v>
      </c>
      <c r="R56" s="31">
        <f>SUM(Q57:Q61)</f>
        <v>67</v>
      </c>
      <c r="S56" s="33">
        <v>46</v>
      </c>
      <c r="T56" s="31">
        <f>SUM(S57:S61)</f>
        <v>46</v>
      </c>
      <c r="U56" s="33">
        <v>55</v>
      </c>
      <c r="V56" s="31">
        <f>SUM(U57:U61)</f>
        <v>54</v>
      </c>
      <c r="W56" s="33">
        <v>1</v>
      </c>
      <c r="X56" s="31">
        <f>SUM(W57:W61)</f>
        <v>1</v>
      </c>
    </row>
    <row r="57" spans="1:37" ht="15" customHeight="1" x14ac:dyDescent="0.4">
      <c r="A57" s="32" t="s">
        <v>80</v>
      </c>
      <c r="B57" s="33" t="s">
        <v>32</v>
      </c>
      <c r="E57" s="33">
        <v>131</v>
      </c>
      <c r="G57" s="33">
        <v>106</v>
      </c>
      <c r="I57" s="33">
        <v>98</v>
      </c>
      <c r="K57" s="33">
        <v>74</v>
      </c>
      <c r="M57" s="33">
        <v>58</v>
      </c>
      <c r="O57" s="33">
        <v>69</v>
      </c>
      <c r="Q57" s="33">
        <v>67</v>
      </c>
      <c r="S57" s="33">
        <v>46</v>
      </c>
      <c r="U57" s="33">
        <v>54</v>
      </c>
    </row>
    <row r="58" spans="1:37" ht="15" customHeight="1" x14ac:dyDescent="0.4">
      <c r="A58" s="32" t="s">
        <v>81</v>
      </c>
      <c r="B58" s="33" t="s">
        <v>32</v>
      </c>
      <c r="E58" s="33">
        <v>20</v>
      </c>
      <c r="G58" s="33">
        <v>14</v>
      </c>
      <c r="I58" s="33">
        <v>14</v>
      </c>
      <c r="W58" s="33">
        <v>1</v>
      </c>
    </row>
    <row r="59" spans="1:37" ht="15" customHeight="1" x14ac:dyDescent="0.4">
      <c r="A59" s="32" t="s">
        <v>82</v>
      </c>
      <c r="B59" s="33" t="s">
        <v>32</v>
      </c>
      <c r="E59" s="33">
        <v>19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19</v>
      </c>
      <c r="G67" s="33">
        <v>17</v>
      </c>
      <c r="I67" s="33">
        <v>15</v>
      </c>
      <c r="K67" s="33">
        <v>14</v>
      </c>
      <c r="M67" s="33">
        <v>13</v>
      </c>
      <c r="O67" s="33">
        <v>12</v>
      </c>
      <c r="Q67" s="33">
        <v>19</v>
      </c>
      <c r="S67" s="33">
        <v>16</v>
      </c>
      <c r="U67" s="33">
        <v>6</v>
      </c>
      <c r="W67" s="33">
        <v>3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84</v>
      </c>
      <c r="G70" s="33">
        <v>84</v>
      </c>
      <c r="I70" s="33">
        <v>86</v>
      </c>
      <c r="K70" s="33">
        <v>86</v>
      </c>
      <c r="M70" s="33">
        <v>92</v>
      </c>
      <c r="O70" s="33">
        <v>90</v>
      </c>
      <c r="Q70" s="33">
        <v>95</v>
      </c>
      <c r="S70" s="33">
        <v>97</v>
      </c>
      <c r="U70" s="33">
        <v>96</v>
      </c>
      <c r="W70" s="33">
        <v>76</v>
      </c>
    </row>
    <row r="71" spans="1:37" ht="15" customHeight="1" x14ac:dyDescent="0.4">
      <c r="A71" s="32" t="s">
        <v>52</v>
      </c>
      <c r="B71" s="33" t="s">
        <v>32</v>
      </c>
      <c r="E71" s="33">
        <v>108</v>
      </c>
      <c r="G71" s="33">
        <v>97</v>
      </c>
      <c r="I71" s="33">
        <v>94</v>
      </c>
      <c r="K71" s="33">
        <v>76</v>
      </c>
      <c r="M71" s="33">
        <v>71</v>
      </c>
      <c r="O71" s="33">
        <v>24</v>
      </c>
      <c r="Q71" s="33">
        <v>18</v>
      </c>
      <c r="S71" s="33">
        <v>19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37</v>
      </c>
      <c r="F74" s="41">
        <f>E74</f>
        <v>37</v>
      </c>
      <c r="G74" s="40">
        <v>33</v>
      </c>
      <c r="H74" s="41">
        <f>G74</f>
        <v>33</v>
      </c>
      <c r="I74" s="40">
        <v>32</v>
      </c>
      <c r="J74" s="41">
        <f>I74</f>
        <v>32</v>
      </c>
      <c r="K74" s="40">
        <v>50</v>
      </c>
      <c r="L74" s="41">
        <f>K74</f>
        <v>50</v>
      </c>
      <c r="M74" s="40">
        <v>59</v>
      </c>
      <c r="N74" s="41">
        <f>M74</f>
        <v>59</v>
      </c>
      <c r="O74" s="40">
        <v>55</v>
      </c>
      <c r="P74" s="41">
        <f>O74</f>
        <v>55</v>
      </c>
      <c r="Q74" s="40">
        <v>52</v>
      </c>
      <c r="R74" s="41">
        <f>Q74</f>
        <v>52</v>
      </c>
      <c r="S74" s="40">
        <v>48</v>
      </c>
      <c r="T74" s="41">
        <f>S74</f>
        <v>48</v>
      </c>
      <c r="U74" s="40">
        <v>44</v>
      </c>
      <c r="V74" s="41">
        <f>U74</f>
        <v>44</v>
      </c>
      <c r="W74" s="40">
        <v>41</v>
      </c>
      <c r="X74" s="41">
        <f>W74</f>
        <v>41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M75" s="33">
        <v>-1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5541</v>
      </c>
      <c r="F83" s="44">
        <f>E8+E37+E46+E55+E77+E81+E82</f>
        <v>5540</v>
      </c>
      <c r="G83" s="43">
        <v>4852</v>
      </c>
      <c r="H83" s="44">
        <f>G8+G37+G46+G55+G77+G81+G82</f>
        <v>4851</v>
      </c>
      <c r="I83" s="43">
        <v>4421</v>
      </c>
      <c r="J83" s="44">
        <f>I8+I37+I46+I55+I77+I81+I82</f>
        <v>4419</v>
      </c>
      <c r="K83" s="43">
        <v>4120</v>
      </c>
      <c r="L83" s="44">
        <f>K8+K37+K46+K55+K77+K81+K82</f>
        <v>4119</v>
      </c>
      <c r="M83" s="43">
        <v>4007</v>
      </c>
      <c r="N83" s="44">
        <f>M8+M37+M46+M55+M77+M81+M82</f>
        <v>4005</v>
      </c>
      <c r="O83" s="43">
        <v>3829</v>
      </c>
      <c r="P83" s="44">
        <f>O8+O37+O46+O55+O77+O81+O82</f>
        <v>3827</v>
      </c>
      <c r="Q83" s="43">
        <v>3487</v>
      </c>
      <c r="R83" s="44">
        <f>Q8+Q37+Q46+Q55+Q77+Q81+Q82</f>
        <v>3485</v>
      </c>
      <c r="S83" s="43">
        <v>3680</v>
      </c>
      <c r="T83" s="44">
        <f>S8+S37+S46+S55+S77+S81+S82</f>
        <v>3679</v>
      </c>
      <c r="U83" s="43">
        <v>3232</v>
      </c>
      <c r="V83" s="44">
        <f>U8+U37+U46+U55+U77+U81+U82</f>
        <v>3231</v>
      </c>
      <c r="W83" s="43">
        <v>2826</v>
      </c>
      <c r="X83" s="44">
        <f>W8+W37+W46+W55+W77+W81+W82</f>
        <v>2825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1122</v>
      </c>
      <c r="F84" s="39">
        <f>SUM(E85:E111)-E87</f>
        <v>1118</v>
      </c>
      <c r="G84" s="38">
        <v>860</v>
      </c>
      <c r="H84" s="39">
        <f>SUM(G85:G111)-G87</f>
        <v>856</v>
      </c>
      <c r="I84" s="38">
        <v>787</v>
      </c>
      <c r="J84" s="39">
        <f>SUM(I85:I111)-I87</f>
        <v>782</v>
      </c>
      <c r="K84" s="38">
        <v>769</v>
      </c>
      <c r="L84" s="39">
        <f>SUM(K85:K111)-K87</f>
        <v>765</v>
      </c>
      <c r="M84" s="38">
        <v>874</v>
      </c>
      <c r="N84" s="39">
        <f>SUM(M85:M111)-M87</f>
        <v>868</v>
      </c>
      <c r="O84" s="38">
        <v>654</v>
      </c>
      <c r="P84" s="39">
        <f>SUM(O85:O111)-O87</f>
        <v>648</v>
      </c>
      <c r="Q84" s="38">
        <v>616</v>
      </c>
      <c r="R84" s="39">
        <f>SUM(Q85:Q111)-Q87</f>
        <v>611</v>
      </c>
      <c r="S84" s="38">
        <v>674</v>
      </c>
      <c r="T84" s="39">
        <f>SUM(S85:S111)-S87</f>
        <v>669</v>
      </c>
      <c r="U84" s="38">
        <v>657</v>
      </c>
      <c r="V84" s="39">
        <f>SUM(U85:U111)-U87</f>
        <v>652</v>
      </c>
      <c r="W84" s="38">
        <v>818</v>
      </c>
      <c r="X84" s="39">
        <f>SUM(W85:W111)-W87</f>
        <v>814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E84" s="37">
        <f>IF(AND(L84&gt;K84-5,L84&lt;K84+5),1)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113</v>
      </c>
      <c r="G85" s="33">
        <v>104</v>
      </c>
      <c r="I85" s="33">
        <v>101</v>
      </c>
      <c r="K85" s="33">
        <v>96</v>
      </c>
      <c r="M85" s="33">
        <v>115</v>
      </c>
      <c r="O85" s="33">
        <v>102</v>
      </c>
      <c r="Q85" s="33">
        <v>94</v>
      </c>
      <c r="S85" s="33">
        <v>95</v>
      </c>
      <c r="U85" s="33">
        <v>93</v>
      </c>
      <c r="W85" s="33">
        <v>82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724</v>
      </c>
      <c r="G87" s="33">
        <v>416</v>
      </c>
      <c r="I87" s="33">
        <v>456</v>
      </c>
      <c r="K87" s="33">
        <v>425</v>
      </c>
      <c r="M87" s="33">
        <v>524</v>
      </c>
      <c r="O87" s="33">
        <v>295</v>
      </c>
      <c r="Q87" s="33">
        <v>289</v>
      </c>
      <c r="S87" s="33">
        <v>361</v>
      </c>
      <c r="U87" s="33">
        <v>354</v>
      </c>
      <c r="W87" s="33">
        <v>541</v>
      </c>
    </row>
    <row r="88" spans="1:37" ht="15" customHeight="1" outlineLevel="1" x14ac:dyDescent="0.4">
      <c r="A88" s="32" t="s">
        <v>108</v>
      </c>
      <c r="B88" s="33" t="s">
        <v>32</v>
      </c>
      <c r="E88" s="33">
        <v>724</v>
      </c>
      <c r="G88" s="33">
        <v>416</v>
      </c>
      <c r="I88" s="33">
        <v>456</v>
      </c>
      <c r="K88" s="33">
        <v>425</v>
      </c>
      <c r="M88" s="33">
        <v>524</v>
      </c>
      <c r="O88" s="33">
        <v>295</v>
      </c>
      <c r="Q88" s="33">
        <v>289</v>
      </c>
      <c r="S88" s="33">
        <v>361</v>
      </c>
      <c r="U88" s="33">
        <v>354</v>
      </c>
      <c r="W88" s="33">
        <v>541</v>
      </c>
    </row>
    <row r="89" spans="1:37" ht="15" customHeight="1" outlineLevel="1" x14ac:dyDescent="0.4">
      <c r="A89" s="32" t="s">
        <v>109</v>
      </c>
      <c r="B89" s="33" t="s">
        <v>32</v>
      </c>
    </row>
    <row r="90" spans="1:37" ht="15" customHeight="1" x14ac:dyDescent="0.4">
      <c r="A90" s="32" t="s">
        <v>110</v>
      </c>
      <c r="B90" s="33" t="s">
        <v>32</v>
      </c>
      <c r="U90" s="33">
        <v>2</v>
      </c>
      <c r="W90" s="33">
        <v>6</v>
      </c>
    </row>
    <row r="91" spans="1:37" ht="15" customHeight="1" x14ac:dyDescent="0.4">
      <c r="A91" s="32" t="s">
        <v>111</v>
      </c>
      <c r="B91" s="33" t="s">
        <v>32</v>
      </c>
      <c r="E91" s="33">
        <v>170</v>
      </c>
      <c r="G91" s="33">
        <v>142</v>
      </c>
      <c r="I91" s="33">
        <v>128</v>
      </c>
      <c r="K91" s="33">
        <v>138</v>
      </c>
      <c r="M91" s="33">
        <v>159</v>
      </c>
      <c r="O91" s="33">
        <v>161</v>
      </c>
      <c r="Q91" s="33">
        <v>142</v>
      </c>
      <c r="S91" s="33">
        <v>156</v>
      </c>
      <c r="U91" s="33">
        <v>132</v>
      </c>
      <c r="W91" s="33">
        <v>125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22</v>
      </c>
      <c r="G93" s="33">
        <v>96</v>
      </c>
      <c r="I93" s="33">
        <v>40</v>
      </c>
      <c r="K93" s="33">
        <v>49</v>
      </c>
      <c r="M93" s="33">
        <v>1</v>
      </c>
      <c r="O93" s="33">
        <v>5</v>
      </c>
      <c r="Q93" s="33">
        <v>9</v>
      </c>
      <c r="S93" s="33">
        <v>10</v>
      </c>
      <c r="U93" s="33">
        <v>14</v>
      </c>
      <c r="W93" s="33">
        <v>11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  <c r="E95" s="33">
        <v>38</v>
      </c>
      <c r="G95" s="33">
        <v>53</v>
      </c>
      <c r="I95" s="33">
        <v>9</v>
      </c>
      <c r="K95" s="33">
        <v>6</v>
      </c>
      <c r="M95" s="33">
        <v>12</v>
      </c>
      <c r="O95" s="33">
        <v>31</v>
      </c>
      <c r="Q95" s="33">
        <v>38</v>
      </c>
      <c r="S95" s="33">
        <v>9</v>
      </c>
      <c r="U95" s="33">
        <v>8</v>
      </c>
      <c r="W95" s="33">
        <v>6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  <c r="E98" s="33">
        <v>1</v>
      </c>
      <c r="G98" s="33">
        <v>1</v>
      </c>
      <c r="I98" s="33">
        <v>2</v>
      </c>
      <c r="K98" s="33">
        <v>1</v>
      </c>
      <c r="M98" s="33">
        <v>1</v>
      </c>
      <c r="O98" s="33">
        <v>1</v>
      </c>
      <c r="Q98" s="33">
        <v>1</v>
      </c>
      <c r="S98" s="33">
        <v>1</v>
      </c>
      <c r="U98" s="33">
        <v>1</v>
      </c>
      <c r="W98" s="33">
        <v>4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E100" s="33">
        <v>8</v>
      </c>
      <c r="G100" s="33">
        <v>6</v>
      </c>
      <c r="I100" s="33">
        <v>9</v>
      </c>
      <c r="K100" s="33">
        <v>12</v>
      </c>
      <c r="M100" s="33">
        <v>21</v>
      </c>
      <c r="O100" s="33">
        <v>20</v>
      </c>
      <c r="Q100" s="33">
        <v>6</v>
      </c>
      <c r="S100" s="33">
        <v>6</v>
      </c>
      <c r="U100" s="33">
        <v>6</v>
      </c>
      <c r="W100" s="33">
        <v>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21</v>
      </c>
      <c r="G104" s="33">
        <v>21</v>
      </c>
      <c r="I104" s="33">
        <v>21</v>
      </c>
      <c r="K104" s="33">
        <v>21</v>
      </c>
      <c r="M104" s="33">
        <v>17</v>
      </c>
      <c r="O104" s="33">
        <v>15</v>
      </c>
      <c r="Q104" s="33">
        <v>15</v>
      </c>
      <c r="S104" s="33">
        <v>15</v>
      </c>
      <c r="U104" s="33">
        <v>2</v>
      </c>
      <c r="W104" s="33">
        <v>5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E107" s="33">
        <v>21</v>
      </c>
      <c r="G107" s="33">
        <v>17</v>
      </c>
      <c r="I107" s="33">
        <v>16</v>
      </c>
      <c r="K107" s="33">
        <v>17</v>
      </c>
      <c r="M107" s="33">
        <v>18</v>
      </c>
      <c r="O107" s="33">
        <v>18</v>
      </c>
      <c r="Q107" s="33">
        <v>17</v>
      </c>
      <c r="S107" s="33">
        <v>16</v>
      </c>
      <c r="U107" s="33">
        <v>28</v>
      </c>
      <c r="W107" s="33">
        <v>27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  <c r="U110" s="33">
        <v>11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/>
      <c r="F111" s="36"/>
      <c r="G111" s="35"/>
      <c r="H111" s="36"/>
      <c r="I111" s="35"/>
      <c r="J111" s="36"/>
      <c r="K111" s="35"/>
      <c r="L111" s="36"/>
      <c r="M111" s="35"/>
      <c r="N111" s="36"/>
      <c r="O111" s="35"/>
      <c r="P111" s="36"/>
      <c r="Q111" s="35"/>
      <c r="R111" s="36"/>
      <c r="S111" s="35"/>
      <c r="T111" s="36"/>
      <c r="U111" s="35">
        <v>1</v>
      </c>
      <c r="V111" s="36"/>
      <c r="W111" s="35">
        <v>1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1626</v>
      </c>
      <c r="F112" s="39">
        <f>SUM(E113:E131)-E113-SUM(E121:E124)</f>
        <v>1625</v>
      </c>
      <c r="G112" s="38">
        <v>1197</v>
      </c>
      <c r="H112" s="39">
        <f>SUM(G113:G131)-G113-SUM(G121:G124)</f>
        <v>1196</v>
      </c>
      <c r="I112" s="38">
        <v>818</v>
      </c>
      <c r="J112" s="39">
        <f>SUM(I113:I131)-I113-SUM(I121:I124)</f>
        <v>816</v>
      </c>
      <c r="K112" s="38">
        <v>564</v>
      </c>
      <c r="L112" s="39">
        <f>SUM(K113:K131)-K113-SUM(K121:K124)</f>
        <v>564</v>
      </c>
      <c r="M112" s="38">
        <v>1226</v>
      </c>
      <c r="N112" s="39">
        <f>SUM(M113:M131)-M113-SUM(M121:M124)</f>
        <v>1225</v>
      </c>
      <c r="O112" s="38">
        <v>1401</v>
      </c>
      <c r="P112" s="39">
        <f>SUM(O113:O131)-O113-SUM(O121:O124)</f>
        <v>1400</v>
      </c>
      <c r="Q112" s="38">
        <v>1113</v>
      </c>
      <c r="R112" s="39">
        <f>SUM(Q113:Q131)-Q113-SUM(Q121:Q124)</f>
        <v>1112</v>
      </c>
      <c r="S112" s="38">
        <v>1385</v>
      </c>
      <c r="T112" s="39">
        <f>SUM(S113:S131)-S113-SUM(S121:S124)</f>
        <v>1384</v>
      </c>
      <c r="U112" s="38">
        <v>1375</v>
      </c>
      <c r="V112" s="39">
        <f>SUM(U113:U131)-U113-SUM(U121:U124)</f>
        <v>1373</v>
      </c>
      <c r="W112" s="38">
        <v>1144</v>
      </c>
      <c r="X112" s="39">
        <f>SUM(W113:W131)-W113-SUM(W121:W124)</f>
        <v>1143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1607</v>
      </c>
      <c r="G113" s="33">
        <v>1191</v>
      </c>
      <c r="I113" s="33">
        <v>785</v>
      </c>
      <c r="K113" s="33">
        <v>528</v>
      </c>
      <c r="M113" s="33">
        <v>1189</v>
      </c>
      <c r="O113" s="33">
        <v>1363</v>
      </c>
      <c r="Q113" s="33">
        <v>1074</v>
      </c>
      <c r="S113" s="33">
        <v>1345</v>
      </c>
      <c r="U113" s="33">
        <v>1313</v>
      </c>
      <c r="W113" s="33">
        <v>1064</v>
      </c>
    </row>
    <row r="114" spans="1:33" ht="15" customHeight="1" outlineLevel="1" x14ac:dyDescent="0.4">
      <c r="A114" s="32" t="s">
        <v>134</v>
      </c>
      <c r="B114" s="33" t="s">
        <v>32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1607</v>
      </c>
      <c r="G115" s="33">
        <v>1191</v>
      </c>
      <c r="I115" s="33">
        <v>785</v>
      </c>
      <c r="K115" s="33">
        <v>528</v>
      </c>
      <c r="M115" s="33">
        <v>1189</v>
      </c>
      <c r="O115" s="33">
        <v>1363</v>
      </c>
      <c r="Q115" s="33">
        <v>1074</v>
      </c>
      <c r="S115" s="33">
        <v>1345</v>
      </c>
      <c r="U115" s="33">
        <v>1313</v>
      </c>
      <c r="W115" s="33">
        <v>1064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U117" s="33">
        <v>17</v>
      </c>
      <c r="W117" s="33">
        <v>34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E119" s="33">
        <v>13</v>
      </c>
    </row>
    <row r="120" spans="1:33" ht="15" customHeight="1" x14ac:dyDescent="0.4">
      <c r="A120" s="32" t="s">
        <v>139</v>
      </c>
      <c r="B120" s="33" t="s">
        <v>32</v>
      </c>
    </row>
    <row r="121" spans="1:33" ht="15" customHeight="1" x14ac:dyDescent="0.4">
      <c r="A121" s="32" t="s">
        <v>140</v>
      </c>
      <c r="B121" s="33" t="s">
        <v>32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  <c r="I129" s="33">
        <v>26</v>
      </c>
      <c r="K129" s="33">
        <v>31</v>
      </c>
      <c r="M129" s="33">
        <v>31</v>
      </c>
      <c r="O129" s="33">
        <v>32</v>
      </c>
      <c r="Q129" s="33">
        <v>33</v>
      </c>
      <c r="S129" s="33">
        <v>34</v>
      </c>
      <c r="U129" s="33">
        <v>38</v>
      </c>
      <c r="W129" s="33">
        <v>40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5</v>
      </c>
      <c r="F131" s="36"/>
      <c r="G131" s="35">
        <v>5</v>
      </c>
      <c r="H131" s="36"/>
      <c r="I131" s="35">
        <v>5</v>
      </c>
      <c r="J131" s="36"/>
      <c r="K131" s="35">
        <v>5</v>
      </c>
      <c r="L131" s="36"/>
      <c r="M131" s="35">
        <v>5</v>
      </c>
      <c r="N131" s="36"/>
      <c r="O131" s="35">
        <v>5</v>
      </c>
      <c r="P131" s="36"/>
      <c r="Q131" s="35">
        <v>5</v>
      </c>
      <c r="R131" s="36"/>
      <c r="S131" s="35">
        <v>5</v>
      </c>
      <c r="T131" s="36"/>
      <c r="U131" s="35">
        <v>5</v>
      </c>
      <c r="V131" s="36"/>
      <c r="W131" s="35">
        <v>5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2749</v>
      </c>
      <c r="F136" s="44">
        <f>E84+E112+SUM(E132:E135)</f>
        <v>2748</v>
      </c>
      <c r="G136" s="43">
        <v>2058</v>
      </c>
      <c r="H136" s="44">
        <f>G84+G112+SUM(G132:G135)</f>
        <v>2057</v>
      </c>
      <c r="I136" s="43">
        <v>1605</v>
      </c>
      <c r="J136" s="44">
        <f>I84+I112+SUM(I132:I135)</f>
        <v>1605</v>
      </c>
      <c r="K136" s="43">
        <v>1334</v>
      </c>
      <c r="L136" s="44">
        <f>K84+K112+SUM(K132:K135)</f>
        <v>1333</v>
      </c>
      <c r="M136" s="43">
        <v>2100</v>
      </c>
      <c r="N136" s="44">
        <f>M84+M112+SUM(M132:M135)</f>
        <v>2100</v>
      </c>
      <c r="O136" s="43">
        <v>2055</v>
      </c>
      <c r="P136" s="44">
        <f>O84+O112+SUM(O132:O135)</f>
        <v>2055</v>
      </c>
      <c r="Q136" s="43">
        <v>1729</v>
      </c>
      <c r="R136" s="44">
        <f>Q84+Q112+SUM(Q132:Q135)</f>
        <v>1729</v>
      </c>
      <c r="S136" s="43">
        <v>2060</v>
      </c>
      <c r="T136" s="44">
        <f>S84+S112+SUM(S132:S135)</f>
        <v>2059</v>
      </c>
      <c r="U136" s="43">
        <v>2033</v>
      </c>
      <c r="V136" s="44">
        <f>U84+U112+SUM(U132:U135)</f>
        <v>2032</v>
      </c>
      <c r="W136" s="43">
        <v>1962</v>
      </c>
      <c r="X136" s="44">
        <f>W84+W112+SUM(W132:W135)</f>
        <v>1962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E139" s="33">
        <v>2792</v>
      </c>
      <c r="G139" s="33">
        <v>2794</v>
      </c>
      <c r="I139" s="33">
        <v>2816</v>
      </c>
      <c r="K139" s="33">
        <v>2786</v>
      </c>
      <c r="M139" s="33">
        <v>1906</v>
      </c>
      <c r="O139" s="33">
        <v>1773</v>
      </c>
      <c r="Q139" s="33">
        <v>1757</v>
      </c>
      <c r="S139" s="33">
        <v>1620</v>
      </c>
      <c r="U139" s="33">
        <v>1199</v>
      </c>
      <c r="W139" s="33">
        <v>863</v>
      </c>
    </row>
    <row r="140" spans="1:37" ht="15" customHeight="1" x14ac:dyDescent="0.4">
      <c r="A140" s="32" t="s">
        <v>156</v>
      </c>
      <c r="B140" s="33" t="s">
        <v>32</v>
      </c>
      <c r="E140" s="33">
        <v>2813</v>
      </c>
      <c r="G140" s="33">
        <v>2839</v>
      </c>
      <c r="I140" s="33">
        <v>2868</v>
      </c>
      <c r="K140" s="33">
        <v>2795</v>
      </c>
      <c r="M140" s="33">
        <v>1904</v>
      </c>
      <c r="O140" s="33">
        <v>1761</v>
      </c>
      <c r="Q140" s="33">
        <v>1744</v>
      </c>
      <c r="S140" s="33">
        <v>1618</v>
      </c>
      <c r="U140" s="33">
        <v>1186</v>
      </c>
      <c r="W140" s="33">
        <v>863</v>
      </c>
    </row>
    <row r="141" spans="1:37" ht="15" customHeight="1" x14ac:dyDescent="0.4">
      <c r="A141" s="32" t="s">
        <v>157</v>
      </c>
      <c r="B141" s="33" t="s">
        <v>32</v>
      </c>
      <c r="E141" s="33">
        <v>488</v>
      </c>
      <c r="G141" s="33">
        <v>488</v>
      </c>
      <c r="I141" s="33">
        <v>488</v>
      </c>
      <c r="K141" s="33">
        <v>488</v>
      </c>
      <c r="M141" s="33">
        <v>488</v>
      </c>
      <c r="O141" s="33">
        <v>488</v>
      </c>
      <c r="Q141" s="33">
        <v>488</v>
      </c>
      <c r="S141" s="33">
        <v>488</v>
      </c>
      <c r="U141" s="33">
        <v>488</v>
      </c>
      <c r="W141" s="33">
        <v>488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E143" s="33">
        <v>554</v>
      </c>
      <c r="G143" s="33">
        <v>554</v>
      </c>
      <c r="I143" s="33">
        <v>554</v>
      </c>
      <c r="K143" s="33">
        <v>554</v>
      </c>
      <c r="M143" s="33">
        <v>554</v>
      </c>
      <c r="O143" s="33">
        <v>554</v>
      </c>
      <c r="Q143" s="33">
        <v>554</v>
      </c>
      <c r="S143" s="33">
        <v>554</v>
      </c>
      <c r="U143" s="33">
        <v>554</v>
      </c>
      <c r="W143" s="33">
        <v>554</v>
      </c>
    </row>
    <row r="144" spans="1:37" ht="15" customHeight="1" x14ac:dyDescent="0.4">
      <c r="A144" s="32" t="s">
        <v>160</v>
      </c>
      <c r="B144" s="33" t="s">
        <v>32</v>
      </c>
      <c r="E144" s="33">
        <v>554</v>
      </c>
      <c r="G144" s="33">
        <v>554</v>
      </c>
      <c r="I144" s="33">
        <v>554</v>
      </c>
      <c r="K144" s="33">
        <v>554</v>
      </c>
      <c r="M144" s="33">
        <v>554</v>
      </c>
      <c r="O144" s="33">
        <v>554</v>
      </c>
      <c r="Q144" s="33">
        <v>554</v>
      </c>
      <c r="S144" s="33">
        <v>554</v>
      </c>
      <c r="U144" s="33">
        <v>554</v>
      </c>
      <c r="W144" s="33">
        <v>554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1771</v>
      </c>
      <c r="G148" s="33">
        <v>1797</v>
      </c>
      <c r="I148" s="33">
        <v>1825</v>
      </c>
      <c r="K148" s="33">
        <v>1753</v>
      </c>
      <c r="M148" s="33">
        <v>1713</v>
      </c>
      <c r="O148" s="33">
        <v>1569</v>
      </c>
      <c r="Q148" s="33">
        <v>1553</v>
      </c>
      <c r="S148" s="33">
        <v>1427</v>
      </c>
      <c r="U148" s="33">
        <v>995</v>
      </c>
      <c r="W148" s="33">
        <v>672</v>
      </c>
    </row>
    <row r="149" spans="1:23" ht="15" customHeight="1" x14ac:dyDescent="0.4">
      <c r="A149" s="32" t="s">
        <v>165</v>
      </c>
      <c r="B149" s="33" t="s">
        <v>32</v>
      </c>
      <c r="E149" s="33">
        <v>7</v>
      </c>
      <c r="G149" s="33">
        <v>7</v>
      </c>
      <c r="I149" s="33">
        <v>7</v>
      </c>
      <c r="K149" s="33">
        <v>7</v>
      </c>
      <c r="M149" s="33">
        <v>7</v>
      </c>
      <c r="O149" s="33">
        <v>7</v>
      </c>
      <c r="Q149" s="33">
        <v>7</v>
      </c>
      <c r="S149" s="33">
        <v>7</v>
      </c>
      <c r="U149" s="33">
        <v>7</v>
      </c>
      <c r="W149" s="33">
        <v>7</v>
      </c>
    </row>
    <row r="150" spans="1:23" ht="15" customHeight="1" x14ac:dyDescent="0.4">
      <c r="A150" s="32" t="s">
        <v>166</v>
      </c>
      <c r="B150" s="33" t="s">
        <v>32</v>
      </c>
      <c r="E150" s="33">
        <v>1763</v>
      </c>
      <c r="G150" s="33">
        <v>1789</v>
      </c>
      <c r="I150" s="33">
        <v>1818</v>
      </c>
      <c r="K150" s="33">
        <v>1745</v>
      </c>
      <c r="M150" s="33">
        <v>1705</v>
      </c>
      <c r="O150" s="33">
        <v>1562</v>
      </c>
      <c r="Q150" s="33">
        <v>1545</v>
      </c>
      <c r="S150" s="33">
        <v>1419</v>
      </c>
      <c r="U150" s="33">
        <v>988</v>
      </c>
      <c r="W150" s="33">
        <v>665</v>
      </c>
    </row>
    <row r="151" spans="1:23" ht="15" customHeight="1" x14ac:dyDescent="0.4">
      <c r="A151" s="32" t="s">
        <v>167</v>
      </c>
      <c r="B151" s="33" t="s">
        <v>32</v>
      </c>
      <c r="E151" s="33">
        <v>1600</v>
      </c>
      <c r="G151" s="33">
        <v>1600</v>
      </c>
      <c r="I151" s="33">
        <v>1600</v>
      </c>
      <c r="K151" s="33">
        <v>1600</v>
      </c>
      <c r="M151" s="33">
        <v>1600</v>
      </c>
      <c r="O151" s="33">
        <v>1600</v>
      </c>
      <c r="Q151" s="33">
        <v>1400</v>
      </c>
      <c r="S151" s="33">
        <v>1400</v>
      </c>
      <c r="U151" s="33">
        <v>1400</v>
      </c>
      <c r="W151" s="33">
        <v>1400</v>
      </c>
    </row>
    <row r="152" spans="1:23" ht="15" customHeight="1" x14ac:dyDescent="0.4">
      <c r="A152" s="32" t="s">
        <v>168</v>
      </c>
      <c r="B152" s="33" t="s">
        <v>32</v>
      </c>
      <c r="E152" s="33">
        <v>163</v>
      </c>
      <c r="G152" s="33">
        <v>189</v>
      </c>
      <c r="I152" s="33">
        <v>218</v>
      </c>
      <c r="K152" s="33">
        <v>145</v>
      </c>
      <c r="M152" s="33">
        <v>105</v>
      </c>
      <c r="O152" s="33">
        <v>-38</v>
      </c>
      <c r="Q152" s="33">
        <v>145</v>
      </c>
      <c r="S152" s="33">
        <v>19</v>
      </c>
      <c r="U152" s="33">
        <v>-412</v>
      </c>
      <c r="W152" s="33">
        <v>-735</v>
      </c>
    </row>
    <row r="153" spans="1:23" ht="15" customHeight="1" x14ac:dyDescent="0.4">
      <c r="A153" s="32" t="s">
        <v>169</v>
      </c>
      <c r="B153" s="33" t="s">
        <v>32</v>
      </c>
      <c r="M153" s="33">
        <v>-851</v>
      </c>
      <c r="O153" s="33">
        <v>-851</v>
      </c>
      <c r="Q153" s="33">
        <v>-851</v>
      </c>
      <c r="S153" s="33">
        <v>-851</v>
      </c>
      <c r="U153" s="33">
        <v>-851</v>
      </c>
      <c r="W153" s="33">
        <v>-851</v>
      </c>
    </row>
    <row r="154" spans="1:23" ht="15" customHeight="1" x14ac:dyDescent="0.4">
      <c r="A154" s="32" t="s">
        <v>170</v>
      </c>
      <c r="B154" s="33" t="s">
        <v>32</v>
      </c>
      <c r="E154" s="33">
        <v>-21</v>
      </c>
      <c r="G154" s="33">
        <v>-45</v>
      </c>
      <c r="I154" s="33">
        <v>-52</v>
      </c>
      <c r="K154" s="33">
        <v>-8</v>
      </c>
      <c r="M154" s="33">
        <v>1</v>
      </c>
      <c r="O154" s="33">
        <v>12</v>
      </c>
      <c r="Q154" s="33">
        <v>12</v>
      </c>
      <c r="S154" s="33">
        <v>1</v>
      </c>
      <c r="U154" s="33">
        <v>12</v>
      </c>
    </row>
    <row r="155" spans="1:23" ht="15" customHeight="1" x14ac:dyDescent="0.4">
      <c r="A155" s="32" t="s">
        <v>171</v>
      </c>
      <c r="B155" s="33" t="s">
        <v>32</v>
      </c>
      <c r="E155" s="33">
        <v>-21</v>
      </c>
      <c r="G155" s="33">
        <v>-45</v>
      </c>
      <c r="I155" s="33">
        <v>-52</v>
      </c>
      <c r="K155" s="33">
        <v>-8</v>
      </c>
      <c r="M155" s="33">
        <v>1</v>
      </c>
      <c r="O155" s="33">
        <v>12</v>
      </c>
      <c r="Q155" s="33">
        <v>12</v>
      </c>
      <c r="S155" s="33">
        <v>1</v>
      </c>
      <c r="U155" s="33">
        <v>12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5541</v>
      </c>
      <c r="F162" s="39">
        <f>E136+E163+E161+E160</f>
        <v>5541</v>
      </c>
      <c r="G162" s="38">
        <v>4852</v>
      </c>
      <c r="H162" s="39">
        <f>G136+G163+G161+G160</f>
        <v>4852</v>
      </c>
      <c r="I162" s="38">
        <v>4421</v>
      </c>
      <c r="J162" s="39">
        <f>I136+I163+I161+I160</f>
        <v>4421</v>
      </c>
      <c r="K162" s="38">
        <v>4120</v>
      </c>
      <c r="L162" s="39">
        <f>K136+K163+K161+K160</f>
        <v>4120</v>
      </c>
      <c r="M162" s="38">
        <v>4007</v>
      </c>
      <c r="N162" s="39">
        <f>M136+M163+M161+M160</f>
        <v>4006</v>
      </c>
      <c r="O162" s="38">
        <v>3829</v>
      </c>
      <c r="P162" s="39">
        <f>O136+O163+O161+O160</f>
        <v>3828</v>
      </c>
      <c r="Q162" s="38">
        <v>3487</v>
      </c>
      <c r="R162" s="39">
        <f>Q136+Q163+Q161+Q160</f>
        <v>3486</v>
      </c>
      <c r="S162" s="38">
        <v>3680</v>
      </c>
      <c r="T162" s="39">
        <f>S136+S163+S161+S160</f>
        <v>3680</v>
      </c>
      <c r="U162" s="38">
        <v>3232</v>
      </c>
      <c r="V162" s="39">
        <f>U136+U163+U161+U160</f>
        <v>3232</v>
      </c>
      <c r="W162" s="38">
        <v>2826</v>
      </c>
      <c r="X162" s="39">
        <f>W136+W163+W161+W160</f>
        <v>2825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2792</v>
      </c>
      <c r="G163" s="33">
        <v>2794</v>
      </c>
      <c r="I163" s="33">
        <v>2816</v>
      </c>
      <c r="K163" s="33">
        <v>2786</v>
      </c>
      <c r="M163" s="33">
        <v>1906</v>
      </c>
      <c r="O163" s="33">
        <v>1773</v>
      </c>
      <c r="Q163" s="33">
        <v>1757</v>
      </c>
      <c r="S163" s="33">
        <v>1620</v>
      </c>
      <c r="U163" s="33">
        <v>1199</v>
      </c>
      <c r="W163" s="33">
        <v>863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4292</v>
      </c>
      <c r="G167" s="33">
        <v>4028</v>
      </c>
      <c r="I167" s="33">
        <v>3657</v>
      </c>
      <c r="K167" s="33">
        <v>3649</v>
      </c>
      <c r="M167" s="33">
        <v>3569</v>
      </c>
      <c r="O167" s="33">
        <v>3468</v>
      </c>
      <c r="Q167" s="33">
        <v>3416</v>
      </c>
      <c r="S167" s="33">
        <v>3162</v>
      </c>
      <c r="U167" s="33">
        <v>3061</v>
      </c>
      <c r="W167" s="33">
        <v>2670</v>
      </c>
    </row>
    <row r="168" spans="1:37" ht="15" customHeight="1" x14ac:dyDescent="0.4">
      <c r="A168" s="32" t="s">
        <v>184</v>
      </c>
      <c r="B168" s="33" t="s">
        <v>32</v>
      </c>
      <c r="E168" s="33">
        <v>4157</v>
      </c>
      <c r="G168" s="33">
        <v>3840</v>
      </c>
      <c r="I168" s="33">
        <v>3451</v>
      </c>
      <c r="K168" s="33">
        <v>3558</v>
      </c>
      <c r="M168" s="33">
        <v>3558</v>
      </c>
      <c r="O168" s="33">
        <v>3497</v>
      </c>
      <c r="Q168" s="33">
        <v>3353</v>
      </c>
      <c r="S168" s="33">
        <v>3246</v>
      </c>
      <c r="U168" s="33">
        <v>3182</v>
      </c>
      <c r="W168" s="33">
        <v>2849</v>
      </c>
    </row>
    <row r="169" spans="1:37" ht="15" customHeight="1" x14ac:dyDescent="0.4">
      <c r="A169" s="32" t="s">
        <v>185</v>
      </c>
      <c r="B169" s="33" t="s">
        <v>32</v>
      </c>
      <c r="E169" s="33">
        <v>2227</v>
      </c>
      <c r="G169" s="33">
        <v>2074</v>
      </c>
      <c r="I169" s="33">
        <v>1841</v>
      </c>
      <c r="K169" s="33">
        <v>1921</v>
      </c>
      <c r="M169" s="33">
        <v>1911</v>
      </c>
      <c r="O169" s="33">
        <v>1895</v>
      </c>
      <c r="Q169" s="33">
        <v>1813</v>
      </c>
      <c r="S169" s="33">
        <v>1732</v>
      </c>
      <c r="U169" s="33">
        <v>1700</v>
      </c>
      <c r="W169" s="33">
        <v>1552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2064</v>
      </c>
      <c r="F171" s="44">
        <f>E167-E169+E170</f>
        <v>2065</v>
      </c>
      <c r="G171" s="43">
        <v>1954</v>
      </c>
      <c r="H171" s="44">
        <f>G167-G169+G170</f>
        <v>1954</v>
      </c>
      <c r="I171" s="43">
        <v>1815</v>
      </c>
      <c r="J171" s="44">
        <f>I167-I169+I170</f>
        <v>1816</v>
      </c>
      <c r="K171" s="43">
        <v>1728</v>
      </c>
      <c r="L171" s="44">
        <f>K167-K169+K170</f>
        <v>1728</v>
      </c>
      <c r="M171" s="43">
        <v>1657</v>
      </c>
      <c r="N171" s="44">
        <f>M167-M169+M170</f>
        <v>1658</v>
      </c>
      <c r="O171" s="43">
        <v>1572</v>
      </c>
      <c r="P171" s="44">
        <f>O167-O169+O170</f>
        <v>1573</v>
      </c>
      <c r="Q171" s="43">
        <v>1602</v>
      </c>
      <c r="R171" s="44">
        <f>Q167-Q169+Q170</f>
        <v>1603</v>
      </c>
      <c r="S171" s="43">
        <v>1430</v>
      </c>
      <c r="T171" s="44">
        <f>S167-S169+S170</f>
        <v>1430</v>
      </c>
      <c r="U171" s="43">
        <v>1361</v>
      </c>
      <c r="V171" s="44">
        <f>U167-U169+U170</f>
        <v>1361</v>
      </c>
      <c r="W171" s="43">
        <v>1118</v>
      </c>
      <c r="X171" s="44">
        <f>W167-W169+W170</f>
        <v>1118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1930</v>
      </c>
      <c r="G172" s="33">
        <v>1766</v>
      </c>
      <c r="I172" s="33">
        <v>1609</v>
      </c>
      <c r="K172" s="33">
        <v>1636</v>
      </c>
      <c r="M172" s="33">
        <v>1646</v>
      </c>
      <c r="O172" s="33">
        <v>1601</v>
      </c>
      <c r="Q172" s="33">
        <v>1539</v>
      </c>
      <c r="S172" s="33">
        <v>1514</v>
      </c>
      <c r="U172" s="33">
        <v>1481</v>
      </c>
      <c r="W172" s="33">
        <v>1297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134</v>
      </c>
      <c r="F174" s="44">
        <f>E171-E172</f>
        <v>134</v>
      </c>
      <c r="G174" s="43">
        <v>187</v>
      </c>
      <c r="H174" s="44">
        <f>G171-G172</f>
        <v>188</v>
      </c>
      <c r="I174" s="43">
        <v>205</v>
      </c>
      <c r="J174" s="44">
        <f>I171-I172</f>
        <v>206</v>
      </c>
      <c r="K174" s="43">
        <v>91</v>
      </c>
      <c r="L174" s="44">
        <f>K171-K172</f>
        <v>92</v>
      </c>
      <c r="M174" s="43">
        <v>11</v>
      </c>
      <c r="N174" s="44">
        <f>M171-M172</f>
        <v>11</v>
      </c>
      <c r="O174" s="43">
        <v>-28</v>
      </c>
      <c r="P174" s="44">
        <f>O171-O172</f>
        <v>-29</v>
      </c>
      <c r="Q174" s="43">
        <v>62</v>
      </c>
      <c r="R174" s="44">
        <f>Q171-Q172</f>
        <v>63</v>
      </c>
      <c r="S174" s="43">
        <v>-84</v>
      </c>
      <c r="T174" s="44">
        <f>S171-S172</f>
        <v>-84</v>
      </c>
      <c r="U174" s="43">
        <v>-120</v>
      </c>
      <c r="V174" s="44">
        <f>U171-U172</f>
        <v>-120</v>
      </c>
      <c r="W174" s="43">
        <v>-178</v>
      </c>
      <c r="X174" s="44">
        <f>W171-W172</f>
        <v>-179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29</v>
      </c>
      <c r="F177" s="47">
        <f>SUM(E178:E188)</f>
        <v>27</v>
      </c>
      <c r="G177" s="46">
        <v>19</v>
      </c>
      <c r="H177" s="47">
        <f>SUM(G178:G188)</f>
        <v>18</v>
      </c>
      <c r="I177" s="46">
        <v>14</v>
      </c>
      <c r="J177" s="47">
        <f>SUM(I178:I188)</f>
        <v>13</v>
      </c>
      <c r="K177" s="46">
        <v>16</v>
      </c>
      <c r="L177" s="47">
        <f>SUM(K178:K188)</f>
        <v>15</v>
      </c>
      <c r="M177" s="46">
        <v>15</v>
      </c>
      <c r="N177" s="47">
        <f>SUM(M178:M188)</f>
        <v>14</v>
      </c>
      <c r="O177" s="46">
        <v>17</v>
      </c>
      <c r="P177" s="47">
        <f>SUM(O178:O188)</f>
        <v>15</v>
      </c>
      <c r="Q177" s="46">
        <v>13</v>
      </c>
      <c r="R177" s="47">
        <f>SUM(Q178:Q188)</f>
        <v>11</v>
      </c>
      <c r="S177" s="46">
        <v>13</v>
      </c>
      <c r="T177" s="47">
        <f>SUM(S178:S188)</f>
        <v>11</v>
      </c>
      <c r="U177" s="46">
        <v>16</v>
      </c>
      <c r="V177" s="47">
        <f>SUM(U178:U188)</f>
        <v>15</v>
      </c>
      <c r="W177" s="46">
        <v>29</v>
      </c>
      <c r="X177" s="47">
        <f>SUM(W178:W188)</f>
        <v>28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1</v>
      </c>
      <c r="G178" s="33">
        <v>2</v>
      </c>
      <c r="I178" s="33">
        <v>1</v>
      </c>
      <c r="K178" s="33">
        <v>1</v>
      </c>
      <c r="M178" s="33">
        <v>1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G187" s="33">
        <v>10</v>
      </c>
      <c r="I187" s="33">
        <v>8</v>
      </c>
      <c r="K187" s="33">
        <v>10</v>
      </c>
      <c r="M187" s="33">
        <v>9</v>
      </c>
      <c r="O187" s="33">
        <v>9</v>
      </c>
      <c r="Q187" s="33">
        <v>10</v>
      </c>
      <c r="S187" s="33">
        <v>9</v>
      </c>
      <c r="U187" s="33">
        <v>12</v>
      </c>
      <c r="W187" s="33">
        <v>15</v>
      </c>
    </row>
    <row r="188" spans="1:37" ht="15" customHeight="1" x14ac:dyDescent="0.4">
      <c r="A188" s="32" t="s">
        <v>204</v>
      </c>
      <c r="B188" s="33" t="s">
        <v>32</v>
      </c>
      <c r="E188" s="33">
        <v>26</v>
      </c>
      <c r="G188" s="33">
        <v>6</v>
      </c>
      <c r="I188" s="33">
        <v>4</v>
      </c>
      <c r="K188" s="33">
        <v>4</v>
      </c>
      <c r="M188" s="33">
        <v>4</v>
      </c>
      <c r="O188" s="33">
        <v>6</v>
      </c>
      <c r="Q188" s="33">
        <v>1</v>
      </c>
      <c r="S188" s="33">
        <v>2</v>
      </c>
      <c r="U188" s="33">
        <v>3</v>
      </c>
      <c r="W188" s="33">
        <v>13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45</v>
      </c>
      <c r="F189" s="47">
        <f>SUM(E190:E202)</f>
        <v>44</v>
      </c>
      <c r="G189" s="46">
        <v>31</v>
      </c>
      <c r="H189" s="47">
        <f>SUM(G190:G202)</f>
        <v>30</v>
      </c>
      <c r="I189" s="46">
        <v>23</v>
      </c>
      <c r="J189" s="47">
        <f>SUM(I190:I202)</f>
        <v>23</v>
      </c>
      <c r="K189" s="46">
        <v>25</v>
      </c>
      <c r="L189" s="47">
        <f>SUM(K190:K202)</f>
        <v>25</v>
      </c>
      <c r="M189" s="46">
        <v>55</v>
      </c>
      <c r="N189" s="47">
        <f>SUM(M190:M202)</f>
        <v>54</v>
      </c>
      <c r="O189" s="46">
        <v>19</v>
      </c>
      <c r="P189" s="47">
        <f>SUM(O190:O202)</f>
        <v>19</v>
      </c>
      <c r="Q189" s="46">
        <v>17</v>
      </c>
      <c r="R189" s="47">
        <f>SUM(Q190:Q202)</f>
        <v>16</v>
      </c>
      <c r="S189" s="46">
        <v>14</v>
      </c>
      <c r="T189" s="47">
        <f>SUM(S190:S202)</f>
        <v>14</v>
      </c>
      <c r="U189" s="46">
        <v>14</v>
      </c>
      <c r="V189" s="47">
        <f>SUM(U190:U202)</f>
        <v>13</v>
      </c>
      <c r="W189" s="46">
        <v>14</v>
      </c>
      <c r="X189" s="47">
        <f>SUM(W190:W202)</f>
        <v>14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37</v>
      </c>
      <c r="G190" s="33">
        <v>29</v>
      </c>
      <c r="I190" s="33">
        <v>22</v>
      </c>
      <c r="K190" s="33">
        <v>17</v>
      </c>
      <c r="M190" s="33">
        <v>18</v>
      </c>
      <c r="O190" s="33">
        <v>18</v>
      </c>
      <c r="Q190" s="33">
        <v>15</v>
      </c>
      <c r="S190" s="33">
        <v>14</v>
      </c>
      <c r="U190" s="33">
        <v>13</v>
      </c>
      <c r="W190" s="33">
        <v>14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7</v>
      </c>
      <c r="G202" s="33">
        <v>1</v>
      </c>
      <c r="I202" s="33">
        <v>1</v>
      </c>
      <c r="K202" s="33">
        <v>8</v>
      </c>
      <c r="M202" s="33">
        <v>36</v>
      </c>
      <c r="O202" s="33">
        <v>1</v>
      </c>
      <c r="Q202" s="33">
        <v>1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119</v>
      </c>
      <c r="F203" s="44">
        <f>E174+E177-E189</f>
        <v>118</v>
      </c>
      <c r="G203" s="43">
        <v>175</v>
      </c>
      <c r="H203" s="44">
        <f>G174+G177-G189</f>
        <v>175</v>
      </c>
      <c r="I203" s="43">
        <v>196</v>
      </c>
      <c r="J203" s="44">
        <f>I174+I177-I189</f>
        <v>196</v>
      </c>
      <c r="K203" s="43">
        <v>82</v>
      </c>
      <c r="L203" s="44">
        <f>K174+K177-K189</f>
        <v>82</v>
      </c>
      <c r="M203" s="43">
        <v>-28</v>
      </c>
      <c r="N203" s="44">
        <f>M174+M177-M189</f>
        <v>-29</v>
      </c>
      <c r="O203" s="43">
        <v>-30</v>
      </c>
      <c r="P203" s="44">
        <f>O174+O177-O189</f>
        <v>-30</v>
      </c>
      <c r="Q203" s="43">
        <v>58</v>
      </c>
      <c r="R203" s="44">
        <f>Q174+Q177-Q189</f>
        <v>58</v>
      </c>
      <c r="S203" s="43">
        <v>-85</v>
      </c>
      <c r="T203" s="44">
        <f>S174+S177-S189</f>
        <v>-85</v>
      </c>
      <c r="U203" s="43">
        <v>-117</v>
      </c>
      <c r="V203" s="44">
        <f>U174+U177-U189</f>
        <v>-118</v>
      </c>
      <c r="W203" s="43">
        <v>-163</v>
      </c>
      <c r="X203" s="44">
        <f>W174+W177-W189</f>
        <v>-163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108</v>
      </c>
      <c r="F204" s="41">
        <f>SUM(E205:E215)</f>
        <v>106</v>
      </c>
      <c r="G204" s="40">
        <v>19</v>
      </c>
      <c r="H204" s="41">
        <f>SUM(G205:G215)</f>
        <v>18</v>
      </c>
      <c r="I204" s="40">
        <v>70</v>
      </c>
      <c r="J204" s="41">
        <f>SUM(I205:I215)</f>
        <v>70</v>
      </c>
      <c r="K204" s="40"/>
      <c r="L204" s="41">
        <f>SUM(K205:K215)</f>
        <v>0</v>
      </c>
      <c r="M204" s="40">
        <v>21</v>
      </c>
      <c r="N204" s="41">
        <f>SUM(M205:M215)</f>
        <v>21</v>
      </c>
      <c r="O204" s="40"/>
      <c r="P204" s="41">
        <f>SUM(O205:O215)</f>
        <v>0</v>
      </c>
      <c r="Q204" s="40"/>
      <c r="R204" s="41">
        <f>SUM(Q205:Q215)</f>
        <v>0</v>
      </c>
      <c r="S204" s="40">
        <v>3</v>
      </c>
      <c r="T204" s="41">
        <f>SUM(S205:S215)</f>
        <v>3</v>
      </c>
      <c r="U204" s="40"/>
      <c r="V204" s="41">
        <f>SUM(U205:U215)</f>
        <v>0</v>
      </c>
      <c r="W204" s="40">
        <v>10</v>
      </c>
      <c r="X204" s="41">
        <f>SUM(W205:W215)</f>
        <v>9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E206" s="33">
        <v>2</v>
      </c>
      <c r="M206" s="33">
        <v>16</v>
      </c>
      <c r="S206" s="33">
        <v>3</v>
      </c>
      <c r="W206" s="33">
        <v>9</v>
      </c>
    </row>
    <row r="207" spans="1:37" ht="15" customHeight="1" x14ac:dyDescent="0.4">
      <c r="A207" s="32" t="s">
        <v>196</v>
      </c>
      <c r="B207" s="33" t="s">
        <v>32</v>
      </c>
      <c r="E207" s="33">
        <v>5</v>
      </c>
      <c r="G207" s="33">
        <v>13</v>
      </c>
    </row>
    <row r="208" spans="1:37" ht="15" customHeight="1" x14ac:dyDescent="0.4">
      <c r="A208" s="32" t="s">
        <v>198</v>
      </c>
      <c r="B208" s="33" t="s">
        <v>32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E210" s="33">
        <v>99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G215" s="33">
        <v>5</v>
      </c>
      <c r="I215" s="33">
        <v>70</v>
      </c>
      <c r="M215" s="33">
        <v>5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95</v>
      </c>
      <c r="F216" s="47">
        <f>SUM(E217:E227)</f>
        <v>95</v>
      </c>
      <c r="G216" s="46">
        <v>22</v>
      </c>
      <c r="H216" s="47">
        <f>SUM(G217:G227)</f>
        <v>22</v>
      </c>
      <c r="I216" s="46">
        <v>125</v>
      </c>
      <c r="J216" s="47">
        <f>SUM(I217:I227)</f>
        <v>124</v>
      </c>
      <c r="K216" s="46">
        <v>49</v>
      </c>
      <c r="L216" s="47">
        <f>SUM(K217:K227)</f>
        <v>48</v>
      </c>
      <c r="M216" s="46">
        <v>1</v>
      </c>
      <c r="N216" s="47">
        <f>SUM(M217:M227)</f>
        <v>0</v>
      </c>
      <c r="O216" s="46">
        <v>32</v>
      </c>
      <c r="P216" s="47">
        <f>SUM(O217:O227)</f>
        <v>32</v>
      </c>
      <c r="Q216" s="46">
        <v>1</v>
      </c>
      <c r="R216" s="47">
        <f>SUM(Q217:Q227)</f>
        <v>1</v>
      </c>
      <c r="S216" s="46">
        <v>18</v>
      </c>
      <c r="T216" s="47">
        <f>SUM(S217:S227)</f>
        <v>17</v>
      </c>
      <c r="U216" s="46">
        <v>213</v>
      </c>
      <c r="V216" s="47">
        <f>SUM(U217:U227)</f>
        <v>211</v>
      </c>
      <c r="W216" s="46">
        <v>129</v>
      </c>
      <c r="X216" s="47">
        <f>SUM(W217:W227)</f>
        <v>129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E218" s="33">
        <v>76</v>
      </c>
      <c r="I218" s="33">
        <v>68</v>
      </c>
      <c r="O218" s="33">
        <v>31</v>
      </c>
      <c r="S218" s="33">
        <v>14</v>
      </c>
      <c r="U218" s="33">
        <v>202</v>
      </c>
      <c r="W218" s="33">
        <v>127</v>
      </c>
    </row>
    <row r="219" spans="1:37" ht="15" customHeight="1" x14ac:dyDescent="0.4">
      <c r="A219" s="32" t="s">
        <v>208</v>
      </c>
      <c r="B219" s="33" t="s">
        <v>32</v>
      </c>
      <c r="K219" s="33">
        <v>1</v>
      </c>
      <c r="S219" s="33">
        <v>3</v>
      </c>
    </row>
    <row r="220" spans="1:37" ht="15" customHeight="1" x14ac:dyDescent="0.4">
      <c r="A220" s="32" t="s">
        <v>209</v>
      </c>
      <c r="B220" s="33" t="s">
        <v>32</v>
      </c>
      <c r="E220" s="33">
        <v>10</v>
      </c>
      <c r="G220" s="33">
        <v>6</v>
      </c>
      <c r="K220" s="33">
        <v>46</v>
      </c>
      <c r="U220" s="33">
        <v>1</v>
      </c>
    </row>
    <row r="221" spans="1:37" ht="15" customHeight="1" x14ac:dyDescent="0.4">
      <c r="A221" s="32" t="s">
        <v>211</v>
      </c>
      <c r="B221" s="33" t="s">
        <v>32</v>
      </c>
      <c r="E221" s="33">
        <v>9</v>
      </c>
      <c r="G221" s="33">
        <v>16</v>
      </c>
      <c r="I221" s="33">
        <v>44</v>
      </c>
      <c r="K221" s="33">
        <v>1</v>
      </c>
      <c r="O221" s="33">
        <v>1</v>
      </c>
      <c r="Q221" s="33">
        <v>1</v>
      </c>
      <c r="U221" s="33">
        <v>2</v>
      </c>
      <c r="W221" s="33">
        <v>2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I227" s="33">
        <v>12</v>
      </c>
      <c r="U227" s="33">
        <v>6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131</v>
      </c>
      <c r="F229" s="44">
        <f>E203+E204-E216</f>
        <v>132</v>
      </c>
      <c r="G229" s="43">
        <v>172</v>
      </c>
      <c r="H229" s="44">
        <f>G203+G204-G216</f>
        <v>172</v>
      </c>
      <c r="I229" s="43">
        <v>140</v>
      </c>
      <c r="J229" s="44">
        <f>I203+I204-I216</f>
        <v>141</v>
      </c>
      <c r="K229" s="43">
        <v>33</v>
      </c>
      <c r="L229" s="44">
        <f>K203+K204-K216</f>
        <v>33</v>
      </c>
      <c r="M229" s="43">
        <v>-7</v>
      </c>
      <c r="N229" s="44">
        <f>M203+M204-M216</f>
        <v>-8</v>
      </c>
      <c r="O229" s="43">
        <v>-63</v>
      </c>
      <c r="P229" s="44">
        <f>O203+O204-O216</f>
        <v>-62</v>
      </c>
      <c r="Q229" s="43">
        <v>57</v>
      </c>
      <c r="R229" s="44">
        <f>Q203+Q204-Q216</f>
        <v>57</v>
      </c>
      <c r="S229" s="43">
        <v>-100</v>
      </c>
      <c r="T229" s="44">
        <f>S203+S204-S216</f>
        <v>-100</v>
      </c>
      <c r="U229" s="43">
        <v>-331</v>
      </c>
      <c r="V229" s="44">
        <f>U203+U204-U216</f>
        <v>-330</v>
      </c>
      <c r="W229" s="43">
        <v>-283</v>
      </c>
      <c r="X229" s="44">
        <f>W203+W204-W216</f>
        <v>-282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131</v>
      </c>
      <c r="G232" s="33">
        <v>172</v>
      </c>
      <c r="I232" s="33">
        <v>140</v>
      </c>
      <c r="K232" s="33">
        <v>33</v>
      </c>
      <c r="M232" s="33">
        <v>-7</v>
      </c>
      <c r="O232" s="33">
        <v>-63</v>
      </c>
      <c r="Q232" s="33">
        <v>57</v>
      </c>
      <c r="S232" s="33">
        <v>-100</v>
      </c>
      <c r="U232" s="33">
        <v>-331</v>
      </c>
      <c r="W232" s="33">
        <v>-283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23</v>
      </c>
      <c r="F233" s="36">
        <f>SUM(E234:E244)</f>
        <v>24</v>
      </c>
      <c r="G233" s="35">
        <v>91</v>
      </c>
      <c r="H233" s="36">
        <f>SUM(G234:G244)</f>
        <v>91</v>
      </c>
      <c r="I233" s="35">
        <v>58</v>
      </c>
      <c r="J233" s="36">
        <f>SUM(I234:I244)</f>
        <v>57</v>
      </c>
      <c r="K233" s="35">
        <v>52</v>
      </c>
      <c r="L233" s="36">
        <f>SUM(K234:K244)</f>
        <v>51</v>
      </c>
      <c r="M233" s="35">
        <v>-22</v>
      </c>
      <c r="N233" s="36">
        <f>SUM(M234:M244)</f>
        <v>20</v>
      </c>
      <c r="O233" s="35">
        <v>37</v>
      </c>
      <c r="P233" s="36">
        <f>SUM(O234:O244)</f>
        <v>36</v>
      </c>
      <c r="Q233" s="35">
        <v>31</v>
      </c>
      <c r="R233" s="36">
        <f>SUM(Q234:Q244)</f>
        <v>30</v>
      </c>
      <c r="S233" s="35">
        <v>-17</v>
      </c>
      <c r="T233" s="36">
        <f>SUM(S234:S244)</f>
        <v>-17</v>
      </c>
      <c r="U233" s="35">
        <v>57</v>
      </c>
      <c r="V233" s="36">
        <f>SUM(U234:U244)</f>
        <v>57</v>
      </c>
      <c r="W233" s="35">
        <v>17</v>
      </c>
      <c r="X233" s="36">
        <f>SUM(W234:W244)</f>
        <v>16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36</v>
      </c>
      <c r="G236" s="33">
        <v>88</v>
      </c>
      <c r="I236" s="33">
        <v>48</v>
      </c>
      <c r="K236" s="33">
        <v>33</v>
      </c>
      <c r="M236" s="33">
        <v>2</v>
      </c>
      <c r="O236" s="33">
        <v>1</v>
      </c>
      <c r="Q236" s="33">
        <v>6</v>
      </c>
      <c r="S236" s="33">
        <v>8</v>
      </c>
      <c r="U236" s="33">
        <v>8</v>
      </c>
      <c r="W236" s="33">
        <v>6</v>
      </c>
    </row>
    <row r="237" spans="1:37" ht="15" customHeight="1" x14ac:dyDescent="0.4">
      <c r="A237" s="32" t="s">
        <v>245</v>
      </c>
      <c r="B237" s="33" t="s">
        <v>32</v>
      </c>
      <c r="E237" s="33">
        <v>-12</v>
      </c>
      <c r="G237" s="33">
        <v>3</v>
      </c>
      <c r="I237" s="33">
        <v>9</v>
      </c>
      <c r="K237" s="33">
        <v>18</v>
      </c>
      <c r="M237" s="33">
        <v>-3</v>
      </c>
      <c r="O237" s="33">
        <v>35</v>
      </c>
      <c r="Q237" s="33">
        <v>24</v>
      </c>
      <c r="S237" s="33">
        <v>-25</v>
      </c>
      <c r="U237" s="33">
        <v>49</v>
      </c>
      <c r="W237" s="33">
        <v>10</v>
      </c>
    </row>
    <row r="238" spans="1:37" ht="15" customHeight="1" x14ac:dyDescent="0.4">
      <c r="A238" s="32" t="s">
        <v>246</v>
      </c>
      <c r="B238" s="33" t="s">
        <v>32</v>
      </c>
      <c r="M238" s="33">
        <v>21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107</v>
      </c>
      <c r="F245" s="44">
        <f>F229-E233+SUM(E242:E244)-E241-E240</f>
        <v>109</v>
      </c>
      <c r="G245" s="43">
        <v>80</v>
      </c>
      <c r="H245" s="44">
        <f>H229-G233+SUM(G242:G244)-G241-G240</f>
        <v>81</v>
      </c>
      <c r="I245" s="43">
        <v>82</v>
      </c>
      <c r="J245" s="44">
        <f>J229-I233+SUM(I242:I244)-I241-I240</f>
        <v>83</v>
      </c>
      <c r="K245" s="43">
        <v>-18</v>
      </c>
      <c r="L245" s="44">
        <f>L229-K233+SUM(K242:K244)-K241-K240</f>
        <v>-19</v>
      </c>
      <c r="M245" s="43">
        <v>14</v>
      </c>
      <c r="N245" s="44">
        <f>N229-M233+SUM(M242:M244)-M241-M240</f>
        <v>14</v>
      </c>
      <c r="O245" s="43">
        <v>-100</v>
      </c>
      <c r="P245" s="44">
        <f>P229-O233+SUM(O242:O244)-O241-O240</f>
        <v>-99</v>
      </c>
      <c r="Q245" s="43">
        <v>26</v>
      </c>
      <c r="R245" s="44">
        <f>R229-Q233+SUM(Q242:Q244)-Q241-Q240</f>
        <v>26</v>
      </c>
      <c r="S245" s="43">
        <v>-82</v>
      </c>
      <c r="T245" s="44">
        <f>T229-S233+SUM(S242:S244)-S241-S240</f>
        <v>-83</v>
      </c>
      <c r="U245" s="43">
        <v>-389</v>
      </c>
      <c r="V245" s="44">
        <f>V229-U233+SUM(U242:U244)-U241-U240</f>
        <v>-387</v>
      </c>
      <c r="W245" s="43">
        <v>-301</v>
      </c>
      <c r="X245" s="44">
        <f>X229-W233+SUM(W242:W244)-W241-W240</f>
        <v>-299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131</v>
      </c>
      <c r="G246" s="33">
        <v>172</v>
      </c>
      <c r="I246" s="33">
        <v>140</v>
      </c>
      <c r="K246" s="33">
        <v>33</v>
      </c>
      <c r="M246" s="33">
        <v>-7</v>
      </c>
      <c r="O246" s="33">
        <v>-63</v>
      </c>
      <c r="Q246" s="33">
        <v>57</v>
      </c>
      <c r="S246" s="33">
        <v>-100</v>
      </c>
      <c r="U246" s="33">
        <v>-331</v>
      </c>
      <c r="W246" s="33">
        <v>-283</v>
      </c>
    </row>
    <row r="247" spans="1:37" ht="15" customHeight="1" x14ac:dyDescent="0.4">
      <c r="A247" s="32" t="s">
        <v>255</v>
      </c>
      <c r="B247" s="33" t="s">
        <v>32</v>
      </c>
      <c r="E247" s="33">
        <v>372</v>
      </c>
      <c r="G247" s="33">
        <v>305</v>
      </c>
      <c r="I247" s="33">
        <v>250</v>
      </c>
      <c r="K247" s="33">
        <v>236</v>
      </c>
      <c r="M247" s="33">
        <v>222</v>
      </c>
      <c r="O247" s="33">
        <v>207</v>
      </c>
      <c r="Q247" s="33">
        <v>175</v>
      </c>
      <c r="S247" s="33">
        <v>155</v>
      </c>
      <c r="U247" s="33">
        <v>170</v>
      </c>
      <c r="W247" s="33">
        <v>137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E249" s="33">
        <v>76</v>
      </c>
      <c r="I249" s="33">
        <v>68</v>
      </c>
      <c r="O249" s="33">
        <v>31</v>
      </c>
      <c r="S249" s="33">
        <v>14</v>
      </c>
      <c r="U249" s="33">
        <v>202</v>
      </c>
      <c r="W249" s="33">
        <v>127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E251" s="33">
        <v>-2</v>
      </c>
      <c r="K251" s="33">
        <v>1</v>
      </c>
      <c r="M251" s="33">
        <v>-15</v>
      </c>
      <c r="W251" s="33">
        <v>-9</v>
      </c>
    </row>
    <row r="252" spans="1:37" ht="15" customHeight="1" x14ac:dyDescent="0.4">
      <c r="A252" s="32" t="s">
        <v>520</v>
      </c>
      <c r="B252" s="33" t="s">
        <v>32</v>
      </c>
      <c r="E252" s="33">
        <v>16</v>
      </c>
      <c r="G252" s="33">
        <v>-7</v>
      </c>
      <c r="K252" s="33">
        <v>46</v>
      </c>
      <c r="U252" s="33">
        <v>1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</row>
    <row r="255" spans="1:37" ht="15" customHeight="1" x14ac:dyDescent="0.4">
      <c r="A255" s="32" t="s">
        <v>263</v>
      </c>
      <c r="B255" s="33" t="s">
        <v>32</v>
      </c>
      <c r="E255" s="33">
        <v>9</v>
      </c>
      <c r="G255" s="33">
        <v>16</v>
      </c>
      <c r="I255" s="33">
        <v>28</v>
      </c>
      <c r="K255" s="33">
        <v>1</v>
      </c>
      <c r="O255" s="33">
        <v>1</v>
      </c>
      <c r="Q255" s="33">
        <v>1</v>
      </c>
      <c r="U255" s="33">
        <v>2</v>
      </c>
      <c r="W255" s="33">
        <v>2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-1</v>
      </c>
      <c r="G261" s="33"/>
      <c r="I261" s="33"/>
      <c r="K261" s="33"/>
      <c r="M261" s="33"/>
      <c r="O261" s="33"/>
      <c r="Q261" s="33"/>
      <c r="S261" s="33"/>
      <c r="U261" s="33"/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-99</v>
      </c>
      <c r="G262" s="33"/>
      <c r="I262" s="33"/>
      <c r="K262" s="33"/>
      <c r="M262" s="33"/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-3</v>
      </c>
      <c r="G263" s="33"/>
      <c r="I263" s="33"/>
      <c r="K263" s="33"/>
      <c r="M263" s="33">
        <v>-3</v>
      </c>
      <c r="O263" s="33">
        <v>-2</v>
      </c>
      <c r="Q263" s="33"/>
      <c r="S263" s="33"/>
      <c r="U263" s="33">
        <v>-12</v>
      </c>
      <c r="W263" s="33">
        <v>2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>
        <v>-3</v>
      </c>
      <c r="I264" s="33">
        <v>-1</v>
      </c>
      <c r="K264" s="33"/>
      <c r="M264" s="33">
        <v>1</v>
      </c>
      <c r="O264" s="33"/>
      <c r="Q264" s="33"/>
      <c r="S264" s="33">
        <v>-1</v>
      </c>
      <c r="U264" s="33">
        <v>12</v>
      </c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-2</v>
      </c>
      <c r="G265" s="33">
        <v>-2</v>
      </c>
      <c r="I265" s="33">
        <v>-1</v>
      </c>
      <c r="K265" s="33">
        <v>-1</v>
      </c>
      <c r="M265" s="33">
        <v>-1</v>
      </c>
      <c r="O265" s="33"/>
      <c r="Q265" s="33"/>
      <c r="S265" s="33"/>
      <c r="U265" s="33"/>
      <c r="W265" s="33"/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37</v>
      </c>
      <c r="G266" s="33">
        <v>29</v>
      </c>
      <c r="I266" s="33">
        <v>22</v>
      </c>
      <c r="K266" s="33">
        <v>17</v>
      </c>
      <c r="M266" s="33">
        <v>18</v>
      </c>
      <c r="O266" s="33">
        <v>18</v>
      </c>
      <c r="Q266" s="33">
        <v>15</v>
      </c>
      <c r="S266" s="33">
        <v>14</v>
      </c>
      <c r="U266" s="33">
        <v>13</v>
      </c>
      <c r="W266" s="33">
        <v>14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>
        <v>-70</v>
      </c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30</v>
      </c>
      <c r="G272" s="33">
        <v>21</v>
      </c>
      <c r="I272" s="33">
        <v>10</v>
      </c>
      <c r="K272" s="33">
        <v>21</v>
      </c>
      <c r="M272" s="33">
        <v>-15</v>
      </c>
      <c r="O272" s="33">
        <v>-1</v>
      </c>
      <c r="Q272" s="33">
        <v>1</v>
      </c>
      <c r="S272" s="33">
        <v>15</v>
      </c>
      <c r="U272" s="33"/>
      <c r="W272" s="33">
        <v>3</v>
      </c>
    </row>
    <row r="273" spans="1:37" ht="15" customHeight="1" x14ac:dyDescent="0.4">
      <c r="A273" s="32" t="s">
        <v>281</v>
      </c>
      <c r="B273" s="33" t="s">
        <v>32</v>
      </c>
      <c r="E273" s="33">
        <v>-6</v>
      </c>
      <c r="G273" s="33">
        <v>8</v>
      </c>
      <c r="I273" s="33">
        <v>-1</v>
      </c>
      <c r="K273" s="33">
        <v>-6</v>
      </c>
      <c r="M273" s="33">
        <v>-12</v>
      </c>
      <c r="O273" s="33">
        <v>10</v>
      </c>
      <c r="Q273" s="33">
        <v>3</v>
      </c>
      <c r="S273" s="33">
        <v>-3</v>
      </c>
      <c r="U273" s="33">
        <v>7</v>
      </c>
      <c r="W273" s="33">
        <v>-15</v>
      </c>
    </row>
    <row r="274" spans="1:37" ht="15" customHeight="1" x14ac:dyDescent="0.4">
      <c r="A274" s="32" t="s">
        <v>282</v>
      </c>
      <c r="B274" s="33" t="s">
        <v>32</v>
      </c>
      <c r="E274" s="33">
        <v>-8</v>
      </c>
      <c r="G274" s="33">
        <v>-8</v>
      </c>
      <c r="I274" s="33">
        <v>-2</v>
      </c>
      <c r="K274" s="33">
        <v>-5</v>
      </c>
      <c r="M274" s="33">
        <v>19</v>
      </c>
      <c r="O274" s="33">
        <v>-12</v>
      </c>
      <c r="Q274" s="33">
        <v>-8</v>
      </c>
      <c r="S274" s="33">
        <v>1</v>
      </c>
      <c r="U274" s="33">
        <v>-2</v>
      </c>
      <c r="W274" s="33">
        <v>-11</v>
      </c>
    </row>
    <row r="275" spans="1:37" ht="15" customHeight="1" x14ac:dyDescent="0.4">
      <c r="A275" s="32" t="s">
        <v>283</v>
      </c>
      <c r="B275" s="33" t="s">
        <v>32</v>
      </c>
      <c r="E275" s="33">
        <v>31</v>
      </c>
      <c r="G275" s="33">
        <v>14</v>
      </c>
      <c r="I275" s="33">
        <v>-44</v>
      </c>
      <c r="K275" s="33">
        <v>-2</v>
      </c>
      <c r="M275" s="33">
        <v>5</v>
      </c>
      <c r="O275" s="33">
        <v>19</v>
      </c>
      <c r="Q275" s="33">
        <v>6</v>
      </c>
      <c r="S275" s="33">
        <v>-29</v>
      </c>
      <c r="U275" s="33">
        <v>-1</v>
      </c>
      <c r="W275" s="33">
        <v>-1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E277" s="33">
        <v>39</v>
      </c>
      <c r="I277" s="33">
        <v>-18</v>
      </c>
      <c r="K277" s="33">
        <v>13</v>
      </c>
      <c r="M277" s="33">
        <v>5</v>
      </c>
      <c r="S277" s="33">
        <v>-6</v>
      </c>
      <c r="U277" s="33">
        <v>-4</v>
      </c>
      <c r="W277" s="33">
        <v>8</v>
      </c>
    </row>
    <row r="278" spans="1:37" ht="15" customHeight="1" x14ac:dyDescent="0.4">
      <c r="A278" s="32" t="s">
        <v>286</v>
      </c>
      <c r="B278" s="33" t="s">
        <v>32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>
        <v>-11</v>
      </c>
      <c r="F280" s="36"/>
      <c r="G280" s="35">
        <v>5</v>
      </c>
      <c r="H280" s="36"/>
      <c r="I280" s="35"/>
      <c r="J280" s="36"/>
      <c r="K280" s="35">
        <v>13</v>
      </c>
      <c r="L280" s="36"/>
      <c r="M280" s="35">
        <v>65</v>
      </c>
      <c r="N280" s="36"/>
      <c r="O280" s="35">
        <v>4</v>
      </c>
      <c r="P280" s="36"/>
      <c r="Q280" s="35">
        <v>-40</v>
      </c>
      <c r="R280" s="36"/>
      <c r="S280" s="35">
        <v>8</v>
      </c>
      <c r="T280" s="36"/>
      <c r="U280" s="35">
        <v>9</v>
      </c>
      <c r="V280" s="36"/>
      <c r="W280" s="35">
        <v>2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609</v>
      </c>
      <c r="F285" s="47">
        <f>SUM(E246:E280)</f>
        <v>609</v>
      </c>
      <c r="G285" s="46">
        <v>551</v>
      </c>
      <c r="H285" s="47">
        <f>SUM(G246:G280)</f>
        <v>550</v>
      </c>
      <c r="I285" s="46">
        <v>380</v>
      </c>
      <c r="J285" s="47">
        <f>SUM(I246:I280)</f>
        <v>381</v>
      </c>
      <c r="K285" s="46">
        <v>369</v>
      </c>
      <c r="L285" s="47">
        <f>SUM(K246:K280)</f>
        <v>367</v>
      </c>
      <c r="M285" s="46">
        <v>282</v>
      </c>
      <c r="N285" s="47">
        <f>SUM(M246:M280)</f>
        <v>282</v>
      </c>
      <c r="O285" s="46">
        <v>211</v>
      </c>
      <c r="P285" s="47">
        <f>SUM(O246:O280)</f>
        <v>212</v>
      </c>
      <c r="Q285" s="46">
        <v>210</v>
      </c>
      <c r="R285" s="47">
        <f>SUM(Q246:Q280)</f>
        <v>210</v>
      </c>
      <c r="S285" s="46">
        <v>68</v>
      </c>
      <c r="T285" s="47">
        <f>SUM(S246:S280)</f>
        <v>68</v>
      </c>
      <c r="U285" s="46">
        <v>66</v>
      </c>
      <c r="V285" s="47">
        <f>SUM(U246:U280)</f>
        <v>66</v>
      </c>
      <c r="W285" s="46">
        <v>-23</v>
      </c>
      <c r="X285" s="47">
        <f>SUM(W246:W280)</f>
        <v>-24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2</v>
      </c>
      <c r="G286" s="33">
        <v>2</v>
      </c>
      <c r="I286" s="33">
        <v>1</v>
      </c>
      <c r="K286" s="33">
        <v>1</v>
      </c>
      <c r="M286" s="33">
        <v>1</v>
      </c>
    </row>
    <row r="287" spans="1:37" ht="15" customHeight="1" x14ac:dyDescent="0.4">
      <c r="A287" s="32" t="s">
        <v>295</v>
      </c>
      <c r="B287" s="33" t="s">
        <v>32</v>
      </c>
      <c r="E287" s="33">
        <v>-35</v>
      </c>
      <c r="G287" s="33">
        <v>-29</v>
      </c>
      <c r="I287" s="33">
        <v>-21</v>
      </c>
      <c r="K287" s="33">
        <v>-17</v>
      </c>
      <c r="M287" s="33">
        <v>-21</v>
      </c>
      <c r="O287" s="33">
        <v>-17</v>
      </c>
      <c r="Q287" s="33">
        <v>-14</v>
      </c>
      <c r="S287" s="33">
        <v>-13</v>
      </c>
      <c r="U287" s="33">
        <v>-13</v>
      </c>
      <c r="W287" s="33">
        <v>-13</v>
      </c>
    </row>
    <row r="288" spans="1:37" ht="15" customHeight="1" x14ac:dyDescent="0.4">
      <c r="A288" s="32" t="s">
        <v>296</v>
      </c>
      <c r="B288" s="33" t="s">
        <v>32</v>
      </c>
      <c r="E288" s="33">
        <v>-135</v>
      </c>
      <c r="G288" s="33">
        <v>42</v>
      </c>
      <c r="I288" s="33">
        <v>-105</v>
      </c>
      <c r="K288" s="33">
        <v>-20</v>
      </c>
      <c r="M288" s="33">
        <v>-37</v>
      </c>
      <c r="O288" s="33">
        <v>9</v>
      </c>
      <c r="Q288" s="33">
        <v>-2</v>
      </c>
      <c r="S288" s="33">
        <v>-9</v>
      </c>
      <c r="U288" s="33">
        <v>-5</v>
      </c>
      <c r="W288" s="33">
        <v>-8</v>
      </c>
    </row>
    <row r="289" spans="1:37" ht="15" customHeight="1" x14ac:dyDescent="0.4">
      <c r="A289" s="32" t="s">
        <v>297</v>
      </c>
      <c r="B289" s="33" t="s">
        <v>32</v>
      </c>
      <c r="E289" s="33">
        <v>33</v>
      </c>
      <c r="I289" s="33">
        <v>70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473</v>
      </c>
      <c r="F291" s="44">
        <f>F285+SUM(E286:E290)</f>
        <v>474</v>
      </c>
      <c r="G291" s="43">
        <v>567</v>
      </c>
      <c r="H291" s="44">
        <f>H285+SUM(G286:G290)</f>
        <v>565</v>
      </c>
      <c r="I291" s="43">
        <v>324</v>
      </c>
      <c r="J291" s="44">
        <f>J285+SUM(I286:I290)</f>
        <v>326</v>
      </c>
      <c r="K291" s="43">
        <v>333</v>
      </c>
      <c r="L291" s="44">
        <f>L285+SUM(K286:K290)</f>
        <v>331</v>
      </c>
      <c r="M291" s="43">
        <v>224</v>
      </c>
      <c r="N291" s="44">
        <f>N285+SUM(M286:M290)</f>
        <v>225</v>
      </c>
      <c r="O291" s="43">
        <v>204</v>
      </c>
      <c r="P291" s="44">
        <f>P285+SUM(O286:O290)</f>
        <v>204</v>
      </c>
      <c r="Q291" s="43">
        <v>194</v>
      </c>
      <c r="R291" s="44">
        <f>R285+SUM(Q286:Q290)</f>
        <v>194</v>
      </c>
      <c r="S291" s="43">
        <v>45</v>
      </c>
      <c r="T291" s="44">
        <f>T285+SUM(S286:S290)</f>
        <v>46</v>
      </c>
      <c r="U291" s="43">
        <v>48</v>
      </c>
      <c r="V291" s="44">
        <f>V285+SUM(U286:U290)</f>
        <v>48</v>
      </c>
      <c r="W291" s="43">
        <v>-44</v>
      </c>
      <c r="X291" s="44">
        <f>X285+SUM(W286:W290)</f>
        <v>-45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E292" s="33">
        <v>-360</v>
      </c>
      <c r="G292" s="33">
        <v>-360</v>
      </c>
      <c r="I292" s="33">
        <v>-360</v>
      </c>
      <c r="K292" s="33">
        <v>-360</v>
      </c>
      <c r="M292" s="33">
        <v>-170</v>
      </c>
      <c r="O292" s="33">
        <v>-120</v>
      </c>
      <c r="Q292" s="33">
        <v>-120</v>
      </c>
      <c r="S292" s="33">
        <v>-120</v>
      </c>
      <c r="U292" s="33">
        <v>-120</v>
      </c>
      <c r="W292" s="33">
        <v>-100</v>
      </c>
    </row>
    <row r="293" spans="1:37" ht="15" customHeight="1" x14ac:dyDescent="0.4">
      <c r="A293" s="32" t="s">
        <v>301</v>
      </c>
      <c r="B293" s="33" t="s">
        <v>32</v>
      </c>
      <c r="E293" s="33">
        <v>360</v>
      </c>
      <c r="G293" s="33">
        <v>360</v>
      </c>
      <c r="I293" s="33">
        <v>360</v>
      </c>
      <c r="K293" s="33">
        <v>360</v>
      </c>
      <c r="M293" s="33">
        <v>210</v>
      </c>
      <c r="O293" s="33">
        <v>120</v>
      </c>
      <c r="Q293" s="33">
        <v>120</v>
      </c>
      <c r="S293" s="33">
        <v>120</v>
      </c>
      <c r="U293" s="33">
        <v>120</v>
      </c>
      <c r="W293" s="33">
        <v>120</v>
      </c>
    </row>
    <row r="294" spans="1:37" ht="15" customHeight="1" x14ac:dyDescent="0.4">
      <c r="A294" s="32" t="s">
        <v>302</v>
      </c>
      <c r="B294" s="33" t="s">
        <v>32</v>
      </c>
      <c r="E294" s="33">
        <v>-483</v>
      </c>
      <c r="G294" s="33">
        <v>-130</v>
      </c>
      <c r="I294" s="33">
        <v>-132</v>
      </c>
      <c r="K294" s="33">
        <v>-118</v>
      </c>
      <c r="M294" s="33">
        <v>-76</v>
      </c>
      <c r="O294" s="33">
        <v>-37</v>
      </c>
      <c r="Q294" s="33">
        <v>-35</v>
      </c>
      <c r="S294" s="33">
        <v>-127</v>
      </c>
      <c r="U294" s="33">
        <v>-117</v>
      </c>
      <c r="W294" s="33">
        <v>-29</v>
      </c>
    </row>
    <row r="295" spans="1:37" ht="15" customHeight="1" x14ac:dyDescent="0.4">
      <c r="A295" s="32" t="s">
        <v>303</v>
      </c>
      <c r="B295" s="33" t="s">
        <v>32</v>
      </c>
      <c r="G295" s="33">
        <v>505</v>
      </c>
      <c r="I295" s="33">
        <v>43</v>
      </c>
      <c r="M295" s="33">
        <v>31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E298" s="33">
        <v>-54</v>
      </c>
    </row>
    <row r="299" spans="1:37" ht="15" customHeight="1" x14ac:dyDescent="0.4">
      <c r="A299" s="32" t="s">
        <v>307</v>
      </c>
      <c r="B299" s="33" t="s">
        <v>32</v>
      </c>
      <c r="E299" s="33">
        <v>16</v>
      </c>
      <c r="K299" s="33">
        <v>32</v>
      </c>
      <c r="M299" s="33">
        <v>42</v>
      </c>
      <c r="S299" s="33">
        <v>10</v>
      </c>
      <c r="W299" s="33">
        <v>50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E305" s="33">
        <v>-14</v>
      </c>
      <c r="G305" s="33">
        <v>22</v>
      </c>
      <c r="I305" s="33">
        <v>-2</v>
      </c>
      <c r="K305" s="33">
        <v>-17</v>
      </c>
      <c r="M305" s="33">
        <v>-41</v>
      </c>
      <c r="O305" s="33">
        <v>1</v>
      </c>
      <c r="Q305" s="33">
        <v>-5</v>
      </c>
      <c r="S305" s="33">
        <v>-2</v>
      </c>
      <c r="W305" s="33">
        <v>10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-536</v>
      </c>
      <c r="F306" s="44">
        <f>SUM(E292:E305)</f>
        <v>-535</v>
      </c>
      <c r="G306" s="43">
        <v>397</v>
      </c>
      <c r="H306" s="44">
        <f>SUM(G292:G305)</f>
        <v>397</v>
      </c>
      <c r="I306" s="43">
        <v>-91</v>
      </c>
      <c r="J306" s="44">
        <f>SUM(I292:I305)</f>
        <v>-91</v>
      </c>
      <c r="K306" s="43">
        <v>-103</v>
      </c>
      <c r="L306" s="44">
        <f>SUM(K292:K305)</f>
        <v>-103</v>
      </c>
      <c r="M306" s="43">
        <v>-3</v>
      </c>
      <c r="N306" s="44">
        <f>SUM(M292:M305)</f>
        <v>-4</v>
      </c>
      <c r="O306" s="43">
        <v>-35</v>
      </c>
      <c r="P306" s="44">
        <f>SUM(O292:O305)</f>
        <v>-36</v>
      </c>
      <c r="Q306" s="43">
        <v>-41</v>
      </c>
      <c r="R306" s="44">
        <f>SUM(Q292:Q305)</f>
        <v>-40</v>
      </c>
      <c r="S306" s="43">
        <v>-118</v>
      </c>
      <c r="T306" s="44">
        <f>SUM(S292:S305)</f>
        <v>-119</v>
      </c>
      <c r="U306" s="43">
        <v>-116</v>
      </c>
      <c r="V306" s="44">
        <f>SUM(U292:U305)</f>
        <v>-117</v>
      </c>
      <c r="W306" s="43">
        <v>51</v>
      </c>
      <c r="X306" s="44">
        <f>SUM(W292:W305)</f>
        <v>51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E307" s="33">
        <v>300</v>
      </c>
      <c r="I307" s="33">
        <v>50</v>
      </c>
      <c r="M307" s="33">
        <v>100</v>
      </c>
      <c r="W307" s="33">
        <v>200</v>
      </c>
    </row>
    <row r="308" spans="1:37" ht="15" customHeight="1" x14ac:dyDescent="0.4">
      <c r="A308" s="32" t="s">
        <v>315</v>
      </c>
      <c r="B308" s="33" t="s">
        <v>32</v>
      </c>
      <c r="G308" s="33">
        <v>-300</v>
      </c>
      <c r="K308" s="33">
        <v>-50</v>
      </c>
      <c r="O308" s="33">
        <v>-100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K312" s="33">
        <v>190</v>
      </c>
      <c r="M312" s="33">
        <v>1100</v>
      </c>
      <c r="O312" s="33">
        <v>500</v>
      </c>
      <c r="S312" s="33">
        <v>670</v>
      </c>
      <c r="U312" s="33">
        <v>350</v>
      </c>
      <c r="W312" s="33">
        <v>100</v>
      </c>
    </row>
    <row r="313" spans="1:37" ht="15" customHeight="1" x14ac:dyDescent="0.4">
      <c r="A313" s="32" t="s">
        <v>320</v>
      </c>
      <c r="B313" s="33" t="s">
        <v>32</v>
      </c>
      <c r="E313" s="33">
        <v>-424</v>
      </c>
      <c r="G313" s="33">
        <v>-424</v>
      </c>
      <c r="I313" s="33">
        <v>-416</v>
      </c>
      <c r="K313" s="33">
        <v>-427</v>
      </c>
      <c r="M313" s="33">
        <v>-439</v>
      </c>
      <c r="O313" s="33">
        <v>-454</v>
      </c>
      <c r="Q313" s="33">
        <v>-295</v>
      </c>
      <c r="S313" s="33">
        <v>-326</v>
      </c>
      <c r="U313" s="33">
        <v>-388</v>
      </c>
      <c r="W313" s="33">
        <v>-361</v>
      </c>
    </row>
    <row r="314" spans="1:37" ht="15" customHeight="1" x14ac:dyDescent="0.4">
      <c r="A314" s="32" t="s">
        <v>321</v>
      </c>
      <c r="B314" s="33" t="s">
        <v>32</v>
      </c>
    </row>
    <row r="315" spans="1:37" ht="15" customHeight="1" x14ac:dyDescent="0.4">
      <c r="A315" s="32" t="s">
        <v>322</v>
      </c>
      <c r="B315" s="33" t="s">
        <v>32</v>
      </c>
    </row>
    <row r="316" spans="1:37" ht="15" customHeight="1" x14ac:dyDescent="0.4">
      <c r="A316" s="32" t="s">
        <v>323</v>
      </c>
      <c r="B316" s="33" t="s">
        <v>32</v>
      </c>
    </row>
    <row r="317" spans="1:37" ht="15" customHeight="1" x14ac:dyDescent="0.4">
      <c r="A317" s="32" t="s">
        <v>324</v>
      </c>
      <c r="B317" s="33" t="s">
        <v>32</v>
      </c>
      <c r="M317" s="33">
        <v>-886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-54</v>
      </c>
      <c r="G320" s="33">
        <v>-54</v>
      </c>
      <c r="I320" s="33">
        <v>-54</v>
      </c>
      <c r="K320" s="33">
        <v>-54</v>
      </c>
      <c r="M320" s="33">
        <v>-54</v>
      </c>
      <c r="O320" s="33">
        <v>-43</v>
      </c>
      <c r="Q320" s="33">
        <v>-43</v>
      </c>
      <c r="S320" s="33">
        <v>-43</v>
      </c>
      <c r="U320" s="33">
        <v>-43</v>
      </c>
      <c r="W320" s="33">
        <v>-21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U323" s="33">
        <v>-1</v>
      </c>
      <c r="W323" s="33">
        <v>-4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-178</v>
      </c>
      <c r="F324" s="44">
        <f>SUM(E307:E323)</f>
        <v>-178</v>
      </c>
      <c r="G324" s="43">
        <v>-778</v>
      </c>
      <c r="H324" s="44">
        <f>SUM(G307:G323)</f>
        <v>-778</v>
      </c>
      <c r="I324" s="43">
        <v>-420</v>
      </c>
      <c r="J324" s="44">
        <f>SUM(I307:I323)</f>
        <v>-420</v>
      </c>
      <c r="K324" s="43">
        <v>-341</v>
      </c>
      <c r="L324" s="44">
        <f>SUM(K307:K323)</f>
        <v>-341</v>
      </c>
      <c r="M324" s="43">
        <v>-180</v>
      </c>
      <c r="N324" s="44">
        <f>SUM(M307:M323)</f>
        <v>-179</v>
      </c>
      <c r="O324" s="43">
        <v>-97</v>
      </c>
      <c r="P324" s="44">
        <f>SUM(O307:O323)</f>
        <v>-97</v>
      </c>
      <c r="Q324" s="43">
        <v>-338</v>
      </c>
      <c r="R324" s="44">
        <f>SUM(Q307:Q323)</f>
        <v>-338</v>
      </c>
      <c r="S324" s="43">
        <v>300</v>
      </c>
      <c r="T324" s="44">
        <f>SUM(S307:S323)</f>
        <v>301</v>
      </c>
      <c r="U324" s="43">
        <v>-83</v>
      </c>
      <c r="V324" s="44">
        <f>SUM(U307:U323)</f>
        <v>-82</v>
      </c>
      <c r="W324" s="43">
        <v>-88</v>
      </c>
      <c r="X324" s="44">
        <f>SUM(W307:W323)</f>
        <v>-86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-240</v>
      </c>
      <c r="F326" s="44">
        <f>E329-E327-E328</f>
        <v>-240</v>
      </c>
      <c r="G326" s="43">
        <v>186</v>
      </c>
      <c r="H326" s="44">
        <f>G329-G327-G328</f>
        <v>186</v>
      </c>
      <c r="I326" s="43">
        <v>-186</v>
      </c>
      <c r="J326" s="44">
        <f>I329-I327-I328</f>
        <v>-186</v>
      </c>
      <c r="K326" s="43">
        <v>-112</v>
      </c>
      <c r="L326" s="44">
        <f>K329-K327-K328</f>
        <v>-113</v>
      </c>
      <c r="M326" s="43">
        <v>40</v>
      </c>
      <c r="N326" s="44">
        <f>M329-M327-M328</f>
        <v>41</v>
      </c>
      <c r="O326" s="43">
        <v>71</v>
      </c>
      <c r="P326" s="44">
        <f>O329-O327-O328</f>
        <v>72</v>
      </c>
      <c r="Q326" s="43">
        <v>-185</v>
      </c>
      <c r="R326" s="44">
        <f>Q329-Q327-Q328</f>
        <v>-186</v>
      </c>
      <c r="S326" s="43">
        <v>227</v>
      </c>
      <c r="T326" s="44">
        <f>S329-S327-S328</f>
        <v>227</v>
      </c>
      <c r="U326" s="43">
        <v>-151</v>
      </c>
      <c r="V326" s="44">
        <f>U329-U327-U328</f>
        <v>-151</v>
      </c>
      <c r="W326" s="43">
        <v>-81</v>
      </c>
      <c r="X326" s="44">
        <f>W329-W327-W328</f>
        <v>-81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516</v>
      </c>
      <c r="G327" s="33">
        <v>276</v>
      </c>
      <c r="I327" s="33">
        <v>462</v>
      </c>
      <c r="K327" s="33">
        <v>276</v>
      </c>
      <c r="M327" s="33">
        <v>163</v>
      </c>
      <c r="O327" s="33">
        <v>204</v>
      </c>
      <c r="Q327" s="33">
        <v>276</v>
      </c>
      <c r="S327" s="33">
        <v>90</v>
      </c>
      <c r="U327" s="33">
        <v>317</v>
      </c>
      <c r="W327" s="33">
        <v>166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E329" s="33">
        <v>276</v>
      </c>
      <c r="G329" s="33">
        <v>462</v>
      </c>
      <c r="I329" s="33">
        <v>276</v>
      </c>
      <c r="K329" s="33">
        <v>163</v>
      </c>
      <c r="M329" s="33">
        <v>204</v>
      </c>
      <c r="O329" s="33">
        <v>276</v>
      </c>
      <c r="Q329" s="33">
        <v>90</v>
      </c>
      <c r="S329" s="33">
        <v>317</v>
      </c>
      <c r="U329" s="33">
        <v>166</v>
      </c>
      <c r="W329" s="33">
        <v>85</v>
      </c>
    </row>
    <row r="330" spans="1:37" ht="15" customHeight="1" x14ac:dyDescent="0.4">
      <c r="A330" s="32" t="s">
        <v>337</v>
      </c>
      <c r="B330" s="33" t="s">
        <v>32</v>
      </c>
      <c r="E330" s="33">
        <v>336</v>
      </c>
      <c r="G330" s="33">
        <v>522</v>
      </c>
      <c r="I330" s="33">
        <v>336</v>
      </c>
      <c r="K330" s="33">
        <v>223</v>
      </c>
      <c r="M330" s="33">
        <v>224</v>
      </c>
      <c r="O330" s="33">
        <v>296</v>
      </c>
      <c r="Q330" s="33">
        <v>110</v>
      </c>
      <c r="S330" s="33">
        <v>337</v>
      </c>
      <c r="U330" s="33">
        <v>186</v>
      </c>
      <c r="W330" s="33">
        <v>85</v>
      </c>
    </row>
    <row r="331" spans="1:37" ht="15" customHeight="1" x14ac:dyDescent="0.4">
      <c r="A331" s="32" t="s">
        <v>338</v>
      </c>
      <c r="B331" s="33" t="s">
        <v>32</v>
      </c>
      <c r="E331" s="33">
        <v>-60</v>
      </c>
      <c r="G331" s="33">
        <v>-60</v>
      </c>
      <c r="I331" s="33">
        <v>-60</v>
      </c>
      <c r="K331" s="33">
        <v>-60</v>
      </c>
      <c r="M331" s="33">
        <v>-20</v>
      </c>
      <c r="O331" s="33">
        <v>-20</v>
      </c>
      <c r="Q331" s="33">
        <v>-20</v>
      </c>
      <c r="S331" s="33">
        <v>-20</v>
      </c>
      <c r="U331" s="33">
        <v>-20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E337" s="33">
        <v>488</v>
      </c>
      <c r="G337" s="33">
        <v>488</v>
      </c>
      <c r="I337" s="33">
        <v>488</v>
      </c>
      <c r="K337" s="33">
        <v>488</v>
      </c>
      <c r="M337" s="33">
        <v>488</v>
      </c>
      <c r="O337" s="33">
        <v>488</v>
      </c>
      <c r="Q337" s="33">
        <v>488</v>
      </c>
      <c r="S337" s="33">
        <v>488</v>
      </c>
      <c r="U337" s="33">
        <v>488</v>
      </c>
      <c r="W337" s="33">
        <v>488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E346" s="33">
        <v>488</v>
      </c>
      <c r="G346" s="33">
        <v>488</v>
      </c>
      <c r="I346" s="33">
        <v>488</v>
      </c>
      <c r="K346" s="33">
        <v>488</v>
      </c>
      <c r="M346" s="33">
        <v>488</v>
      </c>
      <c r="O346" s="33">
        <v>488</v>
      </c>
      <c r="Q346" s="33">
        <v>488</v>
      </c>
      <c r="S346" s="33">
        <v>488</v>
      </c>
      <c r="U346" s="33">
        <v>488</v>
      </c>
      <c r="W346" s="33">
        <v>488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E347" s="33">
        <v>554</v>
      </c>
      <c r="F347" s="31"/>
      <c r="G347" s="33">
        <v>554</v>
      </c>
      <c r="H347" s="31"/>
      <c r="I347" s="33">
        <v>554</v>
      </c>
      <c r="J347" s="31"/>
      <c r="K347" s="33">
        <v>554</v>
      </c>
      <c r="L347" s="31"/>
      <c r="M347" s="33">
        <v>554</v>
      </c>
      <c r="N347" s="31"/>
      <c r="O347" s="33">
        <v>554</v>
      </c>
      <c r="P347" s="31"/>
      <c r="Q347" s="33">
        <v>554</v>
      </c>
      <c r="R347" s="31"/>
      <c r="S347" s="33">
        <v>554</v>
      </c>
      <c r="T347" s="31"/>
      <c r="U347" s="33">
        <v>554</v>
      </c>
      <c r="V347" s="31"/>
      <c r="W347" s="33">
        <v>554</v>
      </c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E355" s="33">
        <v>554</v>
      </c>
      <c r="F355" s="31"/>
      <c r="G355" s="33">
        <v>554</v>
      </c>
      <c r="H355" s="31"/>
      <c r="I355" s="33">
        <v>554</v>
      </c>
      <c r="J355" s="31"/>
      <c r="K355" s="33">
        <v>554</v>
      </c>
      <c r="L355" s="31"/>
      <c r="M355" s="33">
        <v>554</v>
      </c>
      <c r="N355" s="31"/>
      <c r="O355" s="33">
        <v>554</v>
      </c>
      <c r="P355" s="31"/>
      <c r="Q355" s="33">
        <v>554</v>
      </c>
      <c r="R355" s="31"/>
      <c r="S355" s="33">
        <v>554</v>
      </c>
      <c r="T355" s="31"/>
      <c r="U355" s="33">
        <v>554</v>
      </c>
      <c r="V355" s="31"/>
      <c r="W355" s="33">
        <v>554</v>
      </c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E368" s="33">
        <v>554</v>
      </c>
      <c r="F368" s="31"/>
      <c r="G368" s="33">
        <v>554</v>
      </c>
      <c r="H368" s="31"/>
      <c r="I368" s="33">
        <v>554</v>
      </c>
      <c r="J368" s="31"/>
      <c r="K368" s="33">
        <v>554</v>
      </c>
      <c r="L368" s="31"/>
      <c r="M368" s="33">
        <v>554</v>
      </c>
      <c r="N368" s="31"/>
      <c r="O368" s="33">
        <v>554</v>
      </c>
      <c r="P368" s="31"/>
      <c r="Q368" s="33">
        <v>554</v>
      </c>
      <c r="R368" s="31"/>
      <c r="S368" s="33">
        <v>554</v>
      </c>
      <c r="T368" s="31"/>
      <c r="U368" s="33">
        <v>554</v>
      </c>
      <c r="V368" s="31"/>
      <c r="W368" s="33">
        <v>554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E383" s="33">
        <v>554</v>
      </c>
      <c r="F383" s="31"/>
      <c r="G383" s="33">
        <v>554</v>
      </c>
      <c r="H383" s="31"/>
      <c r="I383" s="33">
        <v>554</v>
      </c>
      <c r="J383" s="31"/>
      <c r="K383" s="33">
        <v>554</v>
      </c>
      <c r="L383" s="31"/>
      <c r="M383" s="33">
        <v>554</v>
      </c>
      <c r="N383" s="31"/>
      <c r="O383" s="33">
        <v>554</v>
      </c>
      <c r="P383" s="31"/>
      <c r="Q383" s="33">
        <v>554</v>
      </c>
      <c r="R383" s="31"/>
      <c r="S383" s="33">
        <v>554</v>
      </c>
      <c r="T383" s="31"/>
      <c r="U383" s="33">
        <v>554</v>
      </c>
      <c r="V383" s="31"/>
      <c r="W383" s="33">
        <v>554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E384" s="33">
        <v>7</v>
      </c>
      <c r="F384" s="31"/>
      <c r="G384" s="33">
        <v>7</v>
      </c>
      <c r="H384" s="31"/>
      <c r="I384" s="33">
        <v>7</v>
      </c>
      <c r="J384" s="31"/>
      <c r="K384" s="33">
        <v>7</v>
      </c>
      <c r="L384" s="31"/>
      <c r="M384" s="33">
        <v>7</v>
      </c>
      <c r="N384" s="31"/>
      <c r="O384" s="33">
        <v>7</v>
      </c>
      <c r="P384" s="31"/>
      <c r="Q384" s="33">
        <v>7</v>
      </c>
      <c r="R384" s="31"/>
      <c r="S384" s="33">
        <v>7</v>
      </c>
      <c r="T384" s="31"/>
      <c r="U384" s="33">
        <v>7</v>
      </c>
      <c r="V384" s="31"/>
      <c r="W384" s="33">
        <v>7</v>
      </c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E391" s="33">
        <v>7</v>
      </c>
      <c r="F391" s="31"/>
      <c r="G391" s="33">
        <v>7</v>
      </c>
      <c r="H391" s="31"/>
      <c r="I391" s="33">
        <v>7</v>
      </c>
      <c r="J391" s="31"/>
      <c r="K391" s="33">
        <v>7</v>
      </c>
      <c r="L391" s="31"/>
      <c r="M391" s="33">
        <v>7</v>
      </c>
      <c r="N391" s="31"/>
      <c r="O391" s="33">
        <v>7</v>
      </c>
      <c r="P391" s="31"/>
      <c r="Q391" s="33">
        <v>7</v>
      </c>
      <c r="R391" s="31"/>
      <c r="S391" s="33">
        <v>7</v>
      </c>
      <c r="T391" s="31"/>
      <c r="U391" s="33">
        <v>7</v>
      </c>
      <c r="V391" s="31"/>
      <c r="W391" s="33">
        <v>7</v>
      </c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E392" s="33">
        <v>1470</v>
      </c>
      <c r="F392" s="31"/>
      <c r="G392" s="33">
        <v>1600</v>
      </c>
      <c r="H392" s="31"/>
      <c r="I392" s="33">
        <v>1600</v>
      </c>
      <c r="J392" s="31"/>
      <c r="K392" s="33">
        <v>1600</v>
      </c>
      <c r="L392" s="31"/>
      <c r="M392" s="33">
        <v>1600</v>
      </c>
      <c r="N392" s="31"/>
      <c r="O392" s="33">
        <v>1600</v>
      </c>
      <c r="P392" s="31"/>
      <c r="Q392" s="33">
        <v>1600</v>
      </c>
      <c r="R392" s="31"/>
      <c r="S392" s="33">
        <v>1400</v>
      </c>
      <c r="T392" s="31"/>
      <c r="U392" s="33">
        <v>1400</v>
      </c>
      <c r="V392" s="31"/>
      <c r="W392" s="33">
        <v>1400</v>
      </c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E395" s="33">
        <v>130</v>
      </c>
      <c r="F395" s="31"/>
      <c r="H395" s="31"/>
      <c r="J395" s="31"/>
      <c r="L395" s="31"/>
      <c r="N395" s="31"/>
      <c r="P395" s="31"/>
      <c r="Q395" s="33">
        <v>-200</v>
      </c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E396" s="33">
        <v>130</v>
      </c>
      <c r="F396" s="31"/>
      <c r="H396" s="31"/>
      <c r="J396" s="31"/>
      <c r="L396" s="31"/>
      <c r="N396" s="31"/>
      <c r="P396" s="31"/>
      <c r="Q396" s="33">
        <v>-200</v>
      </c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E397" s="33">
        <v>1600</v>
      </c>
      <c r="F397" s="31"/>
      <c r="G397" s="33">
        <v>1600</v>
      </c>
      <c r="H397" s="31"/>
      <c r="I397" s="33">
        <v>1600</v>
      </c>
      <c r="J397" s="31"/>
      <c r="K397" s="33">
        <v>1600</v>
      </c>
      <c r="L397" s="31"/>
      <c r="M397" s="33">
        <v>1600</v>
      </c>
      <c r="N397" s="31"/>
      <c r="O397" s="33">
        <v>1600</v>
      </c>
      <c r="P397" s="31"/>
      <c r="Q397" s="33">
        <v>1400</v>
      </c>
      <c r="R397" s="31"/>
      <c r="S397" s="33">
        <v>1400</v>
      </c>
      <c r="T397" s="31"/>
      <c r="U397" s="33">
        <v>1400</v>
      </c>
      <c r="V397" s="31"/>
      <c r="W397" s="33">
        <v>1400</v>
      </c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E398" s="33">
        <v>239</v>
      </c>
      <c r="F398" s="31"/>
      <c r="G398" s="33">
        <v>163</v>
      </c>
      <c r="H398" s="31"/>
      <c r="I398" s="33">
        <v>189</v>
      </c>
      <c r="J398" s="31"/>
      <c r="K398" s="33">
        <v>218</v>
      </c>
      <c r="L398" s="31"/>
      <c r="M398" s="33">
        <v>145</v>
      </c>
      <c r="N398" s="31"/>
      <c r="O398" s="33">
        <v>105</v>
      </c>
      <c r="P398" s="31"/>
      <c r="Q398" s="33">
        <v>-38</v>
      </c>
      <c r="R398" s="31"/>
      <c r="S398" s="33">
        <v>145</v>
      </c>
      <c r="T398" s="31"/>
      <c r="U398" s="33">
        <v>19</v>
      </c>
      <c r="V398" s="31"/>
      <c r="W398" s="33">
        <v>-412</v>
      </c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E399" s="33">
        <v>-54</v>
      </c>
      <c r="F399" s="31"/>
      <c r="G399" s="33">
        <v>-54</v>
      </c>
      <c r="H399" s="31"/>
      <c r="I399" s="33">
        <v>-54</v>
      </c>
      <c r="J399" s="31"/>
      <c r="K399" s="33">
        <v>-54</v>
      </c>
      <c r="L399" s="31"/>
      <c r="M399" s="33">
        <v>-54</v>
      </c>
      <c r="N399" s="31"/>
      <c r="O399" s="33">
        <v>-43</v>
      </c>
      <c r="P399" s="31"/>
      <c r="Q399" s="33">
        <v>-43</v>
      </c>
      <c r="R399" s="31"/>
      <c r="S399" s="33">
        <v>-43</v>
      </c>
      <c r="T399" s="31"/>
      <c r="U399" s="33">
        <v>-43</v>
      </c>
      <c r="V399" s="31"/>
      <c r="W399" s="33">
        <v>-21</v>
      </c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E400" s="33">
        <v>107</v>
      </c>
      <c r="F400" s="31"/>
      <c r="G400" s="33">
        <v>80</v>
      </c>
      <c r="H400" s="31"/>
      <c r="I400" s="33">
        <v>82</v>
      </c>
      <c r="J400" s="31"/>
      <c r="K400" s="33">
        <v>-18</v>
      </c>
      <c r="L400" s="31"/>
      <c r="M400" s="33">
        <v>14</v>
      </c>
      <c r="N400" s="31"/>
      <c r="O400" s="33">
        <v>-100</v>
      </c>
      <c r="P400" s="31"/>
      <c r="Q400" s="33">
        <v>26</v>
      </c>
      <c r="R400" s="31"/>
      <c r="S400" s="33">
        <v>-82</v>
      </c>
      <c r="T400" s="31"/>
      <c r="U400" s="33">
        <v>-389</v>
      </c>
      <c r="V400" s="31"/>
      <c r="W400" s="33">
        <v>-301</v>
      </c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E407" s="33">
        <v>-130</v>
      </c>
      <c r="F407" s="31"/>
      <c r="H407" s="31"/>
      <c r="J407" s="31"/>
      <c r="L407" s="31"/>
      <c r="N407" s="31"/>
      <c r="P407" s="31"/>
      <c r="Q407" s="33">
        <v>200</v>
      </c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E408" s="33">
        <v>-76</v>
      </c>
      <c r="F408" s="31"/>
      <c r="G408" s="33">
        <v>26</v>
      </c>
      <c r="H408" s="31"/>
      <c r="I408" s="33">
        <v>28</v>
      </c>
      <c r="J408" s="31"/>
      <c r="K408" s="33">
        <v>-72</v>
      </c>
      <c r="L408" s="31"/>
      <c r="M408" s="33">
        <v>-39</v>
      </c>
      <c r="N408" s="31"/>
      <c r="O408" s="33">
        <v>-143</v>
      </c>
      <c r="P408" s="31"/>
      <c r="Q408" s="33">
        <v>183</v>
      </c>
      <c r="R408" s="31"/>
      <c r="S408" s="33">
        <v>-126</v>
      </c>
      <c r="T408" s="31"/>
      <c r="U408" s="33">
        <v>-432</v>
      </c>
      <c r="V408" s="31"/>
      <c r="W408" s="33">
        <v>-322</v>
      </c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E409" s="33">
        <v>163</v>
      </c>
      <c r="F409" s="31"/>
      <c r="G409" s="33">
        <v>189</v>
      </c>
      <c r="H409" s="31"/>
      <c r="I409" s="33">
        <v>218</v>
      </c>
      <c r="J409" s="31"/>
      <c r="K409" s="33">
        <v>145</v>
      </c>
      <c r="L409" s="31"/>
      <c r="M409" s="33">
        <v>105</v>
      </c>
      <c r="N409" s="31"/>
      <c r="O409" s="33">
        <v>-38</v>
      </c>
      <c r="P409" s="31"/>
      <c r="Q409" s="33">
        <v>145</v>
      </c>
      <c r="R409" s="31"/>
      <c r="S409" s="33">
        <v>19</v>
      </c>
      <c r="T409" s="31"/>
      <c r="U409" s="33">
        <v>-412</v>
      </c>
      <c r="V409" s="31"/>
      <c r="W409" s="33">
        <v>-735</v>
      </c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E410" s="33">
        <v>1717</v>
      </c>
      <c r="F410" s="31"/>
      <c r="G410" s="33">
        <v>1771</v>
      </c>
      <c r="H410" s="31"/>
      <c r="I410" s="33">
        <v>1797</v>
      </c>
      <c r="J410" s="31"/>
      <c r="K410" s="33">
        <v>1825</v>
      </c>
      <c r="L410" s="31"/>
      <c r="M410" s="33">
        <v>1753</v>
      </c>
      <c r="N410" s="31"/>
      <c r="O410" s="33">
        <v>1713</v>
      </c>
      <c r="P410" s="31"/>
      <c r="Q410" s="33">
        <v>1569</v>
      </c>
      <c r="R410" s="31"/>
      <c r="S410" s="33">
        <v>1553</v>
      </c>
      <c r="T410" s="31"/>
      <c r="U410" s="33">
        <v>1427</v>
      </c>
      <c r="V410" s="31"/>
      <c r="W410" s="33">
        <v>995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E411" s="33">
        <v>-54</v>
      </c>
      <c r="F411" s="31"/>
      <c r="G411" s="33">
        <v>-54</v>
      </c>
      <c r="H411" s="31"/>
      <c r="I411" s="33">
        <v>-54</v>
      </c>
      <c r="J411" s="31"/>
      <c r="K411" s="33">
        <v>-54</v>
      </c>
      <c r="L411" s="31"/>
      <c r="M411" s="33">
        <v>-54</v>
      </c>
      <c r="N411" s="31"/>
      <c r="O411" s="33">
        <v>-43</v>
      </c>
      <c r="P411" s="31"/>
      <c r="Q411" s="33">
        <v>-43</v>
      </c>
      <c r="R411" s="31"/>
      <c r="S411" s="33">
        <v>-43</v>
      </c>
      <c r="T411" s="31"/>
      <c r="U411" s="33">
        <v>-43</v>
      </c>
      <c r="V411" s="31"/>
      <c r="W411" s="33">
        <v>-21</v>
      </c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E413" s="33">
        <v>107</v>
      </c>
      <c r="F413" s="31"/>
      <c r="G413" s="33">
        <v>80</v>
      </c>
      <c r="H413" s="31"/>
      <c r="I413" s="33">
        <v>82</v>
      </c>
      <c r="J413" s="31"/>
      <c r="K413" s="33">
        <v>-18</v>
      </c>
      <c r="L413" s="31"/>
      <c r="M413" s="33">
        <v>14</v>
      </c>
      <c r="N413" s="31"/>
      <c r="O413" s="33">
        <v>-100</v>
      </c>
      <c r="P413" s="31"/>
      <c r="Q413" s="33">
        <v>26</v>
      </c>
      <c r="R413" s="31"/>
      <c r="S413" s="33">
        <v>-82</v>
      </c>
      <c r="T413" s="31"/>
      <c r="U413" s="33">
        <v>-389</v>
      </c>
      <c r="V413" s="31"/>
      <c r="W413" s="33">
        <v>-301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E423" s="33">
        <v>53</v>
      </c>
      <c r="F423" s="31"/>
      <c r="G423" s="33">
        <v>26</v>
      </c>
      <c r="H423" s="31"/>
      <c r="I423" s="33">
        <v>28</v>
      </c>
      <c r="J423" s="31"/>
      <c r="K423" s="33">
        <v>-72</v>
      </c>
      <c r="L423" s="31"/>
      <c r="M423" s="33">
        <v>-39</v>
      </c>
      <c r="N423" s="31"/>
      <c r="O423" s="33">
        <v>-143</v>
      </c>
      <c r="P423" s="31"/>
      <c r="Q423" s="33">
        <v>-16</v>
      </c>
      <c r="R423" s="31"/>
      <c r="S423" s="33">
        <v>-126</v>
      </c>
      <c r="T423" s="31"/>
      <c r="U423" s="33">
        <v>-432</v>
      </c>
      <c r="V423" s="31"/>
      <c r="W423" s="33">
        <v>-322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E424" s="33">
        <v>1771</v>
      </c>
      <c r="F424" s="31"/>
      <c r="G424" s="33">
        <v>1797</v>
      </c>
      <c r="H424" s="31"/>
      <c r="I424" s="33">
        <v>1825</v>
      </c>
      <c r="J424" s="31"/>
      <c r="K424" s="33">
        <v>1753</v>
      </c>
      <c r="L424" s="31"/>
      <c r="M424" s="33">
        <v>1713</v>
      </c>
      <c r="N424" s="31"/>
      <c r="O424" s="33">
        <v>1569</v>
      </c>
      <c r="P424" s="31"/>
      <c r="Q424" s="33">
        <v>1553</v>
      </c>
      <c r="R424" s="31"/>
      <c r="S424" s="33">
        <v>1427</v>
      </c>
      <c r="T424" s="31"/>
      <c r="U424" s="33">
        <v>995</v>
      </c>
      <c r="V424" s="31"/>
      <c r="W424" s="33">
        <v>672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O428" s="33">
        <v>-851</v>
      </c>
      <c r="P428" s="31"/>
      <c r="Q428" s="33">
        <v>-851</v>
      </c>
      <c r="R428" s="31"/>
      <c r="S428" s="33">
        <v>-851</v>
      </c>
      <c r="T428" s="31"/>
      <c r="U428" s="33">
        <v>-851</v>
      </c>
      <c r="V428" s="31"/>
      <c r="W428" s="33">
        <v>-851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M429" s="33">
        <v>-851</v>
      </c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M436" s="33">
        <v>-851</v>
      </c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M437" s="33">
        <v>-851</v>
      </c>
      <c r="N437" s="31"/>
      <c r="O437" s="33">
        <v>-851</v>
      </c>
      <c r="P437" s="31"/>
      <c r="Q437" s="33">
        <v>-851</v>
      </c>
      <c r="R437" s="31"/>
      <c r="S437" s="33">
        <v>-851</v>
      </c>
      <c r="T437" s="31"/>
      <c r="U437" s="33">
        <v>-851</v>
      </c>
      <c r="V437" s="31"/>
      <c r="W437" s="33">
        <v>-851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E438" s="33">
        <v>2760</v>
      </c>
      <c r="F438" s="31"/>
      <c r="G438" s="33">
        <v>2813</v>
      </c>
      <c r="H438" s="31"/>
      <c r="I438" s="33">
        <v>2839</v>
      </c>
      <c r="J438" s="31"/>
      <c r="K438" s="33">
        <v>2868</v>
      </c>
      <c r="L438" s="31"/>
      <c r="M438" s="33">
        <v>2795</v>
      </c>
      <c r="N438" s="31"/>
      <c r="O438" s="33">
        <v>1904</v>
      </c>
      <c r="P438" s="31"/>
      <c r="Q438" s="33">
        <v>1761</v>
      </c>
      <c r="R438" s="31"/>
      <c r="S438" s="33">
        <v>1744</v>
      </c>
      <c r="T438" s="31"/>
      <c r="U438" s="33">
        <v>1618</v>
      </c>
      <c r="V438" s="31"/>
      <c r="W438" s="33">
        <v>1186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E440" s="33">
        <v>-54</v>
      </c>
      <c r="F440" s="31"/>
      <c r="G440" s="33">
        <v>-54</v>
      </c>
      <c r="H440" s="31"/>
      <c r="I440" s="33">
        <v>-54</v>
      </c>
      <c r="J440" s="31"/>
      <c r="K440" s="33">
        <v>-54</v>
      </c>
      <c r="L440" s="31"/>
      <c r="M440" s="33">
        <v>-54</v>
      </c>
      <c r="N440" s="31"/>
      <c r="O440" s="33">
        <v>-43</v>
      </c>
      <c r="P440" s="31"/>
      <c r="Q440" s="33">
        <v>-43</v>
      </c>
      <c r="R440" s="31"/>
      <c r="S440" s="33">
        <v>-43</v>
      </c>
      <c r="T440" s="31"/>
      <c r="U440" s="33">
        <v>-43</v>
      </c>
      <c r="V440" s="31"/>
      <c r="W440" s="33">
        <v>-21</v>
      </c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E441" s="33">
        <v>107</v>
      </c>
      <c r="F441" s="31"/>
      <c r="G441" s="33">
        <v>80</v>
      </c>
      <c r="H441" s="31"/>
      <c r="I441" s="33">
        <v>82</v>
      </c>
      <c r="J441" s="31"/>
      <c r="K441" s="33">
        <v>-18</v>
      </c>
      <c r="L441" s="31"/>
      <c r="M441" s="33">
        <v>14</v>
      </c>
      <c r="N441" s="31"/>
      <c r="O441" s="33">
        <v>-100</v>
      </c>
      <c r="P441" s="31"/>
      <c r="Q441" s="33">
        <v>26</v>
      </c>
      <c r="R441" s="31"/>
      <c r="S441" s="33">
        <v>-82</v>
      </c>
      <c r="T441" s="31"/>
      <c r="U441" s="33">
        <v>-389</v>
      </c>
      <c r="V441" s="31"/>
      <c r="W441" s="33">
        <v>-301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M443" s="33">
        <v>-851</v>
      </c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E450" s="33">
        <v>53</v>
      </c>
      <c r="F450" s="31"/>
      <c r="G450" s="33">
        <v>26</v>
      </c>
      <c r="H450" s="31"/>
      <c r="I450" s="33">
        <v>28</v>
      </c>
      <c r="J450" s="31"/>
      <c r="K450" s="33">
        <v>-72</v>
      </c>
      <c r="L450" s="31"/>
      <c r="M450" s="33">
        <v>-890</v>
      </c>
      <c r="N450" s="31"/>
      <c r="O450" s="33">
        <v>-143</v>
      </c>
      <c r="P450" s="31"/>
      <c r="Q450" s="33">
        <v>-16</v>
      </c>
      <c r="R450" s="31"/>
      <c r="S450" s="33">
        <v>-126</v>
      </c>
      <c r="T450" s="31"/>
      <c r="U450" s="33">
        <v>-432</v>
      </c>
      <c r="V450" s="31"/>
      <c r="W450" s="33">
        <v>-323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E451" s="33">
        <v>2813</v>
      </c>
      <c r="F451" s="31"/>
      <c r="G451" s="33">
        <v>2839</v>
      </c>
      <c r="H451" s="31"/>
      <c r="I451" s="33">
        <v>2868</v>
      </c>
      <c r="J451" s="31"/>
      <c r="K451" s="33">
        <v>2795</v>
      </c>
      <c r="L451" s="31"/>
      <c r="M451" s="33">
        <v>1904</v>
      </c>
      <c r="N451" s="31"/>
      <c r="O451" s="33">
        <v>1761</v>
      </c>
      <c r="P451" s="31"/>
      <c r="Q451" s="33">
        <v>1744</v>
      </c>
      <c r="R451" s="31"/>
      <c r="S451" s="33">
        <v>1618</v>
      </c>
      <c r="T451" s="31"/>
      <c r="U451" s="33">
        <v>1186</v>
      </c>
      <c r="V451" s="31"/>
      <c r="W451" s="33">
        <v>863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E452" s="33">
        <v>-9</v>
      </c>
      <c r="F452" s="31"/>
      <c r="G452" s="33">
        <v>-21</v>
      </c>
      <c r="H452" s="31"/>
      <c r="I452" s="33">
        <v>-45</v>
      </c>
      <c r="J452" s="31"/>
      <c r="K452" s="33">
        <v>-52</v>
      </c>
      <c r="L452" s="31"/>
      <c r="M452" s="33">
        <v>-8</v>
      </c>
      <c r="N452" s="31"/>
      <c r="O452" s="33">
        <v>1</v>
      </c>
      <c r="P452" s="31"/>
      <c r="Q452" s="33">
        <v>12</v>
      </c>
      <c r="R452" s="31"/>
      <c r="S452" s="33">
        <v>12</v>
      </c>
      <c r="T452" s="31"/>
      <c r="U452" s="33">
        <v>1</v>
      </c>
      <c r="V452" s="31"/>
      <c r="W452" s="33">
        <v>12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E453" s="33">
        <v>-11</v>
      </c>
      <c r="F453" s="31"/>
      <c r="G453" s="33">
        <v>-23</v>
      </c>
      <c r="H453" s="31"/>
      <c r="I453" s="33">
        <v>-6</v>
      </c>
      <c r="J453" s="31"/>
      <c r="K453" s="33">
        <v>43</v>
      </c>
      <c r="L453" s="31"/>
      <c r="M453" s="33">
        <v>10</v>
      </c>
      <c r="N453" s="31"/>
      <c r="O453" s="33">
        <v>10</v>
      </c>
      <c r="P453" s="31"/>
      <c r="R453" s="31"/>
      <c r="S453" s="33">
        <v>-10</v>
      </c>
      <c r="T453" s="31"/>
      <c r="U453" s="33">
        <v>10</v>
      </c>
      <c r="V453" s="31"/>
      <c r="W453" s="33">
        <v>-12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E454" s="33">
        <v>-21</v>
      </c>
      <c r="F454" s="31"/>
      <c r="G454" s="33">
        <v>-45</v>
      </c>
      <c r="H454" s="31"/>
      <c r="I454" s="33">
        <v>-52</v>
      </c>
      <c r="J454" s="31"/>
      <c r="K454" s="33">
        <v>-8</v>
      </c>
      <c r="L454" s="31"/>
      <c r="M454" s="33">
        <v>1</v>
      </c>
      <c r="N454" s="31"/>
      <c r="O454" s="33">
        <v>12</v>
      </c>
      <c r="P454" s="31"/>
      <c r="Q454" s="33">
        <v>12</v>
      </c>
      <c r="R454" s="31"/>
      <c r="S454" s="33">
        <v>1</v>
      </c>
      <c r="T454" s="31"/>
      <c r="U454" s="33">
        <v>12</v>
      </c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V459" s="31"/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E467" s="33">
        <v>-9</v>
      </c>
      <c r="F467" s="31"/>
      <c r="G467" s="33">
        <v>-21</v>
      </c>
      <c r="H467" s="31"/>
      <c r="I467" s="33">
        <v>-45</v>
      </c>
      <c r="J467" s="31"/>
      <c r="K467" s="33">
        <v>-52</v>
      </c>
      <c r="L467" s="31"/>
      <c r="M467" s="33">
        <v>-8</v>
      </c>
      <c r="N467" s="31"/>
      <c r="O467" s="33">
        <v>1</v>
      </c>
      <c r="P467" s="31"/>
      <c r="Q467" s="33">
        <v>12</v>
      </c>
      <c r="R467" s="31"/>
      <c r="S467" s="33">
        <v>12</v>
      </c>
      <c r="T467" s="31"/>
      <c r="U467" s="33">
        <v>1</v>
      </c>
      <c r="V467" s="31"/>
      <c r="W467" s="33">
        <v>12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E473" s="33">
        <v>-11</v>
      </c>
      <c r="F473" s="31"/>
      <c r="G473" s="33">
        <v>-23</v>
      </c>
      <c r="H473" s="31"/>
      <c r="I473" s="33">
        <v>-6</v>
      </c>
      <c r="J473" s="31"/>
      <c r="K473" s="33">
        <v>43</v>
      </c>
      <c r="L473" s="31"/>
      <c r="M473" s="33">
        <v>10</v>
      </c>
      <c r="N473" s="31"/>
      <c r="O473" s="33">
        <v>10</v>
      </c>
      <c r="P473" s="31"/>
      <c r="R473" s="31"/>
      <c r="S473" s="33">
        <v>-10</v>
      </c>
      <c r="T473" s="31"/>
      <c r="U473" s="33">
        <v>10</v>
      </c>
      <c r="V473" s="31"/>
      <c r="W473" s="33">
        <v>-12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E474" s="33">
        <v>-21</v>
      </c>
      <c r="F474" s="31"/>
      <c r="G474" s="33">
        <v>-45</v>
      </c>
      <c r="H474" s="31"/>
      <c r="I474" s="33">
        <v>-52</v>
      </c>
      <c r="J474" s="31"/>
      <c r="K474" s="33">
        <v>-8</v>
      </c>
      <c r="L474" s="31"/>
      <c r="M474" s="33">
        <v>1</v>
      </c>
      <c r="N474" s="31"/>
      <c r="O474" s="33">
        <v>12</v>
      </c>
      <c r="P474" s="31"/>
      <c r="Q474" s="33">
        <v>12</v>
      </c>
      <c r="R474" s="31"/>
      <c r="S474" s="33">
        <v>1</v>
      </c>
      <c r="T474" s="31"/>
      <c r="U474" s="33">
        <v>12</v>
      </c>
      <c r="V474" s="31"/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E481" s="33">
        <v>2750</v>
      </c>
      <c r="F481" s="31"/>
      <c r="G481" s="33">
        <v>2792</v>
      </c>
      <c r="H481" s="31"/>
      <c r="I481" s="33">
        <v>2794</v>
      </c>
      <c r="J481" s="31"/>
      <c r="K481" s="33">
        <v>2816</v>
      </c>
      <c r="L481" s="31"/>
      <c r="M481" s="33">
        <v>2786</v>
      </c>
      <c r="N481" s="31"/>
      <c r="O481" s="33">
        <v>1906</v>
      </c>
      <c r="P481" s="31"/>
      <c r="Q481" s="33">
        <v>1773</v>
      </c>
      <c r="R481" s="31"/>
      <c r="S481" s="33">
        <v>1757</v>
      </c>
      <c r="T481" s="31"/>
      <c r="U481" s="33">
        <v>1620</v>
      </c>
      <c r="V481" s="31"/>
      <c r="W481" s="33">
        <v>1199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E483" s="33">
        <v>-54</v>
      </c>
      <c r="F483" s="31"/>
      <c r="G483" s="33">
        <v>-54</v>
      </c>
      <c r="H483" s="31"/>
      <c r="I483" s="33">
        <v>-54</v>
      </c>
      <c r="J483" s="31"/>
      <c r="K483" s="33">
        <v>-54</v>
      </c>
      <c r="L483" s="31"/>
      <c r="M483" s="33">
        <v>-54</v>
      </c>
      <c r="N483" s="31"/>
      <c r="O483" s="33">
        <v>-43</v>
      </c>
      <c r="P483" s="31"/>
      <c r="Q483" s="33">
        <v>-43</v>
      </c>
      <c r="R483" s="31"/>
      <c r="S483" s="33">
        <v>-43</v>
      </c>
      <c r="T483" s="31"/>
      <c r="U483" s="33">
        <v>-43</v>
      </c>
      <c r="V483" s="31"/>
      <c r="W483" s="33">
        <v>-21</v>
      </c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E484" s="33">
        <v>107</v>
      </c>
      <c r="F484" s="31"/>
      <c r="G484" s="33">
        <v>80</v>
      </c>
      <c r="H484" s="31"/>
      <c r="I484" s="33">
        <v>82</v>
      </c>
      <c r="J484" s="31"/>
      <c r="K484" s="33">
        <v>-18</v>
      </c>
      <c r="L484" s="31"/>
      <c r="M484" s="33">
        <v>14</v>
      </c>
      <c r="N484" s="31"/>
      <c r="O484" s="33">
        <v>-100</v>
      </c>
      <c r="P484" s="31"/>
      <c r="Q484" s="33">
        <v>26</v>
      </c>
      <c r="R484" s="31"/>
      <c r="S484" s="33">
        <v>-82</v>
      </c>
      <c r="T484" s="31"/>
      <c r="U484" s="33">
        <v>-389</v>
      </c>
      <c r="V484" s="31"/>
      <c r="W484" s="33">
        <v>-301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M486" s="33">
        <v>-851</v>
      </c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E492" s="33">
        <v>-11</v>
      </c>
      <c r="F492" s="31"/>
      <c r="G492" s="33">
        <v>-23</v>
      </c>
      <c r="H492" s="31"/>
      <c r="I492" s="33">
        <v>-6</v>
      </c>
      <c r="J492" s="31"/>
      <c r="K492" s="33">
        <v>43</v>
      </c>
      <c r="L492" s="31"/>
      <c r="M492" s="33">
        <v>10</v>
      </c>
      <c r="N492" s="31"/>
      <c r="O492" s="33">
        <v>10</v>
      </c>
      <c r="P492" s="31"/>
      <c r="R492" s="31"/>
      <c r="S492" s="33">
        <v>-10</v>
      </c>
      <c r="T492" s="31"/>
      <c r="U492" s="33">
        <v>10</v>
      </c>
      <c r="V492" s="31"/>
      <c r="W492" s="33">
        <v>-12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E493" s="33">
        <v>41</v>
      </c>
      <c r="F493" s="31"/>
      <c r="G493" s="33">
        <v>2</v>
      </c>
      <c r="H493" s="31"/>
      <c r="I493" s="33">
        <v>21</v>
      </c>
      <c r="J493" s="31"/>
      <c r="K493" s="33">
        <v>-29</v>
      </c>
      <c r="L493" s="31"/>
      <c r="M493" s="33">
        <v>-880</v>
      </c>
      <c r="N493" s="31"/>
      <c r="O493" s="33">
        <v>-133</v>
      </c>
      <c r="P493" s="31"/>
      <c r="Q493" s="33">
        <v>-15</v>
      </c>
      <c r="R493" s="31"/>
      <c r="S493" s="33">
        <v>-136</v>
      </c>
      <c r="T493" s="31"/>
      <c r="U493" s="33">
        <v>-421</v>
      </c>
      <c r="V493" s="31"/>
      <c r="W493" s="33">
        <v>-335</v>
      </c>
      <c r="X493" s="31"/>
    </row>
    <row r="494" spans="1:24" s="38" customFormat="1" ht="15" customHeight="1" x14ac:dyDescent="0.4">
      <c r="A494" s="37" t="s">
        <v>501</v>
      </c>
      <c r="B494" s="38" t="s">
        <v>32</v>
      </c>
      <c r="D494" s="39"/>
      <c r="E494" s="38">
        <v>2792</v>
      </c>
      <c r="F494" s="39"/>
      <c r="G494" s="38">
        <v>2794</v>
      </c>
      <c r="H494" s="39"/>
      <c r="I494" s="38">
        <v>2816</v>
      </c>
      <c r="J494" s="39"/>
      <c r="K494" s="38">
        <v>2786</v>
      </c>
      <c r="L494" s="39"/>
      <c r="M494" s="38">
        <v>1906</v>
      </c>
      <c r="N494" s="39"/>
      <c r="O494" s="38">
        <v>1773</v>
      </c>
      <c r="P494" s="39"/>
      <c r="Q494" s="38">
        <v>1757</v>
      </c>
      <c r="R494" s="39"/>
      <c r="S494" s="38">
        <v>1620</v>
      </c>
      <c r="T494" s="39"/>
      <c r="U494" s="38">
        <v>1199</v>
      </c>
      <c r="V494" s="39"/>
      <c r="W494" s="38">
        <v>863</v>
      </c>
      <c r="X494" s="39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D2F1-7342-4716-90B4-F7FA577F591B}">
  <dimension ref="A1:X494"/>
  <sheetViews>
    <sheetView workbookViewId="0">
      <pane xSplit="2" ySplit="2" topLeftCell="C3" activePane="bottomRight" state="frozen"/>
      <selection activeCell="G324" sqref="G324:G325"/>
      <selection pane="topRight" activeCell="G324" sqref="G324:G325"/>
      <selection pane="bottomLeft" activeCell="G324" sqref="G324:G325"/>
      <selection pane="bottomRight" activeCell="G324" sqref="G324:G325"/>
    </sheetView>
  </sheetViews>
  <sheetFormatPr defaultColWidth="7.5" defaultRowHeight="15" customHeight="1" x14ac:dyDescent="0.4"/>
  <cols>
    <col min="1" max="1" width="21.375" style="7" customWidth="1"/>
    <col min="2" max="3" width="9.5" style="8" customWidth="1"/>
    <col min="4" max="24" width="8.5" style="8" customWidth="1"/>
    <col min="25" max="25" width="7.5" style="7" customWidth="1"/>
    <col min="26" max="16384" width="7.5" style="7"/>
  </cols>
  <sheetData>
    <row r="1" spans="1:24" s="3" customFormat="1" ht="15" customHeight="1" x14ac:dyDescent="0.4">
      <c r="A1" s="1"/>
      <c r="B1" s="2"/>
      <c r="C1" s="2"/>
      <c r="D1" s="2" t="s">
        <v>514</v>
      </c>
      <c r="E1" s="2" t="s">
        <v>1</v>
      </c>
      <c r="F1" s="2" t="s">
        <v>502</v>
      </c>
      <c r="G1" s="2" t="s">
        <v>3</v>
      </c>
      <c r="H1" s="2" t="s">
        <v>503</v>
      </c>
      <c r="I1" s="2" t="s">
        <v>5</v>
      </c>
      <c r="J1" s="2" t="s">
        <v>504</v>
      </c>
      <c r="K1" s="2" t="s">
        <v>7</v>
      </c>
      <c r="L1" s="2" t="s">
        <v>505</v>
      </c>
      <c r="M1" s="2" t="s">
        <v>9</v>
      </c>
      <c r="N1" s="2" t="s">
        <v>506</v>
      </c>
      <c r="O1" s="2" t="s">
        <v>11</v>
      </c>
      <c r="P1" s="2" t="s">
        <v>507</v>
      </c>
      <c r="Q1" s="2" t="s">
        <v>13</v>
      </c>
      <c r="R1" s="2" t="s">
        <v>508</v>
      </c>
      <c r="S1" s="2" t="s">
        <v>15</v>
      </c>
      <c r="T1" s="2" t="s">
        <v>509</v>
      </c>
      <c r="U1" s="2" t="s">
        <v>17</v>
      </c>
      <c r="V1" s="2" t="s">
        <v>510</v>
      </c>
      <c r="W1" s="2" t="s">
        <v>19</v>
      </c>
      <c r="X1" s="2" t="s">
        <v>511</v>
      </c>
    </row>
    <row r="2" spans="1:24" s="3" customFormat="1" ht="15" customHeight="1" x14ac:dyDescent="0.4">
      <c r="A2" s="1"/>
      <c r="B2" s="2"/>
      <c r="C2" s="2"/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  <c r="X2" s="2" t="s">
        <v>20</v>
      </c>
    </row>
    <row r="3" spans="1:24" ht="15" customHeight="1" x14ac:dyDescent="0.4">
      <c r="A3" s="4" t="s">
        <v>21</v>
      </c>
      <c r="B3" s="5" t="s">
        <v>22</v>
      </c>
      <c r="C3" s="5"/>
      <c r="D3" s="5"/>
      <c r="E3" s="6">
        <v>12</v>
      </c>
      <c r="F3" s="5"/>
      <c r="G3" s="6">
        <v>12</v>
      </c>
      <c r="H3" s="5"/>
      <c r="I3" s="6">
        <v>12</v>
      </c>
      <c r="J3" s="5"/>
      <c r="K3" s="6">
        <v>12</v>
      </c>
      <c r="L3" s="5"/>
      <c r="M3" s="6">
        <v>12</v>
      </c>
      <c r="N3" s="5"/>
      <c r="O3" s="6">
        <v>12</v>
      </c>
      <c r="P3" s="5"/>
      <c r="Q3" s="6">
        <v>12</v>
      </c>
      <c r="R3" s="5"/>
      <c r="S3" s="6">
        <v>12</v>
      </c>
      <c r="T3" s="5"/>
      <c r="U3" s="6">
        <v>12</v>
      </c>
      <c r="V3" s="5"/>
      <c r="W3" s="6">
        <v>12</v>
      </c>
      <c r="X3" s="5"/>
    </row>
    <row r="4" spans="1:24" ht="15" customHeight="1" x14ac:dyDescent="0.4">
      <c r="A4" s="4" t="s">
        <v>23</v>
      </c>
      <c r="B4" s="5" t="s">
        <v>24</v>
      </c>
      <c r="C4" s="5"/>
      <c r="D4" s="5"/>
      <c r="E4" s="6">
        <v>2</v>
      </c>
      <c r="F4" s="5"/>
      <c r="G4" s="6">
        <v>3</v>
      </c>
      <c r="H4" s="5"/>
      <c r="I4" s="6">
        <v>3</v>
      </c>
      <c r="J4" s="5"/>
      <c r="K4" s="6">
        <v>3</v>
      </c>
      <c r="L4" s="5"/>
      <c r="M4" s="6">
        <v>4</v>
      </c>
      <c r="N4" s="5"/>
      <c r="O4" s="6">
        <v>4</v>
      </c>
      <c r="P4" s="5"/>
      <c r="Q4" s="6">
        <v>4</v>
      </c>
      <c r="R4" s="5"/>
      <c r="S4" s="6">
        <v>4</v>
      </c>
      <c r="T4" s="5"/>
      <c r="U4" s="6">
        <v>4</v>
      </c>
      <c r="V4" s="5"/>
      <c r="W4" s="6">
        <v>6</v>
      </c>
      <c r="X4" s="5"/>
    </row>
    <row r="5" spans="1:24" ht="15" customHeight="1" x14ac:dyDescent="0.4">
      <c r="A5" s="4" t="s">
        <v>25</v>
      </c>
      <c r="B5" s="5" t="s">
        <v>26</v>
      </c>
      <c r="C5" s="5"/>
      <c r="D5" s="5"/>
      <c r="E5" s="6">
        <v>26505000</v>
      </c>
      <c r="F5" s="5"/>
      <c r="G5" s="6">
        <v>26505000</v>
      </c>
      <c r="H5" s="5"/>
      <c r="I5" s="6">
        <v>26505000</v>
      </c>
      <c r="J5" s="5"/>
      <c r="K5" s="6">
        <v>26505000</v>
      </c>
      <c r="L5" s="5"/>
      <c r="M5" s="6">
        <v>26505000</v>
      </c>
      <c r="N5" s="5"/>
      <c r="O5" s="6">
        <v>26505000</v>
      </c>
      <c r="P5" s="5"/>
      <c r="Q5" s="6">
        <v>26505000</v>
      </c>
      <c r="R5" s="5"/>
      <c r="S5" s="6">
        <v>26505400</v>
      </c>
      <c r="T5" s="5"/>
      <c r="U5" s="6">
        <v>26505400</v>
      </c>
      <c r="V5" s="5"/>
      <c r="W5" s="6">
        <v>26505400</v>
      </c>
      <c r="X5" s="5"/>
    </row>
    <row r="6" spans="1:24" ht="15" customHeight="1" x14ac:dyDescent="0.4">
      <c r="A6" s="4" t="s">
        <v>27</v>
      </c>
      <c r="B6" s="5" t="s">
        <v>26</v>
      </c>
      <c r="C6" s="5"/>
      <c r="D6" s="5"/>
      <c r="E6" s="6">
        <v>1000</v>
      </c>
      <c r="F6" s="5"/>
      <c r="G6" s="6">
        <v>1000</v>
      </c>
      <c r="H6" s="5"/>
      <c r="I6" s="6">
        <v>1000</v>
      </c>
      <c r="J6" s="5"/>
      <c r="K6" s="6">
        <v>1000</v>
      </c>
      <c r="L6" s="5"/>
      <c r="M6" s="6">
        <v>1000</v>
      </c>
      <c r="N6" s="5"/>
      <c r="O6" s="6">
        <v>1000</v>
      </c>
      <c r="P6" s="5"/>
      <c r="Q6" s="6">
        <v>1000</v>
      </c>
      <c r="R6" s="5"/>
      <c r="S6" s="6">
        <v>391</v>
      </c>
      <c r="T6" s="5"/>
      <c r="U6" s="6">
        <v>525</v>
      </c>
      <c r="V6" s="5"/>
      <c r="W6" s="6">
        <v>876</v>
      </c>
      <c r="X6" s="5"/>
    </row>
    <row r="7" spans="1:24" ht="15" customHeight="1" x14ac:dyDescent="0.4">
      <c r="A7" s="4" t="s">
        <v>28</v>
      </c>
      <c r="B7" s="5" t="s">
        <v>29</v>
      </c>
      <c r="C7" s="5"/>
      <c r="D7" s="5"/>
      <c r="E7" s="5" t="s">
        <v>515</v>
      </c>
      <c r="F7" s="5"/>
      <c r="G7" s="5" t="s">
        <v>515</v>
      </c>
      <c r="H7" s="5"/>
      <c r="I7" s="5" t="s">
        <v>515</v>
      </c>
      <c r="J7" s="5"/>
      <c r="K7" s="5" t="s">
        <v>515</v>
      </c>
      <c r="L7" s="5"/>
      <c r="M7" s="5" t="s">
        <v>515</v>
      </c>
      <c r="N7" s="5"/>
      <c r="O7" s="5" t="s">
        <v>515</v>
      </c>
      <c r="P7" s="5"/>
      <c r="Q7" s="5" t="s">
        <v>515</v>
      </c>
      <c r="R7" s="5"/>
      <c r="S7" s="5" t="s">
        <v>515</v>
      </c>
      <c r="T7" s="5"/>
      <c r="U7" s="5" t="s">
        <v>515</v>
      </c>
      <c r="V7" s="5"/>
      <c r="W7" s="5" t="s">
        <v>515</v>
      </c>
      <c r="X7" s="5"/>
    </row>
    <row r="8" spans="1:24" ht="15" customHeight="1" x14ac:dyDescent="0.4">
      <c r="A8" s="4" t="s">
        <v>31</v>
      </c>
      <c r="B8" s="5" t="s">
        <v>32</v>
      </c>
      <c r="C8" s="5"/>
      <c r="D8" s="5"/>
      <c r="E8" s="6">
        <v>22621</v>
      </c>
      <c r="F8" s="5"/>
      <c r="G8" s="6">
        <v>20334</v>
      </c>
      <c r="H8" s="5"/>
      <c r="I8" s="6">
        <v>21471</v>
      </c>
      <c r="J8" s="5"/>
      <c r="K8" s="6">
        <v>19258</v>
      </c>
      <c r="L8" s="5"/>
      <c r="M8" s="6">
        <v>23976</v>
      </c>
      <c r="N8" s="5"/>
      <c r="O8" s="6">
        <v>21953</v>
      </c>
      <c r="P8" s="5"/>
      <c r="Q8" s="6">
        <v>21463</v>
      </c>
      <c r="R8" s="5"/>
      <c r="S8" s="6">
        <v>18836</v>
      </c>
      <c r="T8" s="5"/>
      <c r="U8" s="6">
        <v>17459</v>
      </c>
      <c r="V8" s="5"/>
      <c r="W8" s="6">
        <v>17520</v>
      </c>
      <c r="X8" s="5"/>
    </row>
    <row r="9" spans="1:24" ht="15" customHeight="1" x14ac:dyDescent="0.4">
      <c r="A9" s="4" t="s">
        <v>33</v>
      </c>
      <c r="B9" s="5" t="s">
        <v>32</v>
      </c>
      <c r="C9" s="5"/>
      <c r="D9" s="5"/>
      <c r="F9" s="5"/>
      <c r="H9" s="5"/>
      <c r="J9" s="5"/>
      <c r="L9" s="5"/>
      <c r="N9" s="5"/>
      <c r="P9" s="5"/>
      <c r="R9" s="5"/>
      <c r="T9" s="5"/>
      <c r="V9" s="5"/>
      <c r="X9" s="5"/>
    </row>
    <row r="10" spans="1:24" ht="15" customHeight="1" x14ac:dyDescent="0.4">
      <c r="A10" s="4" t="s">
        <v>34</v>
      </c>
      <c r="B10" s="5" t="s">
        <v>32</v>
      </c>
      <c r="C10" s="5"/>
      <c r="D10" s="5"/>
      <c r="E10" s="6">
        <v>4400</v>
      </c>
      <c r="F10" s="5"/>
      <c r="G10" s="6">
        <v>4471</v>
      </c>
      <c r="H10" s="5"/>
      <c r="I10" s="6">
        <v>4062</v>
      </c>
      <c r="J10" s="5"/>
      <c r="K10" s="6">
        <v>4110</v>
      </c>
      <c r="L10" s="5"/>
      <c r="M10" s="6">
        <v>3425</v>
      </c>
      <c r="N10" s="5"/>
      <c r="O10" s="6">
        <v>3458</v>
      </c>
      <c r="P10" s="5"/>
      <c r="Q10" s="6">
        <v>4266</v>
      </c>
      <c r="R10" s="5"/>
      <c r="S10" s="6">
        <v>2927</v>
      </c>
      <c r="T10" s="5"/>
      <c r="U10" s="6">
        <v>3072</v>
      </c>
      <c r="V10" s="5"/>
      <c r="W10" s="6">
        <v>3466</v>
      </c>
      <c r="X10" s="5"/>
    </row>
    <row r="11" spans="1:24" ht="15" customHeight="1" x14ac:dyDescent="0.4">
      <c r="A11" s="4" t="s">
        <v>35</v>
      </c>
      <c r="B11" s="5" t="s">
        <v>32</v>
      </c>
      <c r="C11" s="5"/>
      <c r="D11" s="5"/>
      <c r="E11" s="6">
        <v>12700</v>
      </c>
      <c r="F11" s="5"/>
      <c r="G11" s="6">
        <v>9461</v>
      </c>
      <c r="H11" s="5"/>
      <c r="I11" s="6">
        <v>11524</v>
      </c>
      <c r="J11" s="5"/>
      <c r="K11" s="6">
        <v>10072</v>
      </c>
      <c r="L11" s="5"/>
      <c r="M11" s="6">
        <v>15435</v>
      </c>
      <c r="N11" s="5"/>
      <c r="O11" s="6">
        <v>12401</v>
      </c>
      <c r="P11" s="5"/>
      <c r="Q11" s="6">
        <v>10519</v>
      </c>
      <c r="R11" s="5"/>
      <c r="S11" s="6">
        <v>9722</v>
      </c>
      <c r="T11" s="5"/>
      <c r="U11" s="6">
        <v>9608</v>
      </c>
      <c r="V11" s="5"/>
      <c r="W11" s="6">
        <v>9901</v>
      </c>
      <c r="X11" s="5"/>
    </row>
    <row r="12" spans="1:24" ht="15" customHeight="1" x14ac:dyDescent="0.4">
      <c r="A12" s="4" t="s">
        <v>36</v>
      </c>
      <c r="B12" s="5" t="s">
        <v>32</v>
      </c>
      <c r="C12" s="5"/>
      <c r="D12" s="5"/>
      <c r="E12" s="6">
        <v>723</v>
      </c>
      <c r="F12" s="5"/>
      <c r="G12" s="6">
        <v>436</v>
      </c>
      <c r="H12" s="5"/>
      <c r="I12" s="6">
        <v>60</v>
      </c>
      <c r="J12" s="5"/>
      <c r="K12" s="6">
        <v>111</v>
      </c>
      <c r="L12" s="5"/>
      <c r="N12" s="5"/>
      <c r="P12" s="5"/>
      <c r="R12" s="5"/>
      <c r="T12" s="5"/>
      <c r="V12" s="5"/>
      <c r="X12" s="5"/>
    </row>
    <row r="13" spans="1:24" ht="15" customHeight="1" x14ac:dyDescent="0.4">
      <c r="A13" s="4" t="s">
        <v>37</v>
      </c>
      <c r="B13" s="5" t="s">
        <v>32</v>
      </c>
      <c r="C13" s="5"/>
      <c r="D13" s="5"/>
      <c r="F13" s="5"/>
      <c r="H13" s="5"/>
      <c r="J13" s="5"/>
      <c r="L13" s="5"/>
      <c r="N13" s="5"/>
      <c r="P13" s="5"/>
      <c r="R13" s="5"/>
      <c r="T13" s="5"/>
      <c r="V13" s="5"/>
      <c r="X13" s="5"/>
    </row>
    <row r="14" spans="1:24" ht="15" customHeight="1" x14ac:dyDescent="0.4">
      <c r="A14" s="4" t="s">
        <v>38</v>
      </c>
      <c r="B14" s="5" t="s">
        <v>32</v>
      </c>
      <c r="C14" s="5"/>
      <c r="D14" s="5"/>
      <c r="F14" s="5"/>
      <c r="H14" s="5"/>
      <c r="J14" s="5"/>
      <c r="L14" s="5"/>
      <c r="N14" s="5"/>
      <c r="P14" s="5"/>
      <c r="R14" s="5"/>
      <c r="T14" s="5"/>
      <c r="V14" s="5"/>
      <c r="X14" s="5"/>
    </row>
    <row r="15" spans="1:24" ht="15" customHeight="1" x14ac:dyDescent="0.4">
      <c r="A15" s="4" t="s">
        <v>39</v>
      </c>
      <c r="B15" s="5" t="s">
        <v>32</v>
      </c>
      <c r="C15" s="5"/>
      <c r="D15" s="5"/>
      <c r="E15" s="6">
        <v>748</v>
      </c>
      <c r="F15" s="5"/>
      <c r="G15" s="6">
        <v>775</v>
      </c>
      <c r="H15" s="5"/>
      <c r="I15" s="6">
        <v>873</v>
      </c>
      <c r="J15" s="5"/>
      <c r="K15" s="6">
        <v>853</v>
      </c>
      <c r="L15" s="5"/>
      <c r="M15" s="6">
        <v>884</v>
      </c>
      <c r="N15" s="5"/>
      <c r="O15" s="6">
        <v>899</v>
      </c>
      <c r="P15" s="5"/>
      <c r="Q15" s="6">
        <v>900</v>
      </c>
      <c r="R15" s="5"/>
      <c r="S15" s="6">
        <v>848</v>
      </c>
      <c r="T15" s="5"/>
      <c r="U15" s="6">
        <v>494</v>
      </c>
      <c r="V15" s="5"/>
      <c r="W15" s="6">
        <v>464</v>
      </c>
      <c r="X15" s="5"/>
    </row>
    <row r="16" spans="1:24" ht="15" customHeight="1" x14ac:dyDescent="0.4">
      <c r="A16" s="4" t="s">
        <v>40</v>
      </c>
      <c r="B16" s="5" t="s">
        <v>32</v>
      </c>
      <c r="C16" s="5"/>
      <c r="D16" s="5"/>
      <c r="E16" s="6">
        <v>3555</v>
      </c>
      <c r="F16" s="5"/>
      <c r="G16" s="6">
        <v>4721</v>
      </c>
      <c r="H16" s="5"/>
      <c r="I16" s="6">
        <v>4678</v>
      </c>
      <c r="J16" s="5"/>
      <c r="K16" s="6">
        <v>3828</v>
      </c>
      <c r="L16" s="5"/>
      <c r="M16" s="6">
        <v>4009</v>
      </c>
      <c r="N16" s="5"/>
      <c r="O16" s="6">
        <v>4982</v>
      </c>
      <c r="P16" s="5"/>
      <c r="Q16" s="6">
        <v>5461</v>
      </c>
      <c r="R16" s="5"/>
      <c r="S16" s="6">
        <v>5068</v>
      </c>
      <c r="T16" s="5"/>
      <c r="U16" s="6">
        <v>4082</v>
      </c>
      <c r="V16" s="5"/>
      <c r="W16" s="6">
        <v>3495</v>
      </c>
      <c r="X16" s="5"/>
    </row>
    <row r="17" spans="1:24" ht="15" customHeight="1" x14ac:dyDescent="0.4">
      <c r="A17" s="4" t="s">
        <v>41</v>
      </c>
      <c r="B17" s="5" t="s">
        <v>32</v>
      </c>
      <c r="C17" s="5"/>
      <c r="D17" s="5"/>
      <c r="F17" s="5"/>
      <c r="H17" s="5"/>
      <c r="J17" s="5"/>
      <c r="L17" s="5"/>
      <c r="N17" s="5"/>
      <c r="P17" s="5"/>
      <c r="R17" s="5"/>
      <c r="T17" s="5"/>
      <c r="V17" s="5"/>
      <c r="W17" s="6">
        <v>804</v>
      </c>
      <c r="X17" s="5"/>
    </row>
    <row r="18" spans="1:24" ht="15" customHeight="1" x14ac:dyDescent="0.4">
      <c r="A18" s="4" t="s">
        <v>42</v>
      </c>
      <c r="B18" s="5" t="s">
        <v>32</v>
      </c>
      <c r="C18" s="5"/>
      <c r="D18" s="5"/>
      <c r="F18" s="5"/>
      <c r="H18" s="5"/>
      <c r="J18" s="5"/>
      <c r="L18" s="5"/>
      <c r="N18" s="5"/>
      <c r="P18" s="5"/>
      <c r="R18" s="5"/>
      <c r="T18" s="5"/>
      <c r="V18" s="5"/>
      <c r="X18" s="5"/>
    </row>
    <row r="19" spans="1:24" ht="15" customHeight="1" x14ac:dyDescent="0.4">
      <c r="A19" s="4" t="s">
        <v>43</v>
      </c>
      <c r="B19" s="5" t="s">
        <v>32</v>
      </c>
      <c r="C19" s="5"/>
      <c r="D19" s="5"/>
      <c r="F19" s="5"/>
      <c r="H19" s="5"/>
      <c r="J19" s="5"/>
      <c r="L19" s="5"/>
      <c r="N19" s="5"/>
      <c r="P19" s="5"/>
      <c r="R19" s="5"/>
      <c r="T19" s="5"/>
      <c r="V19" s="5"/>
      <c r="W19" s="6">
        <v>2462</v>
      </c>
      <c r="X19" s="5"/>
    </row>
    <row r="20" spans="1:24" ht="15" customHeight="1" x14ac:dyDescent="0.4">
      <c r="A20" s="4" t="s">
        <v>44</v>
      </c>
      <c r="B20" s="5" t="s">
        <v>32</v>
      </c>
      <c r="C20" s="5"/>
      <c r="D20" s="5"/>
      <c r="F20" s="5"/>
      <c r="H20" s="5"/>
      <c r="J20" s="5"/>
      <c r="L20" s="5"/>
      <c r="N20" s="5"/>
      <c r="P20" s="5"/>
      <c r="R20" s="5"/>
      <c r="T20" s="5"/>
      <c r="V20" s="5"/>
      <c r="W20" s="6">
        <v>229</v>
      </c>
      <c r="X20" s="5"/>
    </row>
    <row r="21" spans="1:24" ht="15" customHeight="1" x14ac:dyDescent="0.4">
      <c r="A21" s="4" t="s">
        <v>45</v>
      </c>
      <c r="B21" s="5" t="s">
        <v>32</v>
      </c>
      <c r="C21" s="5"/>
      <c r="D21" s="5"/>
      <c r="F21" s="5"/>
      <c r="H21" s="5"/>
      <c r="J21" s="5"/>
      <c r="L21" s="5"/>
      <c r="N21" s="5"/>
      <c r="P21" s="5"/>
      <c r="R21" s="5"/>
      <c r="T21" s="5"/>
      <c r="V21" s="5"/>
      <c r="X21" s="5"/>
    </row>
    <row r="22" spans="1:24" ht="15" customHeight="1" x14ac:dyDescent="0.4">
      <c r="A22" s="4" t="s">
        <v>46</v>
      </c>
      <c r="B22" s="5" t="s">
        <v>32</v>
      </c>
      <c r="C22" s="5"/>
      <c r="D22" s="5"/>
      <c r="F22" s="5"/>
      <c r="H22" s="5"/>
      <c r="J22" s="5"/>
      <c r="L22" s="5"/>
      <c r="N22" s="5"/>
      <c r="P22" s="5"/>
      <c r="R22" s="5"/>
      <c r="T22" s="5"/>
      <c r="V22" s="5"/>
      <c r="X22" s="5"/>
    </row>
    <row r="23" spans="1:24" ht="15" customHeight="1" x14ac:dyDescent="0.4">
      <c r="A23" s="4" t="s">
        <v>47</v>
      </c>
      <c r="B23" s="5" t="s">
        <v>32</v>
      </c>
      <c r="C23" s="5"/>
      <c r="D23" s="5"/>
      <c r="E23" s="6">
        <v>168</v>
      </c>
      <c r="F23" s="5"/>
      <c r="G23" s="6">
        <v>139</v>
      </c>
      <c r="H23" s="5"/>
      <c r="I23" s="6">
        <v>137</v>
      </c>
      <c r="J23" s="5"/>
      <c r="K23" s="6">
        <v>100</v>
      </c>
      <c r="L23" s="5"/>
      <c r="M23" s="6">
        <v>103</v>
      </c>
      <c r="N23" s="5"/>
      <c r="O23" s="6">
        <v>75</v>
      </c>
      <c r="P23" s="5"/>
      <c r="Q23" s="6">
        <v>95</v>
      </c>
      <c r="R23" s="5"/>
      <c r="S23" s="6">
        <v>69</v>
      </c>
      <c r="T23" s="5"/>
      <c r="U23" s="6">
        <v>65</v>
      </c>
      <c r="V23" s="5"/>
      <c r="W23" s="6">
        <v>74</v>
      </c>
      <c r="X23" s="5"/>
    </row>
    <row r="24" spans="1:24" ht="15" customHeight="1" x14ac:dyDescent="0.4">
      <c r="A24" s="4" t="s">
        <v>48</v>
      </c>
      <c r="B24" s="5" t="s">
        <v>32</v>
      </c>
      <c r="C24" s="5"/>
      <c r="D24" s="5"/>
      <c r="F24" s="5"/>
      <c r="H24" s="5"/>
      <c r="J24" s="5"/>
      <c r="L24" s="5"/>
      <c r="N24" s="5"/>
      <c r="P24" s="5"/>
      <c r="R24" s="5"/>
      <c r="T24" s="5"/>
      <c r="V24" s="5"/>
      <c r="W24" s="6">
        <v>38</v>
      </c>
      <c r="X24" s="5"/>
    </row>
    <row r="25" spans="1:24" ht="15" customHeight="1" x14ac:dyDescent="0.4">
      <c r="A25" s="4" t="s">
        <v>49</v>
      </c>
      <c r="B25" s="5" t="s">
        <v>32</v>
      </c>
      <c r="C25" s="5"/>
      <c r="D25" s="5"/>
      <c r="F25" s="5"/>
      <c r="H25" s="5"/>
      <c r="J25" s="5"/>
      <c r="L25" s="5"/>
      <c r="N25" s="5"/>
      <c r="P25" s="5"/>
      <c r="R25" s="5"/>
      <c r="T25" s="5"/>
      <c r="V25" s="5"/>
      <c r="X25" s="5"/>
    </row>
    <row r="26" spans="1:24" ht="15" customHeight="1" x14ac:dyDescent="0.4">
      <c r="A26" s="4" t="s">
        <v>50</v>
      </c>
      <c r="B26" s="5" t="s">
        <v>32</v>
      </c>
      <c r="C26" s="5"/>
      <c r="D26" s="5"/>
      <c r="F26" s="5"/>
      <c r="H26" s="5"/>
      <c r="J26" s="5"/>
      <c r="L26" s="5"/>
      <c r="N26" s="5"/>
      <c r="P26" s="5"/>
      <c r="R26" s="5"/>
      <c r="T26" s="5"/>
      <c r="V26" s="5"/>
      <c r="X26" s="5"/>
    </row>
    <row r="27" spans="1:24" ht="15" customHeight="1" x14ac:dyDescent="0.4">
      <c r="A27" s="4" t="s">
        <v>51</v>
      </c>
      <c r="B27" s="5" t="s">
        <v>32</v>
      </c>
      <c r="C27" s="5"/>
      <c r="D27" s="5"/>
      <c r="F27" s="5"/>
      <c r="H27" s="5"/>
      <c r="J27" s="5"/>
      <c r="L27" s="5"/>
      <c r="N27" s="5"/>
      <c r="P27" s="5"/>
      <c r="R27" s="5"/>
      <c r="T27" s="5"/>
      <c r="V27" s="5"/>
      <c r="X27" s="5"/>
    </row>
    <row r="28" spans="1:24" ht="15" customHeight="1" x14ac:dyDescent="0.4">
      <c r="A28" s="4" t="s">
        <v>52</v>
      </c>
      <c r="B28" s="5" t="s">
        <v>32</v>
      </c>
      <c r="C28" s="5"/>
      <c r="D28" s="5"/>
      <c r="F28" s="5"/>
      <c r="H28" s="5"/>
      <c r="J28" s="5"/>
      <c r="L28" s="5"/>
      <c r="N28" s="5"/>
      <c r="P28" s="5"/>
      <c r="R28" s="5"/>
      <c r="T28" s="5"/>
      <c r="V28" s="5"/>
      <c r="X28" s="5"/>
    </row>
    <row r="29" spans="1:24" ht="15" customHeight="1" x14ac:dyDescent="0.4">
      <c r="A29" s="4" t="s">
        <v>53</v>
      </c>
      <c r="B29" s="5" t="s">
        <v>32</v>
      </c>
      <c r="C29" s="5"/>
      <c r="D29" s="5"/>
      <c r="F29" s="5"/>
      <c r="H29" s="5"/>
      <c r="J29" s="5"/>
      <c r="L29" s="5"/>
      <c r="N29" s="5"/>
      <c r="P29" s="5"/>
      <c r="R29" s="5"/>
      <c r="T29" s="5"/>
      <c r="V29" s="5"/>
      <c r="X29" s="5"/>
    </row>
    <row r="30" spans="1:24" ht="15" customHeight="1" x14ac:dyDescent="0.4">
      <c r="A30" s="4" t="s">
        <v>54</v>
      </c>
      <c r="B30" s="5" t="s">
        <v>32</v>
      </c>
      <c r="C30" s="5"/>
      <c r="D30" s="5"/>
      <c r="F30" s="5"/>
      <c r="H30" s="5"/>
      <c r="J30" s="5"/>
      <c r="L30" s="5"/>
      <c r="N30" s="5"/>
      <c r="P30" s="5"/>
      <c r="R30" s="5"/>
      <c r="T30" s="5"/>
      <c r="V30" s="5"/>
      <c r="X30" s="5"/>
    </row>
    <row r="31" spans="1:24" ht="15" customHeight="1" x14ac:dyDescent="0.4">
      <c r="A31" s="4" t="s">
        <v>55</v>
      </c>
      <c r="B31" s="5" t="s">
        <v>32</v>
      </c>
      <c r="C31" s="5"/>
      <c r="D31" s="5"/>
      <c r="F31" s="5"/>
      <c r="H31" s="5"/>
      <c r="J31" s="5"/>
      <c r="L31" s="5"/>
      <c r="N31" s="5"/>
      <c r="P31" s="5"/>
      <c r="R31" s="5"/>
      <c r="T31" s="5"/>
      <c r="V31" s="5"/>
      <c r="X31" s="5"/>
    </row>
    <row r="32" spans="1:24" ht="15" customHeight="1" x14ac:dyDescent="0.4">
      <c r="A32" s="4" t="s">
        <v>56</v>
      </c>
      <c r="B32" s="5" t="s">
        <v>32</v>
      </c>
      <c r="C32" s="5"/>
      <c r="D32" s="5"/>
      <c r="F32" s="5"/>
      <c r="H32" s="5"/>
      <c r="J32" s="5"/>
      <c r="L32" s="5"/>
      <c r="N32" s="5"/>
      <c r="P32" s="5"/>
      <c r="R32" s="5"/>
      <c r="T32" s="5"/>
      <c r="V32" s="5"/>
      <c r="X32" s="5"/>
    </row>
    <row r="33" spans="1:24" ht="15" customHeight="1" x14ac:dyDescent="0.4">
      <c r="A33" s="4" t="s">
        <v>57</v>
      </c>
      <c r="B33" s="5" t="s">
        <v>32</v>
      </c>
      <c r="C33" s="5"/>
      <c r="D33" s="5"/>
      <c r="E33" s="6">
        <v>426</v>
      </c>
      <c r="F33" s="5"/>
      <c r="G33" s="6">
        <v>419</v>
      </c>
      <c r="H33" s="5"/>
      <c r="I33" s="6">
        <v>221</v>
      </c>
      <c r="J33" s="5"/>
      <c r="K33" s="6">
        <v>257</v>
      </c>
      <c r="L33" s="5"/>
      <c r="M33" s="6">
        <v>191</v>
      </c>
      <c r="N33" s="5"/>
      <c r="O33" s="6">
        <v>230</v>
      </c>
      <c r="P33" s="5"/>
      <c r="Q33" s="6">
        <v>304</v>
      </c>
      <c r="R33" s="5"/>
      <c r="S33" s="6">
        <v>281</v>
      </c>
      <c r="T33" s="5"/>
      <c r="U33" s="6">
        <v>167</v>
      </c>
      <c r="V33" s="5"/>
      <c r="W33" s="6">
        <v>101</v>
      </c>
      <c r="X33" s="5"/>
    </row>
    <row r="34" spans="1:24" ht="15" customHeight="1" x14ac:dyDescent="0.4">
      <c r="A34" s="4" t="s">
        <v>58</v>
      </c>
      <c r="B34" s="5" t="s">
        <v>32</v>
      </c>
      <c r="C34" s="5"/>
      <c r="D34" s="5"/>
      <c r="E34" s="6">
        <v>-99</v>
      </c>
      <c r="F34" s="5"/>
      <c r="G34" s="6">
        <v>-88</v>
      </c>
      <c r="H34" s="5"/>
      <c r="I34" s="6">
        <v>-84</v>
      </c>
      <c r="J34" s="5"/>
      <c r="K34" s="6">
        <v>-73</v>
      </c>
      <c r="L34" s="5"/>
      <c r="M34" s="6">
        <v>-71</v>
      </c>
      <c r="N34" s="5"/>
      <c r="O34" s="6">
        <v>-92</v>
      </c>
      <c r="P34" s="5"/>
      <c r="Q34" s="6">
        <v>-81</v>
      </c>
      <c r="R34" s="5"/>
      <c r="S34" s="6">
        <v>-79</v>
      </c>
      <c r="T34" s="5"/>
      <c r="U34" s="6">
        <v>-28</v>
      </c>
      <c r="V34" s="5"/>
      <c r="W34" s="6">
        <v>-20</v>
      </c>
      <c r="X34" s="5"/>
    </row>
    <row r="35" spans="1:24" ht="15" customHeight="1" x14ac:dyDescent="0.4">
      <c r="A35" s="4" t="s">
        <v>59</v>
      </c>
      <c r="B35" s="5" t="s">
        <v>32</v>
      </c>
      <c r="C35" s="5"/>
      <c r="D35" s="5"/>
      <c r="F35" s="5"/>
      <c r="H35" s="5"/>
      <c r="J35" s="5"/>
      <c r="L35" s="5"/>
      <c r="N35" s="5"/>
      <c r="P35" s="5"/>
      <c r="R35" s="5"/>
      <c r="T35" s="5"/>
      <c r="V35" s="5"/>
      <c r="X35" s="5"/>
    </row>
    <row r="36" spans="1:24" ht="15" customHeight="1" x14ac:dyDescent="0.4">
      <c r="A36" s="4" t="s">
        <v>60</v>
      </c>
      <c r="B36" s="5" t="s">
        <v>32</v>
      </c>
      <c r="C36" s="5"/>
      <c r="D36" s="5"/>
      <c r="E36" s="6">
        <v>9266</v>
      </c>
      <c r="F36" s="5"/>
      <c r="G36" s="6">
        <v>10543</v>
      </c>
      <c r="H36" s="5"/>
      <c r="I36" s="6">
        <v>10399</v>
      </c>
      <c r="J36" s="5"/>
      <c r="K36" s="6">
        <v>10225</v>
      </c>
      <c r="L36" s="5"/>
      <c r="M36" s="6">
        <v>9951</v>
      </c>
      <c r="N36" s="5"/>
      <c r="O36" s="6">
        <v>9829</v>
      </c>
      <c r="P36" s="5"/>
      <c r="Q36" s="6">
        <v>9583</v>
      </c>
      <c r="R36" s="5"/>
      <c r="S36" s="6">
        <v>9204</v>
      </c>
      <c r="T36" s="5"/>
      <c r="U36" s="6">
        <v>9824</v>
      </c>
      <c r="V36" s="5"/>
      <c r="W36" s="6">
        <v>9326</v>
      </c>
      <c r="X36" s="5"/>
    </row>
    <row r="37" spans="1:24" ht="15" customHeight="1" x14ac:dyDescent="0.4">
      <c r="A37" s="4" t="s">
        <v>61</v>
      </c>
      <c r="B37" s="5" t="s">
        <v>32</v>
      </c>
      <c r="C37" s="5"/>
      <c r="D37" s="5"/>
      <c r="E37" s="6">
        <v>8198</v>
      </c>
      <c r="F37" s="5"/>
      <c r="G37" s="6">
        <v>9246</v>
      </c>
      <c r="H37" s="5"/>
      <c r="I37" s="6">
        <v>8991</v>
      </c>
      <c r="J37" s="5"/>
      <c r="K37" s="6">
        <v>8740</v>
      </c>
      <c r="L37" s="5"/>
      <c r="M37" s="6">
        <v>8334</v>
      </c>
      <c r="N37" s="5"/>
      <c r="O37" s="6">
        <v>8244</v>
      </c>
      <c r="P37" s="5"/>
      <c r="Q37" s="6">
        <v>8006</v>
      </c>
      <c r="R37" s="5"/>
      <c r="S37" s="6">
        <v>7683</v>
      </c>
      <c r="T37" s="5"/>
      <c r="U37" s="6">
        <v>7392</v>
      </c>
      <c r="V37" s="5"/>
      <c r="W37" s="6">
        <v>6705</v>
      </c>
      <c r="X37" s="5"/>
    </row>
    <row r="38" spans="1:24" ht="15" customHeight="1" x14ac:dyDescent="0.4">
      <c r="A38" s="4" t="s">
        <v>62</v>
      </c>
      <c r="B38" s="5" t="s">
        <v>32</v>
      </c>
      <c r="C38" s="5"/>
      <c r="D38" s="5"/>
      <c r="E38" s="6">
        <v>5911</v>
      </c>
      <c r="F38" s="5"/>
      <c r="G38" s="6">
        <v>7326</v>
      </c>
      <c r="H38" s="5"/>
      <c r="I38" s="6">
        <v>7077</v>
      </c>
      <c r="J38" s="5"/>
      <c r="K38" s="6">
        <v>6813</v>
      </c>
      <c r="L38" s="5"/>
      <c r="M38" s="6">
        <v>6408</v>
      </c>
      <c r="N38" s="5"/>
      <c r="O38" s="6">
        <v>6248</v>
      </c>
      <c r="P38" s="5"/>
      <c r="Q38" s="6">
        <v>5970</v>
      </c>
      <c r="R38" s="5"/>
      <c r="S38" s="6">
        <v>5692</v>
      </c>
      <c r="T38" s="5"/>
      <c r="U38" s="6">
        <v>5376</v>
      </c>
      <c r="V38" s="5"/>
      <c r="W38" s="6">
        <v>4942</v>
      </c>
      <c r="X38" s="5"/>
    </row>
    <row r="39" spans="1:24" ht="15" customHeight="1" x14ac:dyDescent="0.4">
      <c r="A39" s="4" t="s">
        <v>63</v>
      </c>
      <c r="B39" s="5" t="s">
        <v>32</v>
      </c>
      <c r="C39" s="5"/>
      <c r="D39" s="5"/>
      <c r="F39" s="5"/>
      <c r="H39" s="5"/>
      <c r="J39" s="5"/>
      <c r="L39" s="5"/>
      <c r="N39" s="5"/>
      <c r="P39" s="5"/>
      <c r="R39" s="5"/>
      <c r="S39" s="6">
        <v>4074</v>
      </c>
      <c r="T39" s="5"/>
      <c r="U39" s="6">
        <v>3965</v>
      </c>
      <c r="V39" s="5"/>
      <c r="W39" s="6">
        <v>3677</v>
      </c>
      <c r="X39" s="5"/>
    </row>
    <row r="40" spans="1:24" ht="15" customHeight="1" x14ac:dyDescent="0.4">
      <c r="A40" s="4" t="s">
        <v>64</v>
      </c>
      <c r="B40" s="5" t="s">
        <v>32</v>
      </c>
      <c r="C40" s="5"/>
      <c r="D40" s="5"/>
      <c r="F40" s="5"/>
      <c r="H40" s="5"/>
      <c r="J40" s="5"/>
      <c r="L40" s="5"/>
      <c r="N40" s="5"/>
      <c r="P40" s="5"/>
      <c r="R40" s="5"/>
      <c r="S40" s="6">
        <v>1418</v>
      </c>
      <c r="T40" s="5"/>
      <c r="U40" s="6">
        <v>1226</v>
      </c>
      <c r="V40" s="5"/>
      <c r="W40" s="6">
        <v>1096</v>
      </c>
      <c r="X40" s="5"/>
    </row>
    <row r="41" spans="1:24" ht="15" customHeight="1" x14ac:dyDescent="0.4">
      <c r="A41" s="4" t="s">
        <v>65</v>
      </c>
      <c r="B41" s="5" t="s">
        <v>32</v>
      </c>
      <c r="C41" s="5"/>
      <c r="D41" s="5"/>
      <c r="F41" s="5"/>
      <c r="H41" s="5"/>
      <c r="J41" s="5"/>
      <c r="L41" s="5"/>
      <c r="N41" s="5"/>
      <c r="P41" s="5"/>
      <c r="R41" s="5"/>
      <c r="S41" s="6">
        <v>200</v>
      </c>
      <c r="T41" s="5"/>
      <c r="U41" s="6">
        <v>185</v>
      </c>
      <c r="V41" s="5"/>
      <c r="W41" s="6">
        <v>169</v>
      </c>
      <c r="X41" s="5"/>
    </row>
    <row r="42" spans="1:24" ht="15" customHeight="1" x14ac:dyDescent="0.4">
      <c r="A42" s="4" t="s">
        <v>66</v>
      </c>
      <c r="B42" s="5" t="s">
        <v>32</v>
      </c>
      <c r="C42" s="5"/>
      <c r="D42" s="5"/>
      <c r="F42" s="5"/>
      <c r="H42" s="5"/>
      <c r="J42" s="5"/>
      <c r="L42" s="5"/>
      <c r="N42" s="5"/>
      <c r="P42" s="5"/>
      <c r="R42" s="5"/>
      <c r="T42" s="5"/>
      <c r="V42" s="5"/>
      <c r="X42" s="5"/>
    </row>
    <row r="43" spans="1:24" ht="15" customHeight="1" x14ac:dyDescent="0.4">
      <c r="A43" s="4" t="s">
        <v>67</v>
      </c>
      <c r="B43" s="5" t="s">
        <v>32</v>
      </c>
      <c r="C43" s="5"/>
      <c r="D43" s="5"/>
      <c r="F43" s="5"/>
      <c r="H43" s="5"/>
      <c r="J43" s="5"/>
      <c r="L43" s="5"/>
      <c r="N43" s="5"/>
      <c r="P43" s="5"/>
      <c r="R43" s="5"/>
      <c r="T43" s="5"/>
      <c r="V43" s="5"/>
      <c r="X43" s="5"/>
    </row>
    <row r="44" spans="1:24" ht="15" customHeight="1" x14ac:dyDescent="0.4">
      <c r="A44" s="4" t="s">
        <v>68</v>
      </c>
      <c r="B44" s="5" t="s">
        <v>32</v>
      </c>
      <c r="C44" s="5"/>
      <c r="D44" s="5"/>
      <c r="E44" s="6">
        <v>399</v>
      </c>
      <c r="F44" s="5"/>
      <c r="G44" s="6">
        <v>32</v>
      </c>
      <c r="H44" s="5"/>
      <c r="I44" s="6">
        <v>16</v>
      </c>
      <c r="J44" s="5"/>
      <c r="K44" s="6">
        <v>15</v>
      </c>
      <c r="L44" s="5"/>
      <c r="M44" s="6">
        <v>1</v>
      </c>
      <c r="N44" s="5"/>
      <c r="O44" s="6">
        <v>7</v>
      </c>
      <c r="P44" s="5"/>
      <c r="Q44" s="6">
        <v>55</v>
      </c>
      <c r="R44" s="5"/>
      <c r="S44" s="6">
        <v>10</v>
      </c>
      <c r="T44" s="5"/>
      <c r="U44" s="6">
        <v>36</v>
      </c>
      <c r="V44" s="5"/>
      <c r="W44" s="6">
        <v>21</v>
      </c>
      <c r="X44" s="5"/>
    </row>
    <row r="45" spans="1:24" ht="15" customHeight="1" x14ac:dyDescent="0.4">
      <c r="A45" s="4" t="s">
        <v>69</v>
      </c>
      <c r="B45" s="5" t="s">
        <v>32</v>
      </c>
      <c r="C45" s="5"/>
      <c r="D45" s="5"/>
      <c r="E45" s="6">
        <v>1888</v>
      </c>
      <c r="F45" s="5"/>
      <c r="G45" s="6">
        <v>1888</v>
      </c>
      <c r="H45" s="5"/>
      <c r="I45" s="6">
        <v>1898</v>
      </c>
      <c r="J45" s="5"/>
      <c r="K45" s="6">
        <v>1912</v>
      </c>
      <c r="L45" s="5"/>
      <c r="M45" s="6">
        <v>1925</v>
      </c>
      <c r="N45" s="5"/>
      <c r="O45" s="6">
        <v>1989</v>
      </c>
      <c r="P45" s="5"/>
      <c r="Q45" s="6">
        <v>1980</v>
      </c>
      <c r="R45" s="5"/>
      <c r="S45" s="6">
        <v>1980</v>
      </c>
      <c r="T45" s="5"/>
      <c r="U45" s="6">
        <v>1980</v>
      </c>
      <c r="V45" s="5"/>
      <c r="W45" s="6">
        <v>1741</v>
      </c>
      <c r="X45" s="5"/>
    </row>
    <row r="46" spans="1:24" ht="15" customHeight="1" x14ac:dyDescent="0.4">
      <c r="A46" s="4" t="s">
        <v>70</v>
      </c>
      <c r="B46" s="5" t="s">
        <v>32</v>
      </c>
      <c r="C46" s="5"/>
      <c r="D46" s="5"/>
      <c r="E46" s="6">
        <v>8</v>
      </c>
      <c r="F46" s="5"/>
      <c r="G46" s="6">
        <v>9</v>
      </c>
      <c r="H46" s="5"/>
      <c r="I46" s="6">
        <v>9</v>
      </c>
      <c r="J46" s="5"/>
      <c r="K46" s="6">
        <v>9</v>
      </c>
      <c r="L46" s="5"/>
      <c r="M46" s="6">
        <v>9</v>
      </c>
      <c r="N46" s="5"/>
      <c r="O46" s="6">
        <v>10</v>
      </c>
      <c r="P46" s="5"/>
      <c r="Q46" s="6">
        <v>10</v>
      </c>
      <c r="R46" s="5"/>
      <c r="S46" s="6">
        <v>10</v>
      </c>
      <c r="T46" s="5"/>
      <c r="U46" s="6">
        <v>10</v>
      </c>
      <c r="V46" s="5"/>
      <c r="W46" s="6">
        <v>49</v>
      </c>
      <c r="X46" s="5"/>
    </row>
    <row r="47" spans="1:24" ht="15" customHeight="1" x14ac:dyDescent="0.4">
      <c r="A47" s="4" t="s">
        <v>71</v>
      </c>
      <c r="B47" s="5" t="s">
        <v>32</v>
      </c>
      <c r="C47" s="5"/>
      <c r="D47" s="5"/>
      <c r="F47" s="5"/>
      <c r="H47" s="5"/>
      <c r="J47" s="5"/>
      <c r="L47" s="5"/>
      <c r="N47" s="5"/>
      <c r="P47" s="5"/>
      <c r="R47" s="5"/>
      <c r="T47" s="5"/>
      <c r="V47" s="5"/>
      <c r="X47" s="5"/>
    </row>
    <row r="48" spans="1:24" ht="15" customHeight="1" x14ac:dyDescent="0.4">
      <c r="A48" s="4" t="s">
        <v>72</v>
      </c>
      <c r="B48" s="5" t="s">
        <v>32</v>
      </c>
      <c r="C48" s="5"/>
      <c r="D48" s="5"/>
      <c r="F48" s="5"/>
      <c r="H48" s="5"/>
      <c r="J48" s="5"/>
      <c r="L48" s="5"/>
      <c r="N48" s="5"/>
      <c r="P48" s="5"/>
      <c r="R48" s="5"/>
      <c r="T48" s="5"/>
      <c r="V48" s="5"/>
      <c r="X48" s="5"/>
    </row>
    <row r="49" spans="1:24" ht="15" customHeight="1" x14ac:dyDescent="0.4">
      <c r="A49" s="4" t="s">
        <v>73</v>
      </c>
      <c r="B49" s="5" t="s">
        <v>32</v>
      </c>
      <c r="C49" s="5"/>
      <c r="D49" s="5"/>
      <c r="F49" s="5"/>
      <c r="H49" s="5"/>
      <c r="J49" s="5"/>
      <c r="L49" s="5"/>
      <c r="N49" s="5"/>
      <c r="P49" s="5"/>
      <c r="R49" s="5"/>
      <c r="T49" s="5"/>
      <c r="V49" s="5"/>
      <c r="X49" s="5"/>
    </row>
    <row r="50" spans="1:24" ht="15" customHeight="1" x14ac:dyDescent="0.4">
      <c r="A50" s="4" t="s">
        <v>74</v>
      </c>
      <c r="B50" s="5" t="s">
        <v>32</v>
      </c>
      <c r="C50" s="5"/>
      <c r="D50" s="5"/>
      <c r="F50" s="5"/>
      <c r="H50" s="5"/>
      <c r="J50" s="5"/>
      <c r="L50" s="5"/>
      <c r="N50" s="5"/>
      <c r="P50" s="5"/>
      <c r="R50" s="5"/>
      <c r="T50" s="5"/>
      <c r="V50" s="5"/>
      <c r="X50" s="5"/>
    </row>
    <row r="51" spans="1:24" ht="15" customHeight="1" x14ac:dyDescent="0.4">
      <c r="A51" s="4" t="s">
        <v>66</v>
      </c>
      <c r="B51" s="5" t="s">
        <v>32</v>
      </c>
      <c r="C51" s="5"/>
      <c r="D51" s="5"/>
      <c r="F51" s="5"/>
      <c r="H51" s="5"/>
      <c r="J51" s="5"/>
      <c r="L51" s="5"/>
      <c r="N51" s="5"/>
      <c r="P51" s="5"/>
      <c r="R51" s="5"/>
      <c r="T51" s="5"/>
      <c r="V51" s="5"/>
      <c r="X51" s="5"/>
    </row>
    <row r="52" spans="1:24" ht="15" customHeight="1" x14ac:dyDescent="0.4">
      <c r="A52" s="4" t="s">
        <v>75</v>
      </c>
      <c r="B52" s="5" t="s">
        <v>32</v>
      </c>
      <c r="C52" s="5"/>
      <c r="D52" s="5"/>
      <c r="F52" s="5"/>
      <c r="H52" s="5"/>
      <c r="J52" s="5"/>
      <c r="L52" s="5"/>
      <c r="N52" s="5"/>
      <c r="P52" s="5"/>
      <c r="R52" s="5"/>
      <c r="T52" s="5"/>
      <c r="V52" s="5"/>
      <c r="X52" s="5"/>
    </row>
    <row r="53" spans="1:24" ht="15" customHeight="1" x14ac:dyDescent="0.4">
      <c r="A53" s="4" t="s">
        <v>76</v>
      </c>
      <c r="B53" s="5" t="s">
        <v>32</v>
      </c>
      <c r="C53" s="5"/>
      <c r="D53" s="5"/>
      <c r="F53" s="5"/>
      <c r="H53" s="5"/>
      <c r="J53" s="5"/>
      <c r="L53" s="5"/>
      <c r="N53" s="5"/>
      <c r="P53" s="5"/>
      <c r="R53" s="5"/>
      <c r="T53" s="5"/>
      <c r="V53" s="5"/>
      <c r="X53" s="5"/>
    </row>
    <row r="54" spans="1:24" ht="15" customHeight="1" x14ac:dyDescent="0.4">
      <c r="A54" s="4" t="s">
        <v>77</v>
      </c>
      <c r="B54" s="5" t="s">
        <v>32</v>
      </c>
      <c r="C54" s="5"/>
      <c r="D54" s="5"/>
      <c r="F54" s="5"/>
      <c r="H54" s="5"/>
      <c r="J54" s="5"/>
      <c r="L54" s="5"/>
      <c r="N54" s="5"/>
      <c r="P54" s="5"/>
      <c r="R54" s="5"/>
      <c r="T54" s="5"/>
      <c r="V54" s="5"/>
      <c r="W54" s="6">
        <v>49</v>
      </c>
      <c r="X54" s="5"/>
    </row>
    <row r="55" spans="1:24" ht="15" customHeight="1" x14ac:dyDescent="0.4">
      <c r="A55" s="4" t="s">
        <v>78</v>
      </c>
      <c r="B55" s="5" t="s">
        <v>32</v>
      </c>
      <c r="C55" s="5"/>
      <c r="D55" s="5"/>
      <c r="E55" s="6">
        <v>1060</v>
      </c>
      <c r="F55" s="5"/>
      <c r="G55" s="6">
        <v>1287</v>
      </c>
      <c r="H55" s="5"/>
      <c r="I55" s="6">
        <v>1399</v>
      </c>
      <c r="J55" s="5"/>
      <c r="K55" s="6">
        <v>1476</v>
      </c>
      <c r="L55" s="5"/>
      <c r="M55" s="6">
        <v>1608</v>
      </c>
      <c r="N55" s="5"/>
      <c r="O55" s="6">
        <v>1575</v>
      </c>
      <c r="P55" s="5"/>
      <c r="Q55" s="6">
        <v>1567</v>
      </c>
      <c r="R55" s="5"/>
      <c r="S55" s="6">
        <v>1511</v>
      </c>
      <c r="T55" s="5"/>
      <c r="U55" s="6">
        <v>2422</v>
      </c>
      <c r="V55" s="5"/>
      <c r="W55" s="6">
        <v>2573</v>
      </c>
      <c r="X55" s="5"/>
    </row>
    <row r="56" spans="1:24" ht="15" customHeight="1" x14ac:dyDescent="0.4">
      <c r="A56" s="4" t="s">
        <v>79</v>
      </c>
      <c r="B56" s="5" t="s">
        <v>32</v>
      </c>
      <c r="C56" s="5"/>
      <c r="D56" s="5"/>
      <c r="E56" s="6">
        <v>194</v>
      </c>
      <c r="F56" s="5"/>
      <c r="G56" s="6">
        <v>182</v>
      </c>
      <c r="H56" s="5"/>
      <c r="I56" s="6">
        <v>204</v>
      </c>
      <c r="J56" s="5"/>
      <c r="K56" s="6">
        <v>259</v>
      </c>
      <c r="L56" s="5"/>
      <c r="M56" s="6">
        <v>247</v>
      </c>
      <c r="N56" s="5"/>
      <c r="O56" s="6">
        <v>254</v>
      </c>
      <c r="P56" s="5"/>
      <c r="Q56" s="6">
        <v>254</v>
      </c>
      <c r="R56" s="5"/>
      <c r="S56" s="6">
        <v>260</v>
      </c>
      <c r="T56" s="5"/>
      <c r="U56" s="6">
        <v>259</v>
      </c>
      <c r="V56" s="5"/>
      <c r="W56" s="6">
        <v>512</v>
      </c>
      <c r="X56" s="5"/>
    </row>
    <row r="57" spans="1:24" ht="15" customHeight="1" x14ac:dyDescent="0.4">
      <c r="A57" s="4" t="s">
        <v>80</v>
      </c>
      <c r="B57" s="5" t="s">
        <v>32</v>
      </c>
      <c r="C57" s="5"/>
      <c r="D57" s="5"/>
      <c r="E57" s="6">
        <v>159</v>
      </c>
      <c r="F57" s="5"/>
      <c r="G57" s="6">
        <v>162</v>
      </c>
      <c r="H57" s="5"/>
      <c r="I57" s="6">
        <v>172</v>
      </c>
      <c r="J57" s="5"/>
      <c r="K57" s="6">
        <v>177</v>
      </c>
      <c r="L57" s="5"/>
      <c r="M57" s="6">
        <v>177</v>
      </c>
      <c r="N57" s="5"/>
      <c r="O57" s="6">
        <v>184</v>
      </c>
      <c r="P57" s="5"/>
      <c r="Q57" s="6">
        <v>184</v>
      </c>
      <c r="R57" s="5"/>
      <c r="S57" s="6">
        <v>190</v>
      </c>
      <c r="T57" s="5"/>
      <c r="U57" s="6">
        <v>189</v>
      </c>
      <c r="V57" s="5"/>
      <c r="W57" s="6">
        <v>389</v>
      </c>
      <c r="X57" s="5"/>
    </row>
    <row r="58" spans="1:24" ht="15" customHeight="1" x14ac:dyDescent="0.4">
      <c r="A58" s="4" t="s">
        <v>81</v>
      </c>
      <c r="B58" s="5" t="s">
        <v>32</v>
      </c>
      <c r="C58" s="5"/>
      <c r="D58" s="5"/>
      <c r="F58" s="5"/>
      <c r="H58" s="5"/>
      <c r="J58" s="5"/>
      <c r="L58" s="5"/>
      <c r="N58" s="5"/>
      <c r="P58" s="5"/>
      <c r="R58" s="5"/>
      <c r="T58" s="5"/>
      <c r="V58" s="5"/>
      <c r="X58" s="5"/>
    </row>
    <row r="59" spans="1:24" ht="15" customHeight="1" x14ac:dyDescent="0.4">
      <c r="A59" s="4" t="s">
        <v>82</v>
      </c>
      <c r="B59" s="5" t="s">
        <v>32</v>
      </c>
      <c r="C59" s="5"/>
      <c r="D59" s="5"/>
      <c r="F59" s="5"/>
      <c r="H59" s="5"/>
      <c r="J59" s="5"/>
      <c r="L59" s="5"/>
      <c r="N59" s="5"/>
      <c r="P59" s="5"/>
      <c r="R59" s="5"/>
      <c r="T59" s="5"/>
      <c r="V59" s="5"/>
      <c r="X59" s="5"/>
    </row>
    <row r="60" spans="1:24" ht="15" customHeight="1" x14ac:dyDescent="0.4">
      <c r="A60" s="4" t="s">
        <v>83</v>
      </c>
      <c r="B60" s="5" t="s">
        <v>32</v>
      </c>
      <c r="C60" s="5"/>
      <c r="D60" s="5"/>
      <c r="F60" s="5"/>
      <c r="H60" s="5"/>
      <c r="J60" s="5"/>
      <c r="L60" s="5"/>
      <c r="N60" s="5"/>
      <c r="P60" s="5"/>
      <c r="R60" s="5"/>
      <c r="T60" s="5"/>
      <c r="V60" s="5"/>
      <c r="X60" s="5"/>
    </row>
    <row r="61" spans="1:24" ht="15" customHeight="1" x14ac:dyDescent="0.4">
      <c r="A61" s="4" t="s">
        <v>84</v>
      </c>
      <c r="B61" s="5" t="s">
        <v>32</v>
      </c>
      <c r="C61" s="5"/>
      <c r="D61" s="5"/>
      <c r="E61" s="6">
        <v>35</v>
      </c>
      <c r="F61" s="5"/>
      <c r="G61" s="6">
        <v>20</v>
      </c>
      <c r="H61" s="5"/>
      <c r="I61" s="6">
        <v>32</v>
      </c>
      <c r="J61" s="5"/>
      <c r="K61" s="6">
        <v>82</v>
      </c>
      <c r="L61" s="5"/>
      <c r="M61" s="6">
        <v>70</v>
      </c>
      <c r="N61" s="5"/>
      <c r="O61" s="6">
        <v>70</v>
      </c>
      <c r="P61" s="5"/>
      <c r="Q61" s="6">
        <v>70</v>
      </c>
      <c r="R61" s="5"/>
      <c r="S61" s="6">
        <v>70</v>
      </c>
      <c r="T61" s="5"/>
      <c r="U61" s="6">
        <v>70</v>
      </c>
      <c r="V61" s="5"/>
      <c r="W61" s="6">
        <v>123</v>
      </c>
      <c r="X61" s="5"/>
    </row>
    <row r="62" spans="1:24" ht="15" customHeight="1" x14ac:dyDescent="0.4">
      <c r="A62" s="4" t="s">
        <v>85</v>
      </c>
      <c r="B62" s="5" t="s">
        <v>32</v>
      </c>
      <c r="C62" s="5"/>
      <c r="D62" s="5"/>
      <c r="E62" s="6">
        <v>233</v>
      </c>
      <c r="F62" s="5"/>
      <c r="G62" s="6">
        <v>263</v>
      </c>
      <c r="H62" s="5"/>
      <c r="I62" s="6">
        <v>410</v>
      </c>
      <c r="J62" s="5"/>
      <c r="K62" s="6">
        <v>271</v>
      </c>
      <c r="L62" s="5"/>
      <c r="M62" s="6">
        <v>330</v>
      </c>
      <c r="N62" s="5"/>
      <c r="O62" s="6">
        <v>314</v>
      </c>
      <c r="P62" s="5"/>
      <c r="Q62" s="6">
        <v>300</v>
      </c>
      <c r="R62" s="5"/>
      <c r="S62" s="6">
        <v>287</v>
      </c>
      <c r="T62" s="5"/>
      <c r="U62" s="6">
        <v>282</v>
      </c>
      <c r="V62" s="5"/>
      <c r="W62" s="6">
        <v>262</v>
      </c>
      <c r="X62" s="5"/>
    </row>
    <row r="63" spans="1:24" ht="15" customHeight="1" x14ac:dyDescent="0.4">
      <c r="A63" s="4" t="s">
        <v>86</v>
      </c>
      <c r="B63" s="5" t="s">
        <v>32</v>
      </c>
      <c r="C63" s="5"/>
      <c r="D63" s="5"/>
      <c r="E63" s="6">
        <v>10</v>
      </c>
      <c r="F63" s="5"/>
      <c r="G63" s="6">
        <v>10</v>
      </c>
      <c r="H63" s="5"/>
      <c r="I63" s="6">
        <v>10</v>
      </c>
      <c r="J63" s="5"/>
      <c r="K63" s="6">
        <v>140</v>
      </c>
      <c r="L63" s="5"/>
      <c r="N63" s="5"/>
      <c r="P63" s="5"/>
      <c r="R63" s="5"/>
      <c r="T63" s="5"/>
      <c r="V63" s="5"/>
      <c r="X63" s="5"/>
    </row>
    <row r="64" spans="1:24" ht="15" customHeight="1" x14ac:dyDescent="0.4">
      <c r="A64" s="4" t="s">
        <v>87</v>
      </c>
      <c r="B64" s="5" t="s">
        <v>32</v>
      </c>
      <c r="C64" s="5"/>
      <c r="D64" s="5"/>
      <c r="F64" s="5"/>
      <c r="H64" s="5"/>
      <c r="J64" s="5"/>
      <c r="L64" s="5"/>
      <c r="N64" s="5"/>
      <c r="P64" s="5"/>
      <c r="R64" s="5"/>
      <c r="T64" s="5"/>
      <c r="V64" s="5"/>
      <c r="X64" s="5"/>
    </row>
    <row r="65" spans="1:24" ht="15" customHeight="1" x14ac:dyDescent="0.4">
      <c r="A65" s="4" t="s">
        <v>88</v>
      </c>
      <c r="B65" s="5" t="s">
        <v>32</v>
      </c>
      <c r="C65" s="5"/>
      <c r="D65" s="5"/>
      <c r="F65" s="5"/>
      <c r="H65" s="5"/>
      <c r="J65" s="5"/>
      <c r="L65" s="5"/>
      <c r="N65" s="5"/>
      <c r="P65" s="5"/>
      <c r="R65" s="5"/>
      <c r="T65" s="5"/>
      <c r="V65" s="5"/>
      <c r="X65" s="5"/>
    </row>
    <row r="66" spans="1:24" ht="15" customHeight="1" x14ac:dyDescent="0.4">
      <c r="A66" s="4" t="s">
        <v>89</v>
      </c>
      <c r="B66" s="5" t="s">
        <v>32</v>
      </c>
      <c r="C66" s="5"/>
      <c r="D66" s="5"/>
      <c r="F66" s="5"/>
      <c r="H66" s="5"/>
      <c r="J66" s="5"/>
      <c r="L66" s="5"/>
      <c r="N66" s="5"/>
      <c r="P66" s="5"/>
      <c r="R66" s="5"/>
      <c r="T66" s="5"/>
      <c r="V66" s="5"/>
      <c r="X66" s="5"/>
    </row>
    <row r="67" spans="1:24" ht="15" customHeight="1" x14ac:dyDescent="0.4">
      <c r="A67" s="4" t="s">
        <v>90</v>
      </c>
      <c r="B67" s="5" t="s">
        <v>32</v>
      </c>
      <c r="C67" s="5"/>
      <c r="D67" s="5"/>
      <c r="F67" s="5"/>
      <c r="H67" s="5"/>
      <c r="J67" s="5"/>
      <c r="L67" s="5"/>
      <c r="N67" s="5"/>
      <c r="P67" s="5"/>
      <c r="R67" s="5"/>
      <c r="S67" s="6">
        <v>64</v>
      </c>
      <c r="T67" s="5"/>
      <c r="U67" s="6">
        <v>70</v>
      </c>
      <c r="V67" s="5"/>
      <c r="W67" s="6">
        <v>19</v>
      </c>
      <c r="X67" s="5"/>
    </row>
    <row r="68" spans="1:24" ht="15" customHeight="1" x14ac:dyDescent="0.4">
      <c r="A68" s="4" t="s">
        <v>91</v>
      </c>
      <c r="B68" s="5" t="s">
        <v>32</v>
      </c>
      <c r="C68" s="5"/>
      <c r="D68" s="5"/>
      <c r="F68" s="5"/>
      <c r="H68" s="5"/>
      <c r="J68" s="5"/>
      <c r="L68" s="5"/>
      <c r="N68" s="5"/>
      <c r="P68" s="5"/>
      <c r="R68" s="5"/>
      <c r="T68" s="5"/>
      <c r="V68" s="5"/>
      <c r="X68" s="5"/>
    </row>
    <row r="69" spans="1:24" ht="15" customHeight="1" x14ac:dyDescent="0.4">
      <c r="A69" s="4" t="s">
        <v>92</v>
      </c>
      <c r="B69" s="5" t="s">
        <v>32</v>
      </c>
      <c r="C69" s="5"/>
      <c r="D69" s="5"/>
      <c r="F69" s="5"/>
      <c r="H69" s="5"/>
      <c r="J69" s="5"/>
      <c r="L69" s="5"/>
      <c r="N69" s="5"/>
      <c r="P69" s="5"/>
      <c r="R69" s="5"/>
      <c r="T69" s="5"/>
      <c r="V69" s="5"/>
      <c r="X69" s="5"/>
    </row>
    <row r="70" spans="1:24" ht="15" customHeight="1" x14ac:dyDescent="0.4">
      <c r="A70" s="4" t="s">
        <v>93</v>
      </c>
      <c r="B70" s="5" t="s">
        <v>32</v>
      </c>
      <c r="C70" s="5"/>
      <c r="D70" s="5"/>
      <c r="F70" s="5"/>
      <c r="H70" s="5"/>
      <c r="J70" s="5"/>
      <c r="L70" s="5"/>
      <c r="N70" s="5"/>
      <c r="P70" s="5"/>
      <c r="R70" s="5"/>
      <c r="S70" s="6">
        <v>241</v>
      </c>
      <c r="T70" s="5"/>
      <c r="U70" s="6">
        <v>198</v>
      </c>
      <c r="V70" s="5"/>
      <c r="W70" s="6">
        <v>305</v>
      </c>
      <c r="X70" s="5"/>
    </row>
    <row r="71" spans="1:24" ht="15" customHeight="1" x14ac:dyDescent="0.4">
      <c r="A71" s="4" t="s">
        <v>52</v>
      </c>
      <c r="B71" s="5" t="s">
        <v>32</v>
      </c>
      <c r="C71" s="5"/>
      <c r="D71" s="5"/>
      <c r="F71" s="5"/>
      <c r="H71" s="5"/>
      <c r="J71" s="5"/>
      <c r="L71" s="5"/>
      <c r="N71" s="5"/>
      <c r="P71" s="5"/>
      <c r="R71" s="5"/>
      <c r="T71" s="5"/>
      <c r="V71" s="5"/>
      <c r="W71" s="6">
        <v>618</v>
      </c>
      <c r="X71" s="5"/>
    </row>
    <row r="72" spans="1:24" ht="15" customHeight="1" x14ac:dyDescent="0.4">
      <c r="A72" s="4" t="s">
        <v>94</v>
      </c>
      <c r="B72" s="5" t="s">
        <v>32</v>
      </c>
      <c r="C72" s="5"/>
      <c r="D72" s="5"/>
      <c r="F72" s="5"/>
      <c r="H72" s="5"/>
      <c r="J72" s="5"/>
      <c r="L72" s="5"/>
      <c r="N72" s="5"/>
      <c r="P72" s="5"/>
      <c r="R72" s="5"/>
      <c r="T72" s="5"/>
      <c r="V72" s="5"/>
      <c r="X72" s="5"/>
    </row>
    <row r="73" spans="1:24" ht="15" customHeight="1" x14ac:dyDescent="0.4">
      <c r="A73" s="4" t="s">
        <v>54</v>
      </c>
      <c r="B73" s="5" t="s">
        <v>32</v>
      </c>
      <c r="C73" s="5"/>
      <c r="D73" s="5"/>
      <c r="F73" s="5"/>
      <c r="H73" s="5"/>
      <c r="J73" s="5"/>
      <c r="L73" s="5"/>
      <c r="N73" s="5"/>
      <c r="P73" s="5"/>
      <c r="R73" s="5"/>
      <c r="T73" s="5"/>
      <c r="V73" s="5"/>
      <c r="X73" s="5"/>
    </row>
    <row r="74" spans="1:24" ht="15" customHeight="1" x14ac:dyDescent="0.4">
      <c r="A74" s="4" t="s">
        <v>95</v>
      </c>
      <c r="B74" s="5" t="s">
        <v>32</v>
      </c>
      <c r="C74" s="5"/>
      <c r="D74" s="5"/>
      <c r="E74" s="6">
        <v>724</v>
      </c>
      <c r="F74" s="5"/>
      <c r="G74" s="6">
        <v>959</v>
      </c>
      <c r="H74" s="5"/>
      <c r="I74" s="6">
        <v>936</v>
      </c>
      <c r="J74" s="5"/>
      <c r="K74" s="6">
        <v>1020</v>
      </c>
      <c r="L74" s="5"/>
      <c r="M74" s="6">
        <v>1230</v>
      </c>
      <c r="N74" s="5"/>
      <c r="O74" s="6">
        <v>1178</v>
      </c>
      <c r="P74" s="5"/>
      <c r="Q74" s="6">
        <v>1182</v>
      </c>
      <c r="R74" s="5"/>
      <c r="S74" s="6">
        <v>839</v>
      </c>
      <c r="T74" s="5"/>
      <c r="U74" s="6">
        <v>1748</v>
      </c>
      <c r="V74" s="5"/>
      <c r="W74" s="6">
        <v>1057</v>
      </c>
      <c r="X74" s="5"/>
    </row>
    <row r="75" spans="1:24" ht="15" customHeight="1" x14ac:dyDescent="0.4">
      <c r="A75" s="4" t="s">
        <v>58</v>
      </c>
      <c r="B75" s="5" t="s">
        <v>32</v>
      </c>
      <c r="C75" s="5"/>
      <c r="D75" s="5"/>
      <c r="E75" s="6">
        <v>-101</v>
      </c>
      <c r="F75" s="5"/>
      <c r="G75" s="6">
        <v>-127</v>
      </c>
      <c r="H75" s="5"/>
      <c r="I75" s="6">
        <v>-161</v>
      </c>
      <c r="J75" s="5"/>
      <c r="K75" s="6">
        <v>-214</v>
      </c>
      <c r="L75" s="5"/>
      <c r="M75" s="6">
        <v>-199</v>
      </c>
      <c r="N75" s="5"/>
      <c r="O75" s="6">
        <v>-171</v>
      </c>
      <c r="P75" s="5"/>
      <c r="Q75" s="6">
        <v>-168</v>
      </c>
      <c r="R75" s="5"/>
      <c r="S75" s="6">
        <v>-179</v>
      </c>
      <c r="T75" s="5"/>
      <c r="U75" s="6">
        <v>-135</v>
      </c>
      <c r="V75" s="5"/>
      <c r="W75" s="6">
        <v>-199</v>
      </c>
      <c r="X75" s="5"/>
    </row>
    <row r="76" spans="1:24" ht="15" customHeight="1" x14ac:dyDescent="0.4">
      <c r="A76" s="4" t="s">
        <v>96</v>
      </c>
      <c r="B76" s="5" t="s">
        <v>32</v>
      </c>
      <c r="C76" s="5"/>
      <c r="D76" s="5"/>
      <c r="F76" s="5"/>
      <c r="H76" s="5"/>
      <c r="J76" s="5"/>
      <c r="L76" s="5"/>
      <c r="N76" s="5"/>
      <c r="P76" s="5"/>
      <c r="R76" s="5"/>
      <c r="T76" s="5"/>
      <c r="V76" s="5"/>
      <c r="X76" s="5"/>
    </row>
    <row r="77" spans="1:24" ht="15" customHeight="1" x14ac:dyDescent="0.4">
      <c r="A77" s="4" t="s">
        <v>97</v>
      </c>
      <c r="B77" s="5" t="s">
        <v>32</v>
      </c>
      <c r="C77" s="5"/>
      <c r="D77" s="5"/>
      <c r="E77" s="6">
        <v>122</v>
      </c>
      <c r="F77" s="5"/>
      <c r="G77" s="6">
        <v>68</v>
      </c>
      <c r="H77" s="5"/>
      <c r="I77" s="6">
        <v>27</v>
      </c>
      <c r="J77" s="5"/>
      <c r="K77" s="6">
        <v>74</v>
      </c>
      <c r="L77" s="5"/>
      <c r="M77" s="6">
        <v>93</v>
      </c>
      <c r="N77" s="5"/>
      <c r="O77" s="6">
        <v>93</v>
      </c>
      <c r="P77" s="5"/>
      <c r="Q77" s="6">
        <v>155</v>
      </c>
      <c r="R77" s="5"/>
      <c r="S77" s="6">
        <v>258</v>
      </c>
      <c r="T77" s="5"/>
      <c r="U77" s="6">
        <v>384</v>
      </c>
      <c r="V77" s="5"/>
      <c r="W77" s="6">
        <v>265</v>
      </c>
      <c r="X77" s="5"/>
    </row>
    <row r="78" spans="1:24" ht="15" customHeight="1" x14ac:dyDescent="0.4">
      <c r="A78" s="4" t="s">
        <v>98</v>
      </c>
      <c r="B78" s="5" t="s">
        <v>32</v>
      </c>
      <c r="C78" s="5"/>
      <c r="D78" s="5"/>
      <c r="F78" s="5"/>
      <c r="H78" s="5"/>
      <c r="J78" s="5"/>
      <c r="L78" s="5"/>
      <c r="N78" s="5"/>
      <c r="P78" s="5"/>
      <c r="R78" s="5"/>
      <c r="S78" s="6">
        <v>2</v>
      </c>
      <c r="T78" s="5"/>
      <c r="U78" s="6">
        <v>1</v>
      </c>
      <c r="V78" s="5"/>
      <c r="W78" s="6">
        <v>1</v>
      </c>
      <c r="X78" s="5"/>
    </row>
    <row r="79" spans="1:24" ht="15" customHeight="1" x14ac:dyDescent="0.4">
      <c r="A79" s="4" t="s">
        <v>99</v>
      </c>
      <c r="B79" s="5" t="s">
        <v>32</v>
      </c>
      <c r="C79" s="5"/>
      <c r="D79" s="5"/>
      <c r="F79" s="5"/>
      <c r="H79" s="5"/>
      <c r="J79" s="5"/>
      <c r="L79" s="5"/>
      <c r="N79" s="5"/>
      <c r="P79" s="5"/>
      <c r="R79" s="5"/>
      <c r="S79" s="6">
        <v>256</v>
      </c>
      <c r="T79" s="5"/>
      <c r="U79" s="6">
        <v>383</v>
      </c>
      <c r="V79" s="5"/>
      <c r="W79" s="6">
        <v>264</v>
      </c>
      <c r="X79" s="5"/>
    </row>
    <row r="80" spans="1:24" ht="15" customHeight="1" x14ac:dyDescent="0.4">
      <c r="A80" s="4" t="s">
        <v>100</v>
      </c>
      <c r="B80" s="5" t="s">
        <v>32</v>
      </c>
      <c r="C80" s="5"/>
      <c r="D80" s="5"/>
      <c r="F80" s="5"/>
      <c r="H80" s="5"/>
      <c r="J80" s="5"/>
      <c r="L80" s="5"/>
      <c r="N80" s="5"/>
      <c r="P80" s="5"/>
      <c r="R80" s="5"/>
      <c r="T80" s="5"/>
      <c r="V80" s="5"/>
      <c r="X80" s="5"/>
    </row>
    <row r="81" spans="1:24" ht="15" customHeight="1" x14ac:dyDescent="0.4">
      <c r="A81" s="4" t="s">
        <v>101</v>
      </c>
      <c r="B81" s="5" t="s">
        <v>32</v>
      </c>
      <c r="C81" s="5"/>
      <c r="D81" s="5"/>
      <c r="F81" s="5"/>
      <c r="H81" s="5"/>
      <c r="J81" s="5"/>
      <c r="L81" s="5"/>
      <c r="N81" s="5"/>
      <c r="P81" s="5"/>
      <c r="R81" s="5"/>
      <c r="T81" s="5"/>
      <c r="V81" s="5"/>
      <c r="X81" s="5"/>
    </row>
    <row r="82" spans="1:24" ht="15" customHeight="1" x14ac:dyDescent="0.4">
      <c r="A82" s="4" t="s">
        <v>102</v>
      </c>
      <c r="B82" s="5" t="s">
        <v>32</v>
      </c>
      <c r="C82" s="5"/>
      <c r="D82" s="5"/>
      <c r="F82" s="5"/>
      <c r="H82" s="5"/>
      <c r="J82" s="5"/>
      <c r="L82" s="5"/>
      <c r="N82" s="5"/>
      <c r="P82" s="5"/>
      <c r="R82" s="5"/>
      <c r="T82" s="5"/>
      <c r="V82" s="5"/>
      <c r="X82" s="5"/>
    </row>
    <row r="83" spans="1:24" ht="15" customHeight="1" x14ac:dyDescent="0.4">
      <c r="A83" s="4" t="s">
        <v>103</v>
      </c>
      <c r="B83" s="5" t="s">
        <v>32</v>
      </c>
      <c r="C83" s="5"/>
      <c r="D83" s="5"/>
      <c r="E83" s="6">
        <v>32009</v>
      </c>
      <c r="F83" s="5"/>
      <c r="G83" s="6">
        <v>30945</v>
      </c>
      <c r="H83" s="5"/>
      <c r="I83" s="6">
        <v>31897</v>
      </c>
      <c r="J83" s="5"/>
      <c r="K83" s="6">
        <v>29557</v>
      </c>
      <c r="L83" s="5"/>
      <c r="M83" s="6">
        <v>34020</v>
      </c>
      <c r="N83" s="5"/>
      <c r="O83" s="6">
        <v>31875</v>
      </c>
      <c r="P83" s="5"/>
      <c r="Q83" s="6">
        <v>31202</v>
      </c>
      <c r="R83" s="5"/>
      <c r="S83" s="6">
        <v>28298</v>
      </c>
      <c r="T83" s="5"/>
      <c r="U83" s="6">
        <v>27668</v>
      </c>
      <c r="V83" s="5"/>
      <c r="W83" s="6">
        <v>27111</v>
      </c>
      <c r="X83" s="5"/>
    </row>
    <row r="84" spans="1:24" ht="15" customHeight="1" x14ac:dyDescent="0.4">
      <c r="A84" s="4" t="s">
        <v>104</v>
      </c>
      <c r="B84" s="5" t="s">
        <v>32</v>
      </c>
      <c r="C84" s="5"/>
      <c r="D84" s="5"/>
      <c r="E84" s="6">
        <v>22562</v>
      </c>
      <c r="F84" s="5"/>
      <c r="G84" s="6">
        <v>20118</v>
      </c>
      <c r="H84" s="5"/>
      <c r="I84" s="6">
        <v>20147</v>
      </c>
      <c r="J84" s="5"/>
      <c r="K84" s="6">
        <v>17988</v>
      </c>
      <c r="L84" s="5"/>
      <c r="M84" s="6">
        <v>22793</v>
      </c>
      <c r="N84" s="5"/>
      <c r="O84" s="6">
        <v>20724</v>
      </c>
      <c r="P84" s="5"/>
      <c r="Q84" s="6">
        <v>20550</v>
      </c>
      <c r="R84" s="5"/>
      <c r="S84" s="6">
        <v>19234</v>
      </c>
      <c r="T84" s="5"/>
      <c r="U84" s="6">
        <v>19632</v>
      </c>
      <c r="V84" s="5"/>
      <c r="W84" s="6">
        <v>18901</v>
      </c>
      <c r="X84" s="5"/>
    </row>
    <row r="85" spans="1:24" ht="15" customHeight="1" x14ac:dyDescent="0.4">
      <c r="A85" s="4" t="s">
        <v>105</v>
      </c>
      <c r="B85" s="5" t="s">
        <v>32</v>
      </c>
      <c r="C85" s="5"/>
      <c r="D85" s="5"/>
      <c r="E85" s="6">
        <v>10197</v>
      </c>
      <c r="F85" s="5"/>
      <c r="G85" s="6">
        <v>8762</v>
      </c>
      <c r="H85" s="5"/>
      <c r="I85" s="6">
        <v>8436</v>
      </c>
      <c r="J85" s="5"/>
      <c r="K85" s="6">
        <v>7121</v>
      </c>
      <c r="L85" s="5"/>
      <c r="M85" s="6">
        <v>8521</v>
      </c>
      <c r="N85" s="5"/>
      <c r="O85" s="6">
        <v>7610</v>
      </c>
      <c r="P85" s="5"/>
      <c r="Q85" s="6">
        <v>7934</v>
      </c>
      <c r="R85" s="5"/>
      <c r="S85" s="6">
        <v>7581</v>
      </c>
      <c r="T85" s="5"/>
      <c r="U85" s="6">
        <v>6323</v>
      </c>
      <c r="V85" s="5"/>
      <c r="W85" s="6">
        <v>6590</v>
      </c>
      <c r="X85" s="5"/>
    </row>
    <row r="86" spans="1:24" ht="15" customHeight="1" x14ac:dyDescent="0.4">
      <c r="A86" s="4" t="s">
        <v>106</v>
      </c>
      <c r="B86" s="5" t="s">
        <v>32</v>
      </c>
      <c r="C86" s="5"/>
      <c r="D86" s="5"/>
      <c r="E86" s="6">
        <v>116</v>
      </c>
      <c r="F86" s="5"/>
      <c r="H86" s="5"/>
      <c r="I86" s="6">
        <v>23</v>
      </c>
      <c r="J86" s="5"/>
      <c r="K86" s="6">
        <v>25</v>
      </c>
      <c r="L86" s="5"/>
      <c r="M86" s="6">
        <v>852</v>
      </c>
      <c r="N86" s="5"/>
      <c r="O86" s="6">
        <v>629</v>
      </c>
      <c r="P86" s="5"/>
      <c r="Q86" s="6">
        <v>434</v>
      </c>
      <c r="R86" s="5"/>
      <c r="S86" s="6">
        <v>431</v>
      </c>
      <c r="T86" s="5"/>
      <c r="U86" s="6">
        <v>402</v>
      </c>
      <c r="V86" s="5"/>
      <c r="X86" s="5"/>
    </row>
    <row r="87" spans="1:24" ht="15" customHeight="1" x14ac:dyDescent="0.4">
      <c r="A87" s="4" t="s">
        <v>107</v>
      </c>
      <c r="B87" s="5" t="s">
        <v>32</v>
      </c>
      <c r="C87" s="5"/>
      <c r="D87" s="5"/>
      <c r="E87" s="6">
        <v>7981</v>
      </c>
      <c r="F87" s="5"/>
      <c r="G87" s="6">
        <v>8141</v>
      </c>
      <c r="H87" s="5"/>
      <c r="I87" s="6">
        <v>9083</v>
      </c>
      <c r="J87" s="5"/>
      <c r="K87" s="6">
        <v>8831</v>
      </c>
      <c r="L87" s="5"/>
      <c r="M87" s="6">
        <v>11582</v>
      </c>
      <c r="N87" s="5"/>
      <c r="O87" s="6">
        <v>9485</v>
      </c>
      <c r="P87" s="5"/>
      <c r="Q87" s="6">
        <v>9771</v>
      </c>
      <c r="R87" s="5"/>
      <c r="S87" s="6">
        <v>9459</v>
      </c>
      <c r="T87" s="5"/>
      <c r="U87" s="6">
        <v>11423</v>
      </c>
      <c r="V87" s="5"/>
      <c r="W87" s="6">
        <v>10634</v>
      </c>
      <c r="X87" s="5"/>
    </row>
    <row r="88" spans="1:24" ht="15" customHeight="1" x14ac:dyDescent="0.4">
      <c r="A88" s="4" t="s">
        <v>108</v>
      </c>
      <c r="B88" s="5" t="s">
        <v>32</v>
      </c>
      <c r="C88" s="5"/>
      <c r="D88" s="5"/>
      <c r="E88" s="6">
        <v>7981</v>
      </c>
      <c r="F88" s="5"/>
      <c r="G88" s="6">
        <v>8141</v>
      </c>
      <c r="H88" s="5"/>
      <c r="I88" s="6">
        <v>9083</v>
      </c>
      <c r="J88" s="5"/>
      <c r="K88" s="6">
        <v>8831</v>
      </c>
      <c r="L88" s="5"/>
      <c r="M88" s="6">
        <v>11582</v>
      </c>
      <c r="N88" s="5"/>
      <c r="O88" s="6">
        <v>9485</v>
      </c>
      <c r="P88" s="5"/>
      <c r="Q88" s="6">
        <v>9771</v>
      </c>
      <c r="R88" s="5"/>
      <c r="S88" s="6">
        <v>9459</v>
      </c>
      <c r="T88" s="5"/>
      <c r="U88" s="6">
        <v>11423</v>
      </c>
      <c r="V88" s="5"/>
      <c r="W88" s="6">
        <v>10634</v>
      </c>
      <c r="X88" s="5"/>
    </row>
    <row r="89" spans="1:24" ht="15" customHeight="1" x14ac:dyDescent="0.4">
      <c r="A89" s="4" t="s">
        <v>109</v>
      </c>
      <c r="B89" s="5" t="s">
        <v>32</v>
      </c>
      <c r="C89" s="5"/>
      <c r="D89" s="5"/>
      <c r="F89" s="5"/>
      <c r="H89" s="5"/>
      <c r="J89" s="5"/>
      <c r="L89" s="5"/>
      <c r="N89" s="5"/>
      <c r="P89" s="5"/>
      <c r="R89" s="5"/>
      <c r="T89" s="5"/>
      <c r="V89" s="5"/>
      <c r="X89" s="5"/>
    </row>
    <row r="90" spans="1:24" ht="15" customHeight="1" x14ac:dyDescent="0.4">
      <c r="A90" s="4" t="s">
        <v>110</v>
      </c>
      <c r="B90" s="5" t="s">
        <v>32</v>
      </c>
      <c r="C90" s="5"/>
      <c r="D90" s="5"/>
      <c r="F90" s="5"/>
      <c r="H90" s="5"/>
      <c r="J90" s="5"/>
      <c r="L90" s="5"/>
      <c r="N90" s="5"/>
      <c r="P90" s="5"/>
      <c r="R90" s="5"/>
      <c r="T90" s="5"/>
      <c r="V90" s="5"/>
      <c r="X90" s="5"/>
    </row>
    <row r="91" spans="1:24" ht="15" customHeight="1" x14ac:dyDescent="0.4">
      <c r="A91" s="4" t="s">
        <v>111</v>
      </c>
      <c r="B91" s="5" t="s">
        <v>32</v>
      </c>
      <c r="C91" s="5"/>
      <c r="D91" s="5"/>
      <c r="E91" s="6">
        <v>378</v>
      </c>
      <c r="F91" s="5"/>
      <c r="G91" s="6">
        <v>460</v>
      </c>
      <c r="H91" s="5"/>
      <c r="I91" s="6">
        <v>484</v>
      </c>
      <c r="J91" s="5"/>
      <c r="K91" s="6">
        <v>391</v>
      </c>
      <c r="L91" s="5"/>
      <c r="M91" s="6">
        <v>612</v>
      </c>
      <c r="N91" s="5"/>
      <c r="O91" s="6">
        <v>448</v>
      </c>
      <c r="P91" s="5"/>
      <c r="Q91" s="6">
        <v>677</v>
      </c>
      <c r="R91" s="5"/>
      <c r="S91" s="6">
        <v>489</v>
      </c>
      <c r="T91" s="5"/>
      <c r="U91" s="6">
        <v>606</v>
      </c>
      <c r="V91" s="5"/>
      <c r="W91" s="6">
        <v>558</v>
      </c>
      <c r="X91" s="5"/>
    </row>
    <row r="92" spans="1:24" ht="15" customHeight="1" x14ac:dyDescent="0.4">
      <c r="A92" s="4" t="s">
        <v>112</v>
      </c>
      <c r="B92" s="5" t="s">
        <v>32</v>
      </c>
      <c r="C92" s="5"/>
      <c r="D92" s="5"/>
      <c r="F92" s="5"/>
      <c r="H92" s="5"/>
      <c r="J92" s="5"/>
      <c r="L92" s="5"/>
      <c r="N92" s="5"/>
      <c r="P92" s="5"/>
      <c r="R92" s="5"/>
      <c r="T92" s="5"/>
      <c r="V92" s="5"/>
      <c r="X92" s="5"/>
    </row>
    <row r="93" spans="1:24" ht="15" customHeight="1" x14ac:dyDescent="0.4">
      <c r="A93" s="4" t="s">
        <v>113</v>
      </c>
      <c r="B93" s="5" t="s">
        <v>32</v>
      </c>
      <c r="C93" s="5"/>
      <c r="D93" s="5"/>
      <c r="E93" s="6">
        <v>426</v>
      </c>
      <c r="F93" s="5"/>
      <c r="G93" s="6">
        <v>325</v>
      </c>
      <c r="H93" s="5"/>
      <c r="I93" s="6">
        <v>210</v>
      </c>
      <c r="J93" s="5"/>
      <c r="K93" s="6">
        <v>193</v>
      </c>
      <c r="L93" s="5"/>
      <c r="M93" s="6">
        <v>120</v>
      </c>
      <c r="N93" s="5"/>
      <c r="O93" s="6">
        <v>192</v>
      </c>
      <c r="P93" s="5"/>
      <c r="Q93" s="6">
        <v>58</v>
      </c>
      <c r="R93" s="5"/>
      <c r="S93" s="6">
        <v>25</v>
      </c>
      <c r="T93" s="5"/>
      <c r="U93" s="6">
        <v>10</v>
      </c>
      <c r="V93" s="5"/>
      <c r="W93" s="6">
        <v>22</v>
      </c>
      <c r="X93" s="5"/>
    </row>
    <row r="94" spans="1:24" ht="15" customHeight="1" x14ac:dyDescent="0.4">
      <c r="A94" s="4" t="s">
        <v>114</v>
      </c>
      <c r="B94" s="5" t="s">
        <v>32</v>
      </c>
      <c r="C94" s="5"/>
      <c r="D94" s="5"/>
      <c r="F94" s="5"/>
      <c r="H94" s="5"/>
      <c r="J94" s="5"/>
      <c r="L94" s="5"/>
      <c r="N94" s="5"/>
      <c r="P94" s="5"/>
      <c r="R94" s="5"/>
      <c r="T94" s="5"/>
      <c r="V94" s="5"/>
      <c r="X94" s="5"/>
    </row>
    <row r="95" spans="1:24" ht="15" customHeight="1" x14ac:dyDescent="0.4">
      <c r="A95" s="4" t="s">
        <v>115</v>
      </c>
      <c r="B95" s="5" t="s">
        <v>32</v>
      </c>
      <c r="C95" s="5"/>
      <c r="D95" s="5"/>
      <c r="F95" s="5"/>
      <c r="H95" s="5"/>
      <c r="J95" s="5"/>
      <c r="L95" s="5"/>
      <c r="N95" s="5"/>
      <c r="P95" s="5"/>
      <c r="R95" s="5"/>
      <c r="T95" s="5"/>
      <c r="V95" s="5"/>
      <c r="X95" s="5"/>
    </row>
    <row r="96" spans="1:24" ht="15" customHeight="1" x14ac:dyDescent="0.4">
      <c r="A96" s="4" t="s">
        <v>116</v>
      </c>
      <c r="B96" s="5" t="s">
        <v>32</v>
      </c>
      <c r="C96" s="5"/>
      <c r="D96" s="5"/>
      <c r="F96" s="5"/>
      <c r="H96" s="5"/>
      <c r="J96" s="5"/>
      <c r="L96" s="5"/>
      <c r="N96" s="5"/>
      <c r="P96" s="5"/>
      <c r="R96" s="5"/>
      <c r="T96" s="5"/>
      <c r="V96" s="5"/>
      <c r="X96" s="5"/>
    </row>
    <row r="97" spans="1:24" ht="15" customHeight="1" x14ac:dyDescent="0.4">
      <c r="A97" s="4" t="s">
        <v>117</v>
      </c>
      <c r="B97" s="5" t="s">
        <v>32</v>
      </c>
      <c r="C97" s="5"/>
      <c r="D97" s="5"/>
      <c r="F97" s="5"/>
      <c r="H97" s="5"/>
      <c r="J97" s="5"/>
      <c r="L97" s="5"/>
      <c r="N97" s="5"/>
      <c r="P97" s="5"/>
      <c r="R97" s="5"/>
      <c r="T97" s="5"/>
      <c r="V97" s="5"/>
      <c r="X97" s="5"/>
    </row>
    <row r="98" spans="1:24" ht="15" customHeight="1" x14ac:dyDescent="0.4">
      <c r="A98" s="4" t="s">
        <v>118</v>
      </c>
      <c r="B98" s="5" t="s">
        <v>32</v>
      </c>
      <c r="C98" s="5"/>
      <c r="D98" s="5"/>
      <c r="F98" s="5"/>
      <c r="H98" s="5"/>
      <c r="J98" s="5"/>
      <c r="L98" s="5"/>
      <c r="N98" s="5"/>
      <c r="P98" s="5"/>
      <c r="R98" s="5"/>
      <c r="T98" s="5"/>
      <c r="V98" s="5"/>
      <c r="W98" s="6">
        <v>871</v>
      </c>
      <c r="X98" s="5"/>
    </row>
    <row r="99" spans="1:24" ht="15" customHeight="1" x14ac:dyDescent="0.4">
      <c r="A99" s="4" t="s">
        <v>119</v>
      </c>
      <c r="B99" s="5" t="s">
        <v>32</v>
      </c>
      <c r="C99" s="5"/>
      <c r="D99" s="5"/>
      <c r="F99" s="5"/>
      <c r="H99" s="5"/>
      <c r="J99" s="5"/>
      <c r="L99" s="5"/>
      <c r="N99" s="5"/>
      <c r="P99" s="5"/>
      <c r="R99" s="5"/>
      <c r="T99" s="5"/>
      <c r="V99" s="5"/>
      <c r="X99" s="5"/>
    </row>
    <row r="100" spans="1:24" ht="15" customHeight="1" x14ac:dyDescent="0.4">
      <c r="A100" s="4" t="s">
        <v>120</v>
      </c>
      <c r="B100" s="5" t="s">
        <v>32</v>
      </c>
      <c r="C100" s="5"/>
      <c r="D100" s="5"/>
      <c r="F100" s="5"/>
      <c r="H100" s="5"/>
      <c r="J100" s="5"/>
      <c r="L100" s="5"/>
      <c r="N100" s="5"/>
      <c r="P100" s="5"/>
      <c r="R100" s="5"/>
      <c r="T100" s="5"/>
      <c r="V100" s="5"/>
      <c r="W100" s="6">
        <v>31</v>
      </c>
      <c r="X100" s="5"/>
    </row>
    <row r="101" spans="1:24" ht="15" customHeight="1" x14ac:dyDescent="0.4">
      <c r="A101" s="4" t="s">
        <v>121</v>
      </c>
      <c r="B101" s="5" t="s">
        <v>32</v>
      </c>
      <c r="C101" s="5"/>
      <c r="D101" s="5"/>
      <c r="F101" s="5"/>
      <c r="H101" s="5"/>
      <c r="J101" s="5"/>
      <c r="L101" s="5"/>
      <c r="N101" s="5"/>
      <c r="P101" s="5"/>
      <c r="R101" s="5"/>
      <c r="T101" s="5"/>
      <c r="V101" s="5"/>
      <c r="X101" s="5"/>
    </row>
    <row r="102" spans="1:24" ht="15" customHeight="1" x14ac:dyDescent="0.4">
      <c r="A102" s="4" t="s">
        <v>122</v>
      </c>
      <c r="B102" s="5" t="s">
        <v>32</v>
      </c>
      <c r="C102" s="5"/>
      <c r="D102" s="5"/>
      <c r="F102" s="5"/>
      <c r="H102" s="5"/>
      <c r="J102" s="5"/>
      <c r="L102" s="5"/>
      <c r="N102" s="5"/>
      <c r="P102" s="5"/>
      <c r="R102" s="5"/>
      <c r="T102" s="5"/>
      <c r="V102" s="5"/>
      <c r="W102" s="6">
        <v>1</v>
      </c>
      <c r="X102" s="5"/>
    </row>
    <row r="103" spans="1:24" ht="15" customHeight="1" x14ac:dyDescent="0.4">
      <c r="A103" s="4" t="s">
        <v>123</v>
      </c>
      <c r="B103" s="5" t="s">
        <v>32</v>
      </c>
      <c r="C103" s="5"/>
      <c r="D103" s="5"/>
      <c r="F103" s="5"/>
      <c r="H103" s="5"/>
      <c r="J103" s="5"/>
      <c r="L103" s="5"/>
      <c r="N103" s="5"/>
      <c r="P103" s="5"/>
      <c r="R103" s="5"/>
      <c r="T103" s="5"/>
      <c r="V103" s="5"/>
      <c r="X103" s="5"/>
    </row>
    <row r="104" spans="1:24" ht="15" customHeight="1" x14ac:dyDescent="0.4">
      <c r="A104" s="4" t="s">
        <v>124</v>
      </c>
      <c r="B104" s="5" t="s">
        <v>32</v>
      </c>
      <c r="C104" s="5"/>
      <c r="D104" s="5"/>
      <c r="E104" s="6">
        <v>422</v>
      </c>
      <c r="F104" s="5"/>
      <c r="G104" s="6">
        <v>450</v>
      </c>
      <c r="H104" s="5"/>
      <c r="I104" s="6">
        <v>414</v>
      </c>
      <c r="J104" s="5"/>
      <c r="K104" s="6">
        <v>395</v>
      </c>
      <c r="L104" s="5"/>
      <c r="M104" s="6">
        <v>373</v>
      </c>
      <c r="N104" s="5"/>
      <c r="O104" s="6">
        <v>362</v>
      </c>
      <c r="P104" s="5"/>
      <c r="Q104" s="6">
        <v>309</v>
      </c>
      <c r="R104" s="5"/>
      <c r="S104" s="6">
        <v>255</v>
      </c>
      <c r="T104" s="5"/>
      <c r="U104" s="6">
        <v>198</v>
      </c>
      <c r="V104" s="5"/>
      <c r="W104" s="6">
        <v>190</v>
      </c>
      <c r="X104" s="5"/>
    </row>
    <row r="105" spans="1:24" ht="15" customHeight="1" x14ac:dyDescent="0.4">
      <c r="A105" s="4" t="s">
        <v>125</v>
      </c>
      <c r="B105" s="5" t="s">
        <v>32</v>
      </c>
      <c r="C105" s="5"/>
      <c r="D105" s="5"/>
      <c r="F105" s="5"/>
      <c r="H105" s="5"/>
      <c r="J105" s="5"/>
      <c r="L105" s="5"/>
      <c r="N105" s="5"/>
      <c r="P105" s="5"/>
      <c r="R105" s="5"/>
      <c r="T105" s="5"/>
      <c r="V105" s="5"/>
      <c r="X105" s="5"/>
    </row>
    <row r="106" spans="1:24" ht="15" customHeight="1" x14ac:dyDescent="0.4">
      <c r="A106" s="4" t="s">
        <v>126</v>
      </c>
      <c r="B106" s="5" t="s">
        <v>32</v>
      </c>
      <c r="C106" s="5"/>
      <c r="D106" s="5"/>
      <c r="F106" s="5"/>
      <c r="H106" s="5"/>
      <c r="J106" s="5"/>
      <c r="L106" s="5"/>
      <c r="N106" s="5"/>
      <c r="P106" s="5"/>
      <c r="R106" s="5"/>
      <c r="T106" s="5"/>
      <c r="V106" s="5"/>
      <c r="X106" s="5"/>
    </row>
    <row r="107" spans="1:24" ht="15" customHeight="1" x14ac:dyDescent="0.4">
      <c r="A107" s="4" t="s">
        <v>127</v>
      </c>
      <c r="B107" s="5" t="s">
        <v>32</v>
      </c>
      <c r="C107" s="5"/>
      <c r="D107" s="5"/>
      <c r="F107" s="5"/>
      <c r="H107" s="5"/>
      <c r="J107" s="5"/>
      <c r="L107" s="5"/>
      <c r="N107" s="5"/>
      <c r="P107" s="5"/>
      <c r="R107" s="5"/>
      <c r="S107" s="6">
        <v>11</v>
      </c>
      <c r="T107" s="5"/>
      <c r="U107" s="6">
        <v>5</v>
      </c>
      <c r="V107" s="5"/>
      <c r="X107" s="5"/>
    </row>
    <row r="108" spans="1:24" ht="15" customHeight="1" x14ac:dyDescent="0.4">
      <c r="A108" s="4" t="s">
        <v>128</v>
      </c>
      <c r="B108" s="5" t="s">
        <v>32</v>
      </c>
      <c r="C108" s="5"/>
      <c r="D108" s="5"/>
      <c r="F108" s="5"/>
      <c r="H108" s="5"/>
      <c r="J108" s="5"/>
      <c r="L108" s="5"/>
      <c r="N108" s="5"/>
      <c r="P108" s="5"/>
      <c r="R108" s="5"/>
      <c r="T108" s="5"/>
      <c r="V108" s="5"/>
      <c r="X108" s="5"/>
    </row>
    <row r="109" spans="1:24" ht="15" customHeight="1" x14ac:dyDescent="0.4">
      <c r="A109" s="4" t="s">
        <v>129</v>
      </c>
      <c r="B109" s="5" t="s">
        <v>32</v>
      </c>
      <c r="C109" s="5"/>
      <c r="D109" s="5"/>
      <c r="F109" s="5"/>
      <c r="H109" s="5"/>
      <c r="J109" s="5"/>
      <c r="L109" s="5"/>
      <c r="N109" s="5"/>
      <c r="P109" s="5"/>
      <c r="R109" s="5"/>
      <c r="T109" s="5"/>
      <c r="V109" s="5"/>
      <c r="X109" s="5"/>
    </row>
    <row r="110" spans="1:24" ht="15" customHeight="1" x14ac:dyDescent="0.4">
      <c r="A110" s="4" t="s">
        <v>130</v>
      </c>
      <c r="B110" s="5" t="s">
        <v>32</v>
      </c>
      <c r="C110" s="5"/>
      <c r="D110" s="5"/>
      <c r="F110" s="5"/>
      <c r="H110" s="5"/>
      <c r="J110" s="5"/>
      <c r="L110" s="5"/>
      <c r="N110" s="5"/>
      <c r="P110" s="5"/>
      <c r="R110" s="5"/>
      <c r="T110" s="5"/>
      <c r="V110" s="5"/>
      <c r="X110" s="5"/>
    </row>
    <row r="111" spans="1:24" ht="15" customHeight="1" x14ac:dyDescent="0.4">
      <c r="A111" s="4" t="s">
        <v>131</v>
      </c>
      <c r="B111" s="5" t="s">
        <v>32</v>
      </c>
      <c r="C111" s="5"/>
      <c r="D111" s="5"/>
      <c r="E111" s="6">
        <v>3042</v>
      </c>
      <c r="F111" s="5"/>
      <c r="G111" s="6">
        <v>1980</v>
      </c>
      <c r="H111" s="5"/>
      <c r="I111" s="6">
        <v>1497</v>
      </c>
      <c r="J111" s="5"/>
      <c r="K111" s="6">
        <v>1032</v>
      </c>
      <c r="L111" s="5"/>
      <c r="M111" s="6">
        <v>733</v>
      </c>
      <c r="N111" s="5"/>
      <c r="O111" s="6">
        <v>1998</v>
      </c>
      <c r="P111" s="5"/>
      <c r="Q111" s="6">
        <v>1368</v>
      </c>
      <c r="R111" s="5"/>
      <c r="S111" s="6">
        <v>983</v>
      </c>
      <c r="T111" s="5"/>
      <c r="U111" s="6">
        <v>665</v>
      </c>
      <c r="V111" s="5"/>
      <c r="W111" s="6">
        <v>5</v>
      </c>
      <c r="X111" s="5"/>
    </row>
    <row r="112" spans="1:24" ht="15" customHeight="1" x14ac:dyDescent="0.4">
      <c r="A112" s="4" t="s">
        <v>132</v>
      </c>
      <c r="B112" s="5" t="s">
        <v>32</v>
      </c>
      <c r="C112" s="5"/>
      <c r="D112" s="5"/>
      <c r="E112" s="6">
        <v>5152</v>
      </c>
      <c r="F112" s="5"/>
      <c r="G112" s="6">
        <v>6191</v>
      </c>
      <c r="H112" s="5"/>
      <c r="I112" s="6">
        <v>7197</v>
      </c>
      <c r="J112" s="5"/>
      <c r="K112" s="6">
        <v>7132</v>
      </c>
      <c r="L112" s="5"/>
      <c r="M112" s="6">
        <v>7143</v>
      </c>
      <c r="N112" s="5"/>
      <c r="O112" s="6">
        <v>7073</v>
      </c>
      <c r="P112" s="5"/>
      <c r="Q112" s="6">
        <v>6664</v>
      </c>
      <c r="R112" s="5"/>
      <c r="S112" s="6">
        <v>6972</v>
      </c>
      <c r="T112" s="5"/>
      <c r="U112" s="6">
        <v>6174</v>
      </c>
      <c r="V112" s="5"/>
      <c r="W112" s="6">
        <v>6308</v>
      </c>
      <c r="X112" s="5"/>
    </row>
    <row r="113" spans="1:24" ht="15" customHeight="1" x14ac:dyDescent="0.4">
      <c r="A113" s="4" t="s">
        <v>133</v>
      </c>
      <c r="B113" s="5" t="s">
        <v>32</v>
      </c>
      <c r="C113" s="5"/>
      <c r="D113" s="5"/>
      <c r="E113" s="6">
        <v>4221</v>
      </c>
      <c r="F113" s="5"/>
      <c r="G113" s="6">
        <v>5185</v>
      </c>
      <c r="H113" s="5"/>
      <c r="I113" s="6">
        <v>6110</v>
      </c>
      <c r="J113" s="5"/>
      <c r="K113" s="6">
        <v>5965</v>
      </c>
      <c r="L113" s="5"/>
      <c r="M113" s="6">
        <v>5927</v>
      </c>
      <c r="N113" s="5"/>
      <c r="O113" s="6">
        <v>5824</v>
      </c>
      <c r="P113" s="5"/>
      <c r="Q113" s="6">
        <v>5405</v>
      </c>
      <c r="R113" s="5"/>
      <c r="S113" s="6">
        <v>5688</v>
      </c>
      <c r="T113" s="5"/>
      <c r="U113" s="6">
        <v>5157</v>
      </c>
      <c r="V113" s="5"/>
      <c r="W113" s="6">
        <v>5492</v>
      </c>
      <c r="X113" s="5"/>
    </row>
    <row r="114" spans="1:24" ht="15" customHeight="1" x14ac:dyDescent="0.4">
      <c r="A114" s="4" t="s">
        <v>134</v>
      </c>
      <c r="B114" s="5" t="s">
        <v>32</v>
      </c>
      <c r="C114" s="5"/>
      <c r="D114" s="5"/>
      <c r="F114" s="5"/>
      <c r="H114" s="5"/>
      <c r="J114" s="5"/>
      <c r="L114" s="5"/>
      <c r="M114" s="6">
        <v>1000</v>
      </c>
      <c r="N114" s="5"/>
      <c r="O114" s="6">
        <v>1300</v>
      </c>
      <c r="P114" s="5"/>
      <c r="Q114" s="6">
        <v>1300</v>
      </c>
      <c r="R114" s="5"/>
      <c r="S114" s="6">
        <v>1300</v>
      </c>
      <c r="T114" s="5"/>
      <c r="U114" s="6">
        <v>1300</v>
      </c>
      <c r="V114" s="5"/>
      <c r="W114" s="6">
        <v>1300</v>
      </c>
      <c r="X114" s="5"/>
    </row>
    <row r="115" spans="1:24" ht="15" customHeight="1" x14ac:dyDescent="0.4">
      <c r="A115" s="4" t="s">
        <v>135</v>
      </c>
      <c r="B115" s="5" t="s">
        <v>32</v>
      </c>
      <c r="C115" s="5"/>
      <c r="D115" s="5"/>
      <c r="E115" s="6">
        <v>4221</v>
      </c>
      <c r="F115" s="5"/>
      <c r="G115" s="6">
        <v>5185</v>
      </c>
      <c r="H115" s="5"/>
      <c r="I115" s="6">
        <v>6110</v>
      </c>
      <c r="J115" s="5"/>
      <c r="K115" s="6">
        <v>5965</v>
      </c>
      <c r="L115" s="5"/>
      <c r="M115" s="6">
        <v>4927</v>
      </c>
      <c r="N115" s="5"/>
      <c r="O115" s="6">
        <v>4524</v>
      </c>
      <c r="P115" s="5"/>
      <c r="Q115" s="6">
        <v>4105</v>
      </c>
      <c r="R115" s="5"/>
      <c r="S115" s="6">
        <v>4388</v>
      </c>
      <c r="T115" s="5"/>
      <c r="U115" s="6">
        <v>3857</v>
      </c>
      <c r="V115" s="5"/>
      <c r="W115" s="6">
        <v>4192</v>
      </c>
      <c r="X115" s="5"/>
    </row>
    <row r="116" spans="1:24" ht="15" customHeight="1" x14ac:dyDescent="0.4">
      <c r="A116" s="4" t="s">
        <v>136</v>
      </c>
      <c r="B116" s="5" t="s">
        <v>32</v>
      </c>
      <c r="C116" s="5"/>
      <c r="D116" s="5"/>
      <c r="F116" s="5"/>
      <c r="H116" s="5"/>
      <c r="J116" s="5"/>
      <c r="L116" s="5"/>
      <c r="N116" s="5"/>
      <c r="P116" s="5"/>
      <c r="R116" s="5"/>
      <c r="T116" s="5"/>
      <c r="V116" s="5"/>
      <c r="X116" s="5"/>
    </row>
    <row r="117" spans="1:24" ht="15" customHeight="1" x14ac:dyDescent="0.4">
      <c r="A117" s="4" t="s">
        <v>110</v>
      </c>
      <c r="B117" s="5" t="s">
        <v>32</v>
      </c>
      <c r="C117" s="5"/>
      <c r="D117" s="5"/>
      <c r="F117" s="5"/>
      <c r="H117" s="5"/>
      <c r="J117" s="5"/>
      <c r="L117" s="5"/>
      <c r="N117" s="5"/>
      <c r="P117" s="5"/>
      <c r="R117" s="5"/>
      <c r="T117" s="5"/>
      <c r="V117" s="5"/>
      <c r="X117" s="5"/>
    </row>
    <row r="118" spans="1:24" ht="15" customHeight="1" x14ac:dyDescent="0.4">
      <c r="A118" s="4" t="s">
        <v>137</v>
      </c>
      <c r="B118" s="5" t="s">
        <v>32</v>
      </c>
      <c r="C118" s="5"/>
      <c r="D118" s="5"/>
      <c r="F118" s="5"/>
      <c r="H118" s="5"/>
      <c r="J118" s="5"/>
      <c r="L118" s="5"/>
      <c r="N118" s="5"/>
      <c r="P118" s="5"/>
      <c r="R118" s="5"/>
      <c r="T118" s="5"/>
      <c r="V118" s="5"/>
      <c r="X118" s="5"/>
    </row>
    <row r="119" spans="1:24" ht="15" customHeight="1" x14ac:dyDescent="0.4">
      <c r="A119" s="4" t="s">
        <v>138</v>
      </c>
      <c r="B119" s="5" t="s">
        <v>32</v>
      </c>
      <c r="C119" s="5"/>
      <c r="D119" s="5"/>
      <c r="F119" s="5"/>
      <c r="H119" s="5"/>
      <c r="J119" s="5"/>
      <c r="L119" s="5"/>
      <c r="N119" s="5"/>
      <c r="P119" s="5"/>
      <c r="R119" s="5"/>
      <c r="T119" s="5"/>
      <c r="V119" s="5"/>
      <c r="X119" s="5"/>
    </row>
    <row r="120" spans="1:24" ht="15" customHeight="1" x14ac:dyDescent="0.4">
      <c r="A120" s="4" t="s">
        <v>139</v>
      </c>
      <c r="B120" s="5" t="s">
        <v>32</v>
      </c>
      <c r="C120" s="5"/>
      <c r="D120" s="5"/>
      <c r="E120" s="6">
        <v>931</v>
      </c>
      <c r="F120" s="5"/>
      <c r="G120" s="6">
        <v>1006</v>
      </c>
      <c r="H120" s="5"/>
      <c r="I120" s="6">
        <v>1087</v>
      </c>
      <c r="J120" s="5"/>
      <c r="K120" s="6">
        <v>1167</v>
      </c>
      <c r="L120" s="5"/>
      <c r="M120" s="6">
        <v>1216</v>
      </c>
      <c r="N120" s="5"/>
      <c r="O120" s="6">
        <v>1249</v>
      </c>
      <c r="P120" s="5"/>
      <c r="Q120" s="6">
        <v>1260</v>
      </c>
      <c r="R120" s="5"/>
      <c r="S120" s="6">
        <v>1284</v>
      </c>
      <c r="T120" s="5"/>
      <c r="U120" s="6">
        <v>1016</v>
      </c>
      <c r="V120" s="5"/>
      <c r="W120" s="6">
        <v>816</v>
      </c>
      <c r="X120" s="5"/>
    </row>
    <row r="121" spans="1:24" ht="15" customHeight="1" x14ac:dyDescent="0.4">
      <c r="A121" s="4" t="s">
        <v>140</v>
      </c>
      <c r="B121" s="5" t="s">
        <v>32</v>
      </c>
      <c r="C121" s="5"/>
      <c r="D121" s="5"/>
      <c r="E121" s="6">
        <v>931</v>
      </c>
      <c r="F121" s="5"/>
      <c r="G121" s="6">
        <v>1006</v>
      </c>
      <c r="H121" s="5"/>
      <c r="I121" s="6">
        <v>1087</v>
      </c>
      <c r="J121" s="5"/>
      <c r="K121" s="6">
        <v>1167</v>
      </c>
      <c r="L121" s="5"/>
      <c r="M121" s="6">
        <v>1216</v>
      </c>
      <c r="N121" s="5"/>
      <c r="O121" s="6">
        <v>1249</v>
      </c>
      <c r="P121" s="5"/>
      <c r="Q121" s="6">
        <v>1260</v>
      </c>
      <c r="R121" s="5"/>
      <c r="S121" s="6">
        <v>1284</v>
      </c>
      <c r="T121" s="5"/>
      <c r="U121" s="6">
        <v>1016</v>
      </c>
      <c r="V121" s="5"/>
      <c r="W121" s="6">
        <v>816</v>
      </c>
      <c r="X121" s="5"/>
    </row>
    <row r="122" spans="1:24" ht="15" customHeight="1" x14ac:dyDescent="0.4">
      <c r="A122" s="4" t="s">
        <v>141</v>
      </c>
      <c r="B122" s="5" t="s">
        <v>32</v>
      </c>
      <c r="C122" s="5"/>
      <c r="D122" s="5"/>
      <c r="F122" s="5"/>
      <c r="H122" s="5"/>
      <c r="J122" s="5"/>
      <c r="L122" s="5"/>
      <c r="N122" s="5"/>
      <c r="P122" s="5"/>
      <c r="R122" s="5"/>
      <c r="T122" s="5"/>
      <c r="V122" s="5"/>
      <c r="X122" s="5"/>
    </row>
    <row r="123" spans="1:24" ht="15" customHeight="1" x14ac:dyDescent="0.4">
      <c r="A123" s="4" t="s">
        <v>142</v>
      </c>
      <c r="B123" s="5" t="s">
        <v>32</v>
      </c>
      <c r="C123" s="5"/>
      <c r="D123" s="5"/>
      <c r="F123" s="5"/>
      <c r="H123" s="5"/>
      <c r="J123" s="5"/>
      <c r="L123" s="5"/>
      <c r="N123" s="5"/>
      <c r="P123" s="5"/>
      <c r="R123" s="5"/>
      <c r="T123" s="5"/>
      <c r="V123" s="5"/>
      <c r="X123" s="5"/>
    </row>
    <row r="124" spans="1:24" ht="15" customHeight="1" x14ac:dyDescent="0.4">
      <c r="A124" s="4" t="s">
        <v>143</v>
      </c>
      <c r="B124" s="5" t="s">
        <v>32</v>
      </c>
      <c r="C124" s="5"/>
      <c r="D124" s="5"/>
      <c r="F124" s="5"/>
      <c r="H124" s="5"/>
      <c r="J124" s="5"/>
      <c r="L124" s="5"/>
      <c r="N124" s="5"/>
      <c r="P124" s="5"/>
      <c r="R124" s="5"/>
      <c r="T124" s="5"/>
      <c r="V124" s="5"/>
      <c r="X124" s="5"/>
    </row>
    <row r="125" spans="1:24" ht="15" customHeight="1" x14ac:dyDescent="0.4">
      <c r="A125" s="4" t="s">
        <v>144</v>
      </c>
      <c r="B125" s="5" t="s">
        <v>32</v>
      </c>
      <c r="C125" s="5"/>
      <c r="D125" s="5"/>
      <c r="F125" s="5"/>
      <c r="H125" s="5"/>
      <c r="J125" s="5"/>
      <c r="L125" s="5"/>
      <c r="N125" s="5"/>
      <c r="P125" s="5"/>
      <c r="R125" s="5"/>
      <c r="T125" s="5"/>
      <c r="V125" s="5"/>
      <c r="X125" s="5"/>
    </row>
    <row r="126" spans="1:24" ht="15" customHeight="1" x14ac:dyDescent="0.4">
      <c r="A126" s="4" t="s">
        <v>117</v>
      </c>
      <c r="B126" s="5" t="s">
        <v>32</v>
      </c>
      <c r="C126" s="5"/>
      <c r="D126" s="5"/>
      <c r="F126" s="5"/>
      <c r="H126" s="5"/>
      <c r="J126" s="5"/>
      <c r="L126" s="5"/>
      <c r="N126" s="5"/>
      <c r="P126" s="5"/>
      <c r="R126" s="5"/>
      <c r="T126" s="5"/>
      <c r="V126" s="5"/>
      <c r="X126" s="5"/>
    </row>
    <row r="127" spans="1:24" ht="15" customHeight="1" x14ac:dyDescent="0.4">
      <c r="A127" s="4" t="s">
        <v>145</v>
      </c>
      <c r="B127" s="5" t="s">
        <v>32</v>
      </c>
      <c r="C127" s="5"/>
      <c r="D127" s="5"/>
      <c r="F127" s="5"/>
      <c r="H127" s="5"/>
      <c r="J127" s="5"/>
      <c r="L127" s="5"/>
      <c r="N127" s="5"/>
      <c r="P127" s="5"/>
      <c r="R127" s="5"/>
      <c r="T127" s="5"/>
      <c r="V127" s="5"/>
      <c r="X127" s="5"/>
    </row>
    <row r="128" spans="1:24" ht="15" customHeight="1" x14ac:dyDescent="0.4">
      <c r="A128" s="4" t="s">
        <v>146</v>
      </c>
      <c r="B128" s="5" t="s">
        <v>32</v>
      </c>
      <c r="C128" s="5"/>
      <c r="D128" s="5"/>
      <c r="F128" s="5"/>
      <c r="H128" s="5"/>
      <c r="J128" s="5"/>
      <c r="L128" s="5"/>
      <c r="N128" s="5"/>
      <c r="P128" s="5"/>
      <c r="R128" s="5"/>
      <c r="T128" s="5"/>
      <c r="V128" s="5"/>
      <c r="X128" s="5"/>
    </row>
    <row r="129" spans="1:24" ht="15" customHeight="1" x14ac:dyDescent="0.4">
      <c r="A129" s="4" t="s">
        <v>147</v>
      </c>
      <c r="B129" s="5" t="s">
        <v>32</v>
      </c>
      <c r="C129" s="5"/>
      <c r="D129" s="5"/>
      <c r="F129" s="5"/>
      <c r="H129" s="5"/>
      <c r="J129" s="5"/>
      <c r="L129" s="5"/>
      <c r="N129" s="5"/>
      <c r="P129" s="5"/>
      <c r="R129" s="5"/>
      <c r="T129" s="5"/>
      <c r="V129" s="5"/>
      <c r="X129" s="5"/>
    </row>
    <row r="130" spans="1:24" ht="15" customHeight="1" x14ac:dyDescent="0.4">
      <c r="A130" s="4" t="s">
        <v>148</v>
      </c>
      <c r="B130" s="5" t="s">
        <v>32</v>
      </c>
      <c r="C130" s="5"/>
      <c r="D130" s="5"/>
      <c r="F130" s="5"/>
      <c r="H130" s="5"/>
      <c r="J130" s="5"/>
      <c r="L130" s="5"/>
      <c r="N130" s="5"/>
      <c r="P130" s="5"/>
      <c r="R130" s="5"/>
      <c r="T130" s="5"/>
      <c r="V130" s="5"/>
      <c r="X130" s="5"/>
    </row>
    <row r="131" spans="1:24" ht="15" customHeight="1" x14ac:dyDescent="0.4">
      <c r="A131" s="4" t="s">
        <v>149</v>
      </c>
      <c r="B131" s="5" t="s">
        <v>32</v>
      </c>
      <c r="C131" s="5"/>
      <c r="D131" s="5"/>
      <c r="F131" s="5"/>
      <c r="H131" s="5"/>
      <c r="J131" s="5"/>
      <c r="L131" s="5"/>
      <c r="N131" s="5"/>
      <c r="P131" s="5"/>
      <c r="R131" s="5"/>
      <c r="T131" s="5"/>
      <c r="V131" s="5"/>
      <c r="X131" s="5"/>
    </row>
    <row r="132" spans="1:24" ht="15" customHeight="1" x14ac:dyDescent="0.4">
      <c r="A132" s="4" t="s">
        <v>150</v>
      </c>
      <c r="B132" s="5" t="s">
        <v>32</v>
      </c>
      <c r="C132" s="5"/>
      <c r="D132" s="5"/>
      <c r="F132" s="5"/>
      <c r="H132" s="5"/>
      <c r="J132" s="5"/>
      <c r="L132" s="5"/>
      <c r="N132" s="5"/>
      <c r="P132" s="5"/>
      <c r="R132" s="5"/>
      <c r="T132" s="5"/>
      <c r="V132" s="5"/>
      <c r="X132" s="5"/>
    </row>
    <row r="133" spans="1:24" ht="15" customHeight="1" x14ac:dyDescent="0.4">
      <c r="A133" s="4" t="s">
        <v>101</v>
      </c>
      <c r="B133" s="5" t="s">
        <v>32</v>
      </c>
      <c r="C133" s="5"/>
      <c r="D133" s="5"/>
      <c r="F133" s="5"/>
      <c r="H133" s="5"/>
      <c r="J133" s="5"/>
      <c r="L133" s="5"/>
      <c r="N133" s="5"/>
      <c r="P133" s="5"/>
      <c r="R133" s="5"/>
      <c r="T133" s="5"/>
      <c r="V133" s="5"/>
      <c r="X133" s="5"/>
    </row>
    <row r="134" spans="1:24" ht="15" customHeight="1" x14ac:dyDescent="0.4">
      <c r="A134" s="4" t="s">
        <v>102</v>
      </c>
      <c r="B134" s="5" t="s">
        <v>32</v>
      </c>
      <c r="C134" s="5"/>
      <c r="D134" s="5"/>
      <c r="F134" s="5"/>
      <c r="H134" s="5"/>
      <c r="J134" s="5"/>
      <c r="L134" s="5"/>
      <c r="N134" s="5"/>
      <c r="P134" s="5"/>
      <c r="R134" s="5"/>
      <c r="T134" s="5"/>
      <c r="V134" s="5"/>
      <c r="X134" s="5"/>
    </row>
    <row r="135" spans="1:24" ht="15" customHeight="1" x14ac:dyDescent="0.4">
      <c r="A135" s="4" t="s">
        <v>151</v>
      </c>
      <c r="B135" s="5" t="s">
        <v>32</v>
      </c>
      <c r="C135" s="5"/>
      <c r="D135" s="5"/>
      <c r="F135" s="5"/>
      <c r="H135" s="5"/>
      <c r="J135" s="5"/>
      <c r="L135" s="5"/>
      <c r="N135" s="5"/>
      <c r="P135" s="5"/>
      <c r="R135" s="5"/>
      <c r="T135" s="5"/>
      <c r="V135" s="5"/>
      <c r="X135" s="5"/>
    </row>
    <row r="136" spans="1:24" ht="15" customHeight="1" x14ac:dyDescent="0.4">
      <c r="A136" s="4" t="s">
        <v>152</v>
      </c>
      <c r="B136" s="5" t="s">
        <v>32</v>
      </c>
      <c r="C136" s="5"/>
      <c r="D136" s="5"/>
      <c r="E136" s="6">
        <v>27714</v>
      </c>
      <c r="F136" s="5"/>
      <c r="G136" s="6">
        <v>26309</v>
      </c>
      <c r="H136" s="5"/>
      <c r="I136" s="6">
        <v>27344</v>
      </c>
      <c r="J136" s="5"/>
      <c r="K136" s="6">
        <v>25120</v>
      </c>
      <c r="L136" s="5"/>
      <c r="M136" s="6">
        <v>29936</v>
      </c>
      <c r="N136" s="5"/>
      <c r="O136" s="6">
        <v>27797</v>
      </c>
      <c r="P136" s="5"/>
      <c r="Q136" s="6">
        <v>27214</v>
      </c>
      <c r="R136" s="5"/>
      <c r="S136" s="6">
        <v>26205</v>
      </c>
      <c r="T136" s="5"/>
      <c r="U136" s="6">
        <v>25806</v>
      </c>
      <c r="V136" s="5"/>
      <c r="W136" s="6">
        <v>25209</v>
      </c>
      <c r="X136" s="5"/>
    </row>
    <row r="137" spans="1:24" ht="15" customHeight="1" x14ac:dyDescent="0.4">
      <c r="A137" s="4" t="s">
        <v>153</v>
      </c>
      <c r="B137" s="5" t="s">
        <v>32</v>
      </c>
      <c r="C137" s="5"/>
      <c r="D137" s="5"/>
      <c r="F137" s="5"/>
      <c r="H137" s="5"/>
      <c r="J137" s="5"/>
      <c r="L137" s="5"/>
      <c r="N137" s="5"/>
      <c r="P137" s="5"/>
      <c r="R137" s="5"/>
      <c r="T137" s="5"/>
      <c r="V137" s="5"/>
      <c r="X137" s="5"/>
    </row>
    <row r="138" spans="1:24" ht="15" customHeight="1" x14ac:dyDescent="0.4">
      <c r="A138" s="4" t="s">
        <v>154</v>
      </c>
      <c r="B138" s="5" t="s">
        <v>32</v>
      </c>
      <c r="C138" s="5"/>
      <c r="D138" s="5"/>
      <c r="F138" s="5"/>
      <c r="H138" s="5"/>
      <c r="J138" s="5"/>
      <c r="L138" s="5"/>
      <c r="N138" s="5"/>
      <c r="P138" s="5"/>
      <c r="R138" s="5"/>
      <c r="T138" s="5"/>
      <c r="V138" s="5"/>
      <c r="X138" s="5"/>
    </row>
    <row r="139" spans="1:24" ht="15" customHeight="1" x14ac:dyDescent="0.4">
      <c r="A139" s="4" t="s">
        <v>155</v>
      </c>
      <c r="B139" s="5" t="s">
        <v>32</v>
      </c>
      <c r="C139" s="5"/>
      <c r="D139" s="5"/>
      <c r="F139" s="5"/>
      <c r="H139" s="5"/>
      <c r="J139" s="5"/>
      <c r="L139" s="5"/>
      <c r="N139" s="5"/>
      <c r="P139" s="5"/>
      <c r="R139" s="5"/>
      <c r="T139" s="5"/>
      <c r="V139" s="5"/>
      <c r="X139" s="5"/>
    </row>
    <row r="140" spans="1:24" ht="15" customHeight="1" x14ac:dyDescent="0.4">
      <c r="A140" s="4" t="s">
        <v>156</v>
      </c>
      <c r="B140" s="5" t="s">
        <v>32</v>
      </c>
      <c r="C140" s="5"/>
      <c r="D140" s="5"/>
      <c r="F140" s="5"/>
      <c r="H140" s="5"/>
      <c r="J140" s="5"/>
      <c r="L140" s="5"/>
      <c r="N140" s="5"/>
      <c r="P140" s="5"/>
      <c r="R140" s="5"/>
      <c r="T140" s="5"/>
      <c r="V140" s="5"/>
      <c r="X140" s="5"/>
    </row>
    <row r="141" spans="1:24" ht="15" customHeight="1" x14ac:dyDescent="0.4">
      <c r="A141" s="4" t="s">
        <v>157</v>
      </c>
      <c r="B141" s="5" t="s">
        <v>32</v>
      </c>
      <c r="C141" s="5"/>
      <c r="D141" s="5"/>
      <c r="E141" s="6">
        <v>1325</v>
      </c>
      <c r="F141" s="5"/>
      <c r="G141" s="6">
        <v>1325</v>
      </c>
      <c r="H141" s="5"/>
      <c r="I141" s="6">
        <v>1325</v>
      </c>
      <c r="J141" s="5"/>
      <c r="K141" s="6">
        <v>1325</v>
      </c>
      <c r="L141" s="5"/>
      <c r="M141" s="6">
        <v>1325</v>
      </c>
      <c r="N141" s="5"/>
      <c r="O141" s="6">
        <v>1325</v>
      </c>
      <c r="P141" s="5"/>
      <c r="Q141" s="6">
        <v>1325</v>
      </c>
      <c r="R141" s="5"/>
      <c r="S141" s="6">
        <v>1325</v>
      </c>
      <c r="T141" s="5"/>
      <c r="U141" s="6">
        <v>1325</v>
      </c>
      <c r="V141" s="5"/>
      <c r="W141" s="6">
        <v>1325</v>
      </c>
      <c r="X141" s="5"/>
    </row>
    <row r="142" spans="1:24" ht="15" customHeight="1" x14ac:dyDescent="0.4">
      <c r="A142" s="4" t="s">
        <v>158</v>
      </c>
      <c r="B142" s="5" t="s">
        <v>32</v>
      </c>
      <c r="C142" s="5"/>
      <c r="D142" s="5"/>
      <c r="F142" s="5"/>
      <c r="H142" s="5"/>
      <c r="J142" s="5"/>
      <c r="L142" s="5"/>
      <c r="N142" s="5"/>
      <c r="P142" s="5"/>
      <c r="R142" s="5"/>
      <c r="T142" s="5"/>
      <c r="V142" s="5"/>
      <c r="X142" s="5"/>
    </row>
    <row r="143" spans="1:24" ht="15" customHeight="1" x14ac:dyDescent="0.4">
      <c r="A143" s="4" t="s">
        <v>159</v>
      </c>
      <c r="B143" s="5" t="s">
        <v>32</v>
      </c>
      <c r="C143" s="5"/>
      <c r="D143" s="5"/>
      <c r="F143" s="5"/>
      <c r="H143" s="5"/>
      <c r="J143" s="5"/>
      <c r="L143" s="5"/>
      <c r="N143" s="5"/>
      <c r="P143" s="5"/>
      <c r="R143" s="5"/>
      <c r="T143" s="5"/>
      <c r="V143" s="5"/>
      <c r="X143" s="5"/>
    </row>
    <row r="144" spans="1:24" ht="15" customHeight="1" x14ac:dyDescent="0.4">
      <c r="A144" s="4" t="s">
        <v>160</v>
      </c>
      <c r="B144" s="5" t="s">
        <v>32</v>
      </c>
      <c r="C144" s="5"/>
      <c r="D144" s="5"/>
      <c r="E144" s="6">
        <v>407</v>
      </c>
      <c r="F144" s="5"/>
      <c r="G144" s="6">
        <v>407</v>
      </c>
      <c r="H144" s="5"/>
      <c r="I144" s="6">
        <v>407</v>
      </c>
      <c r="J144" s="5"/>
      <c r="K144" s="6">
        <v>407</v>
      </c>
      <c r="L144" s="5"/>
      <c r="M144" s="6">
        <v>407</v>
      </c>
      <c r="N144" s="5"/>
      <c r="O144" s="6">
        <v>407</v>
      </c>
      <c r="P144" s="5"/>
      <c r="Q144" s="6">
        <v>407</v>
      </c>
      <c r="R144" s="5"/>
      <c r="S144" s="6">
        <v>407</v>
      </c>
      <c r="T144" s="5"/>
      <c r="U144" s="6">
        <v>407</v>
      </c>
      <c r="V144" s="5"/>
      <c r="W144" s="6">
        <v>407</v>
      </c>
      <c r="X144" s="5"/>
    </row>
    <row r="145" spans="1:24" ht="15" customHeight="1" x14ac:dyDescent="0.4">
      <c r="A145" s="4" t="s">
        <v>161</v>
      </c>
      <c r="B145" s="5" t="s">
        <v>32</v>
      </c>
      <c r="C145" s="5"/>
      <c r="D145" s="5"/>
      <c r="F145" s="5"/>
      <c r="H145" s="5"/>
      <c r="J145" s="5"/>
      <c r="L145" s="5"/>
      <c r="N145" s="5"/>
      <c r="P145" s="5"/>
      <c r="R145" s="5"/>
      <c r="T145" s="5"/>
      <c r="V145" s="5"/>
      <c r="X145" s="5"/>
    </row>
    <row r="146" spans="1:24" ht="15" customHeight="1" x14ac:dyDescent="0.4">
      <c r="A146" s="4" t="s">
        <v>162</v>
      </c>
      <c r="B146" s="5" t="s">
        <v>32</v>
      </c>
      <c r="C146" s="5"/>
      <c r="D146" s="5"/>
      <c r="F146" s="5"/>
      <c r="H146" s="5"/>
      <c r="J146" s="5"/>
      <c r="L146" s="5"/>
      <c r="N146" s="5"/>
      <c r="P146" s="5"/>
      <c r="R146" s="5"/>
      <c r="T146" s="5"/>
      <c r="V146" s="5"/>
      <c r="X146" s="5"/>
    </row>
    <row r="147" spans="1:24" ht="15" customHeight="1" x14ac:dyDescent="0.4">
      <c r="A147" s="4" t="s">
        <v>163</v>
      </c>
      <c r="B147" s="5" t="s">
        <v>32</v>
      </c>
      <c r="C147" s="5"/>
      <c r="D147" s="5"/>
      <c r="F147" s="5"/>
      <c r="H147" s="5"/>
      <c r="J147" s="5"/>
      <c r="L147" s="5"/>
      <c r="N147" s="5"/>
      <c r="P147" s="5"/>
      <c r="R147" s="5"/>
      <c r="T147" s="5"/>
      <c r="V147" s="5"/>
      <c r="X147" s="5"/>
    </row>
    <row r="148" spans="1:24" ht="15" customHeight="1" x14ac:dyDescent="0.4">
      <c r="A148" s="4" t="s">
        <v>164</v>
      </c>
      <c r="B148" s="5" t="s">
        <v>32</v>
      </c>
      <c r="C148" s="5"/>
      <c r="D148" s="5"/>
      <c r="F148" s="5"/>
      <c r="H148" s="5"/>
      <c r="J148" s="5"/>
      <c r="L148" s="5"/>
      <c r="N148" s="5"/>
      <c r="P148" s="5"/>
      <c r="R148" s="5"/>
      <c r="T148" s="5"/>
      <c r="U148" s="6">
        <v>131</v>
      </c>
      <c r="V148" s="5"/>
      <c r="W148" s="6">
        <v>170</v>
      </c>
      <c r="X148" s="5"/>
    </row>
    <row r="149" spans="1:24" ht="15" customHeight="1" x14ac:dyDescent="0.4">
      <c r="A149" s="4" t="s">
        <v>165</v>
      </c>
      <c r="B149" s="5" t="s">
        <v>32</v>
      </c>
      <c r="C149" s="5"/>
      <c r="D149" s="5"/>
      <c r="E149" s="6">
        <v>74</v>
      </c>
      <c r="F149" s="5"/>
      <c r="G149" s="6">
        <v>88</v>
      </c>
      <c r="H149" s="5"/>
      <c r="I149" s="6">
        <v>104</v>
      </c>
      <c r="J149" s="5"/>
      <c r="K149" s="6">
        <v>119</v>
      </c>
      <c r="L149" s="5"/>
      <c r="M149" s="6">
        <v>134</v>
      </c>
      <c r="N149" s="5"/>
      <c r="O149" s="6">
        <v>149</v>
      </c>
      <c r="P149" s="5"/>
      <c r="Q149" s="6">
        <v>164</v>
      </c>
      <c r="R149" s="5"/>
      <c r="S149" s="6">
        <v>172</v>
      </c>
      <c r="T149" s="5"/>
      <c r="V149" s="5"/>
      <c r="X149" s="5"/>
    </row>
    <row r="150" spans="1:24" ht="15" customHeight="1" x14ac:dyDescent="0.4">
      <c r="A150" s="4" t="s">
        <v>166</v>
      </c>
      <c r="B150" s="5" t="s">
        <v>32</v>
      </c>
      <c r="C150" s="5"/>
      <c r="D150" s="5"/>
      <c r="F150" s="5"/>
      <c r="H150" s="5"/>
      <c r="J150" s="5"/>
      <c r="L150" s="5"/>
      <c r="N150" s="5"/>
      <c r="P150" s="5"/>
      <c r="R150" s="5"/>
      <c r="T150" s="5"/>
      <c r="V150" s="5"/>
      <c r="X150" s="5"/>
    </row>
    <row r="151" spans="1:24" ht="15" customHeight="1" x14ac:dyDescent="0.4">
      <c r="A151" s="4" t="s">
        <v>167</v>
      </c>
      <c r="B151" s="5" t="s">
        <v>32</v>
      </c>
      <c r="C151" s="5"/>
      <c r="D151" s="5"/>
      <c r="F151" s="5"/>
      <c r="H151" s="5"/>
      <c r="J151" s="5"/>
      <c r="L151" s="5"/>
      <c r="N151" s="5"/>
      <c r="P151" s="5"/>
      <c r="R151" s="5"/>
      <c r="T151" s="5"/>
      <c r="V151" s="5"/>
      <c r="X151" s="5"/>
    </row>
    <row r="152" spans="1:24" ht="15" customHeight="1" x14ac:dyDescent="0.4">
      <c r="A152" s="4" t="s">
        <v>168</v>
      </c>
      <c r="B152" s="5" t="s">
        <v>32</v>
      </c>
      <c r="C152" s="5"/>
      <c r="D152" s="5"/>
      <c r="F152" s="5"/>
      <c r="H152" s="5"/>
      <c r="J152" s="5"/>
      <c r="L152" s="5"/>
      <c r="N152" s="5"/>
      <c r="P152" s="5"/>
      <c r="R152" s="5"/>
      <c r="T152" s="5"/>
      <c r="V152" s="5"/>
      <c r="X152" s="5"/>
    </row>
    <row r="153" spans="1:24" ht="15" customHeight="1" x14ac:dyDescent="0.4">
      <c r="A153" s="4" t="s">
        <v>169</v>
      </c>
      <c r="B153" s="5" t="s">
        <v>32</v>
      </c>
      <c r="C153" s="5"/>
      <c r="D153" s="5"/>
      <c r="E153" s="6">
        <v>-1</v>
      </c>
      <c r="F153" s="5"/>
      <c r="H153" s="5"/>
      <c r="J153" s="5"/>
      <c r="L153" s="5"/>
      <c r="N153" s="5"/>
      <c r="P153" s="5"/>
      <c r="R153" s="5"/>
      <c r="T153" s="5"/>
      <c r="V153" s="5"/>
      <c r="X153" s="5"/>
    </row>
    <row r="154" spans="1:24" ht="15" customHeight="1" x14ac:dyDescent="0.4">
      <c r="A154" s="4" t="s">
        <v>170</v>
      </c>
      <c r="B154" s="5" t="s">
        <v>32</v>
      </c>
      <c r="C154" s="5"/>
      <c r="D154" s="5"/>
      <c r="F154" s="5"/>
      <c r="H154" s="5"/>
      <c r="J154" s="5"/>
      <c r="L154" s="5"/>
      <c r="N154" s="5"/>
      <c r="P154" s="5"/>
      <c r="R154" s="5"/>
      <c r="T154" s="5"/>
      <c r="V154" s="5"/>
      <c r="X154" s="5"/>
    </row>
    <row r="155" spans="1:24" ht="15" customHeight="1" x14ac:dyDescent="0.4">
      <c r="A155" s="4" t="s">
        <v>171</v>
      </c>
      <c r="B155" s="5" t="s">
        <v>32</v>
      </c>
      <c r="C155" s="5"/>
      <c r="D155" s="5"/>
      <c r="F155" s="5"/>
      <c r="H155" s="5"/>
      <c r="J155" s="5"/>
      <c r="L155" s="5"/>
      <c r="N155" s="5"/>
      <c r="P155" s="5"/>
      <c r="R155" s="5"/>
      <c r="T155" s="5"/>
      <c r="V155" s="5"/>
      <c r="X155" s="5"/>
    </row>
    <row r="156" spans="1:24" ht="15" customHeight="1" x14ac:dyDescent="0.4">
      <c r="A156" s="4" t="s">
        <v>172</v>
      </c>
      <c r="B156" s="5" t="s">
        <v>32</v>
      </c>
      <c r="C156" s="5"/>
      <c r="D156" s="5"/>
      <c r="F156" s="5"/>
      <c r="H156" s="5"/>
      <c r="J156" s="5"/>
      <c r="L156" s="5"/>
      <c r="N156" s="5"/>
      <c r="P156" s="5"/>
      <c r="R156" s="5"/>
      <c r="T156" s="5"/>
      <c r="V156" s="5"/>
      <c r="X156" s="5"/>
    </row>
    <row r="157" spans="1:24" ht="15" customHeight="1" x14ac:dyDescent="0.4">
      <c r="A157" s="4" t="s">
        <v>173</v>
      </c>
      <c r="B157" s="5" t="s">
        <v>32</v>
      </c>
      <c r="C157" s="5"/>
      <c r="D157" s="5"/>
      <c r="F157" s="5"/>
      <c r="H157" s="5"/>
      <c r="J157" s="5"/>
      <c r="L157" s="5"/>
      <c r="N157" s="5"/>
      <c r="P157" s="5"/>
      <c r="R157" s="5"/>
      <c r="T157" s="5"/>
      <c r="V157" s="5"/>
      <c r="X157" s="5"/>
    </row>
    <row r="158" spans="1:24" ht="15" customHeight="1" x14ac:dyDescent="0.4">
      <c r="A158" s="4" t="s">
        <v>174</v>
      </c>
      <c r="B158" s="5" t="s">
        <v>32</v>
      </c>
      <c r="C158" s="5"/>
      <c r="D158" s="5"/>
      <c r="F158" s="5"/>
      <c r="H158" s="5"/>
      <c r="J158" s="5"/>
      <c r="L158" s="5"/>
      <c r="N158" s="5"/>
      <c r="P158" s="5"/>
      <c r="R158" s="5"/>
      <c r="T158" s="5"/>
      <c r="V158" s="5"/>
      <c r="X158" s="5"/>
    </row>
    <row r="159" spans="1:24" ht="15" customHeight="1" x14ac:dyDescent="0.4">
      <c r="A159" s="4" t="s">
        <v>175</v>
      </c>
      <c r="B159" s="5" t="s">
        <v>32</v>
      </c>
      <c r="C159" s="5"/>
      <c r="D159" s="5"/>
      <c r="F159" s="5"/>
      <c r="H159" s="5"/>
      <c r="J159" s="5"/>
      <c r="L159" s="5"/>
      <c r="N159" s="5"/>
      <c r="P159" s="5"/>
      <c r="R159" s="5"/>
      <c r="T159" s="5"/>
      <c r="V159" s="5"/>
      <c r="X159" s="5"/>
    </row>
    <row r="160" spans="1:24" ht="15" customHeight="1" x14ac:dyDescent="0.4">
      <c r="A160" s="4" t="s">
        <v>176</v>
      </c>
      <c r="B160" s="5" t="s">
        <v>32</v>
      </c>
      <c r="C160" s="5"/>
      <c r="D160" s="5"/>
      <c r="F160" s="5"/>
      <c r="H160" s="5"/>
      <c r="J160" s="5"/>
      <c r="L160" s="5"/>
      <c r="N160" s="5"/>
      <c r="P160" s="5"/>
      <c r="R160" s="5"/>
      <c r="T160" s="5"/>
      <c r="V160" s="5"/>
      <c r="X160" s="5"/>
    </row>
    <row r="161" spans="1:24" ht="15" customHeight="1" x14ac:dyDescent="0.4">
      <c r="A161" s="4" t="s">
        <v>177</v>
      </c>
      <c r="B161" s="5" t="s">
        <v>32</v>
      </c>
      <c r="C161" s="5"/>
      <c r="D161" s="5"/>
      <c r="F161" s="5"/>
      <c r="H161" s="5"/>
      <c r="J161" s="5"/>
      <c r="L161" s="5"/>
      <c r="N161" s="5"/>
      <c r="P161" s="5"/>
      <c r="R161" s="5"/>
      <c r="T161" s="5"/>
      <c r="V161" s="5"/>
      <c r="X161" s="5"/>
    </row>
    <row r="162" spans="1:24" ht="15" customHeight="1" x14ac:dyDescent="0.4">
      <c r="A162" s="4" t="s">
        <v>178</v>
      </c>
      <c r="B162" s="5" t="s">
        <v>32</v>
      </c>
      <c r="C162" s="5"/>
      <c r="D162" s="5"/>
      <c r="E162" s="6">
        <v>32009</v>
      </c>
      <c r="F162" s="5"/>
      <c r="G162" s="6">
        <v>30945</v>
      </c>
      <c r="H162" s="5"/>
      <c r="I162" s="6">
        <v>31897</v>
      </c>
      <c r="J162" s="5"/>
      <c r="K162" s="6">
        <v>29557</v>
      </c>
      <c r="L162" s="5"/>
      <c r="M162" s="6">
        <v>34020</v>
      </c>
      <c r="N162" s="5"/>
      <c r="O162" s="6">
        <v>31875</v>
      </c>
      <c r="P162" s="5"/>
      <c r="Q162" s="6">
        <v>31202</v>
      </c>
      <c r="R162" s="5"/>
      <c r="S162" s="6">
        <v>28298</v>
      </c>
      <c r="T162" s="5"/>
      <c r="U162" s="6">
        <v>27668</v>
      </c>
      <c r="V162" s="5"/>
      <c r="W162" s="6">
        <v>27111</v>
      </c>
      <c r="X162" s="5"/>
    </row>
    <row r="163" spans="1:24" ht="15" customHeight="1" x14ac:dyDescent="0.4">
      <c r="A163" s="4" t="s">
        <v>179</v>
      </c>
      <c r="B163" s="5" t="s">
        <v>32</v>
      </c>
      <c r="C163" s="5"/>
      <c r="D163" s="5"/>
      <c r="E163" s="6">
        <v>4295</v>
      </c>
      <c r="F163" s="5"/>
      <c r="G163" s="6">
        <v>4636</v>
      </c>
      <c r="H163" s="5"/>
      <c r="I163" s="6">
        <v>4553</v>
      </c>
      <c r="J163" s="5"/>
      <c r="K163" s="6">
        <v>4437</v>
      </c>
      <c r="L163" s="5"/>
      <c r="M163" s="6">
        <v>4084</v>
      </c>
      <c r="N163" s="5"/>
      <c r="O163" s="6">
        <v>4077</v>
      </c>
      <c r="P163" s="5"/>
      <c r="Q163" s="6">
        <v>3988</v>
      </c>
      <c r="R163" s="5"/>
      <c r="S163" s="6">
        <v>2093</v>
      </c>
      <c r="T163" s="5"/>
      <c r="U163" s="6">
        <v>1862</v>
      </c>
      <c r="V163" s="5"/>
      <c r="W163" s="6">
        <v>1902</v>
      </c>
      <c r="X163" s="5"/>
    </row>
    <row r="164" spans="1:24" ht="15" customHeight="1" x14ac:dyDescent="0.4">
      <c r="A164" s="4" t="s">
        <v>180</v>
      </c>
      <c r="B164" s="5" t="s">
        <v>32</v>
      </c>
      <c r="C164" s="5"/>
      <c r="D164" s="5"/>
      <c r="E164" s="6">
        <v>2490</v>
      </c>
      <c r="F164" s="5"/>
      <c r="G164" s="6">
        <v>2817</v>
      </c>
      <c r="H164" s="5"/>
      <c r="I164" s="6">
        <v>2717</v>
      </c>
      <c r="J164" s="5"/>
      <c r="K164" s="6">
        <v>2586</v>
      </c>
      <c r="L164" s="5"/>
      <c r="M164" s="6">
        <v>2218</v>
      </c>
      <c r="N164" s="5"/>
      <c r="O164" s="6">
        <v>2197</v>
      </c>
      <c r="P164" s="5"/>
      <c r="Q164" s="6">
        <v>2093</v>
      </c>
      <c r="R164" s="5"/>
      <c r="S164" s="6">
        <v>189</v>
      </c>
      <c r="T164" s="5"/>
      <c r="V164" s="5"/>
      <c r="X164" s="5"/>
    </row>
    <row r="165" spans="1:24" ht="15" customHeight="1" x14ac:dyDescent="0.4">
      <c r="A165" s="4" t="s">
        <v>181</v>
      </c>
      <c r="B165" s="5" t="s">
        <v>32</v>
      </c>
      <c r="C165" s="5"/>
      <c r="D165" s="5"/>
      <c r="F165" s="5"/>
      <c r="H165" s="5"/>
      <c r="J165" s="5"/>
      <c r="L165" s="5"/>
      <c r="N165" s="5"/>
      <c r="P165" s="5"/>
      <c r="R165" s="5"/>
      <c r="T165" s="5"/>
      <c r="V165" s="5"/>
      <c r="X165" s="5"/>
    </row>
    <row r="166" spans="1:24" ht="15" customHeight="1" x14ac:dyDescent="0.4">
      <c r="A166" s="4" t="s">
        <v>182</v>
      </c>
      <c r="B166" s="5" t="s">
        <v>32</v>
      </c>
      <c r="C166" s="5"/>
      <c r="D166" s="5"/>
      <c r="F166" s="5"/>
      <c r="H166" s="5"/>
      <c r="J166" s="5"/>
      <c r="L166" s="5"/>
      <c r="N166" s="5"/>
      <c r="P166" s="5"/>
      <c r="R166" s="5"/>
      <c r="T166" s="5"/>
      <c r="V166" s="5"/>
      <c r="X166" s="5"/>
    </row>
    <row r="167" spans="1:24" ht="15" customHeight="1" x14ac:dyDescent="0.4">
      <c r="A167" s="4" t="s">
        <v>183</v>
      </c>
      <c r="B167" s="5" t="s">
        <v>32</v>
      </c>
      <c r="C167" s="5"/>
      <c r="D167" s="5"/>
      <c r="E167" s="6">
        <v>29829</v>
      </c>
      <c r="F167" s="5"/>
      <c r="G167" s="6">
        <v>29121</v>
      </c>
      <c r="H167" s="5"/>
      <c r="I167" s="6">
        <v>25497</v>
      </c>
      <c r="J167" s="5"/>
      <c r="K167" s="6">
        <v>24843</v>
      </c>
      <c r="L167" s="5"/>
      <c r="M167" s="6">
        <v>26819</v>
      </c>
      <c r="N167" s="5"/>
      <c r="O167" s="6">
        <v>26257</v>
      </c>
      <c r="P167" s="5"/>
      <c r="Q167" s="6">
        <v>25314</v>
      </c>
      <c r="R167" s="5"/>
      <c r="S167" s="6">
        <v>22221</v>
      </c>
      <c r="T167" s="5"/>
      <c r="U167" s="6">
        <v>25060</v>
      </c>
      <c r="V167" s="5"/>
      <c r="W167" s="6">
        <v>18733</v>
      </c>
      <c r="X167" s="5"/>
    </row>
    <row r="168" spans="1:24" ht="15" customHeight="1" x14ac:dyDescent="0.4">
      <c r="A168" s="4" t="s">
        <v>184</v>
      </c>
      <c r="B168" s="5" t="s">
        <v>32</v>
      </c>
      <c r="C168" s="5"/>
      <c r="D168" s="5"/>
      <c r="F168" s="5"/>
      <c r="H168" s="5"/>
      <c r="J168" s="5"/>
      <c r="L168" s="5"/>
      <c r="N168" s="5"/>
      <c r="P168" s="5"/>
      <c r="R168" s="5"/>
      <c r="T168" s="5"/>
      <c r="V168" s="5"/>
      <c r="X168" s="5"/>
    </row>
    <row r="169" spans="1:24" ht="15" customHeight="1" x14ac:dyDescent="0.4">
      <c r="A169" s="4" t="s">
        <v>185</v>
      </c>
      <c r="B169" s="5" t="s">
        <v>32</v>
      </c>
      <c r="C169" s="5"/>
      <c r="D169" s="5"/>
      <c r="E169" s="6">
        <v>24221</v>
      </c>
      <c r="F169" s="5"/>
      <c r="G169" s="6">
        <v>23481</v>
      </c>
      <c r="H169" s="5"/>
      <c r="I169" s="6">
        <v>20723</v>
      </c>
      <c r="J169" s="5"/>
      <c r="K169" s="6">
        <v>20518</v>
      </c>
      <c r="L169" s="5"/>
      <c r="M169" s="6">
        <v>22349</v>
      </c>
      <c r="N169" s="5"/>
      <c r="O169" s="6">
        <v>21858</v>
      </c>
      <c r="P169" s="5"/>
      <c r="Q169" s="6">
        <v>21203</v>
      </c>
      <c r="R169" s="5"/>
      <c r="S169" s="6">
        <v>20001</v>
      </c>
      <c r="T169" s="5"/>
      <c r="U169" s="6">
        <v>21436</v>
      </c>
      <c r="V169" s="5"/>
      <c r="W169" s="6">
        <v>15895</v>
      </c>
      <c r="X169" s="5"/>
    </row>
    <row r="170" spans="1:24" ht="15" customHeight="1" x14ac:dyDescent="0.4">
      <c r="A170" s="4" t="s">
        <v>186</v>
      </c>
      <c r="B170" s="5" t="s">
        <v>32</v>
      </c>
      <c r="C170" s="5"/>
      <c r="D170" s="5"/>
      <c r="F170" s="5"/>
      <c r="H170" s="5"/>
      <c r="J170" s="5"/>
      <c r="L170" s="5"/>
      <c r="N170" s="5"/>
      <c r="P170" s="5"/>
      <c r="R170" s="5"/>
      <c r="T170" s="5"/>
      <c r="V170" s="5"/>
      <c r="X170" s="5"/>
    </row>
    <row r="171" spans="1:24" ht="15" customHeight="1" x14ac:dyDescent="0.4">
      <c r="A171" s="4" t="s">
        <v>187</v>
      </c>
      <c r="B171" s="5" t="s">
        <v>32</v>
      </c>
      <c r="C171" s="5"/>
      <c r="D171" s="5"/>
      <c r="E171" s="6">
        <v>5608</v>
      </c>
      <c r="F171" s="5"/>
      <c r="G171" s="6">
        <v>5640</v>
      </c>
      <c r="H171" s="5"/>
      <c r="I171" s="6">
        <v>4774</v>
      </c>
      <c r="J171" s="5"/>
      <c r="K171" s="6">
        <v>4325</v>
      </c>
      <c r="L171" s="5"/>
      <c r="M171" s="6">
        <v>4470</v>
      </c>
      <c r="N171" s="5"/>
      <c r="O171" s="6">
        <v>4398</v>
      </c>
      <c r="P171" s="5"/>
      <c r="Q171" s="6">
        <v>4111</v>
      </c>
      <c r="R171" s="5"/>
      <c r="S171" s="6">
        <v>2220</v>
      </c>
      <c r="T171" s="5"/>
      <c r="U171" s="6">
        <v>3624</v>
      </c>
      <c r="V171" s="5"/>
      <c r="W171" s="6">
        <v>2837</v>
      </c>
      <c r="X171" s="5"/>
    </row>
    <row r="172" spans="1:24" ht="15" customHeight="1" x14ac:dyDescent="0.4">
      <c r="A172" s="4" t="s">
        <v>188</v>
      </c>
      <c r="B172" s="5" t="s">
        <v>32</v>
      </c>
      <c r="C172" s="5"/>
      <c r="D172" s="5"/>
      <c r="E172" s="6">
        <v>3570</v>
      </c>
      <c r="F172" s="5"/>
      <c r="G172" s="6">
        <v>3850</v>
      </c>
      <c r="H172" s="5"/>
      <c r="I172" s="6">
        <v>3896</v>
      </c>
      <c r="J172" s="5"/>
      <c r="K172" s="6">
        <v>3635</v>
      </c>
      <c r="L172" s="5"/>
      <c r="M172" s="6">
        <v>3938</v>
      </c>
      <c r="N172" s="5"/>
      <c r="O172" s="6">
        <v>3666</v>
      </c>
      <c r="P172" s="5"/>
      <c r="Q172" s="6">
        <v>3762</v>
      </c>
      <c r="R172" s="5"/>
      <c r="S172" s="6">
        <v>3748</v>
      </c>
      <c r="T172" s="5"/>
      <c r="U172" s="6">
        <v>3464</v>
      </c>
      <c r="V172" s="5"/>
      <c r="W172" s="6">
        <v>3164</v>
      </c>
      <c r="X172" s="5"/>
    </row>
    <row r="173" spans="1:24" ht="15" customHeight="1" x14ac:dyDescent="0.4">
      <c r="A173" s="4" t="s">
        <v>189</v>
      </c>
      <c r="B173" s="5" t="s">
        <v>32</v>
      </c>
      <c r="C173" s="5"/>
      <c r="D173" s="5"/>
      <c r="F173" s="5"/>
      <c r="H173" s="5"/>
      <c r="J173" s="5"/>
      <c r="L173" s="5"/>
      <c r="N173" s="5"/>
      <c r="P173" s="5"/>
      <c r="R173" s="5"/>
      <c r="T173" s="5"/>
      <c r="V173" s="5"/>
      <c r="X173" s="5"/>
    </row>
    <row r="174" spans="1:24" ht="15" customHeight="1" x14ac:dyDescent="0.4">
      <c r="A174" s="4" t="s">
        <v>190</v>
      </c>
      <c r="B174" s="5" t="s">
        <v>32</v>
      </c>
      <c r="C174" s="5"/>
      <c r="D174" s="5"/>
      <c r="E174" s="6">
        <v>2038</v>
      </c>
      <c r="F174" s="5"/>
      <c r="G174" s="6">
        <v>1790</v>
      </c>
      <c r="H174" s="5"/>
      <c r="I174" s="6">
        <v>878</v>
      </c>
      <c r="J174" s="5"/>
      <c r="K174" s="6">
        <v>690</v>
      </c>
      <c r="L174" s="5"/>
      <c r="M174" s="6">
        <v>532</v>
      </c>
      <c r="N174" s="5"/>
      <c r="O174" s="6">
        <v>732</v>
      </c>
      <c r="P174" s="5"/>
      <c r="Q174" s="6">
        <v>350</v>
      </c>
      <c r="R174" s="5"/>
      <c r="S174" s="6">
        <v>-1528</v>
      </c>
      <c r="T174" s="5"/>
      <c r="U174" s="6">
        <v>160</v>
      </c>
      <c r="V174" s="5"/>
      <c r="W174" s="6">
        <v>-327</v>
      </c>
      <c r="X174" s="5"/>
    </row>
    <row r="175" spans="1:24" ht="15" customHeight="1" x14ac:dyDescent="0.4">
      <c r="A175" s="4" t="s">
        <v>191</v>
      </c>
      <c r="B175" s="5" t="s">
        <v>32</v>
      </c>
      <c r="C175" s="5"/>
      <c r="D175" s="5"/>
      <c r="F175" s="5"/>
      <c r="H175" s="5"/>
      <c r="J175" s="5"/>
      <c r="L175" s="5"/>
      <c r="N175" s="5"/>
      <c r="P175" s="5"/>
      <c r="R175" s="5"/>
      <c r="T175" s="5"/>
      <c r="V175" s="5"/>
      <c r="X175" s="5"/>
    </row>
    <row r="176" spans="1:24" ht="15" customHeight="1" x14ac:dyDescent="0.4">
      <c r="A176" s="4" t="s">
        <v>192</v>
      </c>
      <c r="B176" s="5" t="s">
        <v>32</v>
      </c>
      <c r="C176" s="5"/>
      <c r="D176" s="5"/>
      <c r="F176" s="5"/>
      <c r="H176" s="5"/>
      <c r="J176" s="5"/>
      <c r="L176" s="5"/>
      <c r="N176" s="5"/>
      <c r="P176" s="5"/>
      <c r="R176" s="5"/>
      <c r="T176" s="5"/>
      <c r="V176" s="5"/>
      <c r="X176" s="5"/>
    </row>
    <row r="177" spans="1:24" ht="15" customHeight="1" x14ac:dyDescent="0.4">
      <c r="A177" s="4" t="s">
        <v>193</v>
      </c>
      <c r="B177" s="5" t="s">
        <v>32</v>
      </c>
      <c r="C177" s="5"/>
      <c r="D177" s="5"/>
      <c r="E177" s="6">
        <v>430</v>
      </c>
      <c r="F177" s="5"/>
      <c r="G177" s="6">
        <v>364</v>
      </c>
      <c r="H177" s="5"/>
      <c r="I177" s="6">
        <v>435</v>
      </c>
      <c r="J177" s="5"/>
      <c r="K177" s="6">
        <v>327</v>
      </c>
      <c r="L177" s="5"/>
      <c r="M177" s="6">
        <v>236</v>
      </c>
      <c r="N177" s="5"/>
      <c r="O177" s="6">
        <v>246</v>
      </c>
      <c r="P177" s="5"/>
      <c r="Q177" s="6">
        <v>191</v>
      </c>
      <c r="R177" s="5"/>
      <c r="S177" s="6">
        <v>186</v>
      </c>
      <c r="T177" s="5"/>
      <c r="U177" s="6">
        <v>133</v>
      </c>
      <c r="V177" s="5"/>
      <c r="W177" s="6">
        <v>210</v>
      </c>
      <c r="X177" s="5"/>
    </row>
    <row r="178" spans="1:24" ht="15" customHeight="1" x14ac:dyDescent="0.4">
      <c r="A178" s="4" t="s">
        <v>194</v>
      </c>
      <c r="B178" s="5" t="s">
        <v>32</v>
      </c>
      <c r="C178" s="5"/>
      <c r="D178" s="5"/>
      <c r="E178" s="6">
        <v>283</v>
      </c>
      <c r="F178" s="5"/>
      <c r="G178" s="6">
        <v>289</v>
      </c>
      <c r="H178" s="5"/>
      <c r="I178" s="6">
        <v>170</v>
      </c>
      <c r="J178" s="5"/>
      <c r="K178" s="6">
        <v>155</v>
      </c>
      <c r="L178" s="5"/>
      <c r="M178" s="6">
        <v>94</v>
      </c>
      <c r="N178" s="5"/>
      <c r="O178" s="6">
        <v>60</v>
      </c>
      <c r="P178" s="5"/>
      <c r="Q178" s="6">
        <v>49</v>
      </c>
      <c r="R178" s="5"/>
      <c r="S178" s="6">
        <v>22</v>
      </c>
      <c r="T178" s="5"/>
      <c r="U178" s="6">
        <v>34</v>
      </c>
      <c r="V178" s="5"/>
      <c r="W178" s="6">
        <v>14</v>
      </c>
      <c r="X178" s="5"/>
    </row>
    <row r="179" spans="1:24" ht="15" customHeight="1" x14ac:dyDescent="0.4">
      <c r="A179" s="4" t="s">
        <v>195</v>
      </c>
      <c r="B179" s="5" t="s">
        <v>32</v>
      </c>
      <c r="C179" s="5"/>
      <c r="D179" s="5"/>
      <c r="F179" s="5"/>
      <c r="H179" s="5"/>
      <c r="J179" s="5"/>
      <c r="L179" s="5"/>
      <c r="N179" s="5"/>
      <c r="P179" s="5"/>
      <c r="R179" s="5"/>
      <c r="T179" s="5"/>
      <c r="V179" s="5"/>
      <c r="X179" s="5"/>
    </row>
    <row r="180" spans="1:24" ht="15" customHeight="1" x14ac:dyDescent="0.4">
      <c r="A180" s="4" t="s">
        <v>196</v>
      </c>
      <c r="B180" s="5" t="s">
        <v>32</v>
      </c>
      <c r="C180" s="5"/>
      <c r="D180" s="5"/>
      <c r="F180" s="5"/>
      <c r="H180" s="5"/>
      <c r="J180" s="5"/>
      <c r="L180" s="5"/>
      <c r="N180" s="5"/>
      <c r="P180" s="5"/>
      <c r="R180" s="5"/>
      <c r="T180" s="5"/>
      <c r="V180" s="5"/>
      <c r="X180" s="5"/>
    </row>
    <row r="181" spans="1:24" ht="15" customHeight="1" x14ac:dyDescent="0.4">
      <c r="A181" s="4" t="s">
        <v>197</v>
      </c>
      <c r="B181" s="5" t="s">
        <v>32</v>
      </c>
      <c r="C181" s="5"/>
      <c r="D181" s="5"/>
      <c r="F181" s="5"/>
      <c r="H181" s="5"/>
      <c r="J181" s="5"/>
      <c r="L181" s="5"/>
      <c r="N181" s="5"/>
      <c r="P181" s="5"/>
      <c r="R181" s="5"/>
      <c r="T181" s="5"/>
      <c r="V181" s="5"/>
      <c r="X181" s="5"/>
    </row>
    <row r="182" spans="1:24" ht="15" customHeight="1" x14ac:dyDescent="0.4">
      <c r="A182" s="4" t="s">
        <v>198</v>
      </c>
      <c r="B182" s="5" t="s">
        <v>32</v>
      </c>
      <c r="C182" s="5"/>
      <c r="D182" s="5"/>
      <c r="F182" s="5"/>
      <c r="H182" s="5"/>
      <c r="J182" s="5"/>
      <c r="L182" s="5"/>
      <c r="N182" s="5"/>
      <c r="P182" s="5"/>
      <c r="R182" s="5"/>
      <c r="T182" s="5"/>
      <c r="V182" s="5"/>
      <c r="X182" s="5"/>
    </row>
    <row r="183" spans="1:24" ht="15" customHeight="1" x14ac:dyDescent="0.4">
      <c r="A183" s="4" t="s">
        <v>199</v>
      </c>
      <c r="B183" s="5" t="s">
        <v>32</v>
      </c>
      <c r="C183" s="5"/>
      <c r="D183" s="5"/>
      <c r="F183" s="5"/>
      <c r="H183" s="5"/>
      <c r="J183" s="5"/>
      <c r="L183" s="5"/>
      <c r="N183" s="5"/>
      <c r="P183" s="5"/>
      <c r="R183" s="5"/>
      <c r="T183" s="5"/>
      <c r="V183" s="5"/>
      <c r="X183" s="5"/>
    </row>
    <row r="184" spans="1:24" ht="15" customHeight="1" x14ac:dyDescent="0.4">
      <c r="A184" s="4" t="s">
        <v>200</v>
      </c>
      <c r="B184" s="5" t="s">
        <v>32</v>
      </c>
      <c r="C184" s="5"/>
      <c r="D184" s="5"/>
      <c r="F184" s="5"/>
      <c r="H184" s="5"/>
      <c r="J184" s="5"/>
      <c r="L184" s="5"/>
      <c r="N184" s="5"/>
      <c r="P184" s="5"/>
      <c r="R184" s="5"/>
      <c r="T184" s="5"/>
      <c r="V184" s="5"/>
      <c r="X184" s="5"/>
    </row>
    <row r="185" spans="1:24" ht="15" customHeight="1" x14ac:dyDescent="0.4">
      <c r="A185" s="4" t="s">
        <v>201</v>
      </c>
      <c r="B185" s="5" t="s">
        <v>32</v>
      </c>
      <c r="C185" s="5"/>
      <c r="D185" s="5"/>
      <c r="F185" s="5"/>
      <c r="H185" s="5"/>
      <c r="J185" s="5"/>
      <c r="L185" s="5"/>
      <c r="N185" s="5"/>
      <c r="P185" s="5"/>
      <c r="R185" s="5"/>
      <c r="T185" s="5"/>
      <c r="V185" s="5"/>
      <c r="X185" s="5"/>
    </row>
    <row r="186" spans="1:24" ht="15" customHeight="1" x14ac:dyDescent="0.4">
      <c r="A186" s="4" t="s">
        <v>202</v>
      </c>
      <c r="B186" s="5" t="s">
        <v>32</v>
      </c>
      <c r="C186" s="5"/>
      <c r="D186" s="5"/>
      <c r="F186" s="5"/>
      <c r="H186" s="5"/>
      <c r="J186" s="5"/>
      <c r="L186" s="5"/>
      <c r="N186" s="5"/>
      <c r="P186" s="5"/>
      <c r="R186" s="5"/>
      <c r="T186" s="5"/>
      <c r="V186" s="5"/>
      <c r="X186" s="5"/>
    </row>
    <row r="187" spans="1:24" ht="15" customHeight="1" x14ac:dyDescent="0.4">
      <c r="A187" s="4" t="s">
        <v>203</v>
      </c>
      <c r="B187" s="5" t="s">
        <v>32</v>
      </c>
      <c r="C187" s="5"/>
      <c r="D187" s="5"/>
      <c r="F187" s="5"/>
      <c r="H187" s="5"/>
      <c r="J187" s="5"/>
      <c r="L187" s="5"/>
      <c r="N187" s="5"/>
      <c r="P187" s="5"/>
      <c r="R187" s="5"/>
      <c r="T187" s="5"/>
      <c r="V187" s="5"/>
      <c r="X187" s="5"/>
    </row>
    <row r="188" spans="1:24" ht="15" customHeight="1" x14ac:dyDescent="0.4">
      <c r="A188" s="4" t="s">
        <v>204</v>
      </c>
      <c r="B188" s="5" t="s">
        <v>32</v>
      </c>
      <c r="C188" s="5"/>
      <c r="D188" s="5"/>
      <c r="E188" s="6">
        <v>147</v>
      </c>
      <c r="F188" s="5"/>
      <c r="G188" s="6">
        <v>75</v>
      </c>
      <c r="H188" s="5"/>
      <c r="I188" s="6">
        <v>265</v>
      </c>
      <c r="J188" s="5"/>
      <c r="K188" s="6">
        <v>172</v>
      </c>
      <c r="L188" s="5"/>
      <c r="M188" s="6">
        <v>142</v>
      </c>
      <c r="N188" s="5"/>
      <c r="O188" s="6">
        <v>186</v>
      </c>
      <c r="P188" s="5"/>
      <c r="Q188" s="6">
        <v>142</v>
      </c>
      <c r="R188" s="5"/>
      <c r="S188" s="6">
        <v>164</v>
      </c>
      <c r="T188" s="5"/>
      <c r="U188" s="6">
        <v>99</v>
      </c>
      <c r="V188" s="5"/>
      <c r="W188" s="6">
        <v>196</v>
      </c>
      <c r="X188" s="5"/>
    </row>
    <row r="189" spans="1:24" ht="15" customHeight="1" x14ac:dyDescent="0.4">
      <c r="A189" s="4" t="s">
        <v>205</v>
      </c>
      <c r="B189" s="5" t="s">
        <v>32</v>
      </c>
      <c r="C189" s="5"/>
      <c r="D189" s="5"/>
      <c r="E189" s="6">
        <v>1042</v>
      </c>
      <c r="F189" s="5"/>
      <c r="G189" s="6">
        <v>1015</v>
      </c>
      <c r="H189" s="5"/>
      <c r="I189" s="6">
        <v>857</v>
      </c>
      <c r="J189" s="5"/>
      <c r="K189" s="6">
        <v>666</v>
      </c>
      <c r="L189" s="5"/>
      <c r="M189" s="6">
        <v>601</v>
      </c>
      <c r="N189" s="5"/>
      <c r="O189" s="6">
        <v>541</v>
      </c>
      <c r="P189" s="5"/>
      <c r="Q189" s="6">
        <v>416</v>
      </c>
      <c r="R189" s="5"/>
      <c r="S189" s="6">
        <v>393</v>
      </c>
      <c r="T189" s="5"/>
      <c r="U189" s="6">
        <v>392</v>
      </c>
      <c r="V189" s="5"/>
      <c r="W189" s="6">
        <v>396</v>
      </c>
      <c r="X189" s="5"/>
    </row>
    <row r="190" spans="1:24" ht="15" customHeight="1" x14ac:dyDescent="0.4">
      <c r="A190" s="4" t="s">
        <v>206</v>
      </c>
      <c r="B190" s="5" t="s">
        <v>32</v>
      </c>
      <c r="C190" s="5"/>
      <c r="D190" s="5"/>
      <c r="E190" s="6">
        <v>949</v>
      </c>
      <c r="F190" s="5"/>
      <c r="G190" s="6">
        <v>948</v>
      </c>
      <c r="H190" s="5"/>
      <c r="I190" s="6">
        <v>818</v>
      </c>
      <c r="J190" s="5"/>
      <c r="K190" s="6">
        <v>641</v>
      </c>
      <c r="L190" s="5"/>
      <c r="M190" s="6">
        <v>565</v>
      </c>
      <c r="N190" s="5"/>
      <c r="O190" s="6">
        <v>521</v>
      </c>
      <c r="P190" s="5"/>
      <c r="Q190" s="6">
        <v>389</v>
      </c>
      <c r="R190" s="5"/>
      <c r="S190" s="6">
        <v>349</v>
      </c>
      <c r="T190" s="5"/>
      <c r="U190" s="6">
        <v>367</v>
      </c>
      <c r="V190" s="5"/>
      <c r="W190" s="6">
        <v>387</v>
      </c>
      <c r="X190" s="5"/>
    </row>
    <row r="191" spans="1:24" ht="15" customHeight="1" x14ac:dyDescent="0.4">
      <c r="A191" s="4" t="s">
        <v>207</v>
      </c>
      <c r="B191" s="5" t="s">
        <v>32</v>
      </c>
      <c r="C191" s="5"/>
      <c r="D191" s="5"/>
      <c r="F191" s="5"/>
      <c r="H191" s="5"/>
      <c r="J191" s="5"/>
      <c r="L191" s="5"/>
      <c r="M191" s="6">
        <v>18</v>
      </c>
      <c r="N191" s="5"/>
      <c r="P191" s="5"/>
      <c r="R191" s="5"/>
      <c r="T191" s="5"/>
      <c r="V191" s="5"/>
      <c r="X191" s="5"/>
    </row>
    <row r="192" spans="1:24" ht="15" customHeight="1" x14ac:dyDescent="0.4">
      <c r="A192" s="4" t="s">
        <v>208</v>
      </c>
      <c r="B192" s="5" t="s">
        <v>32</v>
      </c>
      <c r="C192" s="5"/>
      <c r="D192" s="5"/>
      <c r="F192" s="5"/>
      <c r="H192" s="5"/>
      <c r="J192" s="5"/>
      <c r="L192" s="5"/>
      <c r="N192" s="5"/>
      <c r="P192" s="5"/>
      <c r="R192" s="5"/>
      <c r="T192" s="5"/>
      <c r="V192" s="5"/>
      <c r="X192" s="5"/>
    </row>
    <row r="193" spans="1:24" ht="15" customHeight="1" x14ac:dyDescent="0.4">
      <c r="A193" s="4" t="s">
        <v>209</v>
      </c>
      <c r="B193" s="5" t="s">
        <v>32</v>
      </c>
      <c r="C193" s="5"/>
      <c r="D193" s="5"/>
      <c r="F193" s="5"/>
      <c r="H193" s="5"/>
      <c r="J193" s="5"/>
      <c r="L193" s="5"/>
      <c r="N193" s="5"/>
      <c r="P193" s="5"/>
      <c r="R193" s="5"/>
      <c r="T193" s="5"/>
      <c r="V193" s="5"/>
      <c r="X193" s="5"/>
    </row>
    <row r="194" spans="1:24" ht="15" customHeight="1" x14ac:dyDescent="0.4">
      <c r="A194" s="4" t="s">
        <v>210</v>
      </c>
      <c r="B194" s="5" t="s">
        <v>32</v>
      </c>
      <c r="C194" s="5"/>
      <c r="D194" s="5"/>
      <c r="F194" s="5"/>
      <c r="H194" s="5"/>
      <c r="J194" s="5"/>
      <c r="L194" s="5"/>
      <c r="N194" s="5"/>
      <c r="P194" s="5"/>
      <c r="R194" s="5"/>
      <c r="T194" s="5"/>
      <c r="V194" s="5"/>
      <c r="X194" s="5"/>
    </row>
    <row r="195" spans="1:24" ht="15" customHeight="1" x14ac:dyDescent="0.4">
      <c r="A195" s="4" t="s">
        <v>211</v>
      </c>
      <c r="B195" s="5" t="s">
        <v>32</v>
      </c>
      <c r="C195" s="5"/>
      <c r="D195" s="5"/>
      <c r="F195" s="5"/>
      <c r="H195" s="5"/>
      <c r="J195" s="5"/>
      <c r="L195" s="5"/>
      <c r="N195" s="5"/>
      <c r="P195" s="5"/>
      <c r="R195" s="5"/>
      <c r="T195" s="5"/>
      <c r="V195" s="5"/>
      <c r="X195" s="5"/>
    </row>
    <row r="196" spans="1:24" ht="15" customHeight="1" x14ac:dyDescent="0.4">
      <c r="A196" s="4" t="s">
        <v>212</v>
      </c>
      <c r="B196" s="5" t="s">
        <v>32</v>
      </c>
      <c r="C196" s="5"/>
      <c r="D196" s="5"/>
      <c r="F196" s="5"/>
      <c r="H196" s="5"/>
      <c r="J196" s="5"/>
      <c r="L196" s="5"/>
      <c r="N196" s="5"/>
      <c r="P196" s="5"/>
      <c r="R196" s="5"/>
      <c r="T196" s="5"/>
      <c r="V196" s="5"/>
      <c r="X196" s="5"/>
    </row>
    <row r="197" spans="1:24" ht="15" customHeight="1" x14ac:dyDescent="0.4">
      <c r="A197" s="4" t="s">
        <v>213</v>
      </c>
      <c r="B197" s="5" t="s">
        <v>32</v>
      </c>
      <c r="C197" s="5"/>
      <c r="D197" s="5"/>
      <c r="F197" s="5"/>
      <c r="H197" s="5"/>
      <c r="J197" s="5"/>
      <c r="L197" s="5"/>
      <c r="N197" s="5"/>
      <c r="P197" s="5"/>
      <c r="R197" s="5"/>
      <c r="T197" s="5"/>
      <c r="V197" s="5"/>
      <c r="X197" s="5"/>
    </row>
    <row r="198" spans="1:24" ht="15" customHeight="1" x14ac:dyDescent="0.4">
      <c r="A198" s="4" t="s">
        <v>214</v>
      </c>
      <c r="B198" s="5" t="s">
        <v>32</v>
      </c>
      <c r="C198" s="5"/>
      <c r="D198" s="5"/>
      <c r="F198" s="5"/>
      <c r="H198" s="5"/>
      <c r="J198" s="5"/>
      <c r="L198" s="5"/>
      <c r="N198" s="5"/>
      <c r="P198" s="5"/>
      <c r="R198" s="5"/>
      <c r="T198" s="5"/>
      <c r="V198" s="5"/>
      <c r="X198" s="5"/>
    </row>
    <row r="199" spans="1:24" ht="15" customHeight="1" x14ac:dyDescent="0.4">
      <c r="A199" s="4" t="s">
        <v>215</v>
      </c>
      <c r="B199" s="5" t="s">
        <v>32</v>
      </c>
      <c r="C199" s="5"/>
      <c r="D199" s="5"/>
      <c r="F199" s="5"/>
      <c r="H199" s="5"/>
      <c r="J199" s="5"/>
      <c r="L199" s="5"/>
      <c r="N199" s="5"/>
      <c r="P199" s="5"/>
      <c r="R199" s="5"/>
      <c r="T199" s="5"/>
      <c r="V199" s="5"/>
      <c r="X199" s="5"/>
    </row>
    <row r="200" spans="1:24" ht="15" customHeight="1" x14ac:dyDescent="0.4">
      <c r="A200" s="4" t="s">
        <v>216</v>
      </c>
      <c r="B200" s="5" t="s">
        <v>32</v>
      </c>
      <c r="C200" s="5"/>
      <c r="D200" s="5"/>
      <c r="F200" s="5"/>
      <c r="H200" s="5"/>
      <c r="J200" s="5"/>
      <c r="L200" s="5"/>
      <c r="N200" s="5"/>
      <c r="P200" s="5"/>
      <c r="R200" s="5"/>
      <c r="T200" s="5"/>
      <c r="V200" s="5"/>
      <c r="X200" s="5"/>
    </row>
    <row r="201" spans="1:24" ht="15" customHeight="1" x14ac:dyDescent="0.4">
      <c r="A201" s="4" t="s">
        <v>217</v>
      </c>
      <c r="B201" s="5" t="s">
        <v>32</v>
      </c>
      <c r="C201" s="5"/>
      <c r="D201" s="5"/>
      <c r="F201" s="5"/>
      <c r="H201" s="5"/>
      <c r="J201" s="5"/>
      <c r="L201" s="5"/>
      <c r="N201" s="5"/>
      <c r="P201" s="5"/>
      <c r="R201" s="5"/>
      <c r="T201" s="5"/>
      <c r="V201" s="5"/>
      <c r="X201" s="5"/>
    </row>
    <row r="202" spans="1:24" ht="15" customHeight="1" x14ac:dyDescent="0.4">
      <c r="A202" s="4" t="s">
        <v>218</v>
      </c>
      <c r="B202" s="5" t="s">
        <v>32</v>
      </c>
      <c r="C202" s="5"/>
      <c r="D202" s="5"/>
      <c r="E202" s="6">
        <v>93</v>
      </c>
      <c r="F202" s="5"/>
      <c r="G202" s="6">
        <v>67</v>
      </c>
      <c r="H202" s="5"/>
      <c r="I202" s="6">
        <v>39</v>
      </c>
      <c r="J202" s="5"/>
      <c r="K202" s="6">
        <v>25</v>
      </c>
      <c r="L202" s="5"/>
      <c r="M202" s="6">
        <v>18</v>
      </c>
      <c r="N202" s="5"/>
      <c r="O202" s="6">
        <v>19</v>
      </c>
      <c r="P202" s="5"/>
      <c r="Q202" s="6">
        <v>26</v>
      </c>
      <c r="R202" s="5"/>
      <c r="S202" s="6">
        <v>44</v>
      </c>
      <c r="T202" s="5"/>
      <c r="U202" s="6">
        <v>25</v>
      </c>
      <c r="V202" s="5"/>
      <c r="W202" s="6">
        <v>9</v>
      </c>
      <c r="X202" s="5"/>
    </row>
    <row r="203" spans="1:24" ht="15" customHeight="1" x14ac:dyDescent="0.4">
      <c r="A203" s="4" t="s">
        <v>219</v>
      </c>
      <c r="B203" s="5" t="s">
        <v>32</v>
      </c>
      <c r="C203" s="5"/>
      <c r="D203" s="5"/>
      <c r="E203" s="6">
        <v>1426</v>
      </c>
      <c r="F203" s="5"/>
      <c r="G203" s="6">
        <v>1139</v>
      </c>
      <c r="H203" s="5"/>
      <c r="I203" s="6">
        <v>456</v>
      </c>
      <c r="J203" s="5"/>
      <c r="K203" s="6">
        <v>351</v>
      </c>
      <c r="L203" s="5"/>
      <c r="M203" s="6">
        <v>167</v>
      </c>
      <c r="N203" s="5"/>
      <c r="O203" s="6">
        <v>438</v>
      </c>
      <c r="P203" s="5"/>
      <c r="Q203" s="6">
        <v>125</v>
      </c>
      <c r="R203" s="5"/>
      <c r="S203" s="6">
        <v>-1735</v>
      </c>
      <c r="T203" s="5"/>
      <c r="U203" s="6">
        <v>-99</v>
      </c>
      <c r="V203" s="5"/>
      <c r="W203" s="6">
        <v>-513</v>
      </c>
      <c r="X203" s="5"/>
    </row>
    <row r="204" spans="1:24" ht="15" customHeight="1" x14ac:dyDescent="0.4">
      <c r="A204" s="4" t="s">
        <v>220</v>
      </c>
      <c r="B204" s="5" t="s">
        <v>32</v>
      </c>
      <c r="C204" s="5"/>
      <c r="D204" s="5"/>
      <c r="F204" s="5"/>
      <c r="H204" s="5"/>
      <c r="J204" s="5"/>
      <c r="L204" s="5"/>
      <c r="M204" s="6">
        <v>153</v>
      </c>
      <c r="N204" s="5"/>
      <c r="P204" s="5"/>
      <c r="Q204" s="6">
        <v>143</v>
      </c>
      <c r="R204" s="5"/>
      <c r="T204" s="5"/>
      <c r="U204" s="6">
        <v>51</v>
      </c>
      <c r="V204" s="5"/>
      <c r="W204" s="6">
        <v>1724</v>
      </c>
      <c r="X204" s="5"/>
    </row>
    <row r="205" spans="1:24" ht="15" customHeight="1" x14ac:dyDescent="0.4">
      <c r="A205" s="4" t="s">
        <v>221</v>
      </c>
      <c r="B205" s="5" t="s">
        <v>32</v>
      </c>
      <c r="C205" s="5"/>
      <c r="D205" s="5"/>
      <c r="F205" s="5"/>
      <c r="H205" s="5"/>
      <c r="J205" s="5"/>
      <c r="L205" s="5"/>
      <c r="N205" s="5"/>
      <c r="P205" s="5"/>
      <c r="R205" s="5"/>
      <c r="T205" s="5"/>
      <c r="V205" s="5"/>
      <c r="X205" s="5"/>
    </row>
    <row r="206" spans="1:24" ht="15" customHeight="1" x14ac:dyDescent="0.4">
      <c r="A206" s="4" t="s">
        <v>195</v>
      </c>
      <c r="B206" s="5" t="s">
        <v>32</v>
      </c>
      <c r="C206" s="5"/>
      <c r="D206" s="5"/>
      <c r="F206" s="5"/>
      <c r="H206" s="5"/>
      <c r="J206" s="5"/>
      <c r="L206" s="5"/>
      <c r="N206" s="5"/>
      <c r="P206" s="5"/>
      <c r="R206" s="5"/>
      <c r="T206" s="5"/>
      <c r="V206" s="5"/>
      <c r="X206" s="5"/>
    </row>
    <row r="207" spans="1:24" ht="15" customHeight="1" x14ac:dyDescent="0.4">
      <c r="A207" s="4" t="s">
        <v>196</v>
      </c>
      <c r="B207" s="5" t="s">
        <v>32</v>
      </c>
      <c r="C207" s="5"/>
      <c r="D207" s="5"/>
      <c r="F207" s="5"/>
      <c r="H207" s="5"/>
      <c r="J207" s="5"/>
      <c r="L207" s="5"/>
      <c r="N207" s="5"/>
      <c r="P207" s="5"/>
      <c r="R207" s="5"/>
      <c r="T207" s="5"/>
      <c r="V207" s="5"/>
      <c r="X207" s="5"/>
    </row>
    <row r="208" spans="1:24" ht="15" customHeight="1" x14ac:dyDescent="0.4">
      <c r="A208" s="4" t="s">
        <v>198</v>
      </c>
      <c r="B208" s="5" t="s">
        <v>32</v>
      </c>
      <c r="C208" s="5"/>
      <c r="D208" s="5"/>
      <c r="F208" s="5"/>
      <c r="H208" s="5"/>
      <c r="J208" s="5"/>
      <c r="L208" s="5"/>
      <c r="M208" s="6">
        <v>153</v>
      </c>
      <c r="N208" s="5"/>
      <c r="P208" s="5"/>
      <c r="Q208" s="6">
        <v>130</v>
      </c>
      <c r="R208" s="5"/>
      <c r="T208" s="5"/>
      <c r="V208" s="5"/>
      <c r="W208" s="6">
        <v>1724</v>
      </c>
      <c r="X208" s="5"/>
    </row>
    <row r="209" spans="1:24" ht="15" customHeight="1" x14ac:dyDescent="0.4">
      <c r="A209" s="4" t="s">
        <v>199</v>
      </c>
      <c r="B209" s="5" t="s">
        <v>32</v>
      </c>
      <c r="C209" s="5"/>
      <c r="D209" s="5"/>
      <c r="F209" s="5"/>
      <c r="H209" s="5"/>
      <c r="J209" s="5"/>
      <c r="L209" s="5"/>
      <c r="N209" s="5"/>
      <c r="P209" s="5"/>
      <c r="R209" s="5"/>
      <c r="T209" s="5"/>
      <c r="V209" s="5"/>
      <c r="X209" s="5"/>
    </row>
    <row r="210" spans="1:24" ht="15" customHeight="1" x14ac:dyDescent="0.4">
      <c r="A210" s="4" t="s">
        <v>222</v>
      </c>
      <c r="B210" s="5" t="s">
        <v>32</v>
      </c>
      <c r="C210" s="5"/>
      <c r="D210" s="5"/>
      <c r="F210" s="5"/>
      <c r="H210" s="5"/>
      <c r="J210" s="5"/>
      <c r="L210" s="5"/>
      <c r="N210" s="5"/>
      <c r="P210" s="5"/>
      <c r="R210" s="5"/>
      <c r="T210" s="5"/>
      <c r="V210" s="5"/>
      <c r="X210" s="5"/>
    </row>
    <row r="211" spans="1:24" ht="15" customHeight="1" x14ac:dyDescent="0.4">
      <c r="A211" s="4" t="s">
        <v>223</v>
      </c>
      <c r="B211" s="5" t="s">
        <v>32</v>
      </c>
      <c r="C211" s="5"/>
      <c r="D211" s="5"/>
      <c r="F211" s="5"/>
      <c r="H211" s="5"/>
      <c r="J211" s="5"/>
      <c r="L211" s="5"/>
      <c r="N211" s="5"/>
      <c r="P211" s="5"/>
      <c r="R211" s="5"/>
      <c r="T211" s="5"/>
      <c r="V211" s="5"/>
      <c r="X211" s="5"/>
    </row>
    <row r="212" spans="1:24" ht="15" customHeight="1" x14ac:dyDescent="0.4">
      <c r="A212" s="4" t="s">
        <v>224</v>
      </c>
      <c r="B212" s="5" t="s">
        <v>32</v>
      </c>
      <c r="C212" s="5"/>
      <c r="D212" s="5"/>
      <c r="F212" s="5"/>
      <c r="H212" s="5"/>
      <c r="J212" s="5"/>
      <c r="L212" s="5"/>
      <c r="N212" s="5"/>
      <c r="P212" s="5"/>
      <c r="R212" s="5"/>
      <c r="T212" s="5"/>
      <c r="V212" s="5"/>
      <c r="X212" s="5"/>
    </row>
    <row r="213" spans="1:24" ht="15" customHeight="1" x14ac:dyDescent="0.4">
      <c r="A213" s="4" t="s">
        <v>225</v>
      </c>
      <c r="B213" s="5" t="s">
        <v>32</v>
      </c>
      <c r="C213" s="5"/>
      <c r="D213" s="5"/>
      <c r="F213" s="5"/>
      <c r="H213" s="5"/>
      <c r="J213" s="5"/>
      <c r="L213" s="5"/>
      <c r="N213" s="5"/>
      <c r="P213" s="5"/>
      <c r="R213" s="5"/>
      <c r="T213" s="5"/>
      <c r="V213" s="5"/>
      <c r="X213" s="5"/>
    </row>
    <row r="214" spans="1:24" ht="15" customHeight="1" x14ac:dyDescent="0.4">
      <c r="A214" s="4" t="s">
        <v>226</v>
      </c>
      <c r="B214" s="5" t="s">
        <v>32</v>
      </c>
      <c r="C214" s="5"/>
      <c r="D214" s="5"/>
      <c r="F214" s="5"/>
      <c r="H214" s="5"/>
      <c r="J214" s="5"/>
      <c r="L214" s="5"/>
      <c r="N214" s="5"/>
      <c r="P214" s="5"/>
      <c r="R214" s="5"/>
      <c r="T214" s="5"/>
      <c r="V214" s="5"/>
      <c r="X214" s="5"/>
    </row>
    <row r="215" spans="1:24" ht="15" customHeight="1" x14ac:dyDescent="0.4">
      <c r="A215" s="4" t="s">
        <v>227</v>
      </c>
      <c r="B215" s="5" t="s">
        <v>32</v>
      </c>
      <c r="C215" s="5"/>
      <c r="D215" s="5"/>
      <c r="F215" s="5"/>
      <c r="H215" s="5"/>
      <c r="J215" s="5"/>
      <c r="L215" s="5"/>
      <c r="N215" s="5"/>
      <c r="P215" s="5"/>
      <c r="Q215" s="6">
        <v>13</v>
      </c>
      <c r="R215" s="5"/>
      <c r="T215" s="5"/>
      <c r="U215" s="6">
        <v>51</v>
      </c>
      <c r="V215" s="5"/>
      <c r="X215" s="5"/>
    </row>
    <row r="216" spans="1:24" ht="15" customHeight="1" x14ac:dyDescent="0.4">
      <c r="A216" s="4" t="s">
        <v>228</v>
      </c>
      <c r="B216" s="5" t="s">
        <v>32</v>
      </c>
      <c r="C216" s="5"/>
      <c r="D216" s="5"/>
      <c r="E216" s="6">
        <v>90</v>
      </c>
      <c r="F216" s="5"/>
      <c r="G216" s="6">
        <v>56</v>
      </c>
      <c r="H216" s="5"/>
      <c r="I216" s="6">
        <v>42</v>
      </c>
      <c r="J216" s="5"/>
      <c r="L216" s="5"/>
      <c r="M216" s="6">
        <v>132</v>
      </c>
      <c r="N216" s="5"/>
      <c r="P216" s="5"/>
      <c r="Q216" s="6">
        <v>92</v>
      </c>
      <c r="R216" s="5"/>
      <c r="S216" s="6">
        <v>32</v>
      </c>
      <c r="T216" s="5"/>
      <c r="U216" s="6">
        <v>771</v>
      </c>
      <c r="V216" s="5"/>
      <c r="W216" s="6">
        <v>1138</v>
      </c>
      <c r="X216" s="5"/>
    </row>
    <row r="217" spans="1:24" ht="15" customHeight="1" x14ac:dyDescent="0.4">
      <c r="A217" s="4" t="s">
        <v>229</v>
      </c>
      <c r="B217" s="5" t="s">
        <v>32</v>
      </c>
      <c r="C217" s="5"/>
      <c r="D217" s="5"/>
      <c r="F217" s="5"/>
      <c r="H217" s="5"/>
      <c r="J217" s="5"/>
      <c r="L217" s="5"/>
      <c r="N217" s="5"/>
      <c r="P217" s="5"/>
      <c r="R217" s="5"/>
      <c r="T217" s="5"/>
      <c r="V217" s="5"/>
      <c r="X217" s="5"/>
    </row>
    <row r="218" spans="1:24" ht="15" customHeight="1" x14ac:dyDescent="0.4">
      <c r="A218" s="4" t="s">
        <v>230</v>
      </c>
      <c r="B218" s="5" t="s">
        <v>32</v>
      </c>
      <c r="C218" s="5"/>
      <c r="D218" s="5"/>
      <c r="F218" s="5"/>
      <c r="H218" s="5"/>
      <c r="J218" s="5"/>
      <c r="L218" s="5"/>
      <c r="N218" s="5"/>
      <c r="P218" s="5"/>
      <c r="R218" s="5"/>
      <c r="T218" s="5"/>
      <c r="V218" s="5"/>
      <c r="X218" s="5"/>
    </row>
    <row r="219" spans="1:24" ht="15" customHeight="1" x14ac:dyDescent="0.4">
      <c r="A219" s="4" t="s">
        <v>208</v>
      </c>
      <c r="B219" s="5" t="s">
        <v>32</v>
      </c>
      <c r="C219" s="5"/>
      <c r="D219" s="5"/>
      <c r="F219" s="5"/>
      <c r="H219" s="5"/>
      <c r="J219" s="5"/>
      <c r="L219" s="5"/>
      <c r="N219" s="5"/>
      <c r="P219" s="5"/>
      <c r="R219" s="5"/>
      <c r="T219" s="5"/>
      <c r="V219" s="5"/>
      <c r="X219" s="5"/>
    </row>
    <row r="220" spans="1:24" ht="15" customHeight="1" x14ac:dyDescent="0.4">
      <c r="A220" s="4" t="s">
        <v>209</v>
      </c>
      <c r="B220" s="5" t="s">
        <v>32</v>
      </c>
      <c r="C220" s="5"/>
      <c r="D220" s="5"/>
      <c r="F220" s="5"/>
      <c r="H220" s="5"/>
      <c r="J220" s="5"/>
      <c r="L220" s="5"/>
      <c r="N220" s="5"/>
      <c r="P220" s="5"/>
      <c r="R220" s="5"/>
      <c r="T220" s="5"/>
      <c r="V220" s="5"/>
      <c r="W220" s="6">
        <v>27</v>
      </c>
      <c r="X220" s="5"/>
    </row>
    <row r="221" spans="1:24" ht="15" customHeight="1" x14ac:dyDescent="0.4">
      <c r="A221" s="4" t="s">
        <v>211</v>
      </c>
      <c r="B221" s="5" t="s">
        <v>32</v>
      </c>
      <c r="C221" s="5"/>
      <c r="D221" s="5"/>
      <c r="F221" s="5"/>
      <c r="G221" s="6">
        <v>56</v>
      </c>
      <c r="H221" s="5"/>
      <c r="J221" s="5"/>
      <c r="L221" s="5"/>
      <c r="N221" s="5"/>
      <c r="P221" s="5"/>
      <c r="Q221" s="6">
        <v>8</v>
      </c>
      <c r="R221" s="5"/>
      <c r="S221" s="6">
        <v>25</v>
      </c>
      <c r="T221" s="5"/>
      <c r="U221" s="6">
        <v>599</v>
      </c>
      <c r="V221" s="5"/>
      <c r="W221" s="6">
        <v>208</v>
      </c>
      <c r="X221" s="5"/>
    </row>
    <row r="222" spans="1:24" ht="15" customHeight="1" x14ac:dyDescent="0.4">
      <c r="A222" s="4" t="s">
        <v>212</v>
      </c>
      <c r="B222" s="5" t="s">
        <v>32</v>
      </c>
      <c r="C222" s="5"/>
      <c r="D222" s="5"/>
      <c r="F222" s="5"/>
      <c r="H222" s="5"/>
      <c r="J222" s="5"/>
      <c r="L222" s="5"/>
      <c r="N222" s="5"/>
      <c r="P222" s="5"/>
      <c r="R222" s="5"/>
      <c r="T222" s="5"/>
      <c r="V222" s="5"/>
      <c r="X222" s="5"/>
    </row>
    <row r="223" spans="1:24" ht="15" customHeight="1" x14ac:dyDescent="0.4">
      <c r="A223" s="4" t="s">
        <v>231</v>
      </c>
      <c r="B223" s="5" t="s">
        <v>32</v>
      </c>
      <c r="C223" s="5"/>
      <c r="D223" s="5"/>
      <c r="F223" s="5"/>
      <c r="H223" s="5"/>
      <c r="J223" s="5"/>
      <c r="L223" s="5"/>
      <c r="N223" s="5"/>
      <c r="P223" s="5"/>
      <c r="R223" s="5"/>
      <c r="T223" s="5"/>
      <c r="V223" s="5"/>
      <c r="X223" s="5"/>
    </row>
    <row r="224" spans="1:24" ht="15" customHeight="1" x14ac:dyDescent="0.4">
      <c r="A224" s="4" t="s">
        <v>232</v>
      </c>
      <c r="B224" s="5" t="s">
        <v>32</v>
      </c>
      <c r="C224" s="5"/>
      <c r="D224" s="5"/>
      <c r="F224" s="5"/>
      <c r="H224" s="5"/>
      <c r="J224" s="5"/>
      <c r="L224" s="5"/>
      <c r="N224" s="5"/>
      <c r="P224" s="5"/>
      <c r="R224" s="5"/>
      <c r="T224" s="5"/>
      <c r="V224" s="5"/>
      <c r="X224" s="5"/>
    </row>
    <row r="225" spans="1:24" ht="15" customHeight="1" x14ac:dyDescent="0.4">
      <c r="A225" s="4" t="s">
        <v>233</v>
      </c>
      <c r="B225" s="5" t="s">
        <v>32</v>
      </c>
      <c r="C225" s="5"/>
      <c r="D225" s="5"/>
      <c r="F225" s="5"/>
      <c r="H225" s="5"/>
      <c r="J225" s="5"/>
      <c r="L225" s="5"/>
      <c r="N225" s="5"/>
      <c r="P225" s="5"/>
      <c r="R225" s="5"/>
      <c r="T225" s="5"/>
      <c r="V225" s="5"/>
      <c r="X225" s="5"/>
    </row>
    <row r="226" spans="1:24" ht="15" customHeight="1" x14ac:dyDescent="0.4">
      <c r="A226" s="4" t="s">
        <v>234</v>
      </c>
      <c r="B226" s="5" t="s">
        <v>32</v>
      </c>
      <c r="C226" s="5"/>
      <c r="D226" s="5"/>
      <c r="F226" s="5"/>
      <c r="H226" s="5"/>
      <c r="J226" s="5"/>
      <c r="L226" s="5"/>
      <c r="N226" s="5"/>
      <c r="P226" s="5"/>
      <c r="R226" s="5"/>
      <c r="T226" s="5"/>
      <c r="V226" s="5"/>
      <c r="X226" s="5"/>
    </row>
    <row r="227" spans="1:24" ht="15" customHeight="1" x14ac:dyDescent="0.4">
      <c r="A227" s="4" t="s">
        <v>235</v>
      </c>
      <c r="B227" s="5" t="s">
        <v>32</v>
      </c>
      <c r="C227" s="5"/>
      <c r="D227" s="5"/>
      <c r="E227" s="6">
        <v>90</v>
      </c>
      <c r="F227" s="5"/>
      <c r="H227" s="5"/>
      <c r="I227" s="6">
        <v>42</v>
      </c>
      <c r="J227" s="5"/>
      <c r="L227" s="5"/>
      <c r="M227" s="6">
        <v>132</v>
      </c>
      <c r="N227" s="5"/>
      <c r="P227" s="5"/>
      <c r="Q227" s="6">
        <v>85</v>
      </c>
      <c r="R227" s="5"/>
      <c r="S227" s="6">
        <v>7</v>
      </c>
      <c r="T227" s="5"/>
      <c r="U227" s="6">
        <v>171</v>
      </c>
      <c r="V227" s="5"/>
      <c r="W227" s="6">
        <v>903</v>
      </c>
      <c r="X227" s="5"/>
    </row>
    <row r="228" spans="1:24" ht="15" customHeight="1" x14ac:dyDescent="0.4">
      <c r="A228" s="4" t="s">
        <v>236</v>
      </c>
      <c r="B228" s="5" t="s">
        <v>32</v>
      </c>
      <c r="C228" s="5"/>
      <c r="D228" s="5"/>
      <c r="F228" s="5"/>
      <c r="H228" s="5"/>
      <c r="J228" s="5"/>
      <c r="L228" s="5"/>
      <c r="N228" s="5"/>
      <c r="P228" s="5"/>
      <c r="R228" s="5"/>
      <c r="T228" s="5"/>
      <c r="V228" s="5"/>
      <c r="X228" s="5"/>
    </row>
    <row r="229" spans="1:24" ht="15" customHeight="1" x14ac:dyDescent="0.4">
      <c r="A229" s="4" t="s">
        <v>237</v>
      </c>
      <c r="B229" s="5" t="s">
        <v>32</v>
      </c>
      <c r="C229" s="5"/>
      <c r="D229" s="5"/>
      <c r="E229" s="6">
        <v>1336</v>
      </c>
      <c r="F229" s="5"/>
      <c r="G229" s="6">
        <v>1083</v>
      </c>
      <c r="H229" s="5"/>
      <c r="I229" s="6">
        <v>414</v>
      </c>
      <c r="J229" s="5"/>
      <c r="K229" s="6">
        <v>351</v>
      </c>
      <c r="L229" s="5"/>
      <c r="M229" s="6">
        <v>188</v>
      </c>
      <c r="N229" s="5"/>
      <c r="O229" s="6">
        <v>438</v>
      </c>
      <c r="P229" s="5"/>
      <c r="Q229" s="6">
        <v>176</v>
      </c>
      <c r="R229" s="5"/>
      <c r="S229" s="6">
        <v>-1767</v>
      </c>
      <c r="T229" s="5"/>
      <c r="U229" s="6">
        <v>-819</v>
      </c>
      <c r="V229" s="5"/>
      <c r="W229" s="6">
        <v>74</v>
      </c>
      <c r="X229" s="5"/>
    </row>
    <row r="230" spans="1:24" ht="15" customHeight="1" x14ac:dyDescent="0.4">
      <c r="A230" s="4" t="s">
        <v>238</v>
      </c>
      <c r="B230" s="5" t="s">
        <v>32</v>
      </c>
      <c r="C230" s="5"/>
      <c r="D230" s="5"/>
      <c r="F230" s="5"/>
      <c r="H230" s="5"/>
      <c r="J230" s="5"/>
      <c r="L230" s="5"/>
      <c r="N230" s="5"/>
      <c r="P230" s="5"/>
      <c r="R230" s="5"/>
      <c r="T230" s="5"/>
      <c r="V230" s="5"/>
      <c r="X230" s="5"/>
    </row>
    <row r="231" spans="1:24" ht="15" customHeight="1" x14ac:dyDescent="0.4">
      <c r="A231" s="4" t="s">
        <v>239</v>
      </c>
      <c r="B231" s="5" t="s">
        <v>32</v>
      </c>
      <c r="C231" s="5"/>
      <c r="D231" s="5"/>
      <c r="F231" s="5"/>
      <c r="H231" s="5"/>
      <c r="J231" s="5"/>
      <c r="L231" s="5"/>
      <c r="N231" s="5"/>
      <c r="P231" s="5"/>
      <c r="R231" s="5"/>
      <c r="T231" s="5"/>
      <c r="V231" s="5"/>
      <c r="X231" s="5"/>
    </row>
    <row r="232" spans="1:24" ht="15" customHeight="1" x14ac:dyDescent="0.4">
      <c r="A232" s="4" t="s">
        <v>240</v>
      </c>
      <c r="B232" s="5" t="s">
        <v>32</v>
      </c>
      <c r="C232" s="5"/>
      <c r="D232" s="5"/>
      <c r="E232" s="6">
        <v>1336</v>
      </c>
      <c r="F232" s="5"/>
      <c r="G232" s="6">
        <v>1083</v>
      </c>
      <c r="H232" s="5"/>
      <c r="I232" s="6">
        <v>414</v>
      </c>
      <c r="J232" s="5"/>
      <c r="K232" s="6">
        <v>351</v>
      </c>
      <c r="L232" s="5"/>
      <c r="M232" s="6">
        <v>188</v>
      </c>
      <c r="N232" s="5"/>
      <c r="O232" s="6">
        <v>438</v>
      </c>
      <c r="P232" s="5"/>
      <c r="Q232" s="6">
        <v>176</v>
      </c>
      <c r="R232" s="5"/>
      <c r="S232" s="6">
        <v>-1767</v>
      </c>
      <c r="T232" s="5"/>
      <c r="U232" s="6">
        <v>-819</v>
      </c>
      <c r="V232" s="5"/>
      <c r="W232" s="6">
        <v>74</v>
      </c>
      <c r="X232" s="5"/>
    </row>
    <row r="233" spans="1:24" ht="15" customHeight="1" x14ac:dyDescent="0.4">
      <c r="A233" s="4" t="s">
        <v>241</v>
      </c>
      <c r="B233" s="5" t="s">
        <v>32</v>
      </c>
      <c r="C233" s="5"/>
      <c r="D233" s="5"/>
      <c r="E233" s="6">
        <v>739</v>
      </c>
      <c r="F233" s="5"/>
      <c r="G233" s="6">
        <v>618</v>
      </c>
      <c r="H233" s="5"/>
      <c r="I233" s="6">
        <v>337</v>
      </c>
      <c r="J233" s="5"/>
      <c r="K233" s="6">
        <v>316</v>
      </c>
      <c r="L233" s="5"/>
      <c r="M233" s="6">
        <v>223</v>
      </c>
      <c r="N233" s="5"/>
      <c r="O233" s="6">
        <v>294</v>
      </c>
      <c r="P233" s="5"/>
      <c r="Q233" s="6">
        <v>114</v>
      </c>
      <c r="R233" s="5"/>
      <c r="S233" s="6">
        <v>46</v>
      </c>
      <c r="T233" s="5"/>
      <c r="U233" s="6">
        <v>-341</v>
      </c>
      <c r="V233" s="5"/>
      <c r="W233" s="6">
        <v>19</v>
      </c>
      <c r="X233" s="5"/>
    </row>
    <row r="234" spans="1:24" ht="15" customHeight="1" x14ac:dyDescent="0.4">
      <c r="A234" s="4" t="s">
        <v>242</v>
      </c>
      <c r="B234" s="5" t="s">
        <v>32</v>
      </c>
      <c r="C234" s="5"/>
      <c r="D234" s="5"/>
      <c r="F234" s="5"/>
      <c r="H234" s="5"/>
      <c r="J234" s="5"/>
      <c r="L234" s="5"/>
      <c r="N234" s="5"/>
      <c r="P234" s="5"/>
      <c r="R234" s="5"/>
      <c r="T234" s="5"/>
      <c r="V234" s="5"/>
      <c r="X234" s="5"/>
    </row>
    <row r="235" spans="1:24" ht="15" customHeight="1" x14ac:dyDescent="0.4">
      <c r="A235" s="4" t="s">
        <v>243</v>
      </c>
      <c r="B235" s="5" t="s">
        <v>32</v>
      </c>
      <c r="C235" s="5"/>
      <c r="D235" s="5"/>
      <c r="F235" s="5"/>
      <c r="H235" s="5"/>
      <c r="J235" s="5"/>
      <c r="L235" s="5"/>
      <c r="N235" s="5"/>
      <c r="P235" s="5"/>
      <c r="R235" s="5"/>
      <c r="T235" s="5"/>
      <c r="V235" s="5"/>
      <c r="X235" s="5"/>
    </row>
    <row r="236" spans="1:24" ht="15" customHeight="1" x14ac:dyDescent="0.4">
      <c r="A236" s="4" t="s">
        <v>244</v>
      </c>
      <c r="B236" s="5" t="s">
        <v>32</v>
      </c>
      <c r="C236" s="5"/>
      <c r="D236" s="5"/>
      <c r="E236" s="6">
        <v>739</v>
      </c>
      <c r="F236" s="5"/>
      <c r="G236" s="6">
        <v>618</v>
      </c>
      <c r="H236" s="5"/>
      <c r="I236" s="6">
        <v>337</v>
      </c>
      <c r="J236" s="5"/>
      <c r="K236" s="6">
        <v>316</v>
      </c>
      <c r="L236" s="5"/>
      <c r="M236" s="6">
        <v>223</v>
      </c>
      <c r="N236" s="5"/>
      <c r="O236" s="6">
        <v>294</v>
      </c>
      <c r="P236" s="5"/>
      <c r="Q236" s="6">
        <v>114</v>
      </c>
      <c r="R236" s="5"/>
      <c r="S236" s="6">
        <v>46</v>
      </c>
      <c r="T236" s="5"/>
      <c r="U236" s="6">
        <v>22</v>
      </c>
      <c r="V236" s="5"/>
      <c r="W236" s="6">
        <v>24</v>
      </c>
      <c r="X236" s="5"/>
    </row>
    <row r="237" spans="1:24" ht="15" customHeight="1" x14ac:dyDescent="0.4">
      <c r="A237" s="4" t="s">
        <v>245</v>
      </c>
      <c r="B237" s="5" t="s">
        <v>32</v>
      </c>
      <c r="C237" s="5"/>
      <c r="D237" s="5"/>
      <c r="F237" s="5"/>
      <c r="H237" s="5"/>
      <c r="J237" s="5"/>
      <c r="L237" s="5"/>
      <c r="N237" s="5"/>
      <c r="P237" s="5"/>
      <c r="R237" s="5"/>
      <c r="T237" s="5"/>
      <c r="U237" s="6">
        <v>-363</v>
      </c>
      <c r="V237" s="5"/>
      <c r="W237" s="6">
        <v>-5</v>
      </c>
      <c r="X237" s="5"/>
    </row>
    <row r="238" spans="1:24" ht="15" customHeight="1" x14ac:dyDescent="0.4">
      <c r="A238" s="4" t="s">
        <v>246</v>
      </c>
      <c r="B238" s="5" t="s">
        <v>32</v>
      </c>
      <c r="C238" s="5"/>
      <c r="D238" s="5"/>
      <c r="F238" s="5"/>
      <c r="H238" s="5"/>
      <c r="J238" s="5"/>
      <c r="L238" s="5"/>
      <c r="N238" s="5"/>
      <c r="P238" s="5"/>
      <c r="R238" s="5"/>
      <c r="T238" s="5"/>
      <c r="V238" s="5"/>
      <c r="X238" s="5"/>
    </row>
    <row r="239" spans="1:24" ht="15" customHeight="1" x14ac:dyDescent="0.4">
      <c r="A239" s="4" t="s">
        <v>247</v>
      </c>
      <c r="B239" s="5" t="s">
        <v>32</v>
      </c>
      <c r="C239" s="5"/>
      <c r="D239" s="5"/>
      <c r="F239" s="5"/>
      <c r="H239" s="5"/>
      <c r="J239" s="5"/>
      <c r="L239" s="5"/>
      <c r="N239" s="5"/>
      <c r="P239" s="5"/>
      <c r="R239" s="5"/>
      <c r="T239" s="5"/>
      <c r="V239" s="5"/>
      <c r="X239" s="5"/>
    </row>
    <row r="240" spans="1:24" ht="15" customHeight="1" x14ac:dyDescent="0.4">
      <c r="A240" s="4" t="s">
        <v>248</v>
      </c>
      <c r="B240" s="5" t="s">
        <v>32</v>
      </c>
      <c r="C240" s="5"/>
      <c r="D240" s="5"/>
      <c r="F240" s="5"/>
      <c r="H240" s="5"/>
      <c r="J240" s="5"/>
      <c r="L240" s="5"/>
      <c r="N240" s="5"/>
      <c r="P240" s="5"/>
      <c r="R240" s="5"/>
      <c r="T240" s="5"/>
      <c r="V240" s="5"/>
      <c r="X240" s="5"/>
    </row>
    <row r="241" spans="1:24" ht="15" customHeight="1" x14ac:dyDescent="0.4">
      <c r="A241" s="4" t="s">
        <v>249</v>
      </c>
      <c r="B241" s="5" t="s">
        <v>32</v>
      </c>
      <c r="C241" s="5"/>
      <c r="D241" s="5"/>
      <c r="F241" s="5"/>
      <c r="H241" s="5"/>
      <c r="J241" s="5"/>
      <c r="L241" s="5"/>
      <c r="N241" s="5"/>
      <c r="P241" s="5"/>
      <c r="R241" s="5"/>
      <c r="T241" s="5"/>
      <c r="V241" s="5"/>
      <c r="X241" s="5"/>
    </row>
    <row r="242" spans="1:24" ht="15" customHeight="1" x14ac:dyDescent="0.4">
      <c r="A242" s="4" t="s">
        <v>250</v>
      </c>
      <c r="B242" s="5" t="s">
        <v>32</v>
      </c>
      <c r="C242" s="5"/>
      <c r="D242" s="5"/>
      <c r="F242" s="5"/>
      <c r="H242" s="5"/>
      <c r="J242" s="5"/>
      <c r="L242" s="5"/>
      <c r="N242" s="5"/>
      <c r="P242" s="5"/>
      <c r="R242" s="5"/>
      <c r="T242" s="5"/>
      <c r="V242" s="5"/>
      <c r="X242" s="5"/>
    </row>
    <row r="243" spans="1:24" ht="15" customHeight="1" x14ac:dyDescent="0.4">
      <c r="A243" s="4" t="s">
        <v>251</v>
      </c>
      <c r="B243" s="5" t="s">
        <v>32</v>
      </c>
      <c r="C243" s="5"/>
      <c r="D243" s="5"/>
      <c r="F243" s="5"/>
      <c r="H243" s="5"/>
      <c r="J243" s="5"/>
      <c r="L243" s="5"/>
      <c r="N243" s="5"/>
      <c r="P243" s="5"/>
      <c r="R243" s="5"/>
      <c r="T243" s="5"/>
      <c r="V243" s="5"/>
      <c r="X243" s="5"/>
    </row>
    <row r="244" spans="1:24" ht="15" customHeight="1" x14ac:dyDescent="0.4">
      <c r="A244" s="4" t="s">
        <v>252</v>
      </c>
      <c r="B244" s="5" t="s">
        <v>32</v>
      </c>
      <c r="C244" s="5"/>
      <c r="D244" s="5"/>
      <c r="F244" s="5"/>
      <c r="H244" s="5"/>
      <c r="J244" s="5"/>
      <c r="L244" s="5"/>
      <c r="N244" s="5"/>
      <c r="P244" s="5"/>
      <c r="R244" s="5"/>
      <c r="T244" s="5"/>
      <c r="V244" s="5"/>
      <c r="X244" s="5"/>
    </row>
    <row r="245" spans="1:24" ht="15" customHeight="1" x14ac:dyDescent="0.4">
      <c r="A245" s="4" t="s">
        <v>253</v>
      </c>
      <c r="B245" s="5" t="s">
        <v>32</v>
      </c>
      <c r="C245" s="5"/>
      <c r="D245" s="5"/>
      <c r="E245" s="6">
        <v>597</v>
      </c>
      <c r="F245" s="5"/>
      <c r="G245" s="6">
        <v>465</v>
      </c>
      <c r="H245" s="5"/>
      <c r="I245" s="6">
        <v>77</v>
      </c>
      <c r="J245" s="5"/>
      <c r="K245" s="6">
        <v>35</v>
      </c>
      <c r="L245" s="5"/>
      <c r="M245" s="6">
        <v>-35</v>
      </c>
      <c r="N245" s="5"/>
      <c r="O245" s="6">
        <v>144</v>
      </c>
      <c r="P245" s="5"/>
      <c r="Q245" s="6">
        <v>61</v>
      </c>
      <c r="R245" s="5"/>
      <c r="S245" s="6">
        <v>-1813</v>
      </c>
      <c r="T245" s="5"/>
      <c r="U245" s="6">
        <v>-478</v>
      </c>
      <c r="V245" s="5"/>
      <c r="W245" s="6">
        <v>55</v>
      </c>
      <c r="X245" s="5"/>
    </row>
    <row r="246" spans="1:24" ht="15" customHeight="1" x14ac:dyDescent="0.4">
      <c r="A246" s="4" t="s">
        <v>254</v>
      </c>
      <c r="B246" s="5" t="s">
        <v>32</v>
      </c>
      <c r="C246" s="5"/>
      <c r="D246" s="5"/>
      <c r="F246" s="5"/>
      <c r="H246" s="5"/>
      <c r="J246" s="5"/>
      <c r="L246" s="5"/>
      <c r="N246" s="5"/>
      <c r="P246" s="5"/>
      <c r="R246" s="5"/>
      <c r="T246" s="5"/>
      <c r="V246" s="5"/>
      <c r="W246" s="6">
        <v>74</v>
      </c>
      <c r="X246" s="5"/>
    </row>
    <row r="247" spans="1:24" ht="15" customHeight="1" x14ac:dyDescent="0.4">
      <c r="A247" s="4" t="s">
        <v>255</v>
      </c>
      <c r="B247" s="5" t="s">
        <v>32</v>
      </c>
      <c r="C247" s="5"/>
      <c r="D247" s="5"/>
      <c r="F247" s="5"/>
      <c r="H247" s="5"/>
      <c r="J247" s="5"/>
      <c r="L247" s="5"/>
      <c r="N247" s="5"/>
      <c r="P247" s="5"/>
      <c r="R247" s="5"/>
      <c r="T247" s="5"/>
      <c r="V247" s="5"/>
      <c r="W247" s="6">
        <v>587</v>
      </c>
      <c r="X247" s="5"/>
    </row>
    <row r="248" spans="1:24" ht="15" customHeight="1" x14ac:dyDescent="0.4">
      <c r="A248" s="4" t="s">
        <v>256</v>
      </c>
      <c r="B248" s="5" t="s">
        <v>32</v>
      </c>
      <c r="C248" s="5"/>
      <c r="D248" s="5"/>
      <c r="F248" s="5"/>
      <c r="H248" s="5"/>
      <c r="J248" s="5"/>
      <c r="L248" s="5"/>
      <c r="N248" s="5"/>
      <c r="P248" s="5"/>
      <c r="R248" s="5"/>
      <c r="T248" s="5"/>
      <c r="V248" s="5"/>
      <c r="X248" s="5"/>
    </row>
    <row r="249" spans="1:24" ht="15" customHeight="1" x14ac:dyDescent="0.4">
      <c r="A249" s="4" t="s">
        <v>257</v>
      </c>
      <c r="B249" s="5" t="s">
        <v>32</v>
      </c>
      <c r="C249" s="5"/>
      <c r="D249" s="5"/>
      <c r="F249" s="5"/>
      <c r="H249" s="5"/>
      <c r="J249" s="5"/>
      <c r="L249" s="5"/>
      <c r="N249" s="5"/>
      <c r="P249" s="5"/>
      <c r="R249" s="5"/>
      <c r="T249" s="5"/>
      <c r="V249" s="5"/>
      <c r="X249" s="5"/>
    </row>
    <row r="250" spans="1:24" ht="15" customHeight="1" x14ac:dyDescent="0.4">
      <c r="A250" s="4" t="s">
        <v>258</v>
      </c>
      <c r="B250" s="5" t="s">
        <v>32</v>
      </c>
      <c r="C250" s="5"/>
      <c r="D250" s="5"/>
      <c r="F250" s="5"/>
      <c r="H250" s="5"/>
      <c r="J250" s="5"/>
      <c r="L250" s="5"/>
      <c r="N250" s="5"/>
      <c r="P250" s="5"/>
      <c r="R250" s="5"/>
      <c r="T250" s="5"/>
      <c r="V250" s="5"/>
      <c r="X250" s="5"/>
    </row>
    <row r="251" spans="1:24" ht="15" customHeight="1" x14ac:dyDescent="0.4">
      <c r="A251" s="4" t="s">
        <v>259</v>
      </c>
      <c r="B251" s="5" t="s">
        <v>32</v>
      </c>
      <c r="C251" s="5"/>
      <c r="D251" s="5"/>
      <c r="F251" s="5"/>
      <c r="H251" s="5"/>
      <c r="J251" s="5"/>
      <c r="L251" s="5"/>
      <c r="N251" s="5"/>
      <c r="P251" s="5"/>
      <c r="R251" s="5"/>
      <c r="T251" s="5"/>
      <c r="V251" s="5"/>
      <c r="X251" s="5"/>
    </row>
    <row r="252" spans="1:24" ht="15" customHeight="1" x14ac:dyDescent="0.4">
      <c r="A252" s="4" t="s">
        <v>260</v>
      </c>
      <c r="B252" s="5" t="s">
        <v>32</v>
      </c>
      <c r="C252" s="5"/>
      <c r="D252" s="5"/>
      <c r="F252" s="5"/>
      <c r="H252" s="5"/>
      <c r="J252" s="5"/>
      <c r="L252" s="5"/>
      <c r="N252" s="5"/>
      <c r="P252" s="5"/>
      <c r="R252" s="5"/>
      <c r="T252" s="5"/>
      <c r="V252" s="5"/>
      <c r="W252" s="6">
        <v>35</v>
      </c>
      <c r="X252" s="5"/>
    </row>
    <row r="253" spans="1:24" ht="15" customHeight="1" x14ac:dyDescent="0.4">
      <c r="A253" s="4" t="s">
        <v>261</v>
      </c>
      <c r="B253" s="5" t="s">
        <v>32</v>
      </c>
      <c r="C253" s="5"/>
      <c r="D253" s="5"/>
      <c r="F253" s="5"/>
      <c r="H253" s="5"/>
      <c r="J253" s="5"/>
      <c r="L253" s="5"/>
      <c r="N253" s="5"/>
      <c r="P253" s="5"/>
      <c r="R253" s="5"/>
      <c r="T253" s="5"/>
      <c r="V253" s="5"/>
      <c r="X253" s="5"/>
    </row>
    <row r="254" spans="1:24" ht="15" customHeight="1" x14ac:dyDescent="0.4">
      <c r="A254" s="4" t="s">
        <v>262</v>
      </c>
      <c r="B254" s="5" t="s">
        <v>32</v>
      </c>
      <c r="C254" s="5"/>
      <c r="D254" s="5"/>
      <c r="F254" s="5"/>
      <c r="H254" s="5"/>
      <c r="J254" s="5"/>
      <c r="L254" s="5"/>
      <c r="N254" s="5"/>
      <c r="P254" s="5"/>
      <c r="R254" s="5"/>
      <c r="T254" s="5"/>
      <c r="V254" s="5"/>
      <c r="W254" s="6">
        <v>-1724</v>
      </c>
      <c r="X254" s="5"/>
    </row>
    <row r="255" spans="1:24" ht="15" customHeight="1" x14ac:dyDescent="0.4">
      <c r="A255" s="4" t="s">
        <v>263</v>
      </c>
      <c r="B255" s="5" t="s">
        <v>32</v>
      </c>
      <c r="C255" s="5"/>
      <c r="D255" s="5"/>
      <c r="F255" s="5"/>
      <c r="H255" s="5"/>
      <c r="J255" s="5"/>
      <c r="L255" s="5"/>
      <c r="N255" s="5"/>
      <c r="P255" s="5"/>
      <c r="R255" s="5"/>
      <c r="T255" s="5"/>
      <c r="V255" s="5"/>
      <c r="W255" s="6">
        <v>16</v>
      </c>
      <c r="X255" s="5"/>
    </row>
    <row r="256" spans="1:24" ht="15" customHeight="1" x14ac:dyDescent="0.4">
      <c r="A256" s="4" t="s">
        <v>264</v>
      </c>
      <c r="B256" s="5" t="s">
        <v>32</v>
      </c>
      <c r="C256" s="5"/>
      <c r="D256" s="5"/>
      <c r="F256" s="5"/>
      <c r="H256" s="5"/>
      <c r="J256" s="5"/>
      <c r="L256" s="5"/>
      <c r="N256" s="5"/>
      <c r="P256" s="5"/>
      <c r="R256" s="5"/>
      <c r="T256" s="5"/>
      <c r="V256" s="5"/>
      <c r="X256" s="5"/>
    </row>
    <row r="257" spans="1:24" ht="15" customHeight="1" x14ac:dyDescent="0.4">
      <c r="A257" s="4" t="s">
        <v>265</v>
      </c>
      <c r="B257" s="5" t="s">
        <v>32</v>
      </c>
      <c r="C257" s="5"/>
      <c r="D257" s="5"/>
      <c r="F257" s="5"/>
      <c r="H257" s="5"/>
      <c r="J257" s="5"/>
      <c r="L257" s="5"/>
      <c r="N257" s="5"/>
      <c r="P257" s="5"/>
      <c r="R257" s="5"/>
      <c r="T257" s="5"/>
      <c r="V257" s="5"/>
      <c r="X257" s="5"/>
    </row>
    <row r="258" spans="1:24" ht="15" customHeight="1" x14ac:dyDescent="0.4">
      <c r="A258" s="4" t="s">
        <v>266</v>
      </c>
      <c r="B258" s="5" t="s">
        <v>32</v>
      </c>
      <c r="C258" s="5"/>
      <c r="D258" s="5"/>
      <c r="F258" s="5"/>
      <c r="H258" s="5"/>
      <c r="J258" s="5"/>
      <c r="L258" s="5"/>
      <c r="N258" s="5"/>
      <c r="P258" s="5"/>
      <c r="R258" s="5"/>
      <c r="T258" s="5"/>
      <c r="V258" s="5"/>
      <c r="X258" s="5"/>
    </row>
    <row r="259" spans="1:24" ht="15" customHeight="1" x14ac:dyDescent="0.4">
      <c r="A259" s="4" t="s">
        <v>267</v>
      </c>
      <c r="B259" s="5" t="s">
        <v>32</v>
      </c>
      <c r="C259" s="5"/>
      <c r="D259" s="5"/>
      <c r="F259" s="5"/>
      <c r="H259" s="5"/>
      <c r="J259" s="5"/>
      <c r="L259" s="5"/>
      <c r="N259" s="5"/>
      <c r="P259" s="5"/>
      <c r="R259" s="5"/>
      <c r="T259" s="5"/>
      <c r="V259" s="5"/>
      <c r="X259" s="5"/>
    </row>
    <row r="260" spans="1:24" ht="15" customHeight="1" x14ac:dyDescent="0.4">
      <c r="A260" s="4" t="s">
        <v>268</v>
      </c>
      <c r="B260" s="5" t="s">
        <v>32</v>
      </c>
      <c r="C260" s="5"/>
      <c r="D260" s="5"/>
      <c r="F260" s="5"/>
      <c r="H260" s="5"/>
      <c r="J260" s="5"/>
      <c r="L260" s="5"/>
      <c r="N260" s="5"/>
      <c r="P260" s="5"/>
      <c r="R260" s="5"/>
      <c r="T260" s="5"/>
      <c r="V260" s="5"/>
      <c r="X260" s="5"/>
    </row>
    <row r="261" spans="1:24" ht="15" customHeight="1" x14ac:dyDescent="0.4">
      <c r="A261" s="4" t="s">
        <v>269</v>
      </c>
      <c r="B261" s="5" t="s">
        <v>32</v>
      </c>
      <c r="C261" s="5"/>
      <c r="D261" s="5"/>
      <c r="F261" s="5"/>
      <c r="H261" s="5"/>
      <c r="J261" s="5"/>
      <c r="L261" s="5"/>
      <c r="N261" s="5"/>
      <c r="P261" s="5"/>
      <c r="R261" s="5"/>
      <c r="T261" s="5"/>
      <c r="V261" s="5"/>
      <c r="W261" s="6">
        <v>52</v>
      </c>
      <c r="X261" s="5"/>
    </row>
    <row r="262" spans="1:24" ht="15" customHeight="1" x14ac:dyDescent="0.4">
      <c r="A262" s="4" t="s">
        <v>270</v>
      </c>
      <c r="B262" s="5" t="s">
        <v>32</v>
      </c>
      <c r="C262" s="5"/>
      <c r="D262" s="5"/>
      <c r="F262" s="5"/>
      <c r="H262" s="5"/>
      <c r="J262" s="5"/>
      <c r="L262" s="5"/>
      <c r="N262" s="5"/>
      <c r="P262" s="5"/>
      <c r="R262" s="5"/>
      <c r="T262" s="5"/>
      <c r="V262" s="5"/>
      <c r="W262" s="6">
        <v>-204</v>
      </c>
      <c r="X262" s="5"/>
    </row>
    <row r="263" spans="1:24" ht="15" customHeight="1" x14ac:dyDescent="0.4">
      <c r="A263" s="4" t="s">
        <v>271</v>
      </c>
      <c r="B263" s="5" t="s">
        <v>32</v>
      </c>
      <c r="C263" s="5"/>
      <c r="D263" s="5"/>
      <c r="F263" s="5"/>
      <c r="H263" s="5"/>
      <c r="J263" s="5"/>
      <c r="L263" s="5"/>
      <c r="N263" s="5"/>
      <c r="P263" s="5"/>
      <c r="R263" s="5"/>
      <c r="T263" s="5"/>
      <c r="V263" s="5"/>
      <c r="W263" s="6">
        <v>-16</v>
      </c>
      <c r="X263" s="5"/>
    </row>
    <row r="264" spans="1:24" ht="15" customHeight="1" x14ac:dyDescent="0.4">
      <c r="A264" s="4" t="s">
        <v>272</v>
      </c>
      <c r="B264" s="5" t="s">
        <v>32</v>
      </c>
      <c r="C264" s="5"/>
      <c r="D264" s="5"/>
      <c r="F264" s="5"/>
      <c r="H264" s="5"/>
      <c r="J264" s="5"/>
      <c r="L264" s="5"/>
      <c r="N264" s="5"/>
      <c r="P264" s="5"/>
      <c r="R264" s="5"/>
      <c r="T264" s="5"/>
      <c r="V264" s="5"/>
      <c r="X264" s="5"/>
    </row>
    <row r="265" spans="1:24" ht="15" customHeight="1" x14ac:dyDescent="0.4">
      <c r="A265" s="4" t="s">
        <v>273</v>
      </c>
      <c r="B265" s="5" t="s">
        <v>32</v>
      </c>
      <c r="C265" s="5"/>
      <c r="D265" s="5"/>
      <c r="F265" s="5"/>
      <c r="H265" s="5"/>
      <c r="J265" s="5"/>
      <c r="L265" s="5"/>
      <c r="N265" s="5"/>
      <c r="P265" s="5"/>
      <c r="R265" s="5"/>
      <c r="T265" s="5"/>
      <c r="V265" s="5"/>
      <c r="W265" s="6">
        <v>-14</v>
      </c>
      <c r="X265" s="5"/>
    </row>
    <row r="266" spans="1:24" ht="15" customHeight="1" x14ac:dyDescent="0.4">
      <c r="A266" s="4" t="s">
        <v>274</v>
      </c>
      <c r="B266" s="5" t="s">
        <v>32</v>
      </c>
      <c r="C266" s="5"/>
      <c r="D266" s="5"/>
      <c r="F266" s="5"/>
      <c r="H266" s="5"/>
      <c r="J266" s="5"/>
      <c r="L266" s="5"/>
      <c r="N266" s="5"/>
      <c r="P266" s="5"/>
      <c r="R266" s="5"/>
      <c r="T266" s="5"/>
      <c r="V266" s="5"/>
      <c r="W266" s="6">
        <v>387</v>
      </c>
      <c r="X266" s="5"/>
    </row>
    <row r="267" spans="1:24" ht="15" customHeight="1" x14ac:dyDescent="0.4">
      <c r="A267" s="4" t="s">
        <v>275</v>
      </c>
      <c r="B267" s="5" t="s">
        <v>32</v>
      </c>
      <c r="C267" s="5"/>
      <c r="D267" s="5"/>
      <c r="F267" s="5"/>
      <c r="H267" s="5"/>
      <c r="J267" s="5"/>
      <c r="L267" s="5"/>
      <c r="N267" s="5"/>
      <c r="P267" s="5"/>
      <c r="R267" s="5"/>
      <c r="T267" s="5"/>
      <c r="V267" s="5"/>
      <c r="X267" s="5"/>
    </row>
    <row r="268" spans="1:24" ht="15" customHeight="1" x14ac:dyDescent="0.4">
      <c r="A268" s="4" t="s">
        <v>276</v>
      </c>
      <c r="B268" s="5" t="s">
        <v>32</v>
      </c>
      <c r="C268" s="5"/>
      <c r="D268" s="5"/>
      <c r="F268" s="5"/>
      <c r="H268" s="5"/>
      <c r="J268" s="5"/>
      <c r="L268" s="5"/>
      <c r="N268" s="5"/>
      <c r="P268" s="5"/>
      <c r="R268" s="5"/>
      <c r="T268" s="5"/>
      <c r="V268" s="5"/>
      <c r="X268" s="5"/>
    </row>
    <row r="269" spans="1:24" ht="15" customHeight="1" x14ac:dyDescent="0.4">
      <c r="A269" s="4" t="s">
        <v>277</v>
      </c>
      <c r="B269" s="5" t="s">
        <v>32</v>
      </c>
      <c r="C269" s="5"/>
      <c r="D269" s="5"/>
      <c r="F269" s="5"/>
      <c r="H269" s="5"/>
      <c r="J269" s="5"/>
      <c r="L269" s="5"/>
      <c r="N269" s="5"/>
      <c r="P269" s="5"/>
      <c r="R269" s="5"/>
      <c r="T269" s="5"/>
      <c r="V269" s="5"/>
      <c r="X269" s="5"/>
    </row>
    <row r="270" spans="1:24" ht="15" customHeight="1" x14ac:dyDescent="0.4">
      <c r="A270" s="4" t="s">
        <v>278</v>
      </c>
      <c r="B270" s="5" t="s">
        <v>32</v>
      </c>
      <c r="C270" s="5"/>
      <c r="D270" s="5"/>
      <c r="F270" s="5"/>
      <c r="H270" s="5"/>
      <c r="J270" s="5"/>
      <c r="L270" s="5"/>
      <c r="N270" s="5"/>
      <c r="P270" s="5"/>
      <c r="R270" s="5"/>
      <c r="T270" s="5"/>
      <c r="V270" s="5"/>
      <c r="X270" s="5"/>
    </row>
    <row r="271" spans="1:24" ht="15" customHeight="1" x14ac:dyDescent="0.4">
      <c r="A271" s="4" t="s">
        <v>279</v>
      </c>
      <c r="B271" s="5" t="s">
        <v>32</v>
      </c>
      <c r="C271" s="5"/>
      <c r="D271" s="5"/>
      <c r="F271" s="5"/>
      <c r="H271" s="5"/>
      <c r="J271" s="5"/>
      <c r="L271" s="5"/>
      <c r="N271" s="5"/>
      <c r="P271" s="5"/>
      <c r="R271" s="5"/>
      <c r="T271" s="5"/>
      <c r="V271" s="5"/>
      <c r="X271" s="5"/>
    </row>
    <row r="272" spans="1:24" ht="15" customHeight="1" x14ac:dyDescent="0.4">
      <c r="A272" s="4" t="s">
        <v>280</v>
      </c>
      <c r="B272" s="5" t="s">
        <v>32</v>
      </c>
      <c r="C272" s="5"/>
      <c r="D272" s="5"/>
      <c r="F272" s="5"/>
      <c r="H272" s="5"/>
      <c r="J272" s="5"/>
      <c r="L272" s="5"/>
      <c r="N272" s="5"/>
      <c r="P272" s="5"/>
      <c r="R272" s="5"/>
      <c r="T272" s="5"/>
      <c r="V272" s="5"/>
      <c r="W272" s="6">
        <v>-343</v>
      </c>
      <c r="X272" s="5"/>
    </row>
    <row r="273" spans="1:24" ht="15" customHeight="1" x14ac:dyDescent="0.4">
      <c r="A273" s="4" t="s">
        <v>281</v>
      </c>
      <c r="B273" s="5" t="s">
        <v>32</v>
      </c>
      <c r="C273" s="5"/>
      <c r="D273" s="5"/>
      <c r="F273" s="5"/>
      <c r="H273" s="5"/>
      <c r="J273" s="5"/>
      <c r="L273" s="5"/>
      <c r="N273" s="5"/>
      <c r="P273" s="5"/>
      <c r="R273" s="5"/>
      <c r="T273" s="5"/>
      <c r="V273" s="5"/>
      <c r="W273" s="6">
        <v>601</v>
      </c>
      <c r="X273" s="5"/>
    </row>
    <row r="274" spans="1:24" ht="15" customHeight="1" x14ac:dyDescent="0.4">
      <c r="A274" s="4" t="s">
        <v>282</v>
      </c>
      <c r="B274" s="5" t="s">
        <v>32</v>
      </c>
      <c r="C274" s="5"/>
      <c r="D274" s="5"/>
      <c r="F274" s="5"/>
      <c r="H274" s="5"/>
      <c r="J274" s="5"/>
      <c r="L274" s="5"/>
      <c r="N274" s="5"/>
      <c r="P274" s="5"/>
      <c r="R274" s="5"/>
      <c r="T274" s="5"/>
      <c r="V274" s="5"/>
      <c r="W274" s="6">
        <v>-515</v>
      </c>
      <c r="X274" s="5"/>
    </row>
    <row r="275" spans="1:24" ht="15" customHeight="1" x14ac:dyDescent="0.4">
      <c r="A275" s="4" t="s">
        <v>283</v>
      </c>
      <c r="B275" s="5" t="s">
        <v>32</v>
      </c>
      <c r="C275" s="5"/>
      <c r="D275" s="5"/>
      <c r="F275" s="5"/>
      <c r="H275" s="5"/>
      <c r="J275" s="5"/>
      <c r="L275" s="5"/>
      <c r="N275" s="5"/>
      <c r="P275" s="5"/>
      <c r="R275" s="5"/>
      <c r="T275" s="5"/>
      <c r="V275" s="5"/>
      <c r="X275" s="5"/>
    </row>
    <row r="276" spans="1:24" ht="15" customHeight="1" x14ac:dyDescent="0.4">
      <c r="A276" s="4" t="s">
        <v>284</v>
      </c>
      <c r="B276" s="5" t="s">
        <v>32</v>
      </c>
      <c r="C276" s="5"/>
      <c r="D276" s="5"/>
      <c r="F276" s="5"/>
      <c r="H276" s="5"/>
      <c r="J276" s="5"/>
      <c r="L276" s="5"/>
      <c r="N276" s="5"/>
      <c r="P276" s="5"/>
      <c r="R276" s="5"/>
      <c r="T276" s="5"/>
      <c r="V276" s="5"/>
      <c r="X276" s="5"/>
    </row>
    <row r="277" spans="1:24" ht="15" customHeight="1" x14ac:dyDescent="0.4">
      <c r="A277" s="4" t="s">
        <v>285</v>
      </c>
      <c r="B277" s="5" t="s">
        <v>32</v>
      </c>
      <c r="C277" s="5"/>
      <c r="D277" s="5"/>
      <c r="F277" s="5"/>
      <c r="H277" s="5"/>
      <c r="J277" s="5"/>
      <c r="L277" s="5"/>
      <c r="N277" s="5"/>
      <c r="P277" s="5"/>
      <c r="R277" s="5"/>
      <c r="T277" s="5"/>
      <c r="V277" s="5"/>
      <c r="X277" s="5"/>
    </row>
    <row r="278" spans="1:24" ht="15" customHeight="1" x14ac:dyDescent="0.4">
      <c r="A278" s="4" t="s">
        <v>286</v>
      </c>
      <c r="B278" s="5" t="s">
        <v>32</v>
      </c>
      <c r="C278" s="5"/>
      <c r="D278" s="5"/>
      <c r="F278" s="5"/>
      <c r="H278" s="5"/>
      <c r="J278" s="5"/>
      <c r="L278" s="5"/>
      <c r="N278" s="5"/>
      <c r="P278" s="5"/>
      <c r="R278" s="5"/>
      <c r="T278" s="5"/>
      <c r="V278" s="5"/>
      <c r="X278" s="5"/>
    </row>
    <row r="279" spans="1:24" ht="15" customHeight="1" x14ac:dyDescent="0.4">
      <c r="A279" s="4" t="s">
        <v>287</v>
      </c>
      <c r="B279" s="5" t="s">
        <v>32</v>
      </c>
      <c r="C279" s="5"/>
      <c r="D279" s="5"/>
      <c r="F279" s="5"/>
      <c r="H279" s="5"/>
      <c r="J279" s="5"/>
      <c r="L279" s="5"/>
      <c r="N279" s="5"/>
      <c r="P279" s="5"/>
      <c r="R279" s="5"/>
      <c r="T279" s="5"/>
      <c r="V279" s="5"/>
      <c r="W279" s="6">
        <v>-2</v>
      </c>
      <c r="X279" s="5"/>
    </row>
    <row r="280" spans="1:24" ht="15" customHeight="1" x14ac:dyDescent="0.4">
      <c r="A280" s="4" t="s">
        <v>288</v>
      </c>
      <c r="B280" s="5" t="s">
        <v>32</v>
      </c>
      <c r="C280" s="5"/>
      <c r="D280" s="5"/>
      <c r="F280" s="5"/>
      <c r="H280" s="5"/>
      <c r="J280" s="5"/>
      <c r="L280" s="5"/>
      <c r="N280" s="5"/>
      <c r="P280" s="5"/>
      <c r="R280" s="5"/>
      <c r="T280" s="5"/>
      <c r="V280" s="5"/>
      <c r="W280" s="6">
        <v>291</v>
      </c>
      <c r="X280" s="5"/>
    </row>
    <row r="281" spans="1:24" ht="15" customHeight="1" x14ac:dyDescent="0.4">
      <c r="A281" s="4" t="s">
        <v>289</v>
      </c>
      <c r="B281" s="5" t="s">
        <v>32</v>
      </c>
      <c r="C281" s="5"/>
      <c r="D281" s="5"/>
      <c r="F281" s="5"/>
      <c r="H281" s="5"/>
      <c r="J281" s="5"/>
      <c r="L281" s="5"/>
      <c r="N281" s="5"/>
      <c r="P281" s="5"/>
      <c r="R281" s="5"/>
      <c r="T281" s="5"/>
      <c r="V281" s="5"/>
      <c r="X281" s="5"/>
    </row>
    <row r="282" spans="1:24" ht="15" customHeight="1" x14ac:dyDescent="0.4">
      <c r="A282" s="4" t="s">
        <v>290</v>
      </c>
      <c r="B282" s="5" t="s">
        <v>32</v>
      </c>
      <c r="C282" s="5"/>
      <c r="D282" s="5"/>
      <c r="F282" s="5"/>
      <c r="H282" s="5"/>
      <c r="J282" s="5"/>
      <c r="L282" s="5"/>
      <c r="N282" s="5"/>
      <c r="P282" s="5"/>
      <c r="R282" s="5"/>
      <c r="T282" s="5"/>
      <c r="V282" s="5"/>
      <c r="X282" s="5"/>
    </row>
    <row r="283" spans="1:24" ht="15" customHeight="1" x14ac:dyDescent="0.4">
      <c r="A283" s="4" t="s">
        <v>291</v>
      </c>
      <c r="B283" s="5" t="s">
        <v>32</v>
      </c>
      <c r="C283" s="5"/>
      <c r="D283" s="5"/>
      <c r="F283" s="5"/>
      <c r="H283" s="5"/>
      <c r="J283" s="5"/>
      <c r="L283" s="5"/>
      <c r="N283" s="5"/>
      <c r="P283" s="5"/>
      <c r="R283" s="5"/>
      <c r="T283" s="5"/>
      <c r="V283" s="5"/>
      <c r="X283" s="5"/>
    </row>
    <row r="284" spans="1:24" ht="15" customHeight="1" x14ac:dyDescent="0.4">
      <c r="A284" s="4" t="s">
        <v>292</v>
      </c>
      <c r="B284" s="5" t="s">
        <v>32</v>
      </c>
      <c r="C284" s="5"/>
      <c r="D284" s="5"/>
      <c r="F284" s="5"/>
      <c r="H284" s="5"/>
      <c r="J284" s="5"/>
      <c r="L284" s="5"/>
      <c r="N284" s="5"/>
      <c r="P284" s="5"/>
      <c r="R284" s="5"/>
      <c r="T284" s="5"/>
      <c r="V284" s="5"/>
      <c r="X284" s="5"/>
    </row>
    <row r="285" spans="1:24" ht="15" customHeight="1" x14ac:dyDescent="0.4">
      <c r="A285" s="4" t="s">
        <v>293</v>
      </c>
      <c r="B285" s="5" t="s">
        <v>32</v>
      </c>
      <c r="C285" s="5"/>
      <c r="D285" s="5"/>
      <c r="F285" s="5"/>
      <c r="H285" s="5"/>
      <c r="J285" s="5"/>
      <c r="L285" s="5"/>
      <c r="N285" s="5"/>
      <c r="P285" s="5"/>
      <c r="R285" s="5"/>
      <c r="T285" s="5"/>
      <c r="V285" s="5"/>
      <c r="W285" s="6">
        <v>-775</v>
      </c>
      <c r="X285" s="5"/>
    </row>
    <row r="286" spans="1:24" ht="15" customHeight="1" x14ac:dyDescent="0.4">
      <c r="A286" s="4" t="s">
        <v>294</v>
      </c>
      <c r="B286" s="5" t="s">
        <v>32</v>
      </c>
      <c r="C286" s="5"/>
      <c r="D286" s="5"/>
      <c r="F286" s="5"/>
      <c r="H286" s="5"/>
      <c r="J286" s="5"/>
      <c r="L286" s="5"/>
      <c r="N286" s="5"/>
      <c r="P286" s="5"/>
      <c r="R286" s="5"/>
      <c r="T286" s="5"/>
      <c r="V286" s="5"/>
      <c r="W286" s="6">
        <v>14</v>
      </c>
      <c r="X286" s="5"/>
    </row>
    <row r="287" spans="1:24" ht="15" customHeight="1" x14ac:dyDescent="0.4">
      <c r="A287" s="4" t="s">
        <v>295</v>
      </c>
      <c r="B287" s="5" t="s">
        <v>32</v>
      </c>
      <c r="C287" s="5"/>
      <c r="D287" s="5"/>
      <c r="F287" s="5"/>
      <c r="H287" s="5"/>
      <c r="J287" s="5"/>
      <c r="L287" s="5"/>
      <c r="N287" s="5"/>
      <c r="P287" s="5"/>
      <c r="R287" s="5"/>
      <c r="T287" s="5"/>
      <c r="V287" s="5"/>
      <c r="W287" s="6">
        <v>-397</v>
      </c>
      <c r="X287" s="5"/>
    </row>
    <row r="288" spans="1:24" ht="15" customHeight="1" x14ac:dyDescent="0.4">
      <c r="A288" s="4" t="s">
        <v>296</v>
      </c>
      <c r="B288" s="5" t="s">
        <v>32</v>
      </c>
      <c r="C288" s="5"/>
      <c r="D288" s="5"/>
      <c r="F288" s="5"/>
      <c r="H288" s="5"/>
      <c r="J288" s="5"/>
      <c r="L288" s="5"/>
      <c r="N288" s="5"/>
      <c r="P288" s="5"/>
      <c r="R288" s="5"/>
      <c r="T288" s="5"/>
      <c r="V288" s="5"/>
      <c r="W288" s="6">
        <v>-16</v>
      </c>
      <c r="X288" s="5"/>
    </row>
    <row r="289" spans="1:24" ht="15" customHeight="1" x14ac:dyDescent="0.4">
      <c r="A289" s="4" t="s">
        <v>297</v>
      </c>
      <c r="B289" s="5" t="s">
        <v>32</v>
      </c>
      <c r="C289" s="5"/>
      <c r="D289" s="5"/>
      <c r="F289" s="5"/>
      <c r="H289" s="5"/>
      <c r="J289" s="5"/>
      <c r="L289" s="5"/>
      <c r="N289" s="5"/>
      <c r="P289" s="5"/>
      <c r="R289" s="5"/>
      <c r="T289" s="5"/>
      <c r="V289" s="5"/>
      <c r="X289" s="5"/>
    </row>
    <row r="290" spans="1:24" ht="15" customHeight="1" x14ac:dyDescent="0.4">
      <c r="A290" s="4" t="s">
        <v>298</v>
      </c>
      <c r="B290" s="5" t="s">
        <v>32</v>
      </c>
      <c r="C290" s="5"/>
      <c r="D290" s="5"/>
      <c r="F290" s="5"/>
      <c r="H290" s="5"/>
      <c r="J290" s="5"/>
      <c r="L290" s="5"/>
      <c r="N290" s="5"/>
      <c r="P290" s="5"/>
      <c r="R290" s="5"/>
      <c r="T290" s="5"/>
      <c r="V290" s="5"/>
      <c r="X290" s="5"/>
    </row>
    <row r="291" spans="1:24" ht="15" customHeight="1" x14ac:dyDescent="0.4">
      <c r="A291" s="4" t="s">
        <v>299</v>
      </c>
      <c r="B291" s="5" t="s">
        <v>32</v>
      </c>
      <c r="C291" s="5"/>
      <c r="D291" s="5"/>
      <c r="F291" s="5"/>
      <c r="H291" s="5"/>
      <c r="J291" s="5"/>
      <c r="L291" s="5"/>
      <c r="N291" s="5"/>
      <c r="P291" s="5"/>
      <c r="R291" s="5"/>
      <c r="T291" s="5"/>
      <c r="V291" s="5"/>
      <c r="W291" s="6">
        <v>-1174</v>
      </c>
      <c r="X291" s="5"/>
    </row>
    <row r="292" spans="1:24" ht="15" customHeight="1" x14ac:dyDescent="0.4">
      <c r="A292" s="4" t="s">
        <v>300</v>
      </c>
      <c r="B292" s="5" t="s">
        <v>32</v>
      </c>
      <c r="C292" s="5"/>
      <c r="D292" s="5"/>
      <c r="F292" s="5"/>
      <c r="H292" s="5"/>
      <c r="J292" s="5"/>
      <c r="L292" s="5"/>
      <c r="N292" s="5"/>
      <c r="P292" s="5"/>
      <c r="R292" s="5"/>
      <c r="T292" s="5"/>
      <c r="V292" s="5"/>
      <c r="X292" s="5"/>
    </row>
    <row r="293" spans="1:24" ht="15" customHeight="1" x14ac:dyDescent="0.4">
      <c r="A293" s="4" t="s">
        <v>301</v>
      </c>
      <c r="B293" s="5" t="s">
        <v>32</v>
      </c>
      <c r="C293" s="5"/>
      <c r="D293" s="5"/>
      <c r="F293" s="5"/>
      <c r="H293" s="5"/>
      <c r="J293" s="5"/>
      <c r="L293" s="5"/>
      <c r="N293" s="5"/>
      <c r="P293" s="5"/>
      <c r="R293" s="5"/>
      <c r="T293" s="5"/>
      <c r="V293" s="5"/>
      <c r="X293" s="5"/>
    </row>
    <row r="294" spans="1:24" ht="15" customHeight="1" x14ac:dyDescent="0.4">
      <c r="A294" s="4" t="s">
        <v>302</v>
      </c>
      <c r="B294" s="5" t="s">
        <v>32</v>
      </c>
      <c r="C294" s="5"/>
      <c r="D294" s="5"/>
      <c r="F294" s="5"/>
      <c r="H294" s="5"/>
      <c r="J294" s="5"/>
      <c r="L294" s="5"/>
      <c r="N294" s="5"/>
      <c r="P294" s="5"/>
      <c r="R294" s="5"/>
      <c r="T294" s="5"/>
      <c r="V294" s="5"/>
      <c r="W294" s="6">
        <v>-163</v>
      </c>
      <c r="X294" s="5"/>
    </row>
    <row r="295" spans="1:24" ht="15" customHeight="1" x14ac:dyDescent="0.4">
      <c r="A295" s="4" t="s">
        <v>303</v>
      </c>
      <c r="B295" s="5" t="s">
        <v>32</v>
      </c>
      <c r="C295" s="5"/>
      <c r="D295" s="5"/>
      <c r="F295" s="5"/>
      <c r="H295" s="5"/>
      <c r="J295" s="5"/>
      <c r="L295" s="5"/>
      <c r="N295" s="5"/>
      <c r="P295" s="5"/>
      <c r="R295" s="5"/>
      <c r="T295" s="5"/>
      <c r="V295" s="5"/>
      <c r="W295" s="6">
        <v>2069</v>
      </c>
      <c r="X295" s="5"/>
    </row>
    <row r="296" spans="1:24" ht="15" customHeight="1" x14ac:dyDescent="0.4">
      <c r="A296" s="4" t="s">
        <v>304</v>
      </c>
      <c r="B296" s="5" t="s">
        <v>32</v>
      </c>
      <c r="C296" s="5"/>
      <c r="D296" s="5"/>
      <c r="F296" s="5"/>
      <c r="H296" s="5"/>
      <c r="J296" s="5"/>
      <c r="L296" s="5"/>
      <c r="N296" s="5"/>
      <c r="P296" s="5"/>
      <c r="R296" s="5"/>
      <c r="T296" s="5"/>
      <c r="V296" s="5"/>
      <c r="W296" s="6">
        <v>-18</v>
      </c>
      <c r="X296" s="5"/>
    </row>
    <row r="297" spans="1:24" ht="15" customHeight="1" x14ac:dyDescent="0.4">
      <c r="A297" s="4" t="s">
        <v>305</v>
      </c>
      <c r="B297" s="5" t="s">
        <v>32</v>
      </c>
      <c r="C297" s="5"/>
      <c r="D297" s="5"/>
      <c r="F297" s="5"/>
      <c r="H297" s="5"/>
      <c r="J297" s="5"/>
      <c r="L297" s="5"/>
      <c r="N297" s="5"/>
      <c r="P297" s="5"/>
      <c r="R297" s="5"/>
      <c r="T297" s="5"/>
      <c r="V297" s="5"/>
      <c r="W297" s="6">
        <v>30</v>
      </c>
      <c r="X297" s="5"/>
    </row>
    <row r="298" spans="1:24" ht="15" customHeight="1" x14ac:dyDescent="0.4">
      <c r="A298" s="4" t="s">
        <v>306</v>
      </c>
      <c r="B298" s="5" t="s">
        <v>32</v>
      </c>
      <c r="C298" s="5"/>
      <c r="D298" s="5"/>
      <c r="F298" s="5"/>
      <c r="H298" s="5"/>
      <c r="J298" s="5"/>
      <c r="L298" s="5"/>
      <c r="N298" s="5"/>
      <c r="P298" s="5"/>
      <c r="R298" s="5"/>
      <c r="T298" s="5"/>
      <c r="V298" s="5"/>
      <c r="W298" s="6">
        <v>-211</v>
      </c>
      <c r="X298" s="5"/>
    </row>
    <row r="299" spans="1:24" ht="15" customHeight="1" x14ac:dyDescent="0.4">
      <c r="A299" s="4" t="s">
        <v>307</v>
      </c>
      <c r="B299" s="5" t="s">
        <v>32</v>
      </c>
      <c r="C299" s="5"/>
      <c r="D299" s="5"/>
      <c r="F299" s="5"/>
      <c r="H299" s="5"/>
      <c r="J299" s="5"/>
      <c r="L299" s="5"/>
      <c r="N299" s="5"/>
      <c r="P299" s="5"/>
      <c r="R299" s="5"/>
      <c r="T299" s="5"/>
      <c r="V299" s="5"/>
      <c r="W299" s="6">
        <v>6</v>
      </c>
      <c r="X299" s="5"/>
    </row>
    <row r="300" spans="1:24" ht="15" customHeight="1" x14ac:dyDescent="0.4">
      <c r="A300" s="4" t="s">
        <v>308</v>
      </c>
      <c r="B300" s="5" t="s">
        <v>32</v>
      </c>
      <c r="C300" s="5"/>
      <c r="D300" s="5"/>
      <c r="F300" s="5"/>
      <c r="H300" s="5"/>
      <c r="J300" s="5"/>
      <c r="L300" s="5"/>
      <c r="N300" s="5"/>
      <c r="P300" s="5"/>
      <c r="R300" s="5"/>
      <c r="T300" s="5"/>
      <c r="V300" s="5"/>
      <c r="X300" s="5"/>
    </row>
    <row r="301" spans="1:24" ht="15" customHeight="1" x14ac:dyDescent="0.4">
      <c r="A301" s="4" t="s">
        <v>309</v>
      </c>
      <c r="B301" s="5" t="s">
        <v>32</v>
      </c>
      <c r="C301" s="5"/>
      <c r="D301" s="5"/>
      <c r="F301" s="5"/>
      <c r="H301" s="5"/>
      <c r="J301" s="5"/>
      <c r="L301" s="5"/>
      <c r="N301" s="5"/>
      <c r="P301" s="5"/>
      <c r="R301" s="5"/>
      <c r="T301" s="5"/>
      <c r="V301" s="5"/>
      <c r="X301" s="5"/>
    </row>
    <row r="302" spans="1:24" ht="15" customHeight="1" x14ac:dyDescent="0.4">
      <c r="A302" s="4" t="s">
        <v>310</v>
      </c>
      <c r="B302" s="5" t="s">
        <v>32</v>
      </c>
      <c r="C302" s="5"/>
      <c r="D302" s="5"/>
      <c r="F302" s="5"/>
      <c r="H302" s="5"/>
      <c r="J302" s="5"/>
      <c r="L302" s="5"/>
      <c r="N302" s="5"/>
      <c r="P302" s="5"/>
      <c r="R302" s="5"/>
      <c r="T302" s="5"/>
      <c r="V302" s="5"/>
      <c r="X302" s="5"/>
    </row>
    <row r="303" spans="1:24" ht="15" customHeight="1" x14ac:dyDescent="0.4">
      <c r="A303" s="4" t="s">
        <v>311</v>
      </c>
      <c r="B303" s="5" t="s">
        <v>32</v>
      </c>
      <c r="C303" s="5"/>
      <c r="D303" s="5"/>
      <c r="F303" s="5"/>
      <c r="H303" s="5"/>
      <c r="J303" s="5"/>
      <c r="L303" s="5"/>
      <c r="N303" s="5"/>
      <c r="P303" s="5"/>
      <c r="R303" s="5"/>
      <c r="T303" s="5"/>
      <c r="V303" s="5"/>
      <c r="W303" s="6">
        <v>9</v>
      </c>
      <c r="X303" s="5"/>
    </row>
    <row r="304" spans="1:24" ht="15" customHeight="1" x14ac:dyDescent="0.4">
      <c r="A304" s="4" t="s">
        <v>294</v>
      </c>
      <c r="B304" s="5" t="s">
        <v>32</v>
      </c>
      <c r="C304" s="5"/>
      <c r="D304" s="5"/>
      <c r="F304" s="5"/>
      <c r="H304" s="5"/>
      <c r="J304" s="5"/>
      <c r="L304" s="5"/>
      <c r="N304" s="5"/>
      <c r="P304" s="5"/>
      <c r="R304" s="5"/>
      <c r="T304" s="5"/>
      <c r="V304" s="5"/>
      <c r="X304" s="5"/>
    </row>
    <row r="305" spans="1:24" ht="15" customHeight="1" x14ac:dyDescent="0.4">
      <c r="A305" s="4" t="s">
        <v>312</v>
      </c>
      <c r="B305" s="5" t="s">
        <v>32</v>
      </c>
      <c r="C305" s="5"/>
      <c r="D305" s="5"/>
      <c r="F305" s="5"/>
      <c r="H305" s="5"/>
      <c r="J305" s="5"/>
      <c r="L305" s="5"/>
      <c r="N305" s="5"/>
      <c r="P305" s="5"/>
      <c r="R305" s="5"/>
      <c r="T305" s="5"/>
      <c r="V305" s="5"/>
      <c r="W305" s="6">
        <v>-88</v>
      </c>
      <c r="X305" s="5"/>
    </row>
    <row r="306" spans="1:24" ht="15" customHeight="1" x14ac:dyDescent="0.4">
      <c r="A306" s="4" t="s">
        <v>313</v>
      </c>
      <c r="B306" s="5" t="s">
        <v>32</v>
      </c>
      <c r="C306" s="5"/>
      <c r="D306" s="5"/>
      <c r="F306" s="5"/>
      <c r="H306" s="5"/>
      <c r="J306" s="5"/>
      <c r="L306" s="5"/>
      <c r="N306" s="5"/>
      <c r="P306" s="5"/>
      <c r="R306" s="5"/>
      <c r="T306" s="5"/>
      <c r="V306" s="5"/>
      <c r="W306" s="6">
        <v>1633</v>
      </c>
      <c r="X306" s="5"/>
    </row>
    <row r="307" spans="1:24" ht="15" customHeight="1" x14ac:dyDescent="0.4">
      <c r="A307" s="4" t="s">
        <v>314</v>
      </c>
      <c r="B307" s="5" t="s">
        <v>32</v>
      </c>
      <c r="C307" s="5"/>
      <c r="D307" s="5"/>
      <c r="F307" s="5"/>
      <c r="H307" s="5"/>
      <c r="J307" s="5"/>
      <c r="L307" s="5"/>
      <c r="N307" s="5"/>
      <c r="P307" s="5"/>
      <c r="R307" s="5"/>
      <c r="T307" s="5"/>
      <c r="V307" s="5"/>
      <c r="W307" s="6">
        <v>8054</v>
      </c>
      <c r="X307" s="5"/>
    </row>
    <row r="308" spans="1:24" ht="15" customHeight="1" x14ac:dyDescent="0.4">
      <c r="A308" s="4" t="s">
        <v>315</v>
      </c>
      <c r="B308" s="5" t="s">
        <v>32</v>
      </c>
      <c r="C308" s="5"/>
      <c r="D308" s="5"/>
      <c r="F308" s="5"/>
      <c r="H308" s="5"/>
      <c r="J308" s="5"/>
      <c r="L308" s="5"/>
      <c r="N308" s="5"/>
      <c r="P308" s="5"/>
      <c r="R308" s="5"/>
      <c r="T308" s="5"/>
      <c r="V308" s="5"/>
      <c r="W308" s="6">
        <v>-8513</v>
      </c>
      <c r="X308" s="5"/>
    </row>
    <row r="309" spans="1:24" ht="15" customHeight="1" x14ac:dyDescent="0.4">
      <c r="A309" s="4" t="s">
        <v>316</v>
      </c>
      <c r="B309" s="5" t="s">
        <v>32</v>
      </c>
      <c r="C309" s="5"/>
      <c r="D309" s="5"/>
      <c r="F309" s="5"/>
      <c r="H309" s="5"/>
      <c r="J309" s="5"/>
      <c r="L309" s="5"/>
      <c r="N309" s="5"/>
      <c r="P309" s="5"/>
      <c r="R309" s="5"/>
      <c r="T309" s="5"/>
      <c r="V309" s="5"/>
      <c r="X309" s="5"/>
    </row>
    <row r="310" spans="1:24" ht="15" customHeight="1" x14ac:dyDescent="0.4">
      <c r="A310" s="4" t="s">
        <v>317</v>
      </c>
      <c r="B310" s="5" t="s">
        <v>32</v>
      </c>
      <c r="C310" s="5"/>
      <c r="D310" s="5"/>
      <c r="F310" s="5"/>
      <c r="H310" s="5"/>
      <c r="J310" s="5"/>
      <c r="L310" s="5"/>
      <c r="N310" s="5"/>
      <c r="P310" s="5"/>
      <c r="R310" s="5"/>
      <c r="T310" s="5"/>
      <c r="V310" s="5"/>
      <c r="X310" s="5"/>
    </row>
    <row r="311" spans="1:24" ht="15" customHeight="1" x14ac:dyDescent="0.4">
      <c r="A311" s="4" t="s">
        <v>318</v>
      </c>
      <c r="B311" s="5" t="s">
        <v>32</v>
      </c>
      <c r="C311" s="5"/>
      <c r="D311" s="5"/>
      <c r="F311" s="5"/>
      <c r="H311" s="5"/>
      <c r="J311" s="5"/>
      <c r="L311" s="5"/>
      <c r="N311" s="5"/>
      <c r="P311" s="5"/>
      <c r="R311" s="5"/>
      <c r="T311" s="5"/>
      <c r="V311" s="5"/>
      <c r="X311" s="5"/>
    </row>
    <row r="312" spans="1:24" ht="15" customHeight="1" x14ac:dyDescent="0.4">
      <c r="A312" s="4" t="s">
        <v>319</v>
      </c>
      <c r="B312" s="5" t="s">
        <v>32</v>
      </c>
      <c r="C312" s="5"/>
      <c r="D312" s="5"/>
      <c r="F312" s="5"/>
      <c r="H312" s="5"/>
      <c r="J312" s="5"/>
      <c r="L312" s="5"/>
      <c r="N312" s="5"/>
      <c r="P312" s="5"/>
      <c r="R312" s="5"/>
      <c r="T312" s="5"/>
      <c r="V312" s="5"/>
      <c r="W312" s="6">
        <v>2710</v>
      </c>
      <c r="X312" s="5"/>
    </row>
    <row r="313" spans="1:24" ht="15" customHeight="1" x14ac:dyDescent="0.4">
      <c r="A313" s="4" t="s">
        <v>320</v>
      </c>
      <c r="B313" s="5" t="s">
        <v>32</v>
      </c>
      <c r="C313" s="5"/>
      <c r="D313" s="5"/>
      <c r="F313" s="5"/>
      <c r="H313" s="5"/>
      <c r="J313" s="5"/>
      <c r="L313" s="5"/>
      <c r="N313" s="5"/>
      <c r="P313" s="5"/>
      <c r="R313" s="5"/>
      <c r="T313" s="5"/>
      <c r="V313" s="5"/>
      <c r="W313" s="6">
        <v>-2705</v>
      </c>
      <c r="X313" s="5"/>
    </row>
    <row r="314" spans="1:24" ht="15" customHeight="1" x14ac:dyDescent="0.4">
      <c r="A314" s="4" t="s">
        <v>321</v>
      </c>
      <c r="B314" s="5" t="s">
        <v>32</v>
      </c>
      <c r="C314" s="5"/>
      <c r="D314" s="5"/>
      <c r="F314" s="5"/>
      <c r="H314" s="5"/>
      <c r="J314" s="5"/>
      <c r="L314" s="5"/>
      <c r="N314" s="5"/>
      <c r="P314" s="5"/>
      <c r="R314" s="5"/>
      <c r="T314" s="5"/>
      <c r="V314" s="5"/>
      <c r="X314" s="5"/>
    </row>
    <row r="315" spans="1:24" ht="15" customHeight="1" x14ac:dyDescent="0.4">
      <c r="A315" s="4" t="s">
        <v>322</v>
      </c>
      <c r="B315" s="5" t="s">
        <v>32</v>
      </c>
      <c r="C315" s="5"/>
      <c r="D315" s="5"/>
      <c r="F315" s="5"/>
      <c r="H315" s="5"/>
      <c r="J315" s="5"/>
      <c r="L315" s="5"/>
      <c r="N315" s="5"/>
      <c r="P315" s="5"/>
      <c r="R315" s="5"/>
      <c r="T315" s="5"/>
      <c r="V315" s="5"/>
      <c r="X315" s="5"/>
    </row>
    <row r="316" spans="1:24" ht="15" customHeight="1" x14ac:dyDescent="0.4">
      <c r="A316" s="4" t="s">
        <v>323</v>
      </c>
      <c r="B316" s="5" t="s">
        <v>32</v>
      </c>
      <c r="C316" s="5"/>
      <c r="D316" s="5"/>
      <c r="F316" s="5"/>
      <c r="H316" s="5"/>
      <c r="J316" s="5"/>
      <c r="L316" s="5"/>
      <c r="N316" s="5"/>
      <c r="P316" s="5"/>
      <c r="R316" s="5"/>
      <c r="T316" s="5"/>
      <c r="V316" s="5"/>
      <c r="X316" s="5"/>
    </row>
    <row r="317" spans="1:24" ht="15" customHeight="1" x14ac:dyDescent="0.4">
      <c r="A317" s="4" t="s">
        <v>324</v>
      </c>
      <c r="B317" s="5" t="s">
        <v>32</v>
      </c>
      <c r="C317" s="5"/>
      <c r="D317" s="5"/>
      <c r="F317" s="5"/>
      <c r="H317" s="5"/>
      <c r="J317" s="5"/>
      <c r="L317" s="5"/>
      <c r="N317" s="5"/>
      <c r="P317" s="5"/>
      <c r="R317" s="5"/>
      <c r="T317" s="5"/>
      <c r="V317" s="5"/>
      <c r="X317" s="5"/>
    </row>
    <row r="318" spans="1:24" ht="15" customHeight="1" x14ac:dyDescent="0.4">
      <c r="A318" s="4" t="s">
        <v>325</v>
      </c>
      <c r="B318" s="5" t="s">
        <v>32</v>
      </c>
      <c r="C318" s="5"/>
      <c r="D318" s="5"/>
      <c r="F318" s="5"/>
      <c r="H318" s="5"/>
      <c r="J318" s="5"/>
      <c r="L318" s="5"/>
      <c r="N318" s="5"/>
      <c r="P318" s="5"/>
      <c r="R318" s="5"/>
      <c r="T318" s="5"/>
      <c r="V318" s="5"/>
      <c r="X318" s="5"/>
    </row>
    <row r="319" spans="1:24" ht="15" customHeight="1" x14ac:dyDescent="0.4">
      <c r="A319" s="4" t="s">
        <v>326</v>
      </c>
      <c r="B319" s="5" t="s">
        <v>32</v>
      </c>
      <c r="C319" s="5"/>
      <c r="D319" s="5"/>
      <c r="F319" s="5"/>
      <c r="H319" s="5"/>
      <c r="J319" s="5"/>
      <c r="L319" s="5"/>
      <c r="N319" s="5"/>
      <c r="P319" s="5"/>
      <c r="R319" s="5"/>
      <c r="T319" s="5"/>
      <c r="V319" s="5"/>
      <c r="X319" s="5"/>
    </row>
    <row r="320" spans="1:24" ht="15" customHeight="1" x14ac:dyDescent="0.4">
      <c r="A320" s="4" t="s">
        <v>327</v>
      </c>
      <c r="B320" s="5" t="s">
        <v>32</v>
      </c>
      <c r="C320" s="5"/>
      <c r="D320" s="5"/>
      <c r="F320" s="5"/>
      <c r="H320" s="5"/>
      <c r="J320" s="5"/>
      <c r="L320" s="5"/>
      <c r="N320" s="5"/>
      <c r="P320" s="5"/>
      <c r="R320" s="5"/>
      <c r="T320" s="5"/>
      <c r="V320" s="5"/>
      <c r="X320" s="5"/>
    </row>
    <row r="321" spans="1:24" ht="15" customHeight="1" x14ac:dyDescent="0.4">
      <c r="A321" s="4" t="s">
        <v>328</v>
      </c>
      <c r="B321" s="5" t="s">
        <v>32</v>
      </c>
      <c r="C321" s="5"/>
      <c r="D321" s="5"/>
      <c r="F321" s="5"/>
      <c r="H321" s="5"/>
      <c r="J321" s="5"/>
      <c r="L321" s="5"/>
      <c r="N321" s="5"/>
      <c r="P321" s="5"/>
      <c r="R321" s="5"/>
      <c r="T321" s="5"/>
      <c r="V321" s="5"/>
      <c r="X321" s="5"/>
    </row>
    <row r="322" spans="1:24" ht="15" customHeight="1" x14ac:dyDescent="0.4">
      <c r="A322" s="4" t="s">
        <v>329</v>
      </c>
      <c r="B322" s="5" t="s">
        <v>32</v>
      </c>
      <c r="C322" s="5"/>
      <c r="D322" s="5"/>
      <c r="F322" s="5"/>
      <c r="H322" s="5"/>
      <c r="J322" s="5"/>
      <c r="L322" s="5"/>
      <c r="N322" s="5"/>
      <c r="P322" s="5"/>
      <c r="R322" s="5"/>
      <c r="T322" s="5"/>
      <c r="V322" s="5"/>
      <c r="X322" s="5"/>
    </row>
    <row r="323" spans="1:24" ht="15" customHeight="1" x14ac:dyDescent="0.4">
      <c r="A323" s="4" t="s">
        <v>330</v>
      </c>
      <c r="B323" s="5" t="s">
        <v>32</v>
      </c>
      <c r="C323" s="5"/>
      <c r="D323" s="5"/>
      <c r="F323" s="5"/>
      <c r="H323" s="5"/>
      <c r="J323" s="5"/>
      <c r="L323" s="5"/>
      <c r="N323" s="5"/>
      <c r="P323" s="5"/>
      <c r="R323" s="5"/>
      <c r="T323" s="5"/>
      <c r="V323" s="5"/>
      <c r="X323" s="5"/>
    </row>
    <row r="324" spans="1:24" ht="15" customHeight="1" x14ac:dyDescent="0.4">
      <c r="A324" s="4" t="s">
        <v>331</v>
      </c>
      <c r="B324" s="5" t="s">
        <v>32</v>
      </c>
      <c r="C324" s="5"/>
      <c r="D324" s="5"/>
      <c r="F324" s="5"/>
      <c r="H324" s="5"/>
      <c r="J324" s="5"/>
      <c r="L324" s="5"/>
      <c r="N324" s="5"/>
      <c r="P324" s="5"/>
      <c r="R324" s="5"/>
      <c r="T324" s="5"/>
      <c r="V324" s="5"/>
      <c r="W324" s="6">
        <v>-454</v>
      </c>
      <c r="X324" s="5"/>
    </row>
    <row r="325" spans="1:24" ht="15" customHeight="1" x14ac:dyDescent="0.4">
      <c r="A325" s="4" t="s">
        <v>332</v>
      </c>
      <c r="B325" s="5" t="s">
        <v>32</v>
      </c>
      <c r="C325" s="5"/>
      <c r="D325" s="5"/>
      <c r="F325" s="5"/>
      <c r="H325" s="5"/>
      <c r="J325" s="5"/>
      <c r="L325" s="5"/>
      <c r="N325" s="5"/>
      <c r="P325" s="5"/>
      <c r="R325" s="5"/>
      <c r="T325" s="5"/>
      <c r="V325" s="5"/>
      <c r="X325" s="5"/>
    </row>
    <row r="326" spans="1:24" ht="15" customHeight="1" x14ac:dyDescent="0.4">
      <c r="A326" s="4" t="s">
        <v>333</v>
      </c>
      <c r="B326" s="5" t="s">
        <v>32</v>
      </c>
      <c r="C326" s="5"/>
      <c r="D326" s="5"/>
      <c r="F326" s="5"/>
      <c r="H326" s="5"/>
      <c r="J326" s="5"/>
      <c r="L326" s="5"/>
      <c r="N326" s="5"/>
      <c r="P326" s="5"/>
      <c r="R326" s="5"/>
      <c r="T326" s="5"/>
      <c r="V326" s="5"/>
      <c r="W326" s="6">
        <v>5</v>
      </c>
      <c r="X326" s="5"/>
    </row>
    <row r="327" spans="1:24" ht="15" customHeight="1" x14ac:dyDescent="0.4">
      <c r="A327" s="4" t="s">
        <v>334</v>
      </c>
      <c r="B327" s="5" t="s">
        <v>32</v>
      </c>
      <c r="C327" s="5"/>
      <c r="D327" s="5"/>
      <c r="F327" s="5"/>
      <c r="H327" s="5"/>
      <c r="J327" s="5"/>
      <c r="L327" s="5"/>
      <c r="N327" s="5"/>
      <c r="P327" s="5"/>
      <c r="R327" s="5"/>
      <c r="T327" s="5"/>
      <c r="V327" s="5"/>
      <c r="W327" s="6">
        <v>3073</v>
      </c>
      <c r="X327" s="5"/>
    </row>
    <row r="328" spans="1:24" ht="15" customHeight="1" x14ac:dyDescent="0.4">
      <c r="A328" s="4" t="s">
        <v>335</v>
      </c>
      <c r="B328" s="5" t="s">
        <v>32</v>
      </c>
      <c r="C328" s="5"/>
      <c r="D328" s="5"/>
      <c r="F328" s="5"/>
      <c r="H328" s="5"/>
      <c r="J328" s="5"/>
      <c r="L328" s="5"/>
      <c r="N328" s="5"/>
      <c r="P328" s="5"/>
      <c r="R328" s="5"/>
      <c r="T328" s="5"/>
      <c r="V328" s="5"/>
      <c r="W328" s="6">
        <v>388</v>
      </c>
      <c r="X328" s="5"/>
    </row>
    <row r="329" spans="1:24" ht="15" customHeight="1" x14ac:dyDescent="0.4">
      <c r="A329" s="4" t="s">
        <v>336</v>
      </c>
      <c r="B329" s="5" t="s">
        <v>32</v>
      </c>
      <c r="C329" s="5"/>
      <c r="D329" s="5"/>
      <c r="F329" s="5"/>
      <c r="H329" s="5"/>
      <c r="J329" s="5"/>
      <c r="L329" s="5"/>
      <c r="N329" s="5"/>
      <c r="P329" s="5"/>
      <c r="R329" s="5"/>
      <c r="T329" s="5"/>
      <c r="V329" s="5"/>
      <c r="W329" s="6">
        <v>3466</v>
      </c>
      <c r="X329" s="5"/>
    </row>
    <row r="330" spans="1:24" ht="15" customHeight="1" x14ac:dyDescent="0.4">
      <c r="A330" s="4" t="s">
        <v>337</v>
      </c>
      <c r="B330" s="5" t="s">
        <v>32</v>
      </c>
      <c r="C330" s="5"/>
      <c r="D330" s="5"/>
      <c r="F330" s="5"/>
      <c r="H330" s="5"/>
      <c r="J330" s="5"/>
      <c r="L330" s="5"/>
      <c r="N330" s="5"/>
      <c r="P330" s="5"/>
      <c r="R330" s="5"/>
      <c r="T330" s="5"/>
      <c r="V330" s="5"/>
      <c r="W330" s="6">
        <v>3466</v>
      </c>
      <c r="X330" s="5"/>
    </row>
    <row r="331" spans="1:24" ht="15" customHeight="1" x14ac:dyDescent="0.4">
      <c r="A331" s="4" t="s">
        <v>338</v>
      </c>
      <c r="B331" s="5" t="s">
        <v>32</v>
      </c>
      <c r="C331" s="5"/>
      <c r="D331" s="5"/>
      <c r="F331" s="5"/>
      <c r="H331" s="5"/>
      <c r="J331" s="5"/>
      <c r="L331" s="5"/>
      <c r="N331" s="5"/>
      <c r="P331" s="5"/>
      <c r="R331" s="5"/>
      <c r="T331" s="5"/>
      <c r="V331" s="5"/>
      <c r="X331" s="5"/>
    </row>
    <row r="332" spans="1:24" ht="15" customHeight="1" x14ac:dyDescent="0.4">
      <c r="A332" s="4" t="s">
        <v>339</v>
      </c>
      <c r="B332" s="5" t="s">
        <v>32</v>
      </c>
      <c r="C332" s="5"/>
      <c r="D332" s="5"/>
      <c r="F332" s="5"/>
      <c r="H332" s="5"/>
      <c r="J332" s="5"/>
      <c r="L332" s="5"/>
      <c r="N332" s="5"/>
      <c r="P332" s="5"/>
      <c r="R332" s="5"/>
      <c r="T332" s="5"/>
      <c r="V332" s="5"/>
      <c r="X332" s="5"/>
    </row>
    <row r="333" spans="1:24" ht="15" customHeight="1" x14ac:dyDescent="0.4">
      <c r="A333" s="4" t="s">
        <v>340</v>
      </c>
      <c r="B333" s="5" t="s">
        <v>32</v>
      </c>
      <c r="C333" s="5"/>
      <c r="D333" s="5"/>
      <c r="F333" s="5"/>
      <c r="H333" s="5"/>
      <c r="J333" s="5"/>
      <c r="L333" s="5"/>
      <c r="N333" s="5"/>
      <c r="P333" s="5"/>
      <c r="R333" s="5"/>
      <c r="T333" s="5"/>
      <c r="V333" s="5"/>
      <c r="X333" s="5"/>
    </row>
    <row r="334" spans="1:24" ht="15" customHeight="1" x14ac:dyDescent="0.4">
      <c r="A334" s="4" t="s">
        <v>341</v>
      </c>
      <c r="B334" s="5" t="s">
        <v>32</v>
      </c>
      <c r="C334" s="5"/>
      <c r="D334" s="5"/>
      <c r="F334" s="5"/>
      <c r="H334" s="5"/>
      <c r="J334" s="5"/>
      <c r="L334" s="5"/>
      <c r="N334" s="5"/>
      <c r="P334" s="5"/>
      <c r="R334" s="5"/>
      <c r="T334" s="5"/>
      <c r="V334" s="5"/>
      <c r="X334" s="5"/>
    </row>
    <row r="335" spans="1:24" ht="15" customHeight="1" x14ac:dyDescent="0.4">
      <c r="A335" s="4" t="s">
        <v>342</v>
      </c>
      <c r="B335" s="5" t="s">
        <v>32</v>
      </c>
      <c r="C335" s="5"/>
      <c r="D335" s="5"/>
      <c r="F335" s="5"/>
      <c r="H335" s="5"/>
      <c r="J335" s="5"/>
      <c r="L335" s="5"/>
      <c r="N335" s="5"/>
      <c r="P335" s="5"/>
      <c r="R335" s="5"/>
      <c r="T335" s="5"/>
      <c r="V335" s="5"/>
      <c r="X335" s="5"/>
    </row>
    <row r="336" spans="1:24" ht="15" customHeight="1" x14ac:dyDescent="0.4">
      <c r="A336" s="4" t="s">
        <v>343</v>
      </c>
      <c r="B336" s="5" t="s">
        <v>32</v>
      </c>
      <c r="C336" s="5"/>
      <c r="D336" s="5"/>
      <c r="F336" s="5"/>
      <c r="H336" s="5"/>
      <c r="J336" s="5"/>
      <c r="L336" s="5"/>
      <c r="N336" s="5"/>
      <c r="P336" s="5"/>
      <c r="R336" s="5"/>
      <c r="T336" s="5"/>
      <c r="V336" s="5"/>
      <c r="W336" s="6">
        <v>1</v>
      </c>
      <c r="X336" s="5"/>
    </row>
    <row r="337" spans="1:24" ht="15" customHeight="1" x14ac:dyDescent="0.4">
      <c r="A337" s="4" t="s">
        <v>344</v>
      </c>
      <c r="B337" s="5" t="s">
        <v>32</v>
      </c>
      <c r="C337" s="5"/>
      <c r="D337" s="5"/>
      <c r="F337" s="5"/>
      <c r="H337" s="5"/>
      <c r="J337" s="5"/>
      <c r="L337" s="5"/>
      <c r="N337" s="5"/>
      <c r="P337" s="5"/>
      <c r="R337" s="5"/>
      <c r="T337" s="5"/>
      <c r="V337" s="5"/>
      <c r="X337" s="5"/>
    </row>
    <row r="338" spans="1:24" ht="15" customHeight="1" x14ac:dyDescent="0.4">
      <c r="A338" s="4" t="s">
        <v>345</v>
      </c>
      <c r="B338" s="5" t="s">
        <v>32</v>
      </c>
      <c r="C338" s="5"/>
      <c r="D338" s="5"/>
      <c r="F338" s="5"/>
      <c r="H338" s="5"/>
      <c r="J338" s="5"/>
      <c r="L338" s="5"/>
      <c r="N338" s="5"/>
      <c r="P338" s="5"/>
      <c r="R338" s="5"/>
      <c r="T338" s="5"/>
      <c r="V338" s="5"/>
      <c r="X338" s="5"/>
    </row>
    <row r="339" spans="1:24" ht="15" customHeight="1" x14ac:dyDescent="0.4">
      <c r="A339" s="4" t="s">
        <v>346</v>
      </c>
      <c r="B339" s="5" t="s">
        <v>32</v>
      </c>
      <c r="C339" s="5"/>
      <c r="D339" s="5"/>
      <c r="F339" s="5"/>
      <c r="H339" s="5"/>
      <c r="J339" s="5"/>
      <c r="L339" s="5"/>
      <c r="N339" s="5"/>
      <c r="P339" s="5"/>
      <c r="R339" s="5"/>
      <c r="T339" s="5"/>
      <c r="V339" s="5"/>
      <c r="X339" s="5"/>
    </row>
    <row r="340" spans="1:24" ht="15" customHeight="1" x14ac:dyDescent="0.4">
      <c r="A340" s="4" t="s">
        <v>347</v>
      </c>
      <c r="B340" s="5" t="s">
        <v>32</v>
      </c>
      <c r="C340" s="5"/>
      <c r="D340" s="5"/>
      <c r="F340" s="5"/>
      <c r="H340" s="5"/>
      <c r="J340" s="5"/>
      <c r="L340" s="5"/>
      <c r="N340" s="5"/>
      <c r="P340" s="5"/>
      <c r="R340" s="5"/>
      <c r="T340" s="5"/>
      <c r="V340" s="5"/>
      <c r="X340" s="5"/>
    </row>
    <row r="341" spans="1:24" ht="15" customHeight="1" x14ac:dyDescent="0.4">
      <c r="A341" s="4" t="s">
        <v>348</v>
      </c>
      <c r="B341" s="5" t="s">
        <v>32</v>
      </c>
      <c r="C341" s="5"/>
      <c r="D341" s="5"/>
      <c r="F341" s="5"/>
      <c r="H341" s="5"/>
      <c r="J341" s="5"/>
      <c r="L341" s="5"/>
      <c r="N341" s="5"/>
      <c r="P341" s="5"/>
      <c r="R341" s="5"/>
      <c r="T341" s="5"/>
      <c r="V341" s="5"/>
      <c r="X341" s="5"/>
    </row>
    <row r="342" spans="1:24" ht="15" customHeight="1" x14ac:dyDescent="0.4">
      <c r="A342" s="4" t="s">
        <v>349</v>
      </c>
      <c r="B342" s="5" t="s">
        <v>32</v>
      </c>
      <c r="C342" s="5"/>
      <c r="D342" s="5"/>
      <c r="F342" s="5"/>
      <c r="H342" s="5"/>
      <c r="J342" s="5"/>
      <c r="L342" s="5"/>
      <c r="N342" s="5"/>
      <c r="P342" s="5"/>
      <c r="R342" s="5"/>
      <c r="T342" s="5"/>
      <c r="V342" s="5"/>
      <c r="X342" s="5"/>
    </row>
    <row r="343" spans="1:24" ht="15" customHeight="1" x14ac:dyDescent="0.4">
      <c r="A343" s="4" t="s">
        <v>350</v>
      </c>
      <c r="B343" s="5" t="s">
        <v>32</v>
      </c>
      <c r="C343" s="5"/>
      <c r="D343" s="5"/>
      <c r="F343" s="5"/>
      <c r="H343" s="5"/>
      <c r="J343" s="5"/>
      <c r="L343" s="5"/>
      <c r="N343" s="5"/>
      <c r="P343" s="5"/>
      <c r="R343" s="5"/>
      <c r="T343" s="5"/>
      <c r="V343" s="5"/>
      <c r="X343" s="5"/>
    </row>
    <row r="344" spans="1:24" ht="15" customHeight="1" x14ac:dyDescent="0.4">
      <c r="A344" s="4" t="s">
        <v>351</v>
      </c>
      <c r="B344" s="5" t="s">
        <v>32</v>
      </c>
      <c r="C344" s="5"/>
      <c r="D344" s="5"/>
      <c r="F344" s="5"/>
      <c r="H344" s="5"/>
      <c r="J344" s="5"/>
      <c r="L344" s="5"/>
      <c r="N344" s="5"/>
      <c r="P344" s="5"/>
      <c r="R344" s="5"/>
      <c r="T344" s="5"/>
      <c r="V344" s="5"/>
      <c r="X344" s="5"/>
    </row>
    <row r="345" spans="1:24" ht="15" customHeight="1" x14ac:dyDescent="0.4">
      <c r="A345" s="4" t="s">
        <v>352</v>
      </c>
      <c r="B345" s="5" t="s">
        <v>32</v>
      </c>
      <c r="C345" s="5"/>
      <c r="D345" s="5"/>
      <c r="F345" s="5"/>
      <c r="H345" s="5"/>
      <c r="J345" s="5"/>
      <c r="L345" s="5"/>
      <c r="N345" s="5"/>
      <c r="P345" s="5"/>
      <c r="R345" s="5"/>
      <c r="T345" s="5"/>
      <c r="V345" s="5"/>
      <c r="X345" s="5"/>
    </row>
    <row r="346" spans="1:24" ht="15" customHeight="1" x14ac:dyDescent="0.4">
      <c r="A346" s="4" t="s">
        <v>353</v>
      </c>
      <c r="B346" s="5" t="s">
        <v>32</v>
      </c>
      <c r="C346" s="5"/>
      <c r="D346" s="5"/>
      <c r="F346" s="5"/>
      <c r="H346" s="5"/>
      <c r="J346" s="5"/>
      <c r="L346" s="5"/>
      <c r="N346" s="5"/>
      <c r="P346" s="5"/>
      <c r="R346" s="5"/>
      <c r="T346" s="5"/>
      <c r="V346" s="5"/>
      <c r="X346" s="5"/>
    </row>
    <row r="347" spans="1:24" ht="15" customHeight="1" x14ac:dyDescent="0.4">
      <c r="A347" s="4" t="s">
        <v>354</v>
      </c>
      <c r="B347" s="5" t="s">
        <v>32</v>
      </c>
      <c r="C347" s="5"/>
      <c r="D347" s="5"/>
      <c r="F347" s="5"/>
      <c r="H347" s="5"/>
      <c r="J347" s="5"/>
      <c r="L347" s="5"/>
      <c r="N347" s="5"/>
      <c r="P347" s="5"/>
      <c r="R347" s="5"/>
      <c r="T347" s="5"/>
      <c r="V347" s="5"/>
      <c r="X347" s="5"/>
    </row>
    <row r="348" spans="1:24" ht="15" customHeight="1" x14ac:dyDescent="0.4">
      <c r="A348" s="4" t="s">
        <v>355</v>
      </c>
      <c r="B348" s="5" t="s">
        <v>32</v>
      </c>
      <c r="C348" s="5"/>
      <c r="D348" s="5"/>
      <c r="F348" s="5"/>
      <c r="H348" s="5"/>
      <c r="J348" s="5"/>
      <c r="L348" s="5"/>
      <c r="N348" s="5"/>
      <c r="P348" s="5"/>
      <c r="R348" s="5"/>
      <c r="T348" s="5"/>
      <c r="V348" s="5"/>
      <c r="X348" s="5"/>
    </row>
    <row r="349" spans="1:24" ht="15" customHeight="1" x14ac:dyDescent="0.4">
      <c r="A349" s="4" t="s">
        <v>356</v>
      </c>
      <c r="B349" s="5" t="s">
        <v>32</v>
      </c>
      <c r="C349" s="5"/>
      <c r="D349" s="5"/>
      <c r="F349" s="5"/>
      <c r="H349" s="5"/>
      <c r="J349" s="5"/>
      <c r="L349" s="5"/>
      <c r="N349" s="5"/>
      <c r="P349" s="5"/>
      <c r="R349" s="5"/>
      <c r="T349" s="5"/>
      <c r="V349" s="5"/>
      <c r="X349" s="5"/>
    </row>
    <row r="350" spans="1:24" ht="15" customHeight="1" x14ac:dyDescent="0.4">
      <c r="A350" s="4" t="s">
        <v>357</v>
      </c>
      <c r="B350" s="5" t="s">
        <v>32</v>
      </c>
      <c r="C350" s="5"/>
      <c r="D350" s="5"/>
      <c r="F350" s="5"/>
      <c r="H350" s="5"/>
      <c r="J350" s="5"/>
      <c r="L350" s="5"/>
      <c r="N350" s="5"/>
      <c r="P350" s="5"/>
      <c r="R350" s="5"/>
      <c r="T350" s="5"/>
      <c r="V350" s="5"/>
      <c r="X350" s="5"/>
    </row>
    <row r="351" spans="1:24" ht="15" customHeight="1" x14ac:dyDescent="0.4">
      <c r="A351" s="4" t="s">
        <v>358</v>
      </c>
      <c r="B351" s="5" t="s">
        <v>32</v>
      </c>
      <c r="C351" s="5"/>
      <c r="D351" s="5"/>
      <c r="F351" s="5"/>
      <c r="H351" s="5"/>
      <c r="J351" s="5"/>
      <c r="L351" s="5"/>
      <c r="N351" s="5"/>
      <c r="P351" s="5"/>
      <c r="R351" s="5"/>
      <c r="T351" s="5"/>
      <c r="V351" s="5"/>
      <c r="X351" s="5"/>
    </row>
    <row r="352" spans="1:24" ht="15" customHeight="1" x14ac:dyDescent="0.4">
      <c r="A352" s="4" t="s">
        <v>359</v>
      </c>
      <c r="B352" s="5" t="s">
        <v>32</v>
      </c>
      <c r="C352" s="5"/>
      <c r="D352" s="5"/>
      <c r="F352" s="5"/>
      <c r="H352" s="5"/>
      <c r="J352" s="5"/>
      <c r="L352" s="5"/>
      <c r="N352" s="5"/>
      <c r="P352" s="5"/>
      <c r="R352" s="5"/>
      <c r="T352" s="5"/>
      <c r="V352" s="5"/>
      <c r="X352" s="5"/>
    </row>
    <row r="353" spans="1:24" ht="15" customHeight="1" x14ac:dyDescent="0.4">
      <c r="A353" s="4" t="s">
        <v>360</v>
      </c>
      <c r="B353" s="5" t="s">
        <v>32</v>
      </c>
      <c r="C353" s="5"/>
      <c r="D353" s="5"/>
      <c r="F353" s="5"/>
      <c r="H353" s="5"/>
      <c r="J353" s="5"/>
      <c r="L353" s="5"/>
      <c r="N353" s="5"/>
      <c r="P353" s="5"/>
      <c r="R353" s="5"/>
      <c r="T353" s="5"/>
      <c r="V353" s="5"/>
      <c r="X353" s="5"/>
    </row>
    <row r="354" spans="1:24" ht="15" customHeight="1" x14ac:dyDescent="0.4">
      <c r="A354" s="4" t="s">
        <v>361</v>
      </c>
      <c r="B354" s="5" t="s">
        <v>32</v>
      </c>
      <c r="C354" s="5"/>
      <c r="D354" s="5"/>
      <c r="F354" s="5"/>
      <c r="H354" s="5"/>
      <c r="J354" s="5"/>
      <c r="L354" s="5"/>
      <c r="N354" s="5"/>
      <c r="P354" s="5"/>
      <c r="R354" s="5"/>
      <c r="T354" s="5"/>
      <c r="V354" s="5"/>
      <c r="X354" s="5"/>
    </row>
    <row r="355" spans="1:24" ht="15" customHeight="1" x14ac:dyDescent="0.4">
      <c r="A355" s="4" t="s">
        <v>362</v>
      </c>
      <c r="B355" s="5" t="s">
        <v>32</v>
      </c>
      <c r="C355" s="5"/>
      <c r="D355" s="5"/>
      <c r="F355" s="5"/>
      <c r="H355" s="5"/>
      <c r="J355" s="5"/>
      <c r="L355" s="5"/>
      <c r="N355" s="5"/>
      <c r="P355" s="5"/>
      <c r="R355" s="5"/>
      <c r="T355" s="5"/>
      <c r="V355" s="5"/>
      <c r="X355" s="5"/>
    </row>
    <row r="356" spans="1:24" ht="15" customHeight="1" x14ac:dyDescent="0.4">
      <c r="A356" s="4" t="s">
        <v>363</v>
      </c>
      <c r="B356" s="5" t="s">
        <v>32</v>
      </c>
      <c r="C356" s="5"/>
      <c r="D356" s="5"/>
      <c r="F356" s="5"/>
      <c r="H356" s="5"/>
      <c r="J356" s="5"/>
      <c r="L356" s="5"/>
      <c r="N356" s="5"/>
      <c r="P356" s="5"/>
      <c r="R356" s="5"/>
      <c r="T356" s="5"/>
      <c r="V356" s="5"/>
      <c r="X356" s="5"/>
    </row>
    <row r="357" spans="1:24" ht="15" customHeight="1" x14ac:dyDescent="0.4">
      <c r="A357" s="4" t="s">
        <v>364</v>
      </c>
      <c r="B357" s="5" t="s">
        <v>32</v>
      </c>
      <c r="C357" s="5"/>
      <c r="D357" s="5"/>
      <c r="F357" s="5"/>
      <c r="H357" s="5"/>
      <c r="J357" s="5"/>
      <c r="L357" s="5"/>
      <c r="N357" s="5"/>
      <c r="P357" s="5"/>
      <c r="R357" s="5"/>
      <c r="T357" s="5"/>
      <c r="V357" s="5"/>
      <c r="X357" s="5"/>
    </row>
    <row r="358" spans="1:24" ht="15" customHeight="1" x14ac:dyDescent="0.4">
      <c r="A358" s="4" t="s">
        <v>365</v>
      </c>
      <c r="B358" s="5" t="s">
        <v>32</v>
      </c>
      <c r="C358" s="5"/>
      <c r="D358" s="5"/>
      <c r="F358" s="5"/>
      <c r="H358" s="5"/>
      <c r="J358" s="5"/>
      <c r="L358" s="5"/>
      <c r="N358" s="5"/>
      <c r="P358" s="5"/>
      <c r="R358" s="5"/>
      <c r="T358" s="5"/>
      <c r="V358" s="5"/>
      <c r="X358" s="5"/>
    </row>
    <row r="359" spans="1:24" ht="15" customHeight="1" x14ac:dyDescent="0.4">
      <c r="A359" s="4" t="s">
        <v>366</v>
      </c>
      <c r="B359" s="5" t="s">
        <v>32</v>
      </c>
      <c r="C359" s="5"/>
      <c r="D359" s="5"/>
      <c r="F359" s="5"/>
      <c r="H359" s="5"/>
      <c r="J359" s="5"/>
      <c r="L359" s="5"/>
      <c r="N359" s="5"/>
      <c r="P359" s="5"/>
      <c r="R359" s="5"/>
      <c r="T359" s="5"/>
      <c r="V359" s="5"/>
      <c r="X359" s="5"/>
    </row>
    <row r="360" spans="1:24" ht="15" customHeight="1" x14ac:dyDescent="0.4">
      <c r="A360" s="4" t="s">
        <v>367</v>
      </c>
      <c r="B360" s="5" t="s">
        <v>32</v>
      </c>
      <c r="C360" s="5"/>
      <c r="D360" s="5"/>
      <c r="F360" s="5"/>
      <c r="H360" s="5"/>
      <c r="J360" s="5"/>
      <c r="L360" s="5"/>
      <c r="N360" s="5"/>
      <c r="P360" s="5"/>
      <c r="R360" s="5"/>
      <c r="T360" s="5"/>
      <c r="V360" s="5"/>
      <c r="X360" s="5"/>
    </row>
    <row r="361" spans="1:24" ht="15" customHeight="1" x14ac:dyDescent="0.4">
      <c r="A361" s="4" t="s">
        <v>368</v>
      </c>
      <c r="B361" s="5" t="s">
        <v>32</v>
      </c>
      <c r="C361" s="5"/>
      <c r="D361" s="5"/>
      <c r="F361" s="5"/>
      <c r="H361" s="5"/>
      <c r="J361" s="5"/>
      <c r="L361" s="5"/>
      <c r="N361" s="5"/>
      <c r="P361" s="5"/>
      <c r="R361" s="5"/>
      <c r="T361" s="5"/>
      <c r="V361" s="5"/>
      <c r="X361" s="5"/>
    </row>
    <row r="362" spans="1:24" ht="15" customHeight="1" x14ac:dyDescent="0.4">
      <c r="A362" s="4" t="s">
        <v>369</v>
      </c>
      <c r="B362" s="5" t="s">
        <v>32</v>
      </c>
      <c r="C362" s="5"/>
      <c r="D362" s="5"/>
      <c r="F362" s="5"/>
      <c r="H362" s="5"/>
      <c r="J362" s="5"/>
      <c r="L362" s="5"/>
      <c r="N362" s="5"/>
      <c r="P362" s="5"/>
      <c r="R362" s="5"/>
      <c r="T362" s="5"/>
      <c r="V362" s="5"/>
      <c r="X362" s="5"/>
    </row>
    <row r="363" spans="1:24" ht="15" customHeight="1" x14ac:dyDescent="0.4">
      <c r="A363" s="4" t="s">
        <v>370</v>
      </c>
      <c r="B363" s="5" t="s">
        <v>32</v>
      </c>
      <c r="C363" s="5"/>
      <c r="D363" s="5"/>
      <c r="F363" s="5"/>
      <c r="H363" s="5"/>
      <c r="J363" s="5"/>
      <c r="L363" s="5"/>
      <c r="N363" s="5"/>
      <c r="P363" s="5"/>
      <c r="R363" s="5"/>
      <c r="T363" s="5"/>
      <c r="V363" s="5"/>
      <c r="X363" s="5"/>
    </row>
    <row r="364" spans="1:24" ht="15" customHeight="1" x14ac:dyDescent="0.4">
      <c r="A364" s="4" t="s">
        <v>371</v>
      </c>
      <c r="B364" s="5" t="s">
        <v>32</v>
      </c>
      <c r="C364" s="5"/>
      <c r="D364" s="5"/>
      <c r="F364" s="5"/>
      <c r="H364" s="5"/>
      <c r="J364" s="5"/>
      <c r="L364" s="5"/>
      <c r="N364" s="5"/>
      <c r="P364" s="5"/>
      <c r="R364" s="5"/>
      <c r="T364" s="5"/>
      <c r="V364" s="5"/>
      <c r="X364" s="5"/>
    </row>
    <row r="365" spans="1:24" ht="15" customHeight="1" x14ac:dyDescent="0.4">
      <c r="A365" s="4" t="s">
        <v>372</v>
      </c>
      <c r="B365" s="5" t="s">
        <v>32</v>
      </c>
      <c r="C365" s="5"/>
      <c r="D365" s="5"/>
      <c r="F365" s="5"/>
      <c r="H365" s="5"/>
      <c r="J365" s="5"/>
      <c r="L365" s="5"/>
      <c r="N365" s="5"/>
      <c r="P365" s="5"/>
      <c r="R365" s="5"/>
      <c r="T365" s="5"/>
      <c r="V365" s="5"/>
      <c r="X365" s="5"/>
    </row>
    <row r="366" spans="1:24" ht="15" customHeight="1" x14ac:dyDescent="0.4">
      <c r="A366" s="4" t="s">
        <v>373</v>
      </c>
      <c r="B366" s="5" t="s">
        <v>32</v>
      </c>
      <c r="C366" s="5"/>
      <c r="D366" s="5"/>
      <c r="F366" s="5"/>
      <c r="H366" s="5"/>
      <c r="J366" s="5"/>
      <c r="L366" s="5"/>
      <c r="N366" s="5"/>
      <c r="P366" s="5"/>
      <c r="R366" s="5"/>
      <c r="T366" s="5"/>
      <c r="V366" s="5"/>
      <c r="X366" s="5"/>
    </row>
    <row r="367" spans="1:24" ht="15" customHeight="1" x14ac:dyDescent="0.4">
      <c r="A367" s="4" t="s">
        <v>374</v>
      </c>
      <c r="B367" s="5" t="s">
        <v>32</v>
      </c>
      <c r="C367" s="5"/>
      <c r="D367" s="5"/>
      <c r="F367" s="5"/>
      <c r="H367" s="5"/>
      <c r="J367" s="5"/>
      <c r="L367" s="5"/>
      <c r="N367" s="5"/>
      <c r="P367" s="5"/>
      <c r="R367" s="5"/>
      <c r="T367" s="5"/>
      <c r="V367" s="5"/>
      <c r="X367" s="5"/>
    </row>
    <row r="368" spans="1:24" ht="15" customHeight="1" x14ac:dyDescent="0.4">
      <c r="A368" s="4" t="s">
        <v>375</v>
      </c>
      <c r="B368" s="5" t="s">
        <v>32</v>
      </c>
      <c r="C368" s="5"/>
      <c r="D368" s="5"/>
      <c r="F368" s="5"/>
      <c r="H368" s="5"/>
      <c r="J368" s="5"/>
      <c r="L368" s="5"/>
      <c r="N368" s="5"/>
      <c r="P368" s="5"/>
      <c r="R368" s="5"/>
      <c r="T368" s="5"/>
      <c r="V368" s="5"/>
      <c r="X368" s="5"/>
    </row>
    <row r="369" spans="1:24" ht="15" customHeight="1" x14ac:dyDescent="0.4">
      <c r="A369" s="4" t="s">
        <v>376</v>
      </c>
      <c r="B369" s="5" t="s">
        <v>32</v>
      </c>
      <c r="C369" s="5"/>
      <c r="D369" s="5"/>
      <c r="F369" s="5"/>
      <c r="H369" s="5"/>
      <c r="J369" s="5"/>
      <c r="L369" s="5"/>
      <c r="N369" s="5"/>
      <c r="P369" s="5"/>
      <c r="R369" s="5"/>
      <c r="T369" s="5"/>
      <c r="V369" s="5"/>
      <c r="X369" s="5"/>
    </row>
    <row r="370" spans="1:24" ht="15" customHeight="1" x14ac:dyDescent="0.4">
      <c r="A370" s="4" t="s">
        <v>377</v>
      </c>
      <c r="B370" s="5" t="s">
        <v>32</v>
      </c>
      <c r="C370" s="5"/>
      <c r="D370" s="5"/>
      <c r="F370" s="5"/>
      <c r="H370" s="5"/>
      <c r="J370" s="5"/>
      <c r="L370" s="5"/>
      <c r="N370" s="5"/>
      <c r="P370" s="5"/>
      <c r="R370" s="5"/>
      <c r="T370" s="5"/>
      <c r="V370" s="5"/>
      <c r="X370" s="5"/>
    </row>
    <row r="371" spans="1:24" ht="15" customHeight="1" x14ac:dyDescent="0.4">
      <c r="A371" s="4" t="s">
        <v>378</v>
      </c>
      <c r="B371" s="5" t="s">
        <v>32</v>
      </c>
      <c r="C371" s="5"/>
      <c r="D371" s="5"/>
      <c r="F371" s="5"/>
      <c r="H371" s="5"/>
      <c r="J371" s="5"/>
      <c r="L371" s="5"/>
      <c r="N371" s="5"/>
      <c r="P371" s="5"/>
      <c r="R371" s="5"/>
      <c r="T371" s="5"/>
      <c r="V371" s="5"/>
      <c r="X371" s="5"/>
    </row>
    <row r="372" spans="1:24" ht="15" customHeight="1" x14ac:dyDescent="0.4">
      <c r="A372" s="4" t="s">
        <v>379</v>
      </c>
      <c r="B372" s="5" t="s">
        <v>32</v>
      </c>
      <c r="C372" s="5"/>
      <c r="D372" s="5"/>
      <c r="F372" s="5"/>
      <c r="H372" s="5"/>
      <c r="J372" s="5"/>
      <c r="L372" s="5"/>
      <c r="N372" s="5"/>
      <c r="P372" s="5"/>
      <c r="R372" s="5"/>
      <c r="T372" s="5"/>
      <c r="V372" s="5"/>
      <c r="X372" s="5"/>
    </row>
    <row r="373" spans="1:24" ht="15" customHeight="1" x14ac:dyDescent="0.4">
      <c r="A373" s="4" t="s">
        <v>380</v>
      </c>
      <c r="B373" s="5" t="s">
        <v>32</v>
      </c>
      <c r="C373" s="5"/>
      <c r="D373" s="5"/>
      <c r="F373" s="5"/>
      <c r="H373" s="5"/>
      <c r="J373" s="5"/>
      <c r="L373" s="5"/>
      <c r="N373" s="5"/>
      <c r="P373" s="5"/>
      <c r="R373" s="5"/>
      <c r="T373" s="5"/>
      <c r="V373" s="5"/>
      <c r="X373" s="5"/>
    </row>
    <row r="374" spans="1:24" ht="15" customHeight="1" x14ac:dyDescent="0.4">
      <c r="A374" s="4" t="s">
        <v>381</v>
      </c>
      <c r="B374" s="5" t="s">
        <v>32</v>
      </c>
      <c r="C374" s="5"/>
      <c r="D374" s="5"/>
      <c r="F374" s="5"/>
      <c r="H374" s="5"/>
      <c r="J374" s="5"/>
      <c r="L374" s="5"/>
      <c r="N374" s="5"/>
      <c r="P374" s="5"/>
      <c r="R374" s="5"/>
      <c r="T374" s="5"/>
      <c r="V374" s="5"/>
      <c r="X374" s="5"/>
    </row>
    <row r="375" spans="1:24" ht="15" customHeight="1" x14ac:dyDescent="0.4">
      <c r="A375" s="4" t="s">
        <v>382</v>
      </c>
      <c r="B375" s="5" t="s">
        <v>32</v>
      </c>
      <c r="C375" s="5"/>
      <c r="D375" s="5"/>
      <c r="F375" s="5"/>
      <c r="H375" s="5"/>
      <c r="J375" s="5"/>
      <c r="L375" s="5"/>
      <c r="N375" s="5"/>
      <c r="P375" s="5"/>
      <c r="R375" s="5"/>
      <c r="T375" s="5"/>
      <c r="V375" s="5"/>
      <c r="X375" s="5"/>
    </row>
    <row r="376" spans="1:24" ht="15" customHeight="1" x14ac:dyDescent="0.4">
      <c r="A376" s="4" t="s">
        <v>383</v>
      </c>
      <c r="B376" s="5" t="s">
        <v>32</v>
      </c>
      <c r="C376" s="5"/>
      <c r="D376" s="5"/>
      <c r="F376" s="5"/>
      <c r="H376" s="5"/>
      <c r="J376" s="5"/>
      <c r="L376" s="5"/>
      <c r="N376" s="5"/>
      <c r="P376" s="5"/>
      <c r="R376" s="5"/>
      <c r="T376" s="5"/>
      <c r="V376" s="5"/>
      <c r="X376" s="5"/>
    </row>
    <row r="377" spans="1:24" ht="15" customHeight="1" x14ac:dyDescent="0.4">
      <c r="A377" s="4" t="s">
        <v>384</v>
      </c>
      <c r="B377" s="5" t="s">
        <v>32</v>
      </c>
      <c r="C377" s="5"/>
      <c r="D377" s="5"/>
      <c r="F377" s="5"/>
      <c r="H377" s="5"/>
      <c r="J377" s="5"/>
      <c r="L377" s="5"/>
      <c r="N377" s="5"/>
      <c r="P377" s="5"/>
      <c r="R377" s="5"/>
      <c r="T377" s="5"/>
      <c r="V377" s="5"/>
      <c r="X377" s="5"/>
    </row>
    <row r="378" spans="1:24" ht="15" customHeight="1" x14ac:dyDescent="0.4">
      <c r="A378" s="4" t="s">
        <v>385</v>
      </c>
      <c r="B378" s="5" t="s">
        <v>32</v>
      </c>
      <c r="C378" s="5"/>
      <c r="D378" s="5"/>
      <c r="F378" s="5"/>
      <c r="H378" s="5"/>
      <c r="J378" s="5"/>
      <c r="L378" s="5"/>
      <c r="N378" s="5"/>
      <c r="P378" s="5"/>
      <c r="R378" s="5"/>
      <c r="T378" s="5"/>
      <c r="V378" s="5"/>
      <c r="X378" s="5"/>
    </row>
    <row r="379" spans="1:24" ht="15" customHeight="1" x14ac:dyDescent="0.4">
      <c r="A379" s="4" t="s">
        <v>386</v>
      </c>
      <c r="B379" s="5" t="s">
        <v>32</v>
      </c>
      <c r="C379" s="5"/>
      <c r="D379" s="5"/>
      <c r="F379" s="5"/>
      <c r="H379" s="5"/>
      <c r="J379" s="5"/>
      <c r="L379" s="5"/>
      <c r="N379" s="5"/>
      <c r="P379" s="5"/>
      <c r="R379" s="5"/>
      <c r="T379" s="5"/>
      <c r="V379" s="5"/>
      <c r="X379" s="5"/>
    </row>
    <row r="380" spans="1:24" ht="15" customHeight="1" x14ac:dyDescent="0.4">
      <c r="A380" s="4" t="s">
        <v>387</v>
      </c>
      <c r="B380" s="5" t="s">
        <v>32</v>
      </c>
      <c r="C380" s="5"/>
      <c r="D380" s="5"/>
      <c r="F380" s="5"/>
      <c r="H380" s="5"/>
      <c r="J380" s="5"/>
      <c r="L380" s="5"/>
      <c r="N380" s="5"/>
      <c r="P380" s="5"/>
      <c r="R380" s="5"/>
      <c r="T380" s="5"/>
      <c r="V380" s="5"/>
      <c r="X380" s="5"/>
    </row>
    <row r="381" spans="1:24" ht="15" customHeight="1" x14ac:dyDescent="0.4">
      <c r="A381" s="4" t="s">
        <v>388</v>
      </c>
      <c r="B381" s="5" t="s">
        <v>32</v>
      </c>
      <c r="C381" s="5"/>
      <c r="D381" s="5"/>
      <c r="F381" s="5"/>
      <c r="H381" s="5"/>
      <c r="J381" s="5"/>
      <c r="L381" s="5"/>
      <c r="N381" s="5"/>
      <c r="P381" s="5"/>
      <c r="R381" s="5"/>
      <c r="T381" s="5"/>
      <c r="V381" s="5"/>
      <c r="X381" s="5"/>
    </row>
    <row r="382" spans="1:24" ht="15" customHeight="1" x14ac:dyDescent="0.4">
      <c r="A382" s="4" t="s">
        <v>389</v>
      </c>
      <c r="B382" s="5" t="s">
        <v>32</v>
      </c>
      <c r="C382" s="5"/>
      <c r="D382" s="5"/>
      <c r="F382" s="5"/>
      <c r="H382" s="5"/>
      <c r="J382" s="5"/>
      <c r="L382" s="5"/>
      <c r="N382" s="5"/>
      <c r="P382" s="5"/>
      <c r="R382" s="5"/>
      <c r="T382" s="5"/>
      <c r="V382" s="5"/>
      <c r="X382" s="5"/>
    </row>
    <row r="383" spans="1:24" ht="15" customHeight="1" x14ac:dyDescent="0.4">
      <c r="A383" s="4" t="s">
        <v>390</v>
      </c>
      <c r="B383" s="5" t="s">
        <v>32</v>
      </c>
      <c r="C383" s="5"/>
      <c r="D383" s="5"/>
      <c r="F383" s="5"/>
      <c r="H383" s="5"/>
      <c r="J383" s="5"/>
      <c r="L383" s="5"/>
      <c r="N383" s="5"/>
      <c r="P383" s="5"/>
      <c r="R383" s="5"/>
      <c r="T383" s="5"/>
      <c r="V383" s="5"/>
      <c r="X383" s="5"/>
    </row>
    <row r="384" spans="1:24" ht="15" customHeight="1" x14ac:dyDescent="0.4">
      <c r="A384" s="4" t="s">
        <v>391</v>
      </c>
      <c r="B384" s="5" t="s">
        <v>32</v>
      </c>
      <c r="C384" s="5"/>
      <c r="D384" s="5"/>
      <c r="F384" s="5"/>
      <c r="H384" s="5"/>
      <c r="J384" s="5"/>
      <c r="L384" s="5"/>
      <c r="N384" s="5"/>
      <c r="P384" s="5"/>
      <c r="R384" s="5"/>
      <c r="T384" s="5"/>
      <c r="V384" s="5"/>
      <c r="X384" s="5"/>
    </row>
    <row r="385" spans="1:24" ht="15" customHeight="1" x14ac:dyDescent="0.4">
      <c r="A385" s="4" t="s">
        <v>392</v>
      </c>
      <c r="B385" s="5" t="s">
        <v>32</v>
      </c>
      <c r="C385" s="5"/>
      <c r="D385" s="5"/>
      <c r="F385" s="5"/>
      <c r="H385" s="5"/>
      <c r="J385" s="5"/>
      <c r="L385" s="5"/>
      <c r="N385" s="5"/>
      <c r="P385" s="5"/>
      <c r="R385" s="5"/>
      <c r="T385" s="5"/>
      <c r="V385" s="5"/>
      <c r="X385" s="5"/>
    </row>
    <row r="386" spans="1:24" ht="15" customHeight="1" x14ac:dyDescent="0.4">
      <c r="A386" s="4" t="s">
        <v>393</v>
      </c>
      <c r="B386" s="5" t="s">
        <v>32</v>
      </c>
      <c r="C386" s="5"/>
      <c r="D386" s="5"/>
      <c r="F386" s="5"/>
      <c r="H386" s="5"/>
      <c r="J386" s="5"/>
      <c r="L386" s="5"/>
      <c r="N386" s="5"/>
      <c r="P386" s="5"/>
      <c r="R386" s="5"/>
      <c r="T386" s="5"/>
      <c r="V386" s="5"/>
      <c r="X386" s="5"/>
    </row>
    <row r="387" spans="1:24" ht="15" customHeight="1" x14ac:dyDescent="0.4">
      <c r="A387" s="4" t="s">
        <v>394</v>
      </c>
      <c r="B387" s="5" t="s">
        <v>32</v>
      </c>
      <c r="C387" s="5"/>
      <c r="D387" s="5"/>
      <c r="F387" s="5"/>
      <c r="H387" s="5"/>
      <c r="J387" s="5"/>
      <c r="L387" s="5"/>
      <c r="N387" s="5"/>
      <c r="P387" s="5"/>
      <c r="R387" s="5"/>
      <c r="T387" s="5"/>
      <c r="V387" s="5"/>
      <c r="X387" s="5"/>
    </row>
    <row r="388" spans="1:24" ht="15" customHeight="1" x14ac:dyDescent="0.4">
      <c r="A388" s="4" t="s">
        <v>395</v>
      </c>
      <c r="B388" s="5" t="s">
        <v>32</v>
      </c>
      <c r="C388" s="5"/>
      <c r="D388" s="5"/>
      <c r="F388" s="5"/>
      <c r="H388" s="5"/>
      <c r="J388" s="5"/>
      <c r="L388" s="5"/>
      <c r="N388" s="5"/>
      <c r="P388" s="5"/>
      <c r="R388" s="5"/>
      <c r="T388" s="5"/>
      <c r="V388" s="5"/>
      <c r="X388" s="5"/>
    </row>
    <row r="389" spans="1:24" ht="15" customHeight="1" x14ac:dyDescent="0.4">
      <c r="A389" s="4" t="s">
        <v>396</v>
      </c>
      <c r="B389" s="5" t="s">
        <v>32</v>
      </c>
      <c r="C389" s="5"/>
      <c r="D389" s="5"/>
      <c r="F389" s="5"/>
      <c r="H389" s="5"/>
      <c r="J389" s="5"/>
      <c r="L389" s="5"/>
      <c r="N389" s="5"/>
      <c r="P389" s="5"/>
      <c r="R389" s="5"/>
      <c r="T389" s="5"/>
      <c r="V389" s="5"/>
      <c r="X389" s="5"/>
    </row>
    <row r="390" spans="1:24" ht="15" customHeight="1" x14ac:dyDescent="0.4">
      <c r="A390" s="4" t="s">
        <v>397</v>
      </c>
      <c r="B390" s="5" t="s">
        <v>32</v>
      </c>
      <c r="C390" s="5"/>
      <c r="D390" s="5"/>
      <c r="F390" s="5"/>
      <c r="H390" s="5"/>
      <c r="J390" s="5"/>
      <c r="L390" s="5"/>
      <c r="N390" s="5"/>
      <c r="P390" s="5"/>
      <c r="R390" s="5"/>
      <c r="T390" s="5"/>
      <c r="V390" s="5"/>
      <c r="X390" s="5"/>
    </row>
    <row r="391" spans="1:24" ht="15" customHeight="1" x14ac:dyDescent="0.4">
      <c r="A391" s="4" t="s">
        <v>398</v>
      </c>
      <c r="B391" s="5" t="s">
        <v>32</v>
      </c>
      <c r="C391" s="5"/>
      <c r="D391" s="5"/>
      <c r="F391" s="5"/>
      <c r="H391" s="5"/>
      <c r="J391" s="5"/>
      <c r="L391" s="5"/>
      <c r="N391" s="5"/>
      <c r="P391" s="5"/>
      <c r="R391" s="5"/>
      <c r="T391" s="5"/>
      <c r="V391" s="5"/>
      <c r="X391" s="5"/>
    </row>
    <row r="392" spans="1:24" ht="15" customHeight="1" x14ac:dyDescent="0.4">
      <c r="A392" s="4" t="s">
        <v>399</v>
      </c>
      <c r="B392" s="5" t="s">
        <v>32</v>
      </c>
      <c r="C392" s="5"/>
      <c r="D392" s="5"/>
      <c r="F392" s="5"/>
      <c r="H392" s="5"/>
      <c r="J392" s="5"/>
      <c r="L392" s="5"/>
      <c r="N392" s="5"/>
      <c r="P392" s="5"/>
      <c r="R392" s="5"/>
      <c r="T392" s="5"/>
      <c r="V392" s="5"/>
      <c r="X392" s="5"/>
    </row>
    <row r="393" spans="1:24" ht="15" customHeight="1" x14ac:dyDescent="0.4">
      <c r="A393" s="4" t="s">
        <v>400</v>
      </c>
      <c r="B393" s="5" t="s">
        <v>32</v>
      </c>
      <c r="C393" s="5"/>
      <c r="D393" s="5"/>
      <c r="F393" s="5"/>
      <c r="H393" s="5"/>
      <c r="J393" s="5"/>
      <c r="L393" s="5"/>
      <c r="N393" s="5"/>
      <c r="P393" s="5"/>
      <c r="R393" s="5"/>
      <c r="T393" s="5"/>
      <c r="V393" s="5"/>
      <c r="X393" s="5"/>
    </row>
    <row r="394" spans="1:24" ht="15" customHeight="1" x14ac:dyDescent="0.4">
      <c r="A394" s="4" t="s">
        <v>401</v>
      </c>
      <c r="B394" s="5" t="s">
        <v>32</v>
      </c>
      <c r="C394" s="5"/>
      <c r="D394" s="5"/>
      <c r="F394" s="5"/>
      <c r="H394" s="5"/>
      <c r="J394" s="5"/>
      <c r="L394" s="5"/>
      <c r="N394" s="5"/>
      <c r="P394" s="5"/>
      <c r="R394" s="5"/>
      <c r="T394" s="5"/>
      <c r="V394" s="5"/>
      <c r="X394" s="5"/>
    </row>
    <row r="395" spans="1:24" ht="15" customHeight="1" x14ac:dyDescent="0.4">
      <c r="A395" s="4" t="s">
        <v>402</v>
      </c>
      <c r="B395" s="5" t="s">
        <v>32</v>
      </c>
      <c r="C395" s="5"/>
      <c r="D395" s="5"/>
      <c r="F395" s="5"/>
      <c r="H395" s="5"/>
      <c r="J395" s="5"/>
      <c r="L395" s="5"/>
      <c r="N395" s="5"/>
      <c r="P395" s="5"/>
      <c r="R395" s="5"/>
      <c r="T395" s="5"/>
      <c r="V395" s="5"/>
      <c r="X395" s="5"/>
    </row>
    <row r="396" spans="1:24" ht="15" customHeight="1" x14ac:dyDescent="0.4">
      <c r="A396" s="4" t="s">
        <v>403</v>
      </c>
      <c r="B396" s="5" t="s">
        <v>32</v>
      </c>
      <c r="C396" s="5"/>
      <c r="D396" s="5"/>
      <c r="F396" s="5"/>
      <c r="H396" s="5"/>
      <c r="J396" s="5"/>
      <c r="L396" s="5"/>
      <c r="N396" s="5"/>
      <c r="P396" s="5"/>
      <c r="R396" s="5"/>
      <c r="T396" s="5"/>
      <c r="V396" s="5"/>
      <c r="X396" s="5"/>
    </row>
    <row r="397" spans="1:24" ht="15" customHeight="1" x14ac:dyDescent="0.4">
      <c r="A397" s="4" t="s">
        <v>404</v>
      </c>
      <c r="B397" s="5" t="s">
        <v>32</v>
      </c>
      <c r="C397" s="5"/>
      <c r="D397" s="5"/>
      <c r="F397" s="5"/>
      <c r="H397" s="5"/>
      <c r="J397" s="5"/>
      <c r="L397" s="5"/>
      <c r="N397" s="5"/>
      <c r="P397" s="5"/>
      <c r="R397" s="5"/>
      <c r="T397" s="5"/>
      <c r="V397" s="5"/>
      <c r="X397" s="5"/>
    </row>
    <row r="398" spans="1:24" ht="15" customHeight="1" x14ac:dyDescent="0.4">
      <c r="A398" s="4" t="s">
        <v>405</v>
      </c>
      <c r="B398" s="5" t="s">
        <v>32</v>
      </c>
      <c r="C398" s="5"/>
      <c r="D398" s="5"/>
      <c r="F398" s="5"/>
      <c r="H398" s="5"/>
      <c r="J398" s="5"/>
      <c r="L398" s="5"/>
      <c r="N398" s="5"/>
      <c r="P398" s="5"/>
      <c r="R398" s="5"/>
      <c r="T398" s="5"/>
      <c r="V398" s="5"/>
      <c r="X398" s="5"/>
    </row>
    <row r="399" spans="1:24" ht="15" customHeight="1" x14ac:dyDescent="0.4">
      <c r="A399" s="4" t="s">
        <v>406</v>
      </c>
      <c r="B399" s="5" t="s">
        <v>32</v>
      </c>
      <c r="C399" s="5"/>
      <c r="D399" s="5"/>
      <c r="F399" s="5"/>
      <c r="H399" s="5"/>
      <c r="J399" s="5"/>
      <c r="L399" s="5"/>
      <c r="N399" s="5"/>
      <c r="P399" s="5"/>
      <c r="R399" s="5"/>
      <c r="T399" s="5"/>
      <c r="V399" s="5"/>
      <c r="X399" s="5"/>
    </row>
    <row r="400" spans="1:24" ht="15" customHeight="1" x14ac:dyDescent="0.4">
      <c r="A400" s="4" t="s">
        <v>407</v>
      </c>
      <c r="B400" s="5" t="s">
        <v>32</v>
      </c>
      <c r="C400" s="5"/>
      <c r="D400" s="5"/>
      <c r="F400" s="5"/>
      <c r="H400" s="5"/>
      <c r="J400" s="5"/>
      <c r="L400" s="5"/>
      <c r="N400" s="5"/>
      <c r="P400" s="5"/>
      <c r="R400" s="5"/>
      <c r="T400" s="5"/>
      <c r="V400" s="5"/>
      <c r="X400" s="5"/>
    </row>
    <row r="401" spans="1:24" ht="15" customHeight="1" x14ac:dyDescent="0.4">
      <c r="A401" s="4" t="s">
        <v>408</v>
      </c>
      <c r="B401" s="5" t="s">
        <v>32</v>
      </c>
      <c r="C401" s="5"/>
      <c r="D401" s="5"/>
      <c r="F401" s="5"/>
      <c r="H401" s="5"/>
      <c r="J401" s="5"/>
      <c r="L401" s="5"/>
      <c r="N401" s="5"/>
      <c r="P401" s="5"/>
      <c r="R401" s="5"/>
      <c r="T401" s="5"/>
      <c r="V401" s="5"/>
      <c r="X401" s="5"/>
    </row>
    <row r="402" spans="1:24" ht="15" customHeight="1" x14ac:dyDescent="0.4">
      <c r="A402" s="4" t="s">
        <v>409</v>
      </c>
      <c r="B402" s="5" t="s">
        <v>32</v>
      </c>
      <c r="C402" s="5"/>
      <c r="D402" s="5"/>
      <c r="F402" s="5"/>
      <c r="H402" s="5"/>
      <c r="J402" s="5"/>
      <c r="L402" s="5"/>
      <c r="N402" s="5"/>
      <c r="P402" s="5"/>
      <c r="R402" s="5"/>
      <c r="T402" s="5"/>
      <c r="V402" s="5"/>
      <c r="X402" s="5"/>
    </row>
    <row r="403" spans="1:24" ht="15" customHeight="1" x14ac:dyDescent="0.4">
      <c r="A403" s="4" t="s">
        <v>410</v>
      </c>
      <c r="B403" s="5" t="s">
        <v>32</v>
      </c>
      <c r="C403" s="5"/>
      <c r="D403" s="5"/>
      <c r="F403" s="5"/>
      <c r="H403" s="5"/>
      <c r="J403" s="5"/>
      <c r="L403" s="5"/>
      <c r="N403" s="5"/>
      <c r="P403" s="5"/>
      <c r="R403" s="5"/>
      <c r="T403" s="5"/>
      <c r="V403" s="5"/>
      <c r="X403" s="5"/>
    </row>
    <row r="404" spans="1:24" ht="15" customHeight="1" x14ac:dyDescent="0.4">
      <c r="A404" s="4" t="s">
        <v>411</v>
      </c>
      <c r="B404" s="5" t="s">
        <v>32</v>
      </c>
      <c r="C404" s="5"/>
      <c r="D404" s="5"/>
      <c r="F404" s="5"/>
      <c r="H404" s="5"/>
      <c r="J404" s="5"/>
      <c r="L404" s="5"/>
      <c r="N404" s="5"/>
      <c r="P404" s="5"/>
      <c r="R404" s="5"/>
      <c r="T404" s="5"/>
      <c r="V404" s="5"/>
      <c r="X404" s="5"/>
    </row>
    <row r="405" spans="1:24" ht="15" customHeight="1" x14ac:dyDescent="0.4">
      <c r="A405" s="4" t="s">
        <v>412</v>
      </c>
      <c r="B405" s="5" t="s">
        <v>32</v>
      </c>
      <c r="C405" s="5"/>
      <c r="D405" s="5"/>
      <c r="F405" s="5"/>
      <c r="H405" s="5"/>
      <c r="J405" s="5"/>
      <c r="L405" s="5"/>
      <c r="N405" s="5"/>
      <c r="P405" s="5"/>
      <c r="R405" s="5"/>
      <c r="T405" s="5"/>
      <c r="V405" s="5"/>
      <c r="X405" s="5"/>
    </row>
    <row r="406" spans="1:24" ht="15" customHeight="1" x14ac:dyDescent="0.4">
      <c r="A406" s="4" t="s">
        <v>413</v>
      </c>
      <c r="B406" s="5" t="s">
        <v>32</v>
      </c>
      <c r="C406" s="5"/>
      <c r="D406" s="5"/>
      <c r="F406" s="5"/>
      <c r="H406" s="5"/>
      <c r="J406" s="5"/>
      <c r="L406" s="5"/>
      <c r="N406" s="5"/>
      <c r="P406" s="5"/>
      <c r="R406" s="5"/>
      <c r="T406" s="5"/>
      <c r="V406" s="5"/>
      <c r="X406" s="5"/>
    </row>
    <row r="407" spans="1:24" ht="15" customHeight="1" x14ac:dyDescent="0.4">
      <c r="A407" s="4" t="s">
        <v>414</v>
      </c>
      <c r="B407" s="5" t="s">
        <v>32</v>
      </c>
      <c r="C407" s="5"/>
      <c r="D407" s="5"/>
      <c r="F407" s="5"/>
      <c r="H407" s="5"/>
      <c r="J407" s="5"/>
      <c r="L407" s="5"/>
      <c r="N407" s="5"/>
      <c r="P407" s="5"/>
      <c r="R407" s="5"/>
      <c r="T407" s="5"/>
      <c r="V407" s="5"/>
      <c r="X407" s="5"/>
    </row>
    <row r="408" spans="1:24" ht="15" customHeight="1" x14ac:dyDescent="0.4">
      <c r="A408" s="4" t="s">
        <v>415</v>
      </c>
      <c r="B408" s="5" t="s">
        <v>32</v>
      </c>
      <c r="C408" s="5"/>
      <c r="D408" s="5"/>
      <c r="F408" s="5"/>
      <c r="H408" s="5"/>
      <c r="J408" s="5"/>
      <c r="L408" s="5"/>
      <c r="N408" s="5"/>
      <c r="P408" s="5"/>
      <c r="R408" s="5"/>
      <c r="T408" s="5"/>
      <c r="V408" s="5"/>
      <c r="X408" s="5"/>
    </row>
    <row r="409" spans="1:24" ht="15" customHeight="1" x14ac:dyDescent="0.4">
      <c r="A409" s="4" t="s">
        <v>416</v>
      </c>
      <c r="B409" s="5" t="s">
        <v>32</v>
      </c>
      <c r="C409" s="5"/>
      <c r="D409" s="5"/>
      <c r="F409" s="5"/>
      <c r="H409" s="5"/>
      <c r="J409" s="5"/>
      <c r="L409" s="5"/>
      <c r="N409" s="5"/>
      <c r="P409" s="5"/>
      <c r="R409" s="5"/>
      <c r="T409" s="5"/>
      <c r="V409" s="5"/>
      <c r="X409" s="5"/>
    </row>
    <row r="410" spans="1:24" ht="15" customHeight="1" x14ac:dyDescent="0.4">
      <c r="A410" s="4" t="s">
        <v>417</v>
      </c>
      <c r="B410" s="5" t="s">
        <v>32</v>
      </c>
      <c r="C410" s="5"/>
      <c r="D410" s="5"/>
      <c r="F410" s="5"/>
      <c r="H410" s="5"/>
      <c r="J410" s="5"/>
      <c r="L410" s="5"/>
      <c r="N410" s="5"/>
      <c r="P410" s="5"/>
      <c r="R410" s="5"/>
      <c r="T410" s="5"/>
      <c r="V410" s="5"/>
      <c r="X410" s="5"/>
    </row>
    <row r="411" spans="1:24" ht="15" customHeight="1" x14ac:dyDescent="0.4">
      <c r="A411" s="4" t="s">
        <v>418</v>
      </c>
      <c r="B411" s="5" t="s">
        <v>32</v>
      </c>
      <c r="C411" s="5"/>
      <c r="D411" s="5"/>
      <c r="F411" s="5"/>
      <c r="H411" s="5"/>
      <c r="J411" s="5"/>
      <c r="L411" s="5"/>
      <c r="N411" s="5"/>
      <c r="P411" s="5"/>
      <c r="R411" s="5"/>
      <c r="T411" s="5"/>
      <c r="V411" s="5"/>
      <c r="X411" s="5"/>
    </row>
    <row r="412" spans="1:24" ht="15" customHeight="1" x14ac:dyDescent="0.4">
      <c r="A412" s="4" t="s">
        <v>419</v>
      </c>
      <c r="B412" s="5" t="s">
        <v>32</v>
      </c>
      <c r="C412" s="5"/>
      <c r="D412" s="5"/>
      <c r="F412" s="5"/>
      <c r="H412" s="5"/>
      <c r="J412" s="5"/>
      <c r="L412" s="5"/>
      <c r="N412" s="5"/>
      <c r="P412" s="5"/>
      <c r="R412" s="5"/>
      <c r="T412" s="5"/>
      <c r="V412" s="5"/>
      <c r="X412" s="5"/>
    </row>
    <row r="413" spans="1:24" ht="15" customHeight="1" x14ac:dyDescent="0.4">
      <c r="A413" s="4" t="s">
        <v>420</v>
      </c>
      <c r="B413" s="5" t="s">
        <v>32</v>
      </c>
      <c r="C413" s="5"/>
      <c r="D413" s="5"/>
      <c r="F413" s="5"/>
      <c r="H413" s="5"/>
      <c r="J413" s="5"/>
      <c r="L413" s="5"/>
      <c r="N413" s="5"/>
      <c r="P413" s="5"/>
      <c r="R413" s="5"/>
      <c r="T413" s="5"/>
      <c r="V413" s="5"/>
      <c r="X413" s="5"/>
    </row>
    <row r="414" spans="1:24" ht="15" customHeight="1" x14ac:dyDescent="0.4">
      <c r="A414" s="4" t="s">
        <v>421</v>
      </c>
      <c r="B414" s="5" t="s">
        <v>32</v>
      </c>
      <c r="C414" s="5"/>
      <c r="D414" s="5"/>
      <c r="F414" s="5"/>
      <c r="H414" s="5"/>
      <c r="J414" s="5"/>
      <c r="L414" s="5"/>
      <c r="N414" s="5"/>
      <c r="P414" s="5"/>
      <c r="R414" s="5"/>
      <c r="T414" s="5"/>
      <c r="V414" s="5"/>
      <c r="X414" s="5"/>
    </row>
    <row r="415" spans="1:24" ht="15" customHeight="1" x14ac:dyDescent="0.4">
      <c r="A415" s="4" t="s">
        <v>422</v>
      </c>
      <c r="B415" s="5" t="s">
        <v>32</v>
      </c>
      <c r="C415" s="5"/>
      <c r="D415" s="5"/>
      <c r="F415" s="5"/>
      <c r="H415" s="5"/>
      <c r="J415" s="5"/>
      <c r="L415" s="5"/>
      <c r="N415" s="5"/>
      <c r="P415" s="5"/>
      <c r="R415" s="5"/>
      <c r="T415" s="5"/>
      <c r="V415" s="5"/>
      <c r="X415" s="5"/>
    </row>
    <row r="416" spans="1:24" ht="15" customHeight="1" x14ac:dyDescent="0.4">
      <c r="A416" s="4" t="s">
        <v>423</v>
      </c>
      <c r="B416" s="5" t="s">
        <v>32</v>
      </c>
      <c r="C416" s="5"/>
      <c r="D416" s="5"/>
      <c r="F416" s="5"/>
      <c r="H416" s="5"/>
      <c r="J416" s="5"/>
      <c r="L416" s="5"/>
      <c r="N416" s="5"/>
      <c r="P416" s="5"/>
      <c r="R416" s="5"/>
      <c r="T416" s="5"/>
      <c r="V416" s="5"/>
      <c r="X416" s="5"/>
    </row>
    <row r="417" spans="1:24" ht="15" customHeight="1" x14ac:dyDescent="0.4">
      <c r="A417" s="4" t="s">
        <v>424</v>
      </c>
      <c r="B417" s="5" t="s">
        <v>32</v>
      </c>
      <c r="C417" s="5"/>
      <c r="D417" s="5"/>
      <c r="F417" s="5"/>
      <c r="H417" s="5"/>
      <c r="J417" s="5"/>
      <c r="L417" s="5"/>
      <c r="N417" s="5"/>
      <c r="P417" s="5"/>
      <c r="R417" s="5"/>
      <c r="T417" s="5"/>
      <c r="V417" s="5"/>
      <c r="X417" s="5"/>
    </row>
    <row r="418" spans="1:24" ht="15" customHeight="1" x14ac:dyDescent="0.4">
      <c r="A418" s="4" t="s">
        <v>425</v>
      </c>
      <c r="B418" s="5" t="s">
        <v>32</v>
      </c>
      <c r="C418" s="5"/>
      <c r="D418" s="5"/>
      <c r="F418" s="5"/>
      <c r="H418" s="5"/>
      <c r="J418" s="5"/>
      <c r="L418" s="5"/>
      <c r="N418" s="5"/>
      <c r="P418" s="5"/>
      <c r="R418" s="5"/>
      <c r="T418" s="5"/>
      <c r="V418" s="5"/>
      <c r="X418" s="5"/>
    </row>
    <row r="419" spans="1:24" ht="15" customHeight="1" x14ac:dyDescent="0.4">
      <c r="A419" s="4" t="s">
        <v>426</v>
      </c>
      <c r="B419" s="5" t="s">
        <v>32</v>
      </c>
      <c r="C419" s="5"/>
      <c r="D419" s="5"/>
      <c r="F419" s="5"/>
      <c r="H419" s="5"/>
      <c r="J419" s="5"/>
      <c r="L419" s="5"/>
      <c r="N419" s="5"/>
      <c r="P419" s="5"/>
      <c r="R419" s="5"/>
      <c r="T419" s="5"/>
      <c r="V419" s="5"/>
      <c r="X419" s="5"/>
    </row>
    <row r="420" spans="1:24" ht="15" customHeight="1" x14ac:dyDescent="0.4">
      <c r="A420" s="4" t="s">
        <v>427</v>
      </c>
      <c r="B420" s="5" t="s">
        <v>32</v>
      </c>
      <c r="C420" s="5"/>
      <c r="D420" s="5"/>
      <c r="F420" s="5"/>
      <c r="H420" s="5"/>
      <c r="J420" s="5"/>
      <c r="L420" s="5"/>
      <c r="N420" s="5"/>
      <c r="P420" s="5"/>
      <c r="R420" s="5"/>
      <c r="T420" s="5"/>
      <c r="V420" s="5"/>
      <c r="X420" s="5"/>
    </row>
    <row r="421" spans="1:24" ht="15" customHeight="1" x14ac:dyDescent="0.4">
      <c r="A421" s="4" t="s">
        <v>428</v>
      </c>
      <c r="B421" s="5" t="s">
        <v>32</v>
      </c>
      <c r="C421" s="5"/>
      <c r="D421" s="5"/>
      <c r="F421" s="5"/>
      <c r="H421" s="5"/>
      <c r="J421" s="5"/>
      <c r="L421" s="5"/>
      <c r="N421" s="5"/>
      <c r="P421" s="5"/>
      <c r="R421" s="5"/>
      <c r="T421" s="5"/>
      <c r="V421" s="5"/>
      <c r="X421" s="5"/>
    </row>
    <row r="422" spans="1:24" ht="15" customHeight="1" x14ac:dyDescent="0.4">
      <c r="A422" s="4" t="s">
        <v>429</v>
      </c>
      <c r="B422" s="5" t="s">
        <v>32</v>
      </c>
      <c r="C422" s="5"/>
      <c r="D422" s="5"/>
      <c r="F422" s="5"/>
      <c r="H422" s="5"/>
      <c r="J422" s="5"/>
      <c r="L422" s="5"/>
      <c r="N422" s="5"/>
      <c r="P422" s="5"/>
      <c r="R422" s="5"/>
      <c r="T422" s="5"/>
      <c r="V422" s="5"/>
      <c r="X422" s="5"/>
    </row>
    <row r="423" spans="1:24" ht="15" customHeight="1" x14ac:dyDescent="0.4">
      <c r="A423" s="4" t="s">
        <v>430</v>
      </c>
      <c r="B423" s="5" t="s">
        <v>32</v>
      </c>
      <c r="C423" s="5"/>
      <c r="D423" s="5"/>
      <c r="F423" s="5"/>
      <c r="H423" s="5"/>
      <c r="J423" s="5"/>
      <c r="L423" s="5"/>
      <c r="N423" s="5"/>
      <c r="P423" s="5"/>
      <c r="R423" s="5"/>
      <c r="T423" s="5"/>
      <c r="V423" s="5"/>
      <c r="X423" s="5"/>
    </row>
    <row r="424" spans="1:24" ht="15" customHeight="1" x14ac:dyDescent="0.4">
      <c r="A424" s="4" t="s">
        <v>431</v>
      </c>
      <c r="B424" s="5" t="s">
        <v>32</v>
      </c>
      <c r="C424" s="5"/>
      <c r="D424" s="5"/>
      <c r="F424" s="5"/>
      <c r="H424" s="5"/>
      <c r="J424" s="5"/>
      <c r="L424" s="5"/>
      <c r="N424" s="5"/>
      <c r="P424" s="5"/>
      <c r="R424" s="5"/>
      <c r="T424" s="5"/>
      <c r="V424" s="5"/>
      <c r="X424" s="5"/>
    </row>
    <row r="425" spans="1:24" ht="15" customHeight="1" x14ac:dyDescent="0.4">
      <c r="A425" s="4" t="s">
        <v>432</v>
      </c>
      <c r="B425" s="5" t="s">
        <v>32</v>
      </c>
      <c r="C425" s="5"/>
      <c r="D425" s="5"/>
      <c r="F425" s="5"/>
      <c r="H425" s="5"/>
      <c r="J425" s="5"/>
      <c r="L425" s="5"/>
      <c r="N425" s="5"/>
      <c r="P425" s="5"/>
      <c r="R425" s="5"/>
      <c r="T425" s="5"/>
      <c r="V425" s="5"/>
      <c r="X425" s="5"/>
    </row>
    <row r="426" spans="1:24" ht="15" customHeight="1" x14ac:dyDescent="0.4">
      <c r="A426" s="4" t="s">
        <v>433</v>
      </c>
      <c r="B426" s="5" t="s">
        <v>32</v>
      </c>
      <c r="C426" s="5"/>
      <c r="D426" s="5"/>
      <c r="F426" s="5"/>
      <c r="H426" s="5"/>
      <c r="J426" s="5"/>
      <c r="L426" s="5"/>
      <c r="N426" s="5"/>
      <c r="P426" s="5"/>
      <c r="R426" s="5"/>
      <c r="T426" s="5"/>
      <c r="V426" s="5"/>
      <c r="X426" s="5"/>
    </row>
    <row r="427" spans="1:24" ht="15" customHeight="1" x14ac:dyDescent="0.4">
      <c r="A427" s="4" t="s">
        <v>434</v>
      </c>
      <c r="B427" s="5" t="s">
        <v>32</v>
      </c>
      <c r="C427" s="5"/>
      <c r="D427" s="5"/>
      <c r="F427" s="5"/>
      <c r="H427" s="5"/>
      <c r="J427" s="5"/>
      <c r="L427" s="5"/>
      <c r="N427" s="5"/>
      <c r="P427" s="5"/>
      <c r="R427" s="5"/>
      <c r="T427" s="5"/>
      <c r="V427" s="5"/>
      <c r="X427" s="5"/>
    </row>
    <row r="428" spans="1:24" ht="15" customHeight="1" x14ac:dyDescent="0.4">
      <c r="A428" s="4" t="s">
        <v>435</v>
      </c>
      <c r="B428" s="5" t="s">
        <v>32</v>
      </c>
      <c r="C428" s="5"/>
      <c r="D428" s="5"/>
      <c r="F428" s="5"/>
      <c r="H428" s="5"/>
      <c r="J428" s="5"/>
      <c r="L428" s="5"/>
      <c r="N428" s="5"/>
      <c r="P428" s="5"/>
      <c r="R428" s="5"/>
      <c r="T428" s="5"/>
      <c r="V428" s="5"/>
      <c r="X428" s="5"/>
    </row>
    <row r="429" spans="1:24" ht="15" customHeight="1" x14ac:dyDescent="0.4">
      <c r="A429" s="4" t="s">
        <v>436</v>
      </c>
      <c r="B429" s="5" t="s">
        <v>32</v>
      </c>
      <c r="C429" s="5"/>
      <c r="D429" s="5"/>
      <c r="F429" s="5"/>
      <c r="H429" s="5"/>
      <c r="J429" s="5"/>
      <c r="L429" s="5"/>
      <c r="N429" s="5"/>
      <c r="P429" s="5"/>
      <c r="R429" s="5"/>
      <c r="T429" s="5"/>
      <c r="V429" s="5"/>
      <c r="X429" s="5"/>
    </row>
    <row r="430" spans="1:24" ht="15" customHeight="1" x14ac:dyDescent="0.4">
      <c r="A430" s="4" t="s">
        <v>437</v>
      </c>
      <c r="B430" s="5" t="s">
        <v>32</v>
      </c>
      <c r="C430" s="5"/>
      <c r="D430" s="5"/>
      <c r="F430" s="5"/>
      <c r="H430" s="5"/>
      <c r="J430" s="5"/>
      <c r="L430" s="5"/>
      <c r="N430" s="5"/>
      <c r="P430" s="5"/>
      <c r="R430" s="5"/>
      <c r="T430" s="5"/>
      <c r="V430" s="5"/>
      <c r="X430" s="5"/>
    </row>
    <row r="431" spans="1:24" ht="15" customHeight="1" x14ac:dyDescent="0.4">
      <c r="A431" s="4" t="s">
        <v>438</v>
      </c>
      <c r="B431" s="5" t="s">
        <v>32</v>
      </c>
      <c r="C431" s="5"/>
      <c r="D431" s="5"/>
      <c r="F431" s="5"/>
      <c r="H431" s="5"/>
      <c r="J431" s="5"/>
      <c r="L431" s="5"/>
      <c r="N431" s="5"/>
      <c r="P431" s="5"/>
      <c r="R431" s="5"/>
      <c r="T431" s="5"/>
      <c r="V431" s="5"/>
      <c r="X431" s="5"/>
    </row>
    <row r="432" spans="1:24" ht="15" customHeight="1" x14ac:dyDescent="0.4">
      <c r="A432" s="4" t="s">
        <v>439</v>
      </c>
      <c r="B432" s="5" t="s">
        <v>32</v>
      </c>
      <c r="C432" s="5"/>
      <c r="D432" s="5"/>
      <c r="F432" s="5"/>
      <c r="H432" s="5"/>
      <c r="J432" s="5"/>
      <c r="L432" s="5"/>
      <c r="N432" s="5"/>
      <c r="P432" s="5"/>
      <c r="R432" s="5"/>
      <c r="T432" s="5"/>
      <c r="V432" s="5"/>
      <c r="X432" s="5"/>
    </row>
    <row r="433" spans="1:24" ht="15" customHeight="1" x14ac:dyDescent="0.4">
      <c r="A433" s="4" t="s">
        <v>440</v>
      </c>
      <c r="B433" s="5" t="s">
        <v>32</v>
      </c>
      <c r="C433" s="5"/>
      <c r="D433" s="5"/>
      <c r="F433" s="5"/>
      <c r="H433" s="5"/>
      <c r="J433" s="5"/>
      <c r="L433" s="5"/>
      <c r="N433" s="5"/>
      <c r="P433" s="5"/>
      <c r="R433" s="5"/>
      <c r="T433" s="5"/>
      <c r="V433" s="5"/>
      <c r="X433" s="5"/>
    </row>
    <row r="434" spans="1:24" ht="15" customHeight="1" x14ac:dyDescent="0.4">
      <c r="A434" s="4" t="s">
        <v>441</v>
      </c>
      <c r="B434" s="5" t="s">
        <v>32</v>
      </c>
      <c r="C434" s="5"/>
      <c r="D434" s="5"/>
      <c r="F434" s="5"/>
      <c r="H434" s="5"/>
      <c r="J434" s="5"/>
      <c r="L434" s="5"/>
      <c r="N434" s="5"/>
      <c r="P434" s="5"/>
      <c r="R434" s="5"/>
      <c r="T434" s="5"/>
      <c r="V434" s="5"/>
      <c r="X434" s="5"/>
    </row>
    <row r="435" spans="1:24" ht="15" customHeight="1" x14ac:dyDescent="0.4">
      <c r="A435" s="4" t="s">
        <v>442</v>
      </c>
      <c r="B435" s="5" t="s">
        <v>32</v>
      </c>
      <c r="C435" s="5"/>
      <c r="D435" s="5"/>
      <c r="F435" s="5"/>
      <c r="H435" s="5"/>
      <c r="J435" s="5"/>
      <c r="L435" s="5"/>
      <c r="N435" s="5"/>
      <c r="P435" s="5"/>
      <c r="R435" s="5"/>
      <c r="T435" s="5"/>
      <c r="V435" s="5"/>
      <c r="X435" s="5"/>
    </row>
    <row r="436" spans="1:24" ht="15" customHeight="1" x14ac:dyDescent="0.4">
      <c r="A436" s="4" t="s">
        <v>443</v>
      </c>
      <c r="B436" s="5" t="s">
        <v>32</v>
      </c>
      <c r="C436" s="5"/>
      <c r="D436" s="5"/>
      <c r="F436" s="5"/>
      <c r="H436" s="5"/>
      <c r="J436" s="5"/>
      <c r="L436" s="5"/>
      <c r="N436" s="5"/>
      <c r="P436" s="5"/>
      <c r="R436" s="5"/>
      <c r="T436" s="5"/>
      <c r="V436" s="5"/>
      <c r="X436" s="5"/>
    </row>
    <row r="437" spans="1:24" ht="15" customHeight="1" x14ac:dyDescent="0.4">
      <c r="A437" s="4" t="s">
        <v>444</v>
      </c>
      <c r="B437" s="5" t="s">
        <v>32</v>
      </c>
      <c r="C437" s="5"/>
      <c r="D437" s="5"/>
      <c r="F437" s="5"/>
      <c r="H437" s="5"/>
      <c r="J437" s="5"/>
      <c r="L437" s="5"/>
      <c r="N437" s="5"/>
      <c r="P437" s="5"/>
      <c r="R437" s="5"/>
      <c r="T437" s="5"/>
      <c r="V437" s="5"/>
      <c r="X437" s="5"/>
    </row>
    <row r="438" spans="1:24" ht="15" customHeight="1" x14ac:dyDescent="0.4">
      <c r="A438" s="4" t="s">
        <v>445</v>
      </c>
      <c r="B438" s="5" t="s">
        <v>32</v>
      </c>
      <c r="C438" s="5"/>
      <c r="D438" s="5"/>
      <c r="F438" s="5"/>
      <c r="H438" s="5"/>
      <c r="J438" s="5"/>
      <c r="L438" s="5"/>
      <c r="N438" s="5"/>
      <c r="P438" s="5"/>
      <c r="R438" s="5"/>
      <c r="T438" s="5"/>
      <c r="V438" s="5"/>
      <c r="X438" s="5"/>
    </row>
    <row r="439" spans="1:24" ht="15" customHeight="1" x14ac:dyDescent="0.4">
      <c r="A439" s="4" t="s">
        <v>446</v>
      </c>
      <c r="B439" s="5" t="s">
        <v>32</v>
      </c>
      <c r="C439" s="5"/>
      <c r="D439" s="5"/>
      <c r="F439" s="5"/>
      <c r="H439" s="5"/>
      <c r="J439" s="5"/>
      <c r="L439" s="5"/>
      <c r="N439" s="5"/>
      <c r="P439" s="5"/>
      <c r="R439" s="5"/>
      <c r="T439" s="5"/>
      <c r="V439" s="5"/>
      <c r="X439" s="5"/>
    </row>
    <row r="440" spans="1:24" ht="15" customHeight="1" x14ac:dyDescent="0.4">
      <c r="A440" s="4" t="s">
        <v>447</v>
      </c>
      <c r="B440" s="5" t="s">
        <v>32</v>
      </c>
      <c r="C440" s="5"/>
      <c r="D440" s="5"/>
      <c r="F440" s="5"/>
      <c r="H440" s="5"/>
      <c r="J440" s="5"/>
      <c r="L440" s="5"/>
      <c r="N440" s="5"/>
      <c r="P440" s="5"/>
      <c r="R440" s="5"/>
      <c r="T440" s="5"/>
      <c r="V440" s="5"/>
      <c r="X440" s="5"/>
    </row>
    <row r="441" spans="1:24" ht="15" customHeight="1" x14ac:dyDescent="0.4">
      <c r="A441" s="4" t="s">
        <v>448</v>
      </c>
      <c r="B441" s="5" t="s">
        <v>32</v>
      </c>
      <c r="C441" s="5"/>
      <c r="D441" s="5"/>
      <c r="F441" s="5"/>
      <c r="H441" s="5"/>
      <c r="J441" s="5"/>
      <c r="L441" s="5"/>
      <c r="N441" s="5"/>
      <c r="P441" s="5"/>
      <c r="R441" s="5"/>
      <c r="T441" s="5"/>
      <c r="V441" s="5"/>
      <c r="X441" s="5"/>
    </row>
    <row r="442" spans="1:24" ht="15" customHeight="1" x14ac:dyDescent="0.4">
      <c r="A442" s="4" t="s">
        <v>449</v>
      </c>
      <c r="B442" s="5" t="s">
        <v>32</v>
      </c>
      <c r="C442" s="5"/>
      <c r="D442" s="5"/>
      <c r="F442" s="5"/>
      <c r="H442" s="5"/>
      <c r="J442" s="5"/>
      <c r="L442" s="5"/>
      <c r="N442" s="5"/>
      <c r="P442" s="5"/>
      <c r="R442" s="5"/>
      <c r="T442" s="5"/>
      <c r="V442" s="5"/>
      <c r="X442" s="5"/>
    </row>
    <row r="443" spans="1:24" ht="15" customHeight="1" x14ac:dyDescent="0.4">
      <c r="A443" s="4" t="s">
        <v>450</v>
      </c>
      <c r="B443" s="5" t="s">
        <v>32</v>
      </c>
      <c r="C443" s="5"/>
      <c r="D443" s="5"/>
      <c r="F443" s="5"/>
      <c r="H443" s="5"/>
      <c r="J443" s="5"/>
      <c r="L443" s="5"/>
      <c r="N443" s="5"/>
      <c r="P443" s="5"/>
      <c r="R443" s="5"/>
      <c r="T443" s="5"/>
      <c r="V443" s="5"/>
      <c r="X443" s="5"/>
    </row>
    <row r="444" spans="1:24" ht="15" customHeight="1" x14ac:dyDescent="0.4">
      <c r="A444" s="4" t="s">
        <v>451</v>
      </c>
      <c r="B444" s="5" t="s">
        <v>32</v>
      </c>
      <c r="C444" s="5"/>
      <c r="D444" s="5"/>
      <c r="F444" s="5"/>
      <c r="H444" s="5"/>
      <c r="J444" s="5"/>
      <c r="L444" s="5"/>
      <c r="N444" s="5"/>
      <c r="P444" s="5"/>
      <c r="R444" s="5"/>
      <c r="T444" s="5"/>
      <c r="V444" s="5"/>
      <c r="X444" s="5"/>
    </row>
    <row r="445" spans="1:24" ht="15" customHeight="1" x14ac:dyDescent="0.4">
      <c r="A445" s="4" t="s">
        <v>452</v>
      </c>
      <c r="B445" s="5" t="s">
        <v>32</v>
      </c>
      <c r="C445" s="5"/>
      <c r="D445" s="5"/>
      <c r="F445" s="5"/>
      <c r="H445" s="5"/>
      <c r="J445" s="5"/>
      <c r="L445" s="5"/>
      <c r="N445" s="5"/>
      <c r="P445" s="5"/>
      <c r="R445" s="5"/>
      <c r="T445" s="5"/>
      <c r="V445" s="5"/>
      <c r="X445" s="5"/>
    </row>
    <row r="446" spans="1:24" ht="15" customHeight="1" x14ac:dyDescent="0.4">
      <c r="A446" s="4" t="s">
        <v>453</v>
      </c>
      <c r="B446" s="5" t="s">
        <v>32</v>
      </c>
      <c r="C446" s="5"/>
      <c r="D446" s="5"/>
      <c r="F446" s="5"/>
      <c r="H446" s="5"/>
      <c r="J446" s="5"/>
      <c r="L446" s="5"/>
      <c r="N446" s="5"/>
      <c r="P446" s="5"/>
      <c r="R446" s="5"/>
      <c r="T446" s="5"/>
      <c r="V446" s="5"/>
      <c r="X446" s="5"/>
    </row>
    <row r="447" spans="1:24" ht="15" customHeight="1" x14ac:dyDescent="0.4">
      <c r="A447" s="4" t="s">
        <v>454</v>
      </c>
      <c r="B447" s="5" t="s">
        <v>32</v>
      </c>
      <c r="C447" s="5"/>
      <c r="D447" s="5"/>
      <c r="F447" s="5"/>
      <c r="H447" s="5"/>
      <c r="J447" s="5"/>
      <c r="L447" s="5"/>
      <c r="N447" s="5"/>
      <c r="P447" s="5"/>
      <c r="R447" s="5"/>
      <c r="T447" s="5"/>
      <c r="V447" s="5"/>
      <c r="X447" s="5"/>
    </row>
    <row r="448" spans="1:24" ht="15" customHeight="1" x14ac:dyDescent="0.4">
      <c r="A448" s="4" t="s">
        <v>455</v>
      </c>
      <c r="B448" s="5" t="s">
        <v>32</v>
      </c>
      <c r="C448" s="5"/>
      <c r="D448" s="5"/>
      <c r="F448" s="5"/>
      <c r="H448" s="5"/>
      <c r="J448" s="5"/>
      <c r="L448" s="5"/>
      <c r="N448" s="5"/>
      <c r="P448" s="5"/>
      <c r="R448" s="5"/>
      <c r="T448" s="5"/>
      <c r="V448" s="5"/>
      <c r="X448" s="5"/>
    </row>
    <row r="449" spans="1:24" ht="15" customHeight="1" x14ac:dyDescent="0.4">
      <c r="A449" s="4" t="s">
        <v>456</v>
      </c>
      <c r="B449" s="5" t="s">
        <v>32</v>
      </c>
      <c r="C449" s="5"/>
      <c r="D449" s="5"/>
      <c r="F449" s="5"/>
      <c r="H449" s="5"/>
      <c r="J449" s="5"/>
      <c r="L449" s="5"/>
      <c r="N449" s="5"/>
      <c r="P449" s="5"/>
      <c r="R449" s="5"/>
      <c r="T449" s="5"/>
      <c r="V449" s="5"/>
      <c r="X449" s="5"/>
    </row>
    <row r="450" spans="1:24" ht="15" customHeight="1" x14ac:dyDescent="0.4">
      <c r="A450" s="4" t="s">
        <v>457</v>
      </c>
      <c r="B450" s="5" t="s">
        <v>32</v>
      </c>
      <c r="C450" s="5"/>
      <c r="D450" s="5"/>
      <c r="F450" s="5"/>
      <c r="H450" s="5"/>
      <c r="J450" s="5"/>
      <c r="L450" s="5"/>
      <c r="N450" s="5"/>
      <c r="P450" s="5"/>
      <c r="R450" s="5"/>
      <c r="T450" s="5"/>
      <c r="V450" s="5"/>
      <c r="X450" s="5"/>
    </row>
    <row r="451" spans="1:24" ht="15" customHeight="1" x14ac:dyDescent="0.4">
      <c r="A451" s="4" t="s">
        <v>458</v>
      </c>
      <c r="B451" s="5" t="s">
        <v>32</v>
      </c>
      <c r="C451" s="5"/>
      <c r="D451" s="5"/>
      <c r="F451" s="5"/>
      <c r="H451" s="5"/>
      <c r="J451" s="5"/>
      <c r="L451" s="5"/>
      <c r="N451" s="5"/>
      <c r="P451" s="5"/>
      <c r="R451" s="5"/>
      <c r="T451" s="5"/>
      <c r="V451" s="5"/>
      <c r="X451" s="5"/>
    </row>
    <row r="452" spans="1:24" ht="15" customHeight="1" x14ac:dyDescent="0.4">
      <c r="A452" s="4" t="s">
        <v>459</v>
      </c>
      <c r="B452" s="5" t="s">
        <v>32</v>
      </c>
      <c r="C452" s="5"/>
      <c r="D452" s="5"/>
      <c r="F452" s="5"/>
      <c r="H452" s="5"/>
      <c r="J452" s="5"/>
      <c r="L452" s="5"/>
      <c r="N452" s="5"/>
      <c r="P452" s="5"/>
      <c r="R452" s="5"/>
      <c r="T452" s="5"/>
      <c r="V452" s="5"/>
      <c r="X452" s="5"/>
    </row>
    <row r="453" spans="1:24" ht="15" customHeight="1" x14ac:dyDescent="0.4">
      <c r="A453" s="4" t="s">
        <v>460</v>
      </c>
      <c r="B453" s="5" t="s">
        <v>32</v>
      </c>
      <c r="C453" s="5"/>
      <c r="D453" s="5"/>
      <c r="F453" s="5"/>
      <c r="H453" s="5"/>
      <c r="J453" s="5"/>
      <c r="L453" s="5"/>
      <c r="N453" s="5"/>
      <c r="P453" s="5"/>
      <c r="R453" s="5"/>
      <c r="T453" s="5"/>
      <c r="V453" s="5"/>
      <c r="X453" s="5"/>
    </row>
    <row r="454" spans="1:24" ht="15" customHeight="1" x14ac:dyDescent="0.4">
      <c r="A454" s="4" t="s">
        <v>461</v>
      </c>
      <c r="B454" s="5" t="s">
        <v>32</v>
      </c>
      <c r="C454" s="5"/>
      <c r="D454" s="5"/>
      <c r="F454" s="5"/>
      <c r="H454" s="5"/>
      <c r="J454" s="5"/>
      <c r="L454" s="5"/>
      <c r="N454" s="5"/>
      <c r="P454" s="5"/>
      <c r="R454" s="5"/>
      <c r="T454" s="5"/>
      <c r="V454" s="5"/>
      <c r="X454" s="5"/>
    </row>
    <row r="455" spans="1:24" ht="15" customHeight="1" x14ac:dyDescent="0.4">
      <c r="A455" s="4" t="s">
        <v>462</v>
      </c>
      <c r="B455" s="5" t="s">
        <v>32</v>
      </c>
      <c r="C455" s="5"/>
      <c r="D455" s="5"/>
      <c r="F455" s="5"/>
      <c r="H455" s="5"/>
      <c r="J455" s="5"/>
      <c r="L455" s="5"/>
      <c r="N455" s="5"/>
      <c r="P455" s="5"/>
      <c r="R455" s="5"/>
      <c r="T455" s="5"/>
      <c r="V455" s="5"/>
      <c r="X455" s="5"/>
    </row>
    <row r="456" spans="1:24" ht="15" customHeight="1" x14ac:dyDescent="0.4">
      <c r="A456" s="4" t="s">
        <v>463</v>
      </c>
      <c r="B456" s="5" t="s">
        <v>32</v>
      </c>
      <c r="C456" s="5"/>
      <c r="D456" s="5"/>
      <c r="F456" s="5"/>
      <c r="H456" s="5"/>
      <c r="J456" s="5"/>
      <c r="L456" s="5"/>
      <c r="N456" s="5"/>
      <c r="P456" s="5"/>
      <c r="R456" s="5"/>
      <c r="T456" s="5"/>
      <c r="V456" s="5"/>
      <c r="X456" s="5"/>
    </row>
    <row r="457" spans="1:24" ht="15" customHeight="1" x14ac:dyDescent="0.4">
      <c r="A457" s="4" t="s">
        <v>464</v>
      </c>
      <c r="B457" s="5" t="s">
        <v>32</v>
      </c>
      <c r="C457" s="5"/>
      <c r="D457" s="5"/>
      <c r="F457" s="5"/>
      <c r="H457" s="5"/>
      <c r="J457" s="5"/>
      <c r="L457" s="5"/>
      <c r="N457" s="5"/>
      <c r="P457" s="5"/>
      <c r="R457" s="5"/>
      <c r="T457" s="5"/>
      <c r="V457" s="5"/>
      <c r="X457" s="5"/>
    </row>
    <row r="458" spans="1:24" ht="15" customHeight="1" x14ac:dyDescent="0.4">
      <c r="A458" s="4" t="s">
        <v>465</v>
      </c>
      <c r="B458" s="5" t="s">
        <v>32</v>
      </c>
      <c r="C458" s="5"/>
      <c r="D458" s="5"/>
      <c r="F458" s="5"/>
      <c r="H458" s="5"/>
      <c r="J458" s="5"/>
      <c r="L458" s="5"/>
      <c r="N458" s="5"/>
      <c r="P458" s="5"/>
      <c r="R458" s="5"/>
      <c r="T458" s="5"/>
      <c r="V458" s="5"/>
      <c r="X458" s="5"/>
    </row>
    <row r="459" spans="1:24" ht="15" customHeight="1" x14ac:dyDescent="0.4">
      <c r="A459" s="4" t="s">
        <v>466</v>
      </c>
      <c r="B459" s="5" t="s">
        <v>32</v>
      </c>
      <c r="C459" s="5"/>
      <c r="D459" s="5"/>
      <c r="F459" s="5"/>
      <c r="H459" s="5"/>
      <c r="J459" s="5"/>
      <c r="L459" s="5"/>
      <c r="N459" s="5"/>
      <c r="P459" s="5"/>
      <c r="R459" s="5"/>
      <c r="T459" s="5"/>
      <c r="V459" s="5"/>
      <c r="X459" s="5"/>
    </row>
    <row r="460" spans="1:24" ht="15" customHeight="1" x14ac:dyDescent="0.4">
      <c r="A460" s="4" t="s">
        <v>467</v>
      </c>
      <c r="B460" s="5" t="s">
        <v>32</v>
      </c>
      <c r="C460" s="5"/>
      <c r="D460" s="5"/>
      <c r="F460" s="5"/>
      <c r="H460" s="5"/>
      <c r="J460" s="5"/>
      <c r="L460" s="5"/>
      <c r="N460" s="5"/>
      <c r="P460" s="5"/>
      <c r="R460" s="5"/>
      <c r="T460" s="5"/>
      <c r="V460" s="5"/>
      <c r="X460" s="5"/>
    </row>
    <row r="461" spans="1:24" ht="15" customHeight="1" x14ac:dyDescent="0.4">
      <c r="A461" s="4" t="s">
        <v>468</v>
      </c>
      <c r="B461" s="5" t="s">
        <v>32</v>
      </c>
      <c r="C461" s="5"/>
      <c r="D461" s="5"/>
      <c r="F461" s="5"/>
      <c r="H461" s="5"/>
      <c r="J461" s="5"/>
      <c r="L461" s="5"/>
      <c r="N461" s="5"/>
      <c r="P461" s="5"/>
      <c r="R461" s="5"/>
      <c r="T461" s="5"/>
      <c r="V461" s="5"/>
      <c r="X461" s="5"/>
    </row>
    <row r="462" spans="1:24" ht="15" customHeight="1" x14ac:dyDescent="0.4">
      <c r="A462" s="4" t="s">
        <v>469</v>
      </c>
      <c r="B462" s="5" t="s">
        <v>32</v>
      </c>
      <c r="C462" s="5"/>
      <c r="D462" s="5"/>
      <c r="F462" s="5"/>
      <c r="H462" s="5"/>
      <c r="J462" s="5"/>
      <c r="L462" s="5"/>
      <c r="N462" s="5"/>
      <c r="P462" s="5"/>
      <c r="R462" s="5"/>
      <c r="T462" s="5"/>
      <c r="V462" s="5"/>
      <c r="X462" s="5"/>
    </row>
    <row r="463" spans="1:24" ht="15" customHeight="1" x14ac:dyDescent="0.4">
      <c r="A463" s="4" t="s">
        <v>470</v>
      </c>
      <c r="B463" s="5" t="s">
        <v>32</v>
      </c>
      <c r="C463" s="5"/>
      <c r="D463" s="5"/>
      <c r="F463" s="5"/>
      <c r="H463" s="5"/>
      <c r="J463" s="5"/>
      <c r="L463" s="5"/>
      <c r="N463" s="5"/>
      <c r="P463" s="5"/>
      <c r="R463" s="5"/>
      <c r="T463" s="5"/>
      <c r="V463" s="5"/>
      <c r="X463" s="5"/>
    </row>
    <row r="464" spans="1:24" ht="15" customHeight="1" x14ac:dyDescent="0.4">
      <c r="A464" s="4" t="s">
        <v>471</v>
      </c>
      <c r="B464" s="5" t="s">
        <v>32</v>
      </c>
      <c r="C464" s="5"/>
      <c r="D464" s="5"/>
      <c r="F464" s="5"/>
      <c r="H464" s="5"/>
      <c r="J464" s="5"/>
      <c r="L464" s="5"/>
      <c r="N464" s="5"/>
      <c r="P464" s="5"/>
      <c r="R464" s="5"/>
      <c r="T464" s="5"/>
      <c r="V464" s="5"/>
      <c r="X464" s="5"/>
    </row>
    <row r="465" spans="1:24" ht="15" customHeight="1" x14ac:dyDescent="0.4">
      <c r="A465" s="4" t="s">
        <v>472</v>
      </c>
      <c r="B465" s="5" t="s">
        <v>32</v>
      </c>
      <c r="C465" s="5"/>
      <c r="D465" s="5"/>
      <c r="F465" s="5"/>
      <c r="H465" s="5"/>
      <c r="J465" s="5"/>
      <c r="L465" s="5"/>
      <c r="N465" s="5"/>
      <c r="P465" s="5"/>
      <c r="R465" s="5"/>
      <c r="T465" s="5"/>
      <c r="V465" s="5"/>
      <c r="X465" s="5"/>
    </row>
    <row r="466" spans="1:24" ht="15" customHeight="1" x14ac:dyDescent="0.4">
      <c r="A466" s="4" t="s">
        <v>473</v>
      </c>
      <c r="B466" s="5" t="s">
        <v>32</v>
      </c>
      <c r="C466" s="5"/>
      <c r="D466" s="5"/>
      <c r="F466" s="5"/>
      <c r="H466" s="5"/>
      <c r="J466" s="5"/>
      <c r="L466" s="5"/>
      <c r="N466" s="5"/>
      <c r="P466" s="5"/>
      <c r="R466" s="5"/>
      <c r="T466" s="5"/>
      <c r="V466" s="5"/>
      <c r="X466" s="5"/>
    </row>
    <row r="467" spans="1:24" ht="15" customHeight="1" x14ac:dyDescent="0.4">
      <c r="A467" s="4" t="s">
        <v>474</v>
      </c>
      <c r="B467" s="5" t="s">
        <v>32</v>
      </c>
      <c r="C467" s="5"/>
      <c r="D467" s="5"/>
      <c r="F467" s="5"/>
      <c r="H467" s="5"/>
      <c r="J467" s="5"/>
      <c r="L467" s="5"/>
      <c r="N467" s="5"/>
      <c r="P467" s="5"/>
      <c r="R467" s="5"/>
      <c r="T467" s="5"/>
      <c r="V467" s="5"/>
      <c r="X467" s="5"/>
    </row>
    <row r="468" spans="1:24" ht="15" customHeight="1" x14ac:dyDescent="0.4">
      <c r="A468" s="4" t="s">
        <v>475</v>
      </c>
      <c r="B468" s="5" t="s">
        <v>32</v>
      </c>
      <c r="C468" s="5"/>
      <c r="D468" s="5"/>
      <c r="F468" s="5"/>
      <c r="H468" s="5"/>
      <c r="J468" s="5"/>
      <c r="L468" s="5"/>
      <c r="N468" s="5"/>
      <c r="P468" s="5"/>
      <c r="R468" s="5"/>
      <c r="T468" s="5"/>
      <c r="V468" s="5"/>
      <c r="X468" s="5"/>
    </row>
    <row r="469" spans="1:24" ht="15" customHeight="1" x14ac:dyDescent="0.4">
      <c r="A469" s="4" t="s">
        <v>476</v>
      </c>
      <c r="B469" s="5" t="s">
        <v>32</v>
      </c>
      <c r="C469" s="5"/>
      <c r="D469" s="5"/>
      <c r="F469" s="5"/>
      <c r="H469" s="5"/>
      <c r="J469" s="5"/>
      <c r="L469" s="5"/>
      <c r="N469" s="5"/>
      <c r="P469" s="5"/>
      <c r="R469" s="5"/>
      <c r="T469" s="5"/>
      <c r="V469" s="5"/>
      <c r="X469" s="5"/>
    </row>
    <row r="470" spans="1:24" ht="15" customHeight="1" x14ac:dyDescent="0.4">
      <c r="A470" s="4" t="s">
        <v>477</v>
      </c>
      <c r="B470" s="5" t="s">
        <v>32</v>
      </c>
      <c r="C470" s="5"/>
      <c r="D470" s="5"/>
      <c r="F470" s="5"/>
      <c r="H470" s="5"/>
      <c r="J470" s="5"/>
      <c r="L470" s="5"/>
      <c r="N470" s="5"/>
      <c r="P470" s="5"/>
      <c r="R470" s="5"/>
      <c r="T470" s="5"/>
      <c r="V470" s="5"/>
      <c r="X470" s="5"/>
    </row>
    <row r="471" spans="1:24" ht="15" customHeight="1" x14ac:dyDescent="0.4">
      <c r="A471" s="4" t="s">
        <v>478</v>
      </c>
      <c r="B471" s="5" t="s">
        <v>32</v>
      </c>
      <c r="C471" s="5"/>
      <c r="D471" s="5"/>
      <c r="F471" s="5"/>
      <c r="H471" s="5"/>
      <c r="J471" s="5"/>
      <c r="L471" s="5"/>
      <c r="N471" s="5"/>
      <c r="P471" s="5"/>
      <c r="R471" s="5"/>
      <c r="T471" s="5"/>
      <c r="V471" s="5"/>
      <c r="X471" s="5"/>
    </row>
    <row r="472" spans="1:24" ht="15" customHeight="1" x14ac:dyDescent="0.4">
      <c r="A472" s="4" t="s">
        <v>479</v>
      </c>
      <c r="B472" s="5" t="s">
        <v>32</v>
      </c>
      <c r="C472" s="5"/>
      <c r="D472" s="5"/>
      <c r="F472" s="5"/>
      <c r="H472" s="5"/>
      <c r="J472" s="5"/>
      <c r="L472" s="5"/>
      <c r="N472" s="5"/>
      <c r="P472" s="5"/>
      <c r="R472" s="5"/>
      <c r="T472" s="5"/>
      <c r="V472" s="5"/>
      <c r="X472" s="5"/>
    </row>
    <row r="473" spans="1:24" ht="15" customHeight="1" x14ac:dyDescent="0.4">
      <c r="A473" s="4" t="s">
        <v>480</v>
      </c>
      <c r="B473" s="5" t="s">
        <v>32</v>
      </c>
      <c r="C473" s="5"/>
      <c r="D473" s="5"/>
      <c r="F473" s="5"/>
      <c r="H473" s="5"/>
      <c r="J473" s="5"/>
      <c r="L473" s="5"/>
      <c r="N473" s="5"/>
      <c r="P473" s="5"/>
      <c r="R473" s="5"/>
      <c r="T473" s="5"/>
      <c r="V473" s="5"/>
      <c r="X473" s="5"/>
    </row>
    <row r="474" spans="1:24" ht="15" customHeight="1" x14ac:dyDescent="0.4">
      <c r="A474" s="4" t="s">
        <v>481</v>
      </c>
      <c r="B474" s="5" t="s">
        <v>32</v>
      </c>
      <c r="C474" s="5"/>
      <c r="D474" s="5"/>
      <c r="F474" s="5"/>
      <c r="H474" s="5"/>
      <c r="J474" s="5"/>
      <c r="L474" s="5"/>
      <c r="N474" s="5"/>
      <c r="P474" s="5"/>
      <c r="R474" s="5"/>
      <c r="T474" s="5"/>
      <c r="V474" s="5"/>
      <c r="X474" s="5"/>
    </row>
    <row r="475" spans="1:24" ht="15" customHeight="1" x14ac:dyDescent="0.4">
      <c r="A475" s="4" t="s">
        <v>482</v>
      </c>
      <c r="B475" s="5" t="s">
        <v>32</v>
      </c>
      <c r="C475" s="5"/>
      <c r="D475" s="5"/>
      <c r="F475" s="5"/>
      <c r="H475" s="5"/>
      <c r="J475" s="5"/>
      <c r="L475" s="5"/>
      <c r="N475" s="5"/>
      <c r="P475" s="5"/>
      <c r="R475" s="5"/>
      <c r="T475" s="5"/>
      <c r="V475" s="5"/>
      <c r="X475" s="5"/>
    </row>
    <row r="476" spans="1:24" ht="15" customHeight="1" x14ac:dyDescent="0.4">
      <c r="A476" s="4" t="s">
        <v>483</v>
      </c>
      <c r="B476" s="5" t="s">
        <v>32</v>
      </c>
      <c r="C476" s="5"/>
      <c r="D476" s="5"/>
      <c r="F476" s="5"/>
      <c r="H476" s="5"/>
      <c r="J476" s="5"/>
      <c r="L476" s="5"/>
      <c r="N476" s="5"/>
      <c r="P476" s="5"/>
      <c r="R476" s="5"/>
      <c r="T476" s="5"/>
      <c r="V476" s="5"/>
      <c r="X476" s="5"/>
    </row>
    <row r="477" spans="1:24" ht="15" customHeight="1" x14ac:dyDescent="0.4">
      <c r="A477" s="4" t="s">
        <v>484</v>
      </c>
      <c r="B477" s="5" t="s">
        <v>32</v>
      </c>
      <c r="C477" s="5"/>
      <c r="D477" s="5"/>
      <c r="F477" s="5"/>
      <c r="H477" s="5"/>
      <c r="J477" s="5"/>
      <c r="L477" s="5"/>
      <c r="N477" s="5"/>
      <c r="P477" s="5"/>
      <c r="R477" s="5"/>
      <c r="T477" s="5"/>
      <c r="V477" s="5"/>
      <c r="X477" s="5"/>
    </row>
    <row r="478" spans="1:24" ht="15" customHeight="1" x14ac:dyDescent="0.4">
      <c r="A478" s="4" t="s">
        <v>485</v>
      </c>
      <c r="B478" s="5" t="s">
        <v>32</v>
      </c>
      <c r="C478" s="5"/>
      <c r="D478" s="5"/>
      <c r="F478" s="5"/>
      <c r="H478" s="5"/>
      <c r="J478" s="5"/>
      <c r="L478" s="5"/>
      <c r="N478" s="5"/>
      <c r="P478" s="5"/>
      <c r="R478" s="5"/>
      <c r="T478" s="5"/>
      <c r="V478" s="5"/>
      <c r="X478" s="5"/>
    </row>
    <row r="479" spans="1:24" ht="15" customHeight="1" x14ac:dyDescent="0.4">
      <c r="A479" s="4" t="s">
        <v>486</v>
      </c>
      <c r="B479" s="5" t="s">
        <v>32</v>
      </c>
      <c r="C479" s="5"/>
      <c r="D479" s="5"/>
      <c r="F479" s="5"/>
      <c r="H479" s="5"/>
      <c r="J479" s="5"/>
      <c r="L479" s="5"/>
      <c r="N479" s="5"/>
      <c r="P479" s="5"/>
      <c r="R479" s="5"/>
      <c r="T479" s="5"/>
      <c r="V479" s="5"/>
      <c r="X479" s="5"/>
    </row>
    <row r="480" spans="1:24" ht="15" customHeight="1" x14ac:dyDescent="0.4">
      <c r="A480" s="4" t="s">
        <v>487</v>
      </c>
      <c r="B480" s="5" t="s">
        <v>32</v>
      </c>
      <c r="C480" s="5"/>
      <c r="D480" s="5"/>
      <c r="F480" s="5"/>
      <c r="H480" s="5"/>
      <c r="J480" s="5"/>
      <c r="L480" s="5"/>
      <c r="N480" s="5"/>
      <c r="P480" s="5"/>
      <c r="R480" s="5"/>
      <c r="T480" s="5"/>
      <c r="V480" s="5"/>
      <c r="X480" s="5"/>
    </row>
    <row r="481" spans="1:24" ht="15" customHeight="1" x14ac:dyDescent="0.4">
      <c r="A481" s="4" t="s">
        <v>488</v>
      </c>
      <c r="B481" s="5" t="s">
        <v>32</v>
      </c>
      <c r="C481" s="5"/>
      <c r="D481" s="5"/>
      <c r="F481" s="5"/>
      <c r="H481" s="5"/>
      <c r="J481" s="5"/>
      <c r="L481" s="5"/>
      <c r="N481" s="5"/>
      <c r="P481" s="5"/>
      <c r="R481" s="5"/>
      <c r="T481" s="5"/>
      <c r="V481" s="5"/>
      <c r="X481" s="5"/>
    </row>
    <row r="482" spans="1:24" ht="15" customHeight="1" x14ac:dyDescent="0.4">
      <c r="A482" s="4" t="s">
        <v>489</v>
      </c>
      <c r="B482" s="5" t="s">
        <v>32</v>
      </c>
      <c r="C482" s="5"/>
      <c r="D482" s="5"/>
      <c r="F482" s="5"/>
      <c r="H482" s="5"/>
      <c r="J482" s="5"/>
      <c r="L482" s="5"/>
      <c r="N482" s="5"/>
      <c r="P482" s="5"/>
      <c r="R482" s="5"/>
      <c r="T482" s="5"/>
      <c r="V482" s="5"/>
      <c r="X482" s="5"/>
    </row>
    <row r="483" spans="1:24" ht="15" customHeight="1" x14ac:dyDescent="0.4">
      <c r="A483" s="4" t="s">
        <v>490</v>
      </c>
      <c r="B483" s="5" t="s">
        <v>32</v>
      </c>
      <c r="C483" s="5"/>
      <c r="D483" s="5"/>
      <c r="F483" s="5"/>
      <c r="H483" s="5"/>
      <c r="J483" s="5"/>
      <c r="L483" s="5"/>
      <c r="N483" s="5"/>
      <c r="P483" s="5"/>
      <c r="R483" s="5"/>
      <c r="T483" s="5"/>
      <c r="V483" s="5"/>
      <c r="X483" s="5"/>
    </row>
    <row r="484" spans="1:24" ht="15" customHeight="1" x14ac:dyDescent="0.4">
      <c r="A484" s="4" t="s">
        <v>491</v>
      </c>
      <c r="B484" s="5" t="s">
        <v>32</v>
      </c>
      <c r="C484" s="5"/>
      <c r="D484" s="5"/>
      <c r="F484" s="5"/>
      <c r="H484" s="5"/>
      <c r="J484" s="5"/>
      <c r="L484" s="5"/>
      <c r="N484" s="5"/>
      <c r="P484" s="5"/>
      <c r="R484" s="5"/>
      <c r="T484" s="5"/>
      <c r="V484" s="5"/>
      <c r="X484" s="5"/>
    </row>
    <row r="485" spans="1:24" ht="15" customHeight="1" x14ac:dyDescent="0.4">
      <c r="A485" s="4" t="s">
        <v>492</v>
      </c>
      <c r="B485" s="5" t="s">
        <v>32</v>
      </c>
      <c r="C485" s="5"/>
      <c r="D485" s="5"/>
      <c r="F485" s="5"/>
      <c r="H485" s="5"/>
      <c r="J485" s="5"/>
      <c r="L485" s="5"/>
      <c r="N485" s="5"/>
      <c r="P485" s="5"/>
      <c r="R485" s="5"/>
      <c r="T485" s="5"/>
      <c r="V485" s="5"/>
      <c r="X485" s="5"/>
    </row>
    <row r="486" spans="1:24" ht="15" customHeight="1" x14ac:dyDescent="0.4">
      <c r="A486" s="4" t="s">
        <v>493</v>
      </c>
      <c r="B486" s="5" t="s">
        <v>32</v>
      </c>
      <c r="C486" s="5"/>
      <c r="D486" s="5"/>
      <c r="F486" s="5"/>
      <c r="H486" s="5"/>
      <c r="J486" s="5"/>
      <c r="L486" s="5"/>
      <c r="N486" s="5"/>
      <c r="P486" s="5"/>
      <c r="R486" s="5"/>
      <c r="T486" s="5"/>
      <c r="V486" s="5"/>
      <c r="X486" s="5"/>
    </row>
    <row r="487" spans="1:24" ht="15" customHeight="1" x14ac:dyDescent="0.4">
      <c r="A487" s="4" t="s">
        <v>494</v>
      </c>
      <c r="B487" s="5" t="s">
        <v>32</v>
      </c>
      <c r="C487" s="5"/>
      <c r="D487" s="5"/>
      <c r="F487" s="5"/>
      <c r="H487" s="5"/>
      <c r="J487" s="5"/>
      <c r="L487" s="5"/>
      <c r="N487" s="5"/>
      <c r="P487" s="5"/>
      <c r="R487" s="5"/>
      <c r="T487" s="5"/>
      <c r="V487" s="5"/>
      <c r="X487" s="5"/>
    </row>
    <row r="488" spans="1:24" ht="15" customHeight="1" x14ac:dyDescent="0.4">
      <c r="A488" s="4" t="s">
        <v>495</v>
      </c>
      <c r="B488" s="5" t="s">
        <v>32</v>
      </c>
      <c r="C488" s="5"/>
      <c r="D488" s="5"/>
      <c r="F488" s="5"/>
      <c r="H488" s="5"/>
      <c r="J488" s="5"/>
      <c r="L488" s="5"/>
      <c r="N488" s="5"/>
      <c r="P488" s="5"/>
      <c r="R488" s="5"/>
      <c r="T488" s="5"/>
      <c r="V488" s="5"/>
      <c r="X488" s="5"/>
    </row>
    <row r="489" spans="1:24" ht="15" customHeight="1" x14ac:dyDescent="0.4">
      <c r="A489" s="4" t="s">
        <v>496</v>
      </c>
      <c r="B489" s="5" t="s">
        <v>32</v>
      </c>
      <c r="C489" s="5"/>
      <c r="D489" s="5"/>
      <c r="F489" s="5"/>
      <c r="H489" s="5"/>
      <c r="J489" s="5"/>
      <c r="L489" s="5"/>
      <c r="N489" s="5"/>
      <c r="P489" s="5"/>
      <c r="R489" s="5"/>
      <c r="T489" s="5"/>
      <c r="V489" s="5"/>
      <c r="X489" s="5"/>
    </row>
    <row r="490" spans="1:24" ht="15" customHeight="1" x14ac:dyDescent="0.4">
      <c r="A490" s="4" t="s">
        <v>497</v>
      </c>
      <c r="B490" s="5" t="s">
        <v>32</v>
      </c>
      <c r="C490" s="5"/>
      <c r="D490" s="5"/>
      <c r="F490" s="5"/>
      <c r="H490" s="5"/>
      <c r="J490" s="5"/>
      <c r="L490" s="5"/>
      <c r="N490" s="5"/>
      <c r="P490" s="5"/>
      <c r="R490" s="5"/>
      <c r="T490" s="5"/>
      <c r="V490" s="5"/>
      <c r="X490" s="5"/>
    </row>
    <row r="491" spans="1:24" ht="15" customHeight="1" x14ac:dyDescent="0.4">
      <c r="A491" s="4" t="s">
        <v>498</v>
      </c>
      <c r="B491" s="5" t="s">
        <v>32</v>
      </c>
      <c r="C491" s="5"/>
      <c r="D491" s="5"/>
      <c r="F491" s="5"/>
      <c r="H491" s="5"/>
      <c r="J491" s="5"/>
      <c r="L491" s="5"/>
      <c r="N491" s="5"/>
      <c r="P491" s="5"/>
      <c r="R491" s="5"/>
      <c r="T491" s="5"/>
      <c r="V491" s="5"/>
      <c r="X491" s="5"/>
    </row>
    <row r="492" spans="1:24" ht="15" customHeight="1" x14ac:dyDescent="0.4">
      <c r="A492" s="4" t="s">
        <v>499</v>
      </c>
      <c r="B492" s="5" t="s">
        <v>32</v>
      </c>
      <c r="C492" s="5"/>
      <c r="D492" s="5"/>
      <c r="F492" s="5"/>
      <c r="H492" s="5"/>
      <c r="J492" s="5"/>
      <c r="L492" s="5"/>
      <c r="N492" s="5"/>
      <c r="P492" s="5"/>
      <c r="R492" s="5"/>
      <c r="T492" s="5"/>
      <c r="V492" s="5"/>
      <c r="X492" s="5"/>
    </row>
    <row r="493" spans="1:24" ht="15" customHeight="1" x14ac:dyDescent="0.4">
      <c r="A493" s="4" t="s">
        <v>500</v>
      </c>
      <c r="B493" s="5" t="s">
        <v>32</v>
      </c>
      <c r="C493" s="5"/>
      <c r="D493" s="5"/>
      <c r="F493" s="5"/>
      <c r="H493" s="5"/>
      <c r="J493" s="5"/>
      <c r="L493" s="5"/>
      <c r="N493" s="5"/>
      <c r="P493" s="5"/>
      <c r="R493" s="5"/>
      <c r="T493" s="5"/>
      <c r="V493" s="5"/>
      <c r="X493" s="5"/>
    </row>
    <row r="494" spans="1:24" ht="15" customHeight="1" x14ac:dyDescent="0.4">
      <c r="A494" s="4" t="s">
        <v>501</v>
      </c>
      <c r="B494" s="5" t="s">
        <v>32</v>
      </c>
      <c r="C494" s="5"/>
      <c r="D494" s="5"/>
      <c r="F494" s="5"/>
      <c r="H494" s="5"/>
      <c r="J494" s="5"/>
      <c r="L494" s="5"/>
      <c r="N494" s="5"/>
      <c r="P494" s="5"/>
      <c r="R494" s="5"/>
      <c r="T494" s="5"/>
      <c r="V494" s="5"/>
      <c r="X494" s="5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3ED-D3EB-4959-850E-6F934E80FCEC}">
  <dimension ref="A1:Y494"/>
  <sheetViews>
    <sheetView workbookViewId="0">
      <pane xSplit="2" ySplit="2" topLeftCell="C3" activePane="bottomRight" state="frozen"/>
      <selection activeCell="G324" sqref="G324:G325"/>
      <selection pane="topRight" activeCell="G324" sqref="G324:G325"/>
      <selection pane="bottomLeft" activeCell="G324" sqref="G324:G325"/>
      <selection pane="bottomRight" activeCell="G324" sqref="G324:G325"/>
    </sheetView>
  </sheetViews>
  <sheetFormatPr defaultColWidth="7.5" defaultRowHeight="15" customHeight="1" x14ac:dyDescent="0.4"/>
  <cols>
    <col min="1" max="1" width="21.375" style="7" customWidth="1"/>
    <col min="2" max="3" width="9.5" style="8" customWidth="1"/>
    <col min="4" max="25" width="8.5" style="8" customWidth="1"/>
    <col min="26" max="26" width="7.5" style="7" customWidth="1"/>
    <col min="27" max="16384" width="7.5" style="7"/>
  </cols>
  <sheetData>
    <row r="1" spans="1:25" s="3" customFormat="1" ht="15" customHeight="1" x14ac:dyDescent="0.4">
      <c r="A1" s="1"/>
      <c r="B1" s="2"/>
      <c r="C1" s="2"/>
      <c r="D1" s="2" t="s">
        <v>514</v>
      </c>
      <c r="E1" s="2" t="s">
        <v>1</v>
      </c>
      <c r="F1" s="2" t="s">
        <v>502</v>
      </c>
      <c r="G1" s="2" t="s">
        <v>3</v>
      </c>
      <c r="H1" s="2" t="s">
        <v>503</v>
      </c>
      <c r="I1" s="2" t="s">
        <v>5</v>
      </c>
      <c r="J1" s="2" t="s">
        <v>504</v>
      </c>
      <c r="K1" s="2" t="s">
        <v>7</v>
      </c>
      <c r="L1" s="2" t="s">
        <v>505</v>
      </c>
      <c r="M1" s="2" t="s">
        <v>9</v>
      </c>
      <c r="N1" s="2" t="s">
        <v>506</v>
      </c>
      <c r="O1" s="2" t="s">
        <v>11</v>
      </c>
      <c r="P1" s="2" t="s">
        <v>507</v>
      </c>
      <c r="Q1" s="2" t="s">
        <v>13</v>
      </c>
      <c r="R1" s="2" t="s">
        <v>508</v>
      </c>
      <c r="S1" s="2" t="s">
        <v>15</v>
      </c>
      <c r="T1" s="2" t="s">
        <v>509</v>
      </c>
      <c r="U1" s="2" t="s">
        <v>17</v>
      </c>
      <c r="V1" s="2" t="s">
        <v>510</v>
      </c>
      <c r="W1" s="2" t="s">
        <v>19</v>
      </c>
      <c r="X1" s="2" t="s">
        <v>511</v>
      </c>
      <c r="Y1" s="2" t="s">
        <v>512</v>
      </c>
    </row>
    <row r="2" spans="1:25" s="3" customFormat="1" ht="15" customHeight="1" x14ac:dyDescent="0.4">
      <c r="A2" s="1"/>
      <c r="B2" s="2"/>
      <c r="C2" s="2"/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  <c r="X2" s="2" t="s">
        <v>20</v>
      </c>
      <c r="Y2" s="2" t="s">
        <v>20</v>
      </c>
    </row>
    <row r="3" spans="1:25" ht="15" customHeight="1" x14ac:dyDescent="0.4">
      <c r="A3" s="4" t="s">
        <v>21</v>
      </c>
      <c r="B3" s="5" t="s">
        <v>22</v>
      </c>
      <c r="C3" s="5"/>
      <c r="D3" s="5"/>
      <c r="E3" s="6">
        <v>12</v>
      </c>
      <c r="F3" s="5"/>
      <c r="G3" s="6">
        <v>12</v>
      </c>
      <c r="H3" s="5"/>
      <c r="I3" s="6">
        <v>12</v>
      </c>
      <c r="J3" s="5"/>
      <c r="K3" s="6">
        <v>12</v>
      </c>
      <c r="L3" s="5"/>
      <c r="M3" s="6">
        <v>12</v>
      </c>
      <c r="N3" s="5"/>
      <c r="O3" s="6">
        <v>12</v>
      </c>
      <c r="P3" s="5"/>
      <c r="Q3" s="6">
        <v>12</v>
      </c>
      <c r="R3" s="5"/>
      <c r="S3" s="6">
        <v>12</v>
      </c>
      <c r="T3" s="5"/>
      <c r="U3" s="6">
        <v>12</v>
      </c>
      <c r="V3" s="5"/>
      <c r="W3" s="6">
        <v>12</v>
      </c>
      <c r="X3" s="5"/>
      <c r="Y3" s="5"/>
    </row>
    <row r="4" spans="1:25" ht="15" customHeight="1" x14ac:dyDescent="0.4">
      <c r="A4" s="4" t="s">
        <v>23</v>
      </c>
      <c r="B4" s="5" t="s">
        <v>24</v>
      </c>
      <c r="C4" s="5"/>
      <c r="D4" s="5"/>
      <c r="E4" s="6">
        <v>4</v>
      </c>
      <c r="F4" s="5"/>
      <c r="G4" s="6">
        <v>4</v>
      </c>
      <c r="H4" s="5"/>
      <c r="I4" s="6">
        <v>4</v>
      </c>
      <c r="J4" s="5"/>
      <c r="K4" s="6">
        <v>4</v>
      </c>
      <c r="L4" s="5"/>
      <c r="M4" s="6">
        <v>3</v>
      </c>
      <c r="N4" s="5"/>
      <c r="O4" s="6">
        <v>8</v>
      </c>
      <c r="P4" s="5"/>
      <c r="Q4" s="6">
        <v>13</v>
      </c>
      <c r="R4" s="5"/>
      <c r="S4" s="6">
        <v>14</v>
      </c>
      <c r="T4" s="5"/>
      <c r="U4" s="6">
        <v>18</v>
      </c>
      <c r="V4" s="5"/>
      <c r="W4" s="6">
        <v>18</v>
      </c>
      <c r="X4" s="5"/>
      <c r="Y4" s="5"/>
    </row>
    <row r="5" spans="1:25" ht="15" customHeight="1" x14ac:dyDescent="0.4">
      <c r="A5" s="4" t="s">
        <v>25</v>
      </c>
      <c r="B5" s="5" t="s">
        <v>26</v>
      </c>
      <c r="C5" s="5"/>
      <c r="D5" s="5"/>
      <c r="E5" s="6">
        <v>62241000</v>
      </c>
      <c r="F5" s="5"/>
      <c r="G5" s="6">
        <v>62376000</v>
      </c>
      <c r="H5" s="5"/>
      <c r="I5" s="6">
        <v>62419000</v>
      </c>
      <c r="J5" s="5"/>
      <c r="K5" s="6">
        <v>62419000</v>
      </c>
      <c r="L5" s="5"/>
      <c r="M5" s="6">
        <v>62419000</v>
      </c>
      <c r="N5" s="5"/>
      <c r="O5" s="6">
        <v>62419000</v>
      </c>
      <c r="P5" s="5"/>
      <c r="Q5" s="6">
        <v>62419000</v>
      </c>
      <c r="R5" s="5"/>
      <c r="S5" s="6">
        <v>62419208</v>
      </c>
      <c r="T5" s="5"/>
      <c r="U5" s="6">
        <v>62419208</v>
      </c>
      <c r="V5" s="5"/>
      <c r="W5" s="6">
        <v>67252208</v>
      </c>
      <c r="X5" s="5"/>
      <c r="Y5" s="5"/>
    </row>
    <row r="6" spans="1:25" ht="15" customHeight="1" x14ac:dyDescent="0.4">
      <c r="A6" s="4" t="s">
        <v>27</v>
      </c>
      <c r="B6" s="5" t="s">
        <v>26</v>
      </c>
      <c r="C6" s="5"/>
      <c r="D6" s="5"/>
      <c r="E6" s="6">
        <v>97000</v>
      </c>
      <c r="F6" s="5"/>
      <c r="G6" s="6">
        <v>208000</v>
      </c>
      <c r="H6" s="5"/>
      <c r="I6" s="6">
        <v>208000</v>
      </c>
      <c r="J6" s="5"/>
      <c r="K6" s="6">
        <v>9000</v>
      </c>
      <c r="L6" s="5"/>
      <c r="M6" s="6">
        <v>21000</v>
      </c>
      <c r="N6" s="5"/>
      <c r="O6" s="6">
        <v>10000</v>
      </c>
      <c r="P6" s="5"/>
      <c r="Q6" s="6">
        <v>22000</v>
      </c>
      <c r="R6" s="5"/>
      <c r="S6" s="6">
        <v>30211</v>
      </c>
      <c r="T6" s="5"/>
      <c r="U6" s="6">
        <v>17650</v>
      </c>
      <c r="V6" s="5"/>
      <c r="W6" s="6">
        <v>13015</v>
      </c>
      <c r="X6" s="5"/>
      <c r="Y6" s="5"/>
    </row>
    <row r="7" spans="1:25" ht="15" customHeight="1" x14ac:dyDescent="0.4">
      <c r="A7" s="4" t="s">
        <v>28</v>
      </c>
      <c r="B7" s="5" t="s">
        <v>29</v>
      </c>
      <c r="C7" s="5"/>
      <c r="D7" s="5"/>
      <c r="E7" s="5" t="s">
        <v>516</v>
      </c>
      <c r="F7" s="5"/>
      <c r="G7" s="5" t="s">
        <v>516</v>
      </c>
      <c r="H7" s="5"/>
      <c r="I7" s="5" t="s">
        <v>516</v>
      </c>
      <c r="J7" s="5"/>
      <c r="K7" s="5" t="s">
        <v>516</v>
      </c>
      <c r="L7" s="5"/>
      <c r="M7" s="5" t="s">
        <v>516</v>
      </c>
      <c r="N7" s="5"/>
      <c r="O7" s="5" t="s">
        <v>516</v>
      </c>
      <c r="P7" s="5"/>
      <c r="Q7" s="5" t="s">
        <v>516</v>
      </c>
      <c r="R7" s="5"/>
      <c r="S7" s="5" t="s">
        <v>516</v>
      </c>
      <c r="T7" s="5"/>
      <c r="U7" s="5" t="s">
        <v>516</v>
      </c>
      <c r="V7" s="5"/>
      <c r="W7" s="5" t="s">
        <v>516</v>
      </c>
      <c r="X7" s="5"/>
      <c r="Y7" s="5"/>
    </row>
    <row r="8" spans="1:25" ht="15" customHeight="1" x14ac:dyDescent="0.4">
      <c r="A8" s="4" t="s">
        <v>31</v>
      </c>
      <c r="B8" s="5" t="s">
        <v>32</v>
      </c>
      <c r="C8" s="5"/>
      <c r="D8" s="5"/>
      <c r="E8" s="6">
        <v>19571</v>
      </c>
      <c r="F8" s="5"/>
      <c r="G8" s="6">
        <v>17627</v>
      </c>
      <c r="H8" s="5"/>
      <c r="I8" s="6">
        <v>14134</v>
      </c>
      <c r="J8" s="5"/>
      <c r="K8" s="6">
        <v>13452</v>
      </c>
      <c r="L8" s="5"/>
      <c r="M8" s="6">
        <v>12406</v>
      </c>
      <c r="N8" s="5"/>
      <c r="O8" s="6">
        <v>12629</v>
      </c>
      <c r="P8" s="5"/>
      <c r="Q8" s="6">
        <v>17547</v>
      </c>
      <c r="R8" s="5"/>
      <c r="S8" s="6">
        <v>20825</v>
      </c>
      <c r="T8" s="5"/>
      <c r="U8" s="6">
        <v>19610</v>
      </c>
      <c r="V8" s="5"/>
      <c r="W8" s="6">
        <v>16079</v>
      </c>
      <c r="X8" s="5"/>
      <c r="Y8" s="5"/>
    </row>
    <row r="9" spans="1:25" ht="15" customHeight="1" x14ac:dyDescent="0.4">
      <c r="A9" s="4" t="s">
        <v>33</v>
      </c>
      <c r="B9" s="5" t="s">
        <v>32</v>
      </c>
      <c r="C9" s="5"/>
      <c r="D9" s="5"/>
      <c r="F9" s="5"/>
      <c r="H9" s="5"/>
      <c r="J9" s="5"/>
      <c r="L9" s="5"/>
      <c r="N9" s="5"/>
      <c r="P9" s="5"/>
      <c r="R9" s="5"/>
      <c r="T9" s="5"/>
      <c r="V9" s="5"/>
      <c r="X9" s="5"/>
      <c r="Y9" s="5"/>
    </row>
    <row r="10" spans="1:25" ht="15" customHeight="1" x14ac:dyDescent="0.4">
      <c r="A10" s="4" t="s">
        <v>34</v>
      </c>
      <c r="B10" s="5" t="s">
        <v>32</v>
      </c>
      <c r="C10" s="5"/>
      <c r="D10" s="5"/>
      <c r="E10" s="6">
        <v>5902</v>
      </c>
      <c r="F10" s="5"/>
      <c r="G10" s="6">
        <v>3324</v>
      </c>
      <c r="H10" s="5"/>
      <c r="I10" s="6">
        <v>1305</v>
      </c>
      <c r="J10" s="5"/>
      <c r="K10" s="6">
        <v>1256</v>
      </c>
      <c r="L10" s="5"/>
      <c r="M10" s="6">
        <v>900</v>
      </c>
      <c r="N10" s="5"/>
      <c r="O10" s="6">
        <v>1506</v>
      </c>
      <c r="P10" s="5"/>
      <c r="Q10" s="6">
        <v>1538</v>
      </c>
      <c r="R10" s="5"/>
      <c r="S10" s="6">
        <v>1298</v>
      </c>
      <c r="T10" s="5"/>
      <c r="U10" s="6">
        <v>1241</v>
      </c>
      <c r="V10" s="5"/>
      <c r="W10" s="6">
        <v>1246</v>
      </c>
      <c r="X10" s="5"/>
      <c r="Y10" s="5"/>
    </row>
    <row r="11" spans="1:25" ht="15" customHeight="1" x14ac:dyDescent="0.4">
      <c r="A11" s="4" t="s">
        <v>35</v>
      </c>
      <c r="B11" s="5" t="s">
        <v>32</v>
      </c>
      <c r="C11" s="5"/>
      <c r="D11" s="5"/>
      <c r="E11" s="6">
        <v>7363</v>
      </c>
      <c r="F11" s="5"/>
      <c r="G11" s="6">
        <v>8771</v>
      </c>
      <c r="H11" s="5"/>
      <c r="I11" s="6">
        <v>7620</v>
      </c>
      <c r="J11" s="5"/>
      <c r="K11" s="6">
        <v>5769</v>
      </c>
      <c r="L11" s="5"/>
      <c r="M11" s="6">
        <v>4002</v>
      </c>
      <c r="N11" s="5"/>
      <c r="O11" s="6">
        <v>3688</v>
      </c>
      <c r="P11" s="5"/>
      <c r="Q11" s="6">
        <v>7150</v>
      </c>
      <c r="R11" s="5"/>
      <c r="S11" s="6">
        <v>9410</v>
      </c>
      <c r="T11" s="5"/>
      <c r="U11" s="6">
        <v>7215</v>
      </c>
      <c r="V11" s="5"/>
      <c r="W11" s="6">
        <v>5040</v>
      </c>
      <c r="X11" s="5"/>
      <c r="Y11" s="5"/>
    </row>
    <row r="12" spans="1:25" ht="15" customHeight="1" x14ac:dyDescent="0.4">
      <c r="A12" s="4" t="s">
        <v>36</v>
      </c>
      <c r="B12" s="5" t="s">
        <v>32</v>
      </c>
      <c r="C12" s="5"/>
      <c r="D12" s="5"/>
      <c r="E12" s="6">
        <v>191</v>
      </c>
      <c r="F12" s="5"/>
      <c r="G12" s="6">
        <v>459</v>
      </c>
      <c r="H12" s="5"/>
      <c r="I12" s="6">
        <v>684</v>
      </c>
      <c r="J12" s="5"/>
      <c r="K12" s="6">
        <v>867</v>
      </c>
      <c r="L12" s="5"/>
      <c r="M12" s="6">
        <v>978</v>
      </c>
      <c r="N12" s="5"/>
      <c r="O12" s="6">
        <v>751</v>
      </c>
      <c r="P12" s="5"/>
      <c r="Q12" s="6">
        <v>7</v>
      </c>
      <c r="R12" s="5"/>
      <c r="S12" s="6">
        <v>10</v>
      </c>
      <c r="T12" s="5"/>
      <c r="U12" s="6">
        <v>3</v>
      </c>
      <c r="V12" s="5"/>
      <c r="X12" s="5"/>
      <c r="Y12" s="5"/>
    </row>
    <row r="13" spans="1:25" ht="15" customHeight="1" x14ac:dyDescent="0.4">
      <c r="A13" s="4" t="s">
        <v>37</v>
      </c>
      <c r="B13" s="5" t="s">
        <v>32</v>
      </c>
      <c r="C13" s="5"/>
      <c r="D13" s="5"/>
      <c r="F13" s="5"/>
      <c r="H13" s="5"/>
      <c r="J13" s="5"/>
      <c r="L13" s="5"/>
      <c r="N13" s="5"/>
      <c r="P13" s="5"/>
      <c r="R13" s="5"/>
      <c r="T13" s="5"/>
      <c r="V13" s="5"/>
      <c r="X13" s="5"/>
      <c r="Y13" s="5"/>
    </row>
    <row r="14" spans="1:25" ht="15" customHeight="1" x14ac:dyDescent="0.4">
      <c r="A14" s="4" t="s">
        <v>38</v>
      </c>
      <c r="B14" s="5" t="s">
        <v>32</v>
      </c>
      <c r="C14" s="5"/>
      <c r="D14" s="5"/>
      <c r="F14" s="5"/>
      <c r="H14" s="5"/>
      <c r="J14" s="5"/>
      <c r="L14" s="5"/>
      <c r="N14" s="5"/>
      <c r="P14" s="5"/>
      <c r="R14" s="5"/>
      <c r="T14" s="5"/>
      <c r="V14" s="5"/>
      <c r="X14" s="5"/>
      <c r="Y14" s="5"/>
    </row>
    <row r="15" spans="1:25" ht="15" customHeight="1" x14ac:dyDescent="0.4">
      <c r="A15" s="4" t="s">
        <v>39</v>
      </c>
      <c r="B15" s="5" t="s">
        <v>32</v>
      </c>
      <c r="C15" s="5"/>
      <c r="D15" s="5"/>
      <c r="E15" s="6">
        <v>2994</v>
      </c>
      <c r="F15" s="5"/>
      <c r="G15" s="6">
        <v>1681</v>
      </c>
      <c r="H15" s="5"/>
      <c r="I15" s="6">
        <v>883</v>
      </c>
      <c r="J15" s="5"/>
      <c r="K15" s="6">
        <v>935</v>
      </c>
      <c r="L15" s="5"/>
      <c r="M15" s="6">
        <v>835</v>
      </c>
      <c r="N15" s="5"/>
      <c r="O15" s="6">
        <v>898</v>
      </c>
      <c r="P15" s="5"/>
      <c r="Q15" s="6">
        <v>571</v>
      </c>
      <c r="R15" s="5"/>
      <c r="S15" s="6">
        <v>459</v>
      </c>
      <c r="T15" s="5"/>
      <c r="U15" s="6">
        <v>439</v>
      </c>
      <c r="V15" s="5"/>
      <c r="W15" s="6">
        <v>46</v>
      </c>
      <c r="X15" s="5"/>
      <c r="Y15" s="5"/>
    </row>
    <row r="16" spans="1:25" ht="15" customHeight="1" x14ac:dyDescent="0.4">
      <c r="A16" s="4" t="s">
        <v>40</v>
      </c>
      <c r="B16" s="5" t="s">
        <v>32</v>
      </c>
      <c r="C16" s="5"/>
      <c r="D16" s="5"/>
      <c r="E16" s="6">
        <v>2943</v>
      </c>
      <c r="F16" s="5"/>
      <c r="G16" s="6">
        <v>3156</v>
      </c>
      <c r="H16" s="5"/>
      <c r="I16" s="6">
        <v>3351</v>
      </c>
      <c r="J16" s="5"/>
      <c r="K16" s="6">
        <v>4490</v>
      </c>
      <c r="L16" s="5"/>
      <c r="M16" s="6">
        <v>5441</v>
      </c>
      <c r="N16" s="5"/>
      <c r="O16" s="6">
        <v>5678</v>
      </c>
      <c r="P16" s="5"/>
      <c r="Q16" s="6">
        <v>8115</v>
      </c>
      <c r="R16" s="5"/>
      <c r="S16" s="6">
        <v>9499</v>
      </c>
      <c r="T16" s="5"/>
      <c r="U16" s="6">
        <v>10558</v>
      </c>
      <c r="V16" s="5"/>
      <c r="W16" s="6">
        <v>9358</v>
      </c>
      <c r="X16" s="5"/>
      <c r="Y16" s="5"/>
    </row>
    <row r="17" spans="1:25" ht="15" customHeight="1" x14ac:dyDescent="0.4">
      <c r="A17" s="4" t="s">
        <v>41</v>
      </c>
      <c r="B17" s="5" t="s">
        <v>32</v>
      </c>
      <c r="C17" s="5"/>
      <c r="D17" s="5"/>
      <c r="F17" s="5"/>
      <c r="H17" s="5"/>
      <c r="J17" s="5"/>
      <c r="L17" s="5"/>
      <c r="N17" s="5"/>
      <c r="P17" s="5"/>
      <c r="R17" s="5"/>
      <c r="T17" s="5"/>
      <c r="V17" s="5"/>
      <c r="W17" s="6">
        <v>1483</v>
      </c>
      <c r="X17" s="5"/>
      <c r="Y17" s="5"/>
    </row>
    <row r="18" spans="1:25" ht="15" customHeight="1" x14ac:dyDescent="0.4">
      <c r="A18" s="4" t="s">
        <v>42</v>
      </c>
      <c r="B18" s="5" t="s">
        <v>32</v>
      </c>
      <c r="C18" s="5"/>
      <c r="D18" s="5"/>
      <c r="F18" s="5"/>
      <c r="H18" s="5"/>
      <c r="J18" s="5"/>
      <c r="L18" s="5"/>
      <c r="N18" s="5"/>
      <c r="P18" s="5"/>
      <c r="R18" s="5"/>
      <c r="T18" s="5"/>
      <c r="V18" s="5"/>
      <c r="X18" s="5"/>
      <c r="Y18" s="5"/>
    </row>
    <row r="19" spans="1:25" ht="15" customHeight="1" x14ac:dyDescent="0.4">
      <c r="A19" s="4" t="s">
        <v>43</v>
      </c>
      <c r="B19" s="5" t="s">
        <v>32</v>
      </c>
      <c r="C19" s="5"/>
      <c r="D19" s="5"/>
      <c r="F19" s="5"/>
      <c r="H19" s="5"/>
      <c r="J19" s="5"/>
      <c r="L19" s="5"/>
      <c r="N19" s="5"/>
      <c r="P19" s="5"/>
      <c r="R19" s="5"/>
      <c r="T19" s="5"/>
      <c r="V19" s="5"/>
      <c r="W19" s="6">
        <v>7377</v>
      </c>
      <c r="X19" s="5"/>
      <c r="Y19" s="5"/>
    </row>
    <row r="20" spans="1:25" ht="15" customHeight="1" x14ac:dyDescent="0.4">
      <c r="A20" s="4" t="s">
        <v>44</v>
      </c>
      <c r="B20" s="5" t="s">
        <v>32</v>
      </c>
      <c r="C20" s="5"/>
      <c r="D20" s="5"/>
      <c r="F20" s="5"/>
      <c r="H20" s="5"/>
      <c r="J20" s="5"/>
      <c r="L20" s="5"/>
      <c r="N20" s="5"/>
      <c r="P20" s="5"/>
      <c r="R20" s="5"/>
      <c r="T20" s="5"/>
      <c r="V20" s="5"/>
      <c r="W20" s="6">
        <v>498</v>
      </c>
      <c r="X20" s="5"/>
      <c r="Y20" s="5"/>
    </row>
    <row r="21" spans="1:25" ht="15" customHeight="1" x14ac:dyDescent="0.4">
      <c r="A21" s="4" t="s">
        <v>45</v>
      </c>
      <c r="B21" s="5" t="s">
        <v>32</v>
      </c>
      <c r="C21" s="5"/>
      <c r="D21" s="5"/>
      <c r="F21" s="5"/>
      <c r="H21" s="5"/>
      <c r="J21" s="5"/>
      <c r="L21" s="5"/>
      <c r="N21" s="5"/>
      <c r="P21" s="5"/>
      <c r="R21" s="5"/>
      <c r="T21" s="5"/>
      <c r="V21" s="5"/>
      <c r="X21" s="5"/>
      <c r="Y21" s="5"/>
    </row>
    <row r="22" spans="1:25" ht="15" customHeight="1" x14ac:dyDescent="0.4">
      <c r="A22" s="4" t="s">
        <v>46</v>
      </c>
      <c r="B22" s="5" t="s">
        <v>32</v>
      </c>
      <c r="C22" s="5"/>
      <c r="D22" s="5"/>
      <c r="F22" s="5"/>
      <c r="H22" s="5"/>
      <c r="J22" s="5"/>
      <c r="L22" s="5"/>
      <c r="N22" s="5"/>
      <c r="P22" s="5"/>
      <c r="R22" s="5"/>
      <c r="T22" s="5"/>
      <c r="V22" s="5"/>
      <c r="W22" s="6">
        <v>57</v>
      </c>
      <c r="X22" s="5"/>
      <c r="Y22" s="5"/>
    </row>
    <row r="23" spans="1:25" ht="15" customHeight="1" x14ac:dyDescent="0.4">
      <c r="A23" s="4" t="s">
        <v>47</v>
      </c>
      <c r="B23" s="5" t="s">
        <v>32</v>
      </c>
      <c r="C23" s="5"/>
      <c r="D23" s="5"/>
      <c r="F23" s="5"/>
      <c r="H23" s="5"/>
      <c r="J23" s="5"/>
      <c r="L23" s="5"/>
      <c r="N23" s="5"/>
      <c r="P23" s="5"/>
      <c r="R23" s="5"/>
      <c r="T23" s="5"/>
      <c r="V23" s="5"/>
      <c r="W23" s="6">
        <v>95</v>
      </c>
      <c r="X23" s="5"/>
      <c r="Y23" s="5"/>
    </row>
    <row r="24" spans="1:25" ht="15" customHeight="1" x14ac:dyDescent="0.4">
      <c r="A24" s="4" t="s">
        <v>48</v>
      </c>
      <c r="B24" s="5" t="s">
        <v>32</v>
      </c>
      <c r="C24" s="5"/>
      <c r="D24" s="5"/>
      <c r="F24" s="5"/>
      <c r="H24" s="5"/>
      <c r="J24" s="5"/>
      <c r="L24" s="5"/>
      <c r="N24" s="5"/>
      <c r="P24" s="5"/>
      <c r="R24" s="5"/>
      <c r="T24" s="5"/>
      <c r="V24" s="5"/>
      <c r="W24" s="6">
        <v>78</v>
      </c>
      <c r="X24" s="5"/>
      <c r="Y24" s="5"/>
    </row>
    <row r="25" spans="1:25" ht="15" customHeight="1" x14ac:dyDescent="0.4">
      <c r="A25" s="4" t="s">
        <v>49</v>
      </c>
      <c r="B25" s="5" t="s">
        <v>32</v>
      </c>
      <c r="C25" s="5"/>
      <c r="D25" s="5"/>
      <c r="F25" s="5"/>
      <c r="H25" s="5"/>
      <c r="J25" s="5"/>
      <c r="L25" s="5"/>
      <c r="N25" s="5"/>
      <c r="P25" s="5"/>
      <c r="R25" s="5"/>
      <c r="T25" s="5"/>
      <c r="V25" s="5"/>
      <c r="X25" s="5"/>
      <c r="Y25" s="5"/>
    </row>
    <row r="26" spans="1:25" ht="15" customHeight="1" x14ac:dyDescent="0.4">
      <c r="A26" s="4" t="s">
        <v>50</v>
      </c>
      <c r="B26" s="5" t="s">
        <v>32</v>
      </c>
      <c r="C26" s="5"/>
      <c r="D26" s="5"/>
      <c r="F26" s="5"/>
      <c r="H26" s="5"/>
      <c r="J26" s="5"/>
      <c r="L26" s="5"/>
      <c r="N26" s="5"/>
      <c r="P26" s="5"/>
      <c r="R26" s="5"/>
      <c r="T26" s="5"/>
      <c r="V26" s="5"/>
      <c r="W26" s="6">
        <v>54</v>
      </c>
      <c r="X26" s="5"/>
      <c r="Y26" s="5"/>
    </row>
    <row r="27" spans="1:25" ht="15" customHeight="1" x14ac:dyDescent="0.4">
      <c r="A27" s="4" t="s">
        <v>51</v>
      </c>
      <c r="B27" s="5" t="s">
        <v>32</v>
      </c>
      <c r="C27" s="5"/>
      <c r="D27" s="5"/>
      <c r="F27" s="5"/>
      <c r="H27" s="5"/>
      <c r="J27" s="5"/>
      <c r="L27" s="5"/>
      <c r="N27" s="5"/>
      <c r="P27" s="5"/>
      <c r="R27" s="5"/>
      <c r="T27" s="5"/>
      <c r="V27" s="5"/>
      <c r="X27" s="5"/>
      <c r="Y27" s="5"/>
    </row>
    <row r="28" spans="1:25" ht="15" customHeight="1" x14ac:dyDescent="0.4">
      <c r="A28" s="4" t="s">
        <v>52</v>
      </c>
      <c r="B28" s="5" t="s">
        <v>32</v>
      </c>
      <c r="C28" s="5"/>
      <c r="D28" s="5"/>
      <c r="F28" s="5"/>
      <c r="H28" s="5"/>
      <c r="J28" s="5"/>
      <c r="L28" s="5"/>
      <c r="N28" s="5"/>
      <c r="P28" s="5"/>
      <c r="R28" s="5"/>
      <c r="T28" s="5"/>
      <c r="V28" s="5"/>
      <c r="X28" s="5"/>
      <c r="Y28" s="5"/>
    </row>
    <row r="29" spans="1:25" ht="15" customHeight="1" x14ac:dyDescent="0.4">
      <c r="A29" s="4" t="s">
        <v>53</v>
      </c>
      <c r="B29" s="5" t="s">
        <v>32</v>
      </c>
      <c r="C29" s="5"/>
      <c r="D29" s="5"/>
      <c r="F29" s="5"/>
      <c r="H29" s="5"/>
      <c r="J29" s="5"/>
      <c r="L29" s="5"/>
      <c r="N29" s="5"/>
      <c r="P29" s="5"/>
      <c r="R29" s="5"/>
      <c r="T29" s="5"/>
      <c r="V29" s="5"/>
      <c r="X29" s="5"/>
      <c r="Y29" s="5"/>
    </row>
    <row r="30" spans="1:25" ht="15" customHeight="1" x14ac:dyDescent="0.4">
      <c r="A30" s="4" t="s">
        <v>54</v>
      </c>
      <c r="B30" s="5" t="s">
        <v>32</v>
      </c>
      <c r="C30" s="5"/>
      <c r="D30" s="5"/>
      <c r="F30" s="5"/>
      <c r="H30" s="5"/>
      <c r="J30" s="5"/>
      <c r="L30" s="5"/>
      <c r="N30" s="5"/>
      <c r="P30" s="5"/>
      <c r="R30" s="5"/>
      <c r="T30" s="5"/>
      <c r="V30" s="5"/>
      <c r="X30" s="5"/>
      <c r="Y30" s="5"/>
    </row>
    <row r="31" spans="1:25" ht="15" customHeight="1" x14ac:dyDescent="0.4">
      <c r="A31" s="4" t="s">
        <v>55</v>
      </c>
      <c r="B31" s="5" t="s">
        <v>32</v>
      </c>
      <c r="C31" s="5"/>
      <c r="D31" s="5"/>
      <c r="F31" s="5"/>
      <c r="H31" s="5"/>
      <c r="J31" s="5"/>
      <c r="L31" s="5"/>
      <c r="N31" s="5"/>
      <c r="P31" s="5"/>
      <c r="R31" s="5"/>
      <c r="T31" s="5"/>
      <c r="V31" s="5"/>
      <c r="X31" s="5"/>
      <c r="Y31" s="5"/>
    </row>
    <row r="32" spans="1:25" ht="15" customHeight="1" x14ac:dyDescent="0.4">
      <c r="A32" s="4" t="s">
        <v>56</v>
      </c>
      <c r="B32" s="5" t="s">
        <v>32</v>
      </c>
      <c r="C32" s="5"/>
      <c r="D32" s="5"/>
      <c r="F32" s="5"/>
      <c r="H32" s="5"/>
      <c r="J32" s="5"/>
      <c r="L32" s="5"/>
      <c r="N32" s="5"/>
      <c r="P32" s="5"/>
      <c r="R32" s="5"/>
      <c r="T32" s="5"/>
      <c r="V32" s="5"/>
      <c r="X32" s="5"/>
      <c r="Y32" s="5"/>
    </row>
    <row r="33" spans="1:25" ht="15" customHeight="1" x14ac:dyDescent="0.4">
      <c r="A33" s="4" t="s">
        <v>57</v>
      </c>
      <c r="B33" s="5" t="s">
        <v>32</v>
      </c>
      <c r="C33" s="5"/>
      <c r="D33" s="5"/>
      <c r="E33" s="6">
        <v>305</v>
      </c>
      <c r="F33" s="5"/>
      <c r="G33" s="6">
        <v>336</v>
      </c>
      <c r="H33" s="5"/>
      <c r="I33" s="6">
        <v>390</v>
      </c>
      <c r="J33" s="5"/>
      <c r="K33" s="6">
        <v>284</v>
      </c>
      <c r="L33" s="5"/>
      <c r="M33" s="6">
        <v>327</v>
      </c>
      <c r="N33" s="5"/>
      <c r="O33" s="6">
        <v>184</v>
      </c>
      <c r="P33" s="5"/>
      <c r="Q33" s="6">
        <v>295</v>
      </c>
      <c r="R33" s="5"/>
      <c r="S33" s="6">
        <v>306</v>
      </c>
      <c r="T33" s="5"/>
      <c r="U33" s="6">
        <v>310</v>
      </c>
      <c r="V33" s="5"/>
      <c r="W33" s="6">
        <v>214</v>
      </c>
      <c r="X33" s="5"/>
      <c r="Y33" s="5"/>
    </row>
    <row r="34" spans="1:25" ht="15" customHeight="1" x14ac:dyDescent="0.4">
      <c r="A34" s="4" t="s">
        <v>58</v>
      </c>
      <c r="B34" s="5" t="s">
        <v>32</v>
      </c>
      <c r="C34" s="5"/>
      <c r="D34" s="5"/>
      <c r="E34" s="6">
        <v>-128</v>
      </c>
      <c r="F34" s="5"/>
      <c r="G34" s="6">
        <v>-100</v>
      </c>
      <c r="H34" s="5"/>
      <c r="I34" s="6">
        <v>-100</v>
      </c>
      <c r="J34" s="5"/>
      <c r="K34" s="6">
        <v>-149</v>
      </c>
      <c r="L34" s="5"/>
      <c r="M34" s="6">
        <v>-77</v>
      </c>
      <c r="N34" s="5"/>
      <c r="O34" s="6">
        <v>-76</v>
      </c>
      <c r="P34" s="5"/>
      <c r="Q34" s="6">
        <v>-129</v>
      </c>
      <c r="R34" s="5"/>
      <c r="S34" s="6">
        <v>-157</v>
      </c>
      <c r="T34" s="5"/>
      <c r="U34" s="6">
        <v>-157</v>
      </c>
      <c r="V34" s="5"/>
      <c r="W34" s="6">
        <v>-109</v>
      </c>
      <c r="X34" s="5"/>
      <c r="Y34" s="5"/>
    </row>
    <row r="35" spans="1:25" ht="15" customHeight="1" x14ac:dyDescent="0.4">
      <c r="A35" s="4" t="s">
        <v>59</v>
      </c>
      <c r="B35" s="5" t="s">
        <v>32</v>
      </c>
      <c r="C35" s="5"/>
      <c r="D35" s="5"/>
      <c r="F35" s="5"/>
      <c r="H35" s="5"/>
      <c r="J35" s="5"/>
      <c r="L35" s="5"/>
      <c r="N35" s="5"/>
      <c r="P35" s="5"/>
      <c r="R35" s="5"/>
      <c r="T35" s="5"/>
      <c r="V35" s="5"/>
      <c r="X35" s="5"/>
      <c r="Y35" s="5"/>
    </row>
    <row r="36" spans="1:25" ht="15" customHeight="1" x14ac:dyDescent="0.4">
      <c r="A36" s="4" t="s">
        <v>60</v>
      </c>
      <c r="B36" s="5" t="s">
        <v>32</v>
      </c>
      <c r="C36" s="5"/>
      <c r="D36" s="5"/>
      <c r="E36" s="6">
        <v>7174</v>
      </c>
      <c r="F36" s="5"/>
      <c r="G36" s="6">
        <v>7965</v>
      </c>
      <c r="H36" s="5"/>
      <c r="I36" s="6">
        <v>9624</v>
      </c>
      <c r="J36" s="5"/>
      <c r="K36" s="6">
        <v>11079</v>
      </c>
      <c r="L36" s="5"/>
      <c r="M36" s="6">
        <v>10728</v>
      </c>
      <c r="N36" s="5"/>
      <c r="O36" s="6">
        <v>10004</v>
      </c>
      <c r="P36" s="5"/>
      <c r="Q36" s="6">
        <v>10456</v>
      </c>
      <c r="R36" s="5"/>
      <c r="S36" s="6">
        <v>10799</v>
      </c>
      <c r="T36" s="5"/>
      <c r="U36" s="6">
        <v>11721</v>
      </c>
      <c r="V36" s="5"/>
      <c r="W36" s="6">
        <v>11684</v>
      </c>
      <c r="X36" s="5"/>
      <c r="Y36" s="5"/>
    </row>
    <row r="37" spans="1:25" ht="15" customHeight="1" x14ac:dyDescent="0.4">
      <c r="A37" s="4" t="s">
        <v>61</v>
      </c>
      <c r="B37" s="5" t="s">
        <v>32</v>
      </c>
      <c r="C37" s="5"/>
      <c r="D37" s="5"/>
      <c r="E37" s="6">
        <v>6117</v>
      </c>
      <c r="F37" s="5"/>
      <c r="G37" s="6">
        <v>6379</v>
      </c>
      <c r="H37" s="5"/>
      <c r="I37" s="6">
        <v>7841</v>
      </c>
      <c r="J37" s="5"/>
      <c r="K37" s="6">
        <v>9448</v>
      </c>
      <c r="L37" s="5"/>
      <c r="M37" s="6">
        <v>9263</v>
      </c>
      <c r="N37" s="5"/>
      <c r="O37" s="6">
        <v>8644</v>
      </c>
      <c r="P37" s="5"/>
      <c r="Q37" s="6">
        <v>9751</v>
      </c>
      <c r="R37" s="5"/>
      <c r="S37" s="6">
        <v>10141</v>
      </c>
      <c r="T37" s="5"/>
      <c r="U37" s="6">
        <v>10907</v>
      </c>
      <c r="V37" s="5"/>
      <c r="W37" s="6">
        <v>11141</v>
      </c>
      <c r="X37" s="5"/>
      <c r="Y37" s="5"/>
    </row>
    <row r="38" spans="1:25" ht="15" customHeight="1" x14ac:dyDescent="0.4">
      <c r="A38" s="4" t="s">
        <v>62</v>
      </c>
      <c r="B38" s="5" t="s">
        <v>32</v>
      </c>
      <c r="C38" s="5"/>
      <c r="D38" s="5"/>
      <c r="E38" s="6">
        <v>4063</v>
      </c>
      <c r="F38" s="5"/>
      <c r="G38" s="6">
        <v>4008</v>
      </c>
      <c r="H38" s="5"/>
      <c r="I38" s="6">
        <v>4669</v>
      </c>
      <c r="J38" s="5"/>
      <c r="K38" s="6">
        <v>6358</v>
      </c>
      <c r="L38" s="5"/>
      <c r="M38" s="6">
        <v>6551</v>
      </c>
      <c r="N38" s="5"/>
      <c r="O38" s="6">
        <v>6007</v>
      </c>
      <c r="P38" s="5"/>
      <c r="Q38" s="6">
        <v>6143</v>
      </c>
      <c r="R38" s="5"/>
      <c r="S38" s="6">
        <v>6516</v>
      </c>
      <c r="T38" s="5"/>
      <c r="U38" s="6">
        <v>6865</v>
      </c>
      <c r="V38" s="5"/>
      <c r="W38" s="6">
        <v>6804</v>
      </c>
      <c r="X38" s="5"/>
      <c r="Y38" s="5"/>
    </row>
    <row r="39" spans="1:25" ht="15" customHeight="1" x14ac:dyDescent="0.4">
      <c r="A39" s="4" t="s">
        <v>63</v>
      </c>
      <c r="B39" s="5" t="s">
        <v>32</v>
      </c>
      <c r="C39" s="5"/>
      <c r="D39" s="5"/>
      <c r="F39" s="5"/>
      <c r="H39" s="5"/>
      <c r="J39" s="5"/>
      <c r="L39" s="5"/>
      <c r="N39" s="5"/>
      <c r="P39" s="5"/>
      <c r="R39" s="5"/>
      <c r="S39" s="6">
        <v>4375</v>
      </c>
      <c r="T39" s="5"/>
      <c r="U39" s="6">
        <v>4665</v>
      </c>
      <c r="V39" s="5"/>
      <c r="W39" s="6">
        <v>4527</v>
      </c>
      <c r="X39" s="5"/>
      <c r="Y39" s="5"/>
    </row>
    <row r="40" spans="1:25" ht="15" customHeight="1" x14ac:dyDescent="0.4">
      <c r="A40" s="4" t="s">
        <v>64</v>
      </c>
      <c r="B40" s="5" t="s">
        <v>32</v>
      </c>
      <c r="C40" s="5"/>
      <c r="D40" s="5"/>
      <c r="F40" s="5"/>
      <c r="H40" s="5"/>
      <c r="J40" s="5"/>
      <c r="L40" s="5"/>
      <c r="N40" s="5"/>
      <c r="P40" s="5"/>
      <c r="R40" s="5"/>
      <c r="S40" s="6">
        <v>1778</v>
      </c>
      <c r="T40" s="5"/>
      <c r="U40" s="6">
        <v>1890</v>
      </c>
      <c r="V40" s="5"/>
      <c r="W40" s="6">
        <v>2029</v>
      </c>
      <c r="X40" s="5"/>
      <c r="Y40" s="5"/>
    </row>
    <row r="41" spans="1:25" ht="15" customHeight="1" x14ac:dyDescent="0.4">
      <c r="A41" s="4" t="s">
        <v>65</v>
      </c>
      <c r="B41" s="5" t="s">
        <v>32</v>
      </c>
      <c r="C41" s="5"/>
      <c r="D41" s="5"/>
      <c r="F41" s="5"/>
      <c r="H41" s="5"/>
      <c r="J41" s="5"/>
      <c r="L41" s="5"/>
      <c r="N41" s="5"/>
      <c r="P41" s="5"/>
      <c r="R41" s="5"/>
      <c r="S41" s="6">
        <v>363</v>
      </c>
      <c r="T41" s="5"/>
      <c r="U41" s="6">
        <v>309</v>
      </c>
      <c r="V41" s="5"/>
      <c r="W41" s="6">
        <v>248</v>
      </c>
      <c r="X41" s="5"/>
      <c r="Y41" s="5"/>
    </row>
    <row r="42" spans="1:25" ht="15" customHeight="1" x14ac:dyDescent="0.4">
      <c r="A42" s="4" t="s">
        <v>66</v>
      </c>
      <c r="B42" s="5" t="s">
        <v>32</v>
      </c>
      <c r="C42" s="5"/>
      <c r="D42" s="5"/>
      <c r="F42" s="5"/>
      <c r="H42" s="5"/>
      <c r="J42" s="5"/>
      <c r="L42" s="5"/>
      <c r="N42" s="5"/>
      <c r="P42" s="5"/>
      <c r="R42" s="5"/>
      <c r="T42" s="5"/>
      <c r="V42" s="5"/>
      <c r="X42" s="5"/>
      <c r="Y42" s="5"/>
    </row>
    <row r="43" spans="1:25" ht="15" customHeight="1" x14ac:dyDescent="0.4">
      <c r="A43" s="4" t="s">
        <v>67</v>
      </c>
      <c r="B43" s="5" t="s">
        <v>32</v>
      </c>
      <c r="C43" s="5"/>
      <c r="D43" s="5"/>
      <c r="F43" s="5"/>
      <c r="H43" s="5"/>
      <c r="J43" s="5"/>
      <c r="L43" s="5"/>
      <c r="N43" s="5"/>
      <c r="P43" s="5"/>
      <c r="R43" s="5"/>
      <c r="T43" s="5"/>
      <c r="V43" s="5"/>
      <c r="X43" s="5"/>
      <c r="Y43" s="5"/>
    </row>
    <row r="44" spans="1:25" ht="15" customHeight="1" x14ac:dyDescent="0.4">
      <c r="A44" s="4" t="s">
        <v>68</v>
      </c>
      <c r="B44" s="5" t="s">
        <v>32</v>
      </c>
      <c r="C44" s="5"/>
      <c r="D44" s="5"/>
      <c r="F44" s="5"/>
      <c r="G44" s="6">
        <v>316</v>
      </c>
      <c r="H44" s="5"/>
      <c r="I44" s="6">
        <v>670</v>
      </c>
      <c r="J44" s="5"/>
      <c r="K44" s="6">
        <v>589</v>
      </c>
      <c r="L44" s="5"/>
      <c r="M44" s="6">
        <v>170</v>
      </c>
      <c r="N44" s="5"/>
      <c r="O44" s="6">
        <v>34</v>
      </c>
      <c r="P44" s="5"/>
      <c r="Q44" s="6">
        <v>230</v>
      </c>
      <c r="R44" s="5"/>
      <c r="S44" s="6">
        <v>238</v>
      </c>
      <c r="T44" s="5"/>
      <c r="U44" s="6">
        <v>334</v>
      </c>
      <c r="V44" s="5"/>
      <c r="W44" s="6">
        <v>259</v>
      </c>
      <c r="X44" s="5"/>
      <c r="Y44" s="5"/>
    </row>
    <row r="45" spans="1:25" ht="15" customHeight="1" x14ac:dyDescent="0.4">
      <c r="A45" s="4" t="s">
        <v>69</v>
      </c>
      <c r="B45" s="5" t="s">
        <v>32</v>
      </c>
      <c r="C45" s="5"/>
      <c r="D45" s="5"/>
      <c r="E45" s="6">
        <v>2054</v>
      </c>
      <c r="F45" s="5"/>
      <c r="G45" s="6">
        <v>2054</v>
      </c>
      <c r="H45" s="5"/>
      <c r="I45" s="6">
        <v>2502</v>
      </c>
      <c r="J45" s="5"/>
      <c r="K45" s="6">
        <v>2502</v>
      </c>
      <c r="L45" s="5"/>
      <c r="M45" s="6">
        <v>2542</v>
      </c>
      <c r="N45" s="5"/>
      <c r="O45" s="6">
        <v>2603</v>
      </c>
      <c r="P45" s="5"/>
      <c r="Q45" s="6">
        <v>3379</v>
      </c>
      <c r="R45" s="5"/>
      <c r="S45" s="6">
        <v>3388</v>
      </c>
      <c r="T45" s="5"/>
      <c r="U45" s="6">
        <v>3709</v>
      </c>
      <c r="V45" s="5"/>
      <c r="W45" s="6">
        <v>4077</v>
      </c>
      <c r="X45" s="5"/>
      <c r="Y45" s="5"/>
    </row>
    <row r="46" spans="1:25" ht="15" customHeight="1" x14ac:dyDescent="0.4">
      <c r="A46" s="4" t="s">
        <v>70</v>
      </c>
      <c r="B46" s="5" t="s">
        <v>32</v>
      </c>
      <c r="C46" s="5"/>
      <c r="D46" s="5"/>
      <c r="E46" s="6">
        <v>12</v>
      </c>
      <c r="F46" s="5"/>
      <c r="G46" s="6">
        <v>12</v>
      </c>
      <c r="H46" s="5"/>
      <c r="I46" s="6">
        <v>11</v>
      </c>
      <c r="J46" s="5"/>
      <c r="K46" s="6">
        <v>11</v>
      </c>
      <c r="L46" s="5"/>
      <c r="M46" s="6">
        <v>11</v>
      </c>
      <c r="N46" s="5"/>
      <c r="O46" s="6">
        <v>11</v>
      </c>
      <c r="P46" s="5"/>
      <c r="Q46" s="6">
        <v>12</v>
      </c>
      <c r="R46" s="5"/>
      <c r="S46" s="6">
        <v>15</v>
      </c>
      <c r="T46" s="5"/>
      <c r="U46" s="6">
        <v>278</v>
      </c>
      <c r="V46" s="5"/>
      <c r="W46" s="6">
        <v>102</v>
      </c>
      <c r="X46" s="5"/>
      <c r="Y46" s="5"/>
    </row>
    <row r="47" spans="1:25" ht="15" customHeight="1" x14ac:dyDescent="0.4">
      <c r="A47" s="4" t="s">
        <v>71</v>
      </c>
      <c r="B47" s="5" t="s">
        <v>32</v>
      </c>
      <c r="C47" s="5"/>
      <c r="D47" s="5"/>
      <c r="F47" s="5"/>
      <c r="H47" s="5"/>
      <c r="J47" s="5"/>
      <c r="L47" s="5"/>
      <c r="N47" s="5"/>
      <c r="P47" s="5"/>
      <c r="R47" s="5"/>
      <c r="T47" s="5"/>
      <c r="V47" s="5"/>
      <c r="X47" s="5"/>
      <c r="Y47" s="5"/>
    </row>
    <row r="48" spans="1:25" ht="15" customHeight="1" x14ac:dyDescent="0.4">
      <c r="A48" s="4" t="s">
        <v>72</v>
      </c>
      <c r="B48" s="5" t="s">
        <v>32</v>
      </c>
      <c r="C48" s="5"/>
      <c r="D48" s="5"/>
      <c r="F48" s="5"/>
      <c r="H48" s="5"/>
      <c r="J48" s="5"/>
      <c r="L48" s="5"/>
      <c r="N48" s="5"/>
      <c r="P48" s="5"/>
      <c r="R48" s="5"/>
      <c r="T48" s="5"/>
      <c r="V48" s="5"/>
      <c r="X48" s="5"/>
      <c r="Y48" s="5"/>
    </row>
    <row r="49" spans="1:25" ht="15" customHeight="1" x14ac:dyDescent="0.4">
      <c r="A49" s="4" t="s">
        <v>73</v>
      </c>
      <c r="B49" s="5" t="s">
        <v>32</v>
      </c>
      <c r="C49" s="5"/>
      <c r="D49" s="5"/>
      <c r="F49" s="5"/>
      <c r="H49" s="5"/>
      <c r="J49" s="5"/>
      <c r="L49" s="5"/>
      <c r="N49" s="5"/>
      <c r="P49" s="5"/>
      <c r="R49" s="5"/>
      <c r="T49" s="5"/>
      <c r="V49" s="5"/>
      <c r="X49" s="5"/>
      <c r="Y49" s="5"/>
    </row>
    <row r="50" spans="1:25" ht="15" customHeight="1" x14ac:dyDescent="0.4">
      <c r="A50" s="4" t="s">
        <v>74</v>
      </c>
      <c r="B50" s="5" t="s">
        <v>32</v>
      </c>
      <c r="C50" s="5"/>
      <c r="D50" s="5"/>
      <c r="F50" s="5"/>
      <c r="H50" s="5"/>
      <c r="J50" s="5"/>
      <c r="L50" s="5"/>
      <c r="N50" s="5"/>
      <c r="P50" s="5"/>
      <c r="R50" s="5"/>
      <c r="T50" s="5"/>
      <c r="U50" s="6">
        <v>264</v>
      </c>
      <c r="V50" s="5"/>
      <c r="W50" s="6">
        <v>87</v>
      </c>
      <c r="X50" s="5"/>
      <c r="Y50" s="5"/>
    </row>
    <row r="51" spans="1:25" ht="15" customHeight="1" x14ac:dyDescent="0.4">
      <c r="A51" s="4" t="s">
        <v>66</v>
      </c>
      <c r="B51" s="5" t="s">
        <v>32</v>
      </c>
      <c r="C51" s="5"/>
      <c r="D51" s="5"/>
      <c r="F51" s="5"/>
      <c r="H51" s="5"/>
      <c r="J51" s="5"/>
      <c r="L51" s="5"/>
      <c r="N51" s="5"/>
      <c r="P51" s="5"/>
      <c r="R51" s="5"/>
      <c r="T51" s="5"/>
      <c r="V51" s="5"/>
      <c r="X51" s="5"/>
      <c r="Y51" s="5"/>
    </row>
    <row r="52" spans="1:25" ht="15" customHeight="1" x14ac:dyDescent="0.4">
      <c r="A52" s="4" t="s">
        <v>75</v>
      </c>
      <c r="B52" s="5" t="s">
        <v>32</v>
      </c>
      <c r="C52" s="5"/>
      <c r="D52" s="5"/>
      <c r="F52" s="5"/>
      <c r="H52" s="5"/>
      <c r="J52" s="5"/>
      <c r="L52" s="5"/>
      <c r="N52" s="5"/>
      <c r="P52" s="5"/>
      <c r="R52" s="5"/>
      <c r="T52" s="5"/>
      <c r="V52" s="5"/>
      <c r="X52" s="5"/>
      <c r="Y52" s="5"/>
    </row>
    <row r="53" spans="1:25" ht="15" customHeight="1" x14ac:dyDescent="0.4">
      <c r="A53" s="4" t="s">
        <v>76</v>
      </c>
      <c r="B53" s="5" t="s">
        <v>32</v>
      </c>
      <c r="C53" s="5"/>
      <c r="D53" s="5"/>
      <c r="F53" s="5"/>
      <c r="H53" s="5"/>
      <c r="J53" s="5"/>
      <c r="L53" s="5"/>
      <c r="N53" s="5"/>
      <c r="P53" s="5"/>
      <c r="R53" s="5"/>
      <c r="T53" s="5"/>
      <c r="V53" s="5"/>
      <c r="X53" s="5"/>
      <c r="Y53" s="5"/>
    </row>
    <row r="54" spans="1:25" ht="15" customHeight="1" x14ac:dyDescent="0.4">
      <c r="A54" s="4" t="s">
        <v>77</v>
      </c>
      <c r="B54" s="5" t="s">
        <v>32</v>
      </c>
      <c r="C54" s="5"/>
      <c r="D54" s="5"/>
      <c r="F54" s="5"/>
      <c r="H54" s="5"/>
      <c r="J54" s="5"/>
      <c r="L54" s="5"/>
      <c r="N54" s="5"/>
      <c r="P54" s="5"/>
      <c r="R54" s="5"/>
      <c r="T54" s="5"/>
      <c r="V54" s="5"/>
      <c r="W54" s="6">
        <v>15</v>
      </c>
      <c r="X54" s="5"/>
      <c r="Y54" s="5"/>
    </row>
    <row r="55" spans="1:25" ht="15" customHeight="1" x14ac:dyDescent="0.4">
      <c r="A55" s="4" t="s">
        <v>78</v>
      </c>
      <c r="B55" s="5" t="s">
        <v>32</v>
      </c>
      <c r="C55" s="5"/>
      <c r="D55" s="5"/>
      <c r="E55" s="6">
        <v>1045</v>
      </c>
      <c r="F55" s="5"/>
      <c r="G55" s="6">
        <v>1574</v>
      </c>
      <c r="H55" s="5"/>
      <c r="I55" s="6">
        <v>1772</v>
      </c>
      <c r="J55" s="5"/>
      <c r="K55" s="6">
        <v>1619</v>
      </c>
      <c r="L55" s="5"/>
      <c r="M55" s="6">
        <v>1455</v>
      </c>
      <c r="N55" s="5"/>
      <c r="O55" s="6">
        <v>1349</v>
      </c>
      <c r="P55" s="5"/>
      <c r="Q55" s="6">
        <v>693</v>
      </c>
      <c r="R55" s="5"/>
      <c r="S55" s="6">
        <v>642</v>
      </c>
      <c r="T55" s="5"/>
      <c r="U55" s="6">
        <v>535</v>
      </c>
      <c r="V55" s="5"/>
      <c r="W55" s="6">
        <v>442</v>
      </c>
      <c r="X55" s="5"/>
      <c r="Y55" s="5"/>
    </row>
    <row r="56" spans="1:25" ht="15" customHeight="1" x14ac:dyDescent="0.4">
      <c r="A56" s="4" t="s">
        <v>79</v>
      </c>
      <c r="B56" s="5" t="s">
        <v>32</v>
      </c>
      <c r="C56" s="5"/>
      <c r="D56" s="5"/>
      <c r="E56" s="6">
        <v>715</v>
      </c>
      <c r="F56" s="5"/>
      <c r="G56" s="6">
        <v>1283</v>
      </c>
      <c r="H56" s="5"/>
      <c r="I56" s="6">
        <v>982</v>
      </c>
      <c r="J56" s="5"/>
      <c r="K56" s="6">
        <v>843</v>
      </c>
      <c r="L56" s="5"/>
      <c r="M56" s="6">
        <v>863</v>
      </c>
      <c r="N56" s="5"/>
      <c r="O56" s="6">
        <v>681</v>
      </c>
      <c r="P56" s="5"/>
      <c r="Q56" s="6">
        <v>162</v>
      </c>
      <c r="R56" s="5"/>
      <c r="S56" s="6">
        <v>136</v>
      </c>
      <c r="T56" s="5"/>
      <c r="U56" s="6">
        <v>195</v>
      </c>
      <c r="V56" s="5"/>
      <c r="W56" s="6">
        <v>107</v>
      </c>
      <c r="X56" s="5"/>
      <c r="Y56" s="5"/>
    </row>
    <row r="57" spans="1:25" ht="15" customHeight="1" x14ac:dyDescent="0.4">
      <c r="A57" s="4" t="s">
        <v>80</v>
      </c>
      <c r="B57" s="5" t="s">
        <v>32</v>
      </c>
      <c r="C57" s="5"/>
      <c r="D57" s="5"/>
      <c r="E57" s="6">
        <v>374</v>
      </c>
      <c r="F57" s="5"/>
      <c r="G57" s="6">
        <v>917</v>
      </c>
      <c r="H57" s="5"/>
      <c r="I57" s="6">
        <v>616</v>
      </c>
      <c r="J57" s="5"/>
      <c r="K57" s="6">
        <v>429</v>
      </c>
      <c r="L57" s="5"/>
      <c r="M57" s="6">
        <v>420</v>
      </c>
      <c r="N57" s="5"/>
      <c r="O57" s="6">
        <v>291</v>
      </c>
      <c r="P57" s="5"/>
      <c r="Q57" s="6">
        <v>114</v>
      </c>
      <c r="R57" s="5"/>
      <c r="S57" s="6">
        <v>80</v>
      </c>
      <c r="T57" s="5"/>
      <c r="U57" s="6">
        <v>137</v>
      </c>
      <c r="V57" s="5"/>
      <c r="W57" s="6">
        <v>51</v>
      </c>
      <c r="X57" s="5"/>
      <c r="Y57" s="5"/>
    </row>
    <row r="58" spans="1:25" ht="15" customHeight="1" x14ac:dyDescent="0.4">
      <c r="A58" s="4" t="s">
        <v>81</v>
      </c>
      <c r="B58" s="5" t="s">
        <v>32</v>
      </c>
      <c r="C58" s="5"/>
      <c r="D58" s="5"/>
      <c r="F58" s="5"/>
      <c r="H58" s="5"/>
      <c r="J58" s="5"/>
      <c r="L58" s="5"/>
      <c r="N58" s="5"/>
      <c r="P58" s="5"/>
      <c r="R58" s="5"/>
      <c r="T58" s="5"/>
      <c r="V58" s="5"/>
      <c r="X58" s="5"/>
      <c r="Y58" s="5"/>
    </row>
    <row r="59" spans="1:25" ht="15" customHeight="1" x14ac:dyDescent="0.4">
      <c r="A59" s="4" t="s">
        <v>82</v>
      </c>
      <c r="B59" s="5" t="s">
        <v>32</v>
      </c>
      <c r="C59" s="5"/>
      <c r="D59" s="5"/>
      <c r="F59" s="5"/>
      <c r="H59" s="5"/>
      <c r="J59" s="5"/>
      <c r="L59" s="5"/>
      <c r="N59" s="5"/>
      <c r="P59" s="5"/>
      <c r="R59" s="5"/>
      <c r="T59" s="5"/>
      <c r="V59" s="5"/>
      <c r="X59" s="5"/>
      <c r="Y59" s="5"/>
    </row>
    <row r="60" spans="1:25" ht="15" customHeight="1" x14ac:dyDescent="0.4">
      <c r="A60" s="4" t="s">
        <v>83</v>
      </c>
      <c r="B60" s="5" t="s">
        <v>32</v>
      </c>
      <c r="C60" s="5"/>
      <c r="D60" s="5"/>
      <c r="F60" s="5"/>
      <c r="H60" s="5"/>
      <c r="J60" s="5"/>
      <c r="L60" s="5"/>
      <c r="N60" s="5"/>
      <c r="P60" s="5"/>
      <c r="R60" s="5"/>
      <c r="T60" s="5"/>
      <c r="V60" s="5"/>
      <c r="X60" s="5"/>
      <c r="Y60" s="5"/>
    </row>
    <row r="61" spans="1:25" ht="15" customHeight="1" x14ac:dyDescent="0.4">
      <c r="A61" s="4" t="s">
        <v>84</v>
      </c>
      <c r="B61" s="5" t="s">
        <v>32</v>
      </c>
      <c r="C61" s="5"/>
      <c r="D61" s="5"/>
      <c r="E61" s="6">
        <v>341</v>
      </c>
      <c r="F61" s="5"/>
      <c r="G61" s="6">
        <v>366</v>
      </c>
      <c r="H61" s="5"/>
      <c r="I61" s="6">
        <v>366</v>
      </c>
      <c r="J61" s="5"/>
      <c r="K61" s="6">
        <v>414</v>
      </c>
      <c r="L61" s="5"/>
      <c r="M61" s="6">
        <v>443</v>
      </c>
      <c r="N61" s="5"/>
      <c r="O61" s="6">
        <v>390</v>
      </c>
      <c r="P61" s="5"/>
      <c r="Q61" s="6">
        <v>48</v>
      </c>
      <c r="R61" s="5"/>
      <c r="S61" s="6">
        <v>56</v>
      </c>
      <c r="T61" s="5"/>
      <c r="U61" s="6">
        <v>58</v>
      </c>
      <c r="V61" s="5"/>
      <c r="W61" s="6">
        <v>56</v>
      </c>
      <c r="X61" s="5"/>
      <c r="Y61" s="5"/>
    </row>
    <row r="62" spans="1:25" ht="15" customHeight="1" x14ac:dyDescent="0.4">
      <c r="A62" s="4" t="s">
        <v>85</v>
      </c>
      <c r="B62" s="5" t="s">
        <v>32</v>
      </c>
      <c r="C62" s="5"/>
      <c r="D62" s="5"/>
      <c r="E62" s="6">
        <v>55</v>
      </c>
      <c r="F62" s="5"/>
      <c r="G62" s="6">
        <v>52</v>
      </c>
      <c r="H62" s="5"/>
      <c r="I62" s="6">
        <v>45</v>
      </c>
      <c r="J62" s="5"/>
      <c r="K62" s="6">
        <v>160</v>
      </c>
      <c r="L62" s="5"/>
      <c r="M62" s="6">
        <v>33</v>
      </c>
      <c r="N62" s="5"/>
      <c r="O62" s="6">
        <v>26</v>
      </c>
      <c r="P62" s="5"/>
      <c r="Q62" s="6">
        <v>24</v>
      </c>
      <c r="R62" s="5"/>
      <c r="S62" s="6">
        <v>100</v>
      </c>
      <c r="T62" s="5"/>
      <c r="U62" s="6">
        <v>113</v>
      </c>
      <c r="V62" s="5"/>
      <c r="W62" s="6">
        <v>50</v>
      </c>
      <c r="X62" s="5"/>
      <c r="Y62" s="5"/>
    </row>
    <row r="63" spans="1:25" ht="15" customHeight="1" x14ac:dyDescent="0.4">
      <c r="A63" s="4" t="s">
        <v>86</v>
      </c>
      <c r="B63" s="5" t="s">
        <v>32</v>
      </c>
      <c r="C63" s="5"/>
      <c r="D63" s="5"/>
      <c r="F63" s="5"/>
      <c r="H63" s="5"/>
      <c r="J63" s="5"/>
      <c r="L63" s="5"/>
      <c r="M63" s="6">
        <v>149</v>
      </c>
      <c r="N63" s="5"/>
      <c r="O63" s="6">
        <v>199</v>
      </c>
      <c r="P63" s="5"/>
      <c r="R63" s="5"/>
      <c r="T63" s="5"/>
      <c r="V63" s="5"/>
      <c r="X63" s="5"/>
      <c r="Y63" s="5"/>
    </row>
    <row r="64" spans="1:25" ht="15" customHeight="1" x14ac:dyDescent="0.4">
      <c r="A64" s="4" t="s">
        <v>87</v>
      </c>
      <c r="B64" s="5" t="s">
        <v>32</v>
      </c>
      <c r="C64" s="5"/>
      <c r="D64" s="5"/>
      <c r="F64" s="5"/>
      <c r="H64" s="5"/>
      <c r="J64" s="5"/>
      <c r="L64" s="5"/>
      <c r="N64" s="5"/>
      <c r="P64" s="5"/>
      <c r="R64" s="5"/>
      <c r="S64" s="6">
        <v>66</v>
      </c>
      <c r="T64" s="5"/>
      <c r="U64" s="6">
        <v>236</v>
      </c>
      <c r="V64" s="5"/>
      <c r="W64" s="6">
        <v>200</v>
      </c>
      <c r="X64" s="5"/>
      <c r="Y64" s="5"/>
    </row>
    <row r="65" spans="1:25" ht="15" customHeight="1" x14ac:dyDescent="0.4">
      <c r="A65" s="4" t="s">
        <v>88</v>
      </c>
      <c r="B65" s="5" t="s">
        <v>32</v>
      </c>
      <c r="C65" s="5"/>
      <c r="D65" s="5"/>
      <c r="F65" s="5"/>
      <c r="H65" s="5"/>
      <c r="J65" s="5"/>
      <c r="L65" s="5"/>
      <c r="N65" s="5"/>
      <c r="P65" s="5"/>
      <c r="R65" s="5"/>
      <c r="T65" s="5"/>
      <c r="V65" s="5"/>
      <c r="X65" s="5"/>
      <c r="Y65" s="5"/>
    </row>
    <row r="66" spans="1:25" ht="15" customHeight="1" x14ac:dyDescent="0.4">
      <c r="A66" s="4" t="s">
        <v>89</v>
      </c>
      <c r="B66" s="5" t="s">
        <v>32</v>
      </c>
      <c r="C66" s="5"/>
      <c r="D66" s="5"/>
      <c r="F66" s="5"/>
      <c r="H66" s="5"/>
      <c r="J66" s="5"/>
      <c r="L66" s="5"/>
      <c r="N66" s="5"/>
      <c r="P66" s="5"/>
      <c r="R66" s="5"/>
      <c r="T66" s="5"/>
      <c r="V66" s="5"/>
      <c r="X66" s="5"/>
      <c r="Y66" s="5"/>
    </row>
    <row r="67" spans="1:25" ht="15" customHeight="1" x14ac:dyDescent="0.4">
      <c r="A67" s="4" t="s">
        <v>90</v>
      </c>
      <c r="B67" s="5" t="s">
        <v>32</v>
      </c>
      <c r="C67" s="5"/>
      <c r="D67" s="5"/>
      <c r="F67" s="5"/>
      <c r="H67" s="5"/>
      <c r="J67" s="5"/>
      <c r="L67" s="5"/>
      <c r="N67" s="5"/>
      <c r="P67" s="5"/>
      <c r="R67" s="5"/>
      <c r="T67" s="5"/>
      <c r="U67" s="6">
        <v>7</v>
      </c>
      <c r="V67" s="5"/>
      <c r="W67" s="6">
        <v>38</v>
      </c>
      <c r="X67" s="5"/>
      <c r="Y67" s="5"/>
    </row>
    <row r="68" spans="1:25" ht="15" customHeight="1" x14ac:dyDescent="0.4">
      <c r="A68" s="4" t="s">
        <v>91</v>
      </c>
      <c r="B68" s="5" t="s">
        <v>32</v>
      </c>
      <c r="C68" s="5"/>
      <c r="D68" s="5"/>
      <c r="F68" s="5"/>
      <c r="H68" s="5"/>
      <c r="J68" s="5"/>
      <c r="L68" s="5"/>
      <c r="N68" s="5"/>
      <c r="P68" s="5"/>
      <c r="R68" s="5"/>
      <c r="T68" s="5"/>
      <c r="V68" s="5"/>
      <c r="X68" s="5"/>
      <c r="Y68" s="5"/>
    </row>
    <row r="69" spans="1:25" ht="15" customHeight="1" x14ac:dyDescent="0.4">
      <c r="A69" s="4" t="s">
        <v>92</v>
      </c>
      <c r="B69" s="5" t="s">
        <v>32</v>
      </c>
      <c r="C69" s="5"/>
      <c r="D69" s="5"/>
      <c r="F69" s="5"/>
      <c r="H69" s="5"/>
      <c r="J69" s="5"/>
      <c r="L69" s="5"/>
      <c r="N69" s="5"/>
      <c r="P69" s="5"/>
      <c r="R69" s="5"/>
      <c r="T69" s="5"/>
      <c r="V69" s="5"/>
      <c r="X69" s="5"/>
      <c r="Y69" s="5"/>
    </row>
    <row r="70" spans="1:25" ht="15" customHeight="1" x14ac:dyDescent="0.4">
      <c r="A70" s="4" t="s">
        <v>93</v>
      </c>
      <c r="B70" s="5" t="s">
        <v>32</v>
      </c>
      <c r="C70" s="5"/>
      <c r="D70" s="5"/>
      <c r="F70" s="5"/>
      <c r="H70" s="5"/>
      <c r="J70" s="5"/>
      <c r="L70" s="5"/>
      <c r="N70" s="5"/>
      <c r="P70" s="5"/>
      <c r="R70" s="5"/>
      <c r="T70" s="5"/>
      <c r="V70" s="5"/>
      <c r="X70" s="5"/>
      <c r="Y70" s="5"/>
    </row>
    <row r="71" spans="1:25" ht="15" customHeight="1" x14ac:dyDescent="0.4">
      <c r="A71" s="4" t="s">
        <v>52</v>
      </c>
      <c r="B71" s="5" t="s">
        <v>32</v>
      </c>
      <c r="C71" s="5"/>
      <c r="D71" s="5"/>
      <c r="F71" s="5"/>
      <c r="H71" s="5"/>
      <c r="J71" s="5"/>
      <c r="L71" s="5"/>
      <c r="N71" s="5"/>
      <c r="P71" s="5"/>
      <c r="R71" s="5"/>
      <c r="T71" s="5"/>
      <c r="V71" s="5"/>
      <c r="X71" s="5"/>
      <c r="Y71" s="5"/>
    </row>
    <row r="72" spans="1:25" ht="15" customHeight="1" x14ac:dyDescent="0.4">
      <c r="A72" s="4" t="s">
        <v>94</v>
      </c>
      <c r="B72" s="5" t="s">
        <v>32</v>
      </c>
      <c r="C72" s="5"/>
      <c r="D72" s="5"/>
      <c r="F72" s="5"/>
      <c r="H72" s="5"/>
      <c r="J72" s="5"/>
      <c r="L72" s="5"/>
      <c r="N72" s="5"/>
      <c r="P72" s="5"/>
      <c r="R72" s="5"/>
      <c r="T72" s="5"/>
      <c r="V72" s="5"/>
      <c r="X72" s="5"/>
      <c r="Y72" s="5"/>
    </row>
    <row r="73" spans="1:25" ht="15" customHeight="1" x14ac:dyDescent="0.4">
      <c r="A73" s="4" t="s">
        <v>54</v>
      </c>
      <c r="B73" s="5" t="s">
        <v>32</v>
      </c>
      <c r="C73" s="5"/>
      <c r="D73" s="5"/>
      <c r="F73" s="5"/>
      <c r="H73" s="5"/>
      <c r="J73" s="5"/>
      <c r="L73" s="5"/>
      <c r="N73" s="5"/>
      <c r="P73" s="5"/>
      <c r="R73" s="5"/>
      <c r="T73" s="5"/>
      <c r="V73" s="5"/>
      <c r="X73" s="5"/>
      <c r="Y73" s="5"/>
    </row>
    <row r="74" spans="1:25" ht="15" customHeight="1" x14ac:dyDescent="0.4">
      <c r="A74" s="4" t="s">
        <v>95</v>
      </c>
      <c r="B74" s="5" t="s">
        <v>32</v>
      </c>
      <c r="C74" s="5"/>
      <c r="D74" s="5"/>
      <c r="E74" s="6">
        <v>1163</v>
      </c>
      <c r="F74" s="5"/>
      <c r="G74" s="6">
        <v>1108</v>
      </c>
      <c r="H74" s="5"/>
      <c r="I74" s="6">
        <v>1531</v>
      </c>
      <c r="J74" s="5"/>
      <c r="K74" s="6">
        <v>1163</v>
      </c>
      <c r="L74" s="5"/>
      <c r="M74" s="6">
        <v>816</v>
      </c>
      <c r="N74" s="5"/>
      <c r="O74" s="6">
        <v>861</v>
      </c>
      <c r="P74" s="5"/>
      <c r="Q74" s="6">
        <v>528</v>
      </c>
      <c r="R74" s="5"/>
      <c r="S74" s="6">
        <v>379</v>
      </c>
      <c r="T74" s="5"/>
      <c r="U74" s="6">
        <v>219</v>
      </c>
      <c r="V74" s="5"/>
      <c r="W74" s="6">
        <v>247</v>
      </c>
      <c r="X74" s="5"/>
      <c r="Y74" s="5"/>
    </row>
    <row r="75" spans="1:25" ht="15" customHeight="1" x14ac:dyDescent="0.4">
      <c r="A75" s="4" t="s">
        <v>58</v>
      </c>
      <c r="B75" s="5" t="s">
        <v>32</v>
      </c>
      <c r="C75" s="5"/>
      <c r="D75" s="5"/>
      <c r="E75" s="6">
        <v>-889</v>
      </c>
      <c r="F75" s="5"/>
      <c r="G75" s="6">
        <v>-868</v>
      </c>
      <c r="H75" s="5"/>
      <c r="I75" s="6">
        <v>-785</v>
      </c>
      <c r="J75" s="5"/>
      <c r="K75" s="6">
        <v>-547</v>
      </c>
      <c r="L75" s="5"/>
      <c r="M75" s="6">
        <v>-407</v>
      </c>
      <c r="N75" s="5"/>
      <c r="O75" s="6">
        <v>-417</v>
      </c>
      <c r="P75" s="5"/>
      <c r="Q75" s="6">
        <v>-22</v>
      </c>
      <c r="R75" s="5"/>
      <c r="S75" s="6">
        <v>-39</v>
      </c>
      <c r="T75" s="5"/>
      <c r="U75" s="6">
        <v>-236</v>
      </c>
      <c r="V75" s="5"/>
      <c r="W75" s="6">
        <v>-201</v>
      </c>
      <c r="X75" s="5"/>
      <c r="Y75" s="5"/>
    </row>
    <row r="76" spans="1:25" ht="15" customHeight="1" x14ac:dyDescent="0.4">
      <c r="A76" s="4" t="s">
        <v>96</v>
      </c>
      <c r="B76" s="5" t="s">
        <v>32</v>
      </c>
      <c r="C76" s="5"/>
      <c r="D76" s="5"/>
      <c r="F76" s="5"/>
      <c r="H76" s="5"/>
      <c r="J76" s="5"/>
      <c r="L76" s="5"/>
      <c r="N76" s="5"/>
      <c r="P76" s="5"/>
      <c r="R76" s="5"/>
      <c r="T76" s="5"/>
      <c r="V76" s="5"/>
      <c r="X76" s="5"/>
      <c r="Y76" s="5"/>
    </row>
    <row r="77" spans="1:25" ht="15" customHeight="1" x14ac:dyDescent="0.4">
      <c r="A77" s="4" t="s">
        <v>97</v>
      </c>
      <c r="B77" s="5" t="s">
        <v>32</v>
      </c>
      <c r="C77" s="5"/>
      <c r="D77" s="5"/>
      <c r="E77" s="6">
        <v>63</v>
      </c>
      <c r="F77" s="5"/>
      <c r="G77" s="6">
        <v>75</v>
      </c>
      <c r="H77" s="5"/>
      <c r="I77" s="6">
        <v>55</v>
      </c>
      <c r="J77" s="5"/>
      <c r="K77" s="6">
        <v>34</v>
      </c>
      <c r="L77" s="5"/>
      <c r="M77" s="6">
        <v>43</v>
      </c>
      <c r="N77" s="5"/>
      <c r="O77" s="6">
        <v>23</v>
      </c>
      <c r="P77" s="5"/>
      <c r="Q77" s="6">
        <v>9</v>
      </c>
      <c r="R77" s="5"/>
      <c r="S77" s="6">
        <v>3</v>
      </c>
      <c r="T77" s="5"/>
      <c r="V77" s="5"/>
      <c r="X77" s="5"/>
      <c r="Y77" s="5"/>
    </row>
    <row r="78" spans="1:25" ht="15" customHeight="1" x14ac:dyDescent="0.4">
      <c r="A78" s="4" t="s">
        <v>98</v>
      </c>
      <c r="B78" s="5" t="s">
        <v>32</v>
      </c>
      <c r="C78" s="5"/>
      <c r="D78" s="5"/>
      <c r="F78" s="5"/>
      <c r="H78" s="5"/>
      <c r="J78" s="5"/>
      <c r="L78" s="5"/>
      <c r="N78" s="5"/>
      <c r="P78" s="5"/>
      <c r="R78" s="5"/>
      <c r="T78" s="5"/>
      <c r="V78" s="5"/>
      <c r="X78" s="5"/>
      <c r="Y78" s="5"/>
    </row>
    <row r="79" spans="1:25" ht="15" customHeight="1" x14ac:dyDescent="0.4">
      <c r="A79" s="4" t="s">
        <v>99</v>
      </c>
      <c r="B79" s="5" t="s">
        <v>32</v>
      </c>
      <c r="C79" s="5"/>
      <c r="D79" s="5"/>
      <c r="F79" s="5"/>
      <c r="H79" s="5"/>
      <c r="J79" s="5"/>
      <c r="L79" s="5"/>
      <c r="N79" s="5"/>
      <c r="P79" s="5"/>
      <c r="Q79" s="6">
        <v>9</v>
      </c>
      <c r="R79" s="5"/>
      <c r="S79" s="6">
        <v>3</v>
      </c>
      <c r="T79" s="5"/>
      <c r="V79" s="5"/>
      <c r="X79" s="5"/>
      <c r="Y79" s="5"/>
    </row>
    <row r="80" spans="1:25" ht="15" customHeight="1" x14ac:dyDescent="0.4">
      <c r="A80" s="4" t="s">
        <v>100</v>
      </c>
      <c r="B80" s="5" t="s">
        <v>32</v>
      </c>
      <c r="C80" s="5"/>
      <c r="D80" s="5"/>
      <c r="F80" s="5"/>
      <c r="H80" s="5"/>
      <c r="J80" s="5"/>
      <c r="L80" s="5"/>
      <c r="N80" s="5"/>
      <c r="P80" s="5"/>
      <c r="R80" s="5"/>
      <c r="T80" s="5"/>
      <c r="V80" s="5"/>
      <c r="X80" s="5"/>
      <c r="Y80" s="5"/>
    </row>
    <row r="81" spans="1:25" ht="15" customHeight="1" x14ac:dyDescent="0.4">
      <c r="A81" s="4" t="s">
        <v>101</v>
      </c>
      <c r="B81" s="5" t="s">
        <v>32</v>
      </c>
      <c r="C81" s="5"/>
      <c r="D81" s="5"/>
      <c r="F81" s="5"/>
      <c r="H81" s="5"/>
      <c r="J81" s="5"/>
      <c r="L81" s="5"/>
      <c r="N81" s="5"/>
      <c r="O81" s="6">
        <v>73</v>
      </c>
      <c r="P81" s="5"/>
      <c r="Q81" s="6">
        <v>682</v>
      </c>
      <c r="R81" s="5"/>
      <c r="S81" s="6">
        <v>464</v>
      </c>
      <c r="T81" s="5"/>
      <c r="V81" s="5"/>
      <c r="X81" s="5"/>
      <c r="Y81" s="5"/>
    </row>
    <row r="82" spans="1:25" ht="15" customHeight="1" x14ac:dyDescent="0.4">
      <c r="A82" s="4" t="s">
        <v>102</v>
      </c>
      <c r="B82" s="5" t="s">
        <v>32</v>
      </c>
      <c r="C82" s="5"/>
      <c r="D82" s="5"/>
      <c r="E82" s="6">
        <v>4</v>
      </c>
      <c r="F82" s="5"/>
      <c r="G82" s="6">
        <v>6</v>
      </c>
      <c r="H82" s="5"/>
      <c r="I82" s="6">
        <v>5</v>
      </c>
      <c r="J82" s="5"/>
      <c r="K82" s="6">
        <v>8</v>
      </c>
      <c r="L82" s="5"/>
      <c r="M82" s="6">
        <v>9</v>
      </c>
      <c r="N82" s="5"/>
      <c r="O82" s="6">
        <v>8</v>
      </c>
      <c r="P82" s="5"/>
      <c r="Q82" s="6">
        <v>162</v>
      </c>
      <c r="R82" s="5"/>
      <c r="S82" s="6">
        <v>137</v>
      </c>
      <c r="T82" s="5"/>
      <c r="U82" s="6">
        <v>195</v>
      </c>
      <c r="V82" s="5"/>
      <c r="W82" s="6">
        <v>257</v>
      </c>
      <c r="X82" s="5"/>
      <c r="Y82" s="5"/>
    </row>
    <row r="83" spans="1:25" ht="15" customHeight="1" x14ac:dyDescent="0.4">
      <c r="A83" s="4" t="s">
        <v>103</v>
      </c>
      <c r="B83" s="5" t="s">
        <v>32</v>
      </c>
      <c r="C83" s="5"/>
      <c r="D83" s="5"/>
      <c r="E83" s="6">
        <v>26812</v>
      </c>
      <c r="F83" s="5"/>
      <c r="G83" s="6">
        <v>25672</v>
      </c>
      <c r="H83" s="5"/>
      <c r="I83" s="6">
        <v>23818</v>
      </c>
      <c r="J83" s="5"/>
      <c r="K83" s="6">
        <v>24573</v>
      </c>
      <c r="L83" s="5"/>
      <c r="M83" s="6">
        <v>23186</v>
      </c>
      <c r="N83" s="5"/>
      <c r="O83" s="6">
        <v>22737</v>
      </c>
      <c r="P83" s="5"/>
      <c r="Q83" s="6">
        <v>28857</v>
      </c>
      <c r="R83" s="5"/>
      <c r="S83" s="6">
        <v>32228</v>
      </c>
      <c r="T83" s="5"/>
      <c r="U83" s="6">
        <v>31526</v>
      </c>
      <c r="V83" s="5"/>
      <c r="W83" s="6">
        <v>28021</v>
      </c>
      <c r="X83" s="5"/>
      <c r="Y83" s="5"/>
    </row>
    <row r="84" spans="1:25" ht="15" customHeight="1" x14ac:dyDescent="0.4">
      <c r="A84" s="4" t="s">
        <v>104</v>
      </c>
      <c r="B84" s="5" t="s">
        <v>32</v>
      </c>
      <c r="C84" s="5"/>
      <c r="D84" s="5"/>
      <c r="E84" s="6">
        <v>15032</v>
      </c>
      <c r="F84" s="5"/>
      <c r="G84" s="6">
        <v>14096</v>
      </c>
      <c r="H84" s="5"/>
      <c r="I84" s="6">
        <v>12669</v>
      </c>
      <c r="J84" s="5"/>
      <c r="K84" s="6">
        <v>11969</v>
      </c>
      <c r="L84" s="5"/>
      <c r="M84" s="6">
        <v>11837</v>
      </c>
      <c r="N84" s="5"/>
      <c r="O84" s="6">
        <v>13416</v>
      </c>
      <c r="P84" s="5"/>
      <c r="Q84" s="6">
        <v>18752</v>
      </c>
      <c r="R84" s="5"/>
      <c r="S84" s="6">
        <v>22665</v>
      </c>
      <c r="T84" s="5"/>
      <c r="U84" s="6">
        <v>21669</v>
      </c>
      <c r="V84" s="5"/>
      <c r="W84" s="6">
        <v>21421</v>
      </c>
      <c r="X84" s="5"/>
      <c r="Y84" s="5"/>
    </row>
    <row r="85" spans="1:25" ht="15" customHeight="1" x14ac:dyDescent="0.4">
      <c r="A85" s="4" t="s">
        <v>105</v>
      </c>
      <c r="B85" s="5" t="s">
        <v>32</v>
      </c>
      <c r="C85" s="5"/>
      <c r="D85" s="5"/>
      <c r="E85" s="6">
        <v>3917</v>
      </c>
      <c r="F85" s="5"/>
      <c r="G85" s="6">
        <v>3718</v>
      </c>
      <c r="H85" s="5"/>
      <c r="I85" s="6">
        <v>2828</v>
      </c>
      <c r="J85" s="5"/>
      <c r="K85" s="6">
        <v>2840</v>
      </c>
      <c r="L85" s="5"/>
      <c r="M85" s="6">
        <v>2724</v>
      </c>
      <c r="N85" s="5"/>
      <c r="O85" s="6">
        <v>3503</v>
      </c>
      <c r="P85" s="5"/>
      <c r="Q85" s="6">
        <v>5262</v>
      </c>
      <c r="R85" s="5"/>
      <c r="S85" s="6">
        <v>7150</v>
      </c>
      <c r="T85" s="5"/>
      <c r="U85" s="6">
        <v>6712</v>
      </c>
      <c r="V85" s="5"/>
      <c r="W85" s="6">
        <v>5333</v>
      </c>
      <c r="X85" s="5"/>
      <c r="Y85" s="5"/>
    </row>
    <row r="86" spans="1:25" ht="15" customHeight="1" x14ac:dyDescent="0.4">
      <c r="A86" s="4" t="s">
        <v>106</v>
      </c>
      <c r="B86" s="5" t="s">
        <v>32</v>
      </c>
      <c r="C86" s="5"/>
      <c r="D86" s="5"/>
      <c r="E86" s="6">
        <v>18</v>
      </c>
      <c r="F86" s="5"/>
      <c r="G86" s="6">
        <v>16</v>
      </c>
      <c r="H86" s="5"/>
      <c r="I86" s="6">
        <v>92</v>
      </c>
      <c r="J86" s="5"/>
      <c r="K86" s="6">
        <v>227</v>
      </c>
      <c r="L86" s="5"/>
      <c r="M86" s="6">
        <v>313</v>
      </c>
      <c r="N86" s="5"/>
      <c r="O86" s="6">
        <v>57</v>
      </c>
      <c r="P86" s="5"/>
      <c r="Q86" s="6">
        <v>58</v>
      </c>
      <c r="R86" s="5"/>
      <c r="S86" s="6">
        <v>64</v>
      </c>
      <c r="T86" s="5"/>
      <c r="U86" s="6">
        <v>92</v>
      </c>
      <c r="V86" s="5"/>
      <c r="X86" s="5"/>
      <c r="Y86" s="5"/>
    </row>
    <row r="87" spans="1:25" ht="15" customHeight="1" x14ac:dyDescent="0.4">
      <c r="A87" s="4" t="s">
        <v>107</v>
      </c>
      <c r="B87" s="5" t="s">
        <v>32</v>
      </c>
      <c r="C87" s="5"/>
      <c r="D87" s="5"/>
      <c r="E87" s="6">
        <v>8206</v>
      </c>
      <c r="F87" s="5"/>
      <c r="G87" s="6">
        <v>8485</v>
      </c>
      <c r="H87" s="5"/>
      <c r="I87" s="6">
        <v>8441</v>
      </c>
      <c r="J87" s="5"/>
      <c r="K87" s="6">
        <v>8107</v>
      </c>
      <c r="L87" s="5"/>
      <c r="M87" s="6">
        <v>8040</v>
      </c>
      <c r="N87" s="5"/>
      <c r="O87" s="6">
        <v>9065</v>
      </c>
      <c r="P87" s="5"/>
      <c r="Q87" s="6">
        <v>12272</v>
      </c>
      <c r="R87" s="5"/>
      <c r="S87" s="6">
        <v>13796</v>
      </c>
      <c r="T87" s="5"/>
      <c r="U87" s="6">
        <v>13239</v>
      </c>
      <c r="V87" s="5"/>
      <c r="W87" s="6">
        <v>14445</v>
      </c>
      <c r="X87" s="5"/>
      <c r="Y87" s="5"/>
    </row>
    <row r="88" spans="1:25" ht="15" customHeight="1" x14ac:dyDescent="0.4">
      <c r="A88" s="4" t="s">
        <v>108</v>
      </c>
      <c r="B88" s="5" t="s">
        <v>32</v>
      </c>
      <c r="C88" s="5"/>
      <c r="D88" s="5"/>
      <c r="E88" s="6">
        <v>8206</v>
      </c>
      <c r="F88" s="5"/>
      <c r="G88" s="6">
        <v>8101</v>
      </c>
      <c r="H88" s="5"/>
      <c r="I88" s="6">
        <v>8441</v>
      </c>
      <c r="J88" s="5"/>
      <c r="K88" s="6">
        <v>8107</v>
      </c>
      <c r="L88" s="5"/>
      <c r="M88" s="6">
        <v>8040</v>
      </c>
      <c r="N88" s="5"/>
      <c r="O88" s="6">
        <v>9065</v>
      </c>
      <c r="P88" s="5"/>
      <c r="Q88" s="6">
        <v>12272</v>
      </c>
      <c r="R88" s="5"/>
      <c r="S88" s="6">
        <v>13796</v>
      </c>
      <c r="T88" s="5"/>
      <c r="U88" s="6">
        <v>13239</v>
      </c>
      <c r="V88" s="5"/>
      <c r="W88" s="6">
        <v>14445</v>
      </c>
      <c r="X88" s="5"/>
      <c r="Y88" s="5"/>
    </row>
    <row r="89" spans="1:25" ht="15" customHeight="1" x14ac:dyDescent="0.4">
      <c r="A89" s="4" t="s">
        <v>109</v>
      </c>
      <c r="B89" s="5" t="s">
        <v>32</v>
      </c>
      <c r="C89" s="5"/>
      <c r="D89" s="5"/>
      <c r="F89" s="5"/>
      <c r="G89" s="6">
        <v>384</v>
      </c>
      <c r="H89" s="5"/>
      <c r="J89" s="5"/>
      <c r="L89" s="5"/>
      <c r="N89" s="5"/>
      <c r="P89" s="5"/>
      <c r="R89" s="5"/>
      <c r="T89" s="5"/>
      <c r="V89" s="5"/>
      <c r="X89" s="5"/>
      <c r="Y89" s="5"/>
    </row>
    <row r="90" spans="1:25" ht="15" customHeight="1" x14ac:dyDescent="0.4">
      <c r="A90" s="4" t="s">
        <v>110</v>
      </c>
      <c r="B90" s="5" t="s">
        <v>32</v>
      </c>
      <c r="C90" s="5"/>
      <c r="D90" s="5"/>
      <c r="F90" s="5"/>
      <c r="H90" s="5"/>
      <c r="J90" s="5"/>
      <c r="L90" s="5"/>
      <c r="N90" s="5"/>
      <c r="P90" s="5"/>
      <c r="R90" s="5"/>
      <c r="T90" s="5"/>
      <c r="V90" s="5"/>
      <c r="X90" s="5"/>
      <c r="Y90" s="5"/>
    </row>
    <row r="91" spans="1:25" ht="15" customHeight="1" x14ac:dyDescent="0.4">
      <c r="A91" s="4" t="s">
        <v>111</v>
      </c>
      <c r="B91" s="5" t="s">
        <v>32</v>
      </c>
      <c r="C91" s="5"/>
      <c r="D91" s="5"/>
      <c r="E91" s="6">
        <v>517</v>
      </c>
      <c r="F91" s="5"/>
      <c r="G91" s="6">
        <v>436</v>
      </c>
      <c r="H91" s="5"/>
      <c r="I91" s="6">
        <v>369</v>
      </c>
      <c r="J91" s="5"/>
      <c r="K91" s="6">
        <v>290</v>
      </c>
      <c r="L91" s="5"/>
      <c r="M91" s="6">
        <v>347</v>
      </c>
      <c r="N91" s="5"/>
      <c r="O91" s="6">
        <v>402</v>
      </c>
      <c r="P91" s="5"/>
      <c r="Q91" s="6">
        <v>398</v>
      </c>
      <c r="R91" s="5"/>
      <c r="S91" s="6">
        <v>672</v>
      </c>
      <c r="T91" s="5"/>
      <c r="U91" s="6">
        <v>1263</v>
      </c>
      <c r="V91" s="5"/>
      <c r="W91" s="6">
        <v>884</v>
      </c>
      <c r="X91" s="5"/>
      <c r="Y91" s="5"/>
    </row>
    <row r="92" spans="1:25" ht="15" customHeight="1" x14ac:dyDescent="0.4">
      <c r="A92" s="4" t="s">
        <v>112</v>
      </c>
      <c r="B92" s="5" t="s">
        <v>32</v>
      </c>
      <c r="C92" s="5"/>
      <c r="D92" s="5"/>
      <c r="F92" s="5"/>
      <c r="H92" s="5"/>
      <c r="J92" s="5"/>
      <c r="L92" s="5"/>
      <c r="N92" s="5"/>
      <c r="P92" s="5"/>
      <c r="R92" s="5"/>
      <c r="T92" s="5"/>
      <c r="V92" s="5"/>
      <c r="X92" s="5"/>
      <c r="Y92" s="5"/>
    </row>
    <row r="93" spans="1:25" ht="15" customHeight="1" x14ac:dyDescent="0.4">
      <c r="A93" s="4" t="s">
        <v>113</v>
      </c>
      <c r="B93" s="5" t="s">
        <v>32</v>
      </c>
      <c r="C93" s="5"/>
      <c r="D93" s="5"/>
      <c r="E93" s="6">
        <v>1323</v>
      </c>
      <c r="F93" s="5"/>
      <c r="G93" s="6">
        <v>365</v>
      </c>
      <c r="H93" s="5"/>
      <c r="I93" s="6">
        <v>12</v>
      </c>
      <c r="J93" s="5"/>
      <c r="K93" s="6">
        <v>19</v>
      </c>
      <c r="L93" s="5"/>
      <c r="M93" s="6">
        <v>11</v>
      </c>
      <c r="N93" s="5"/>
      <c r="O93" s="6">
        <v>15</v>
      </c>
      <c r="P93" s="5"/>
      <c r="Q93" s="6">
        <v>12</v>
      </c>
      <c r="R93" s="5"/>
      <c r="S93" s="6">
        <v>65</v>
      </c>
      <c r="T93" s="5"/>
      <c r="U93" s="6">
        <v>48</v>
      </c>
      <c r="V93" s="5"/>
      <c r="W93" s="6">
        <v>20</v>
      </c>
      <c r="X93" s="5"/>
      <c r="Y93" s="5"/>
    </row>
    <row r="94" spans="1:25" ht="15" customHeight="1" x14ac:dyDescent="0.4">
      <c r="A94" s="4" t="s">
        <v>114</v>
      </c>
      <c r="B94" s="5" t="s">
        <v>32</v>
      </c>
      <c r="C94" s="5"/>
      <c r="D94" s="5"/>
      <c r="F94" s="5"/>
      <c r="H94" s="5"/>
      <c r="J94" s="5"/>
      <c r="L94" s="5"/>
      <c r="N94" s="5"/>
      <c r="P94" s="5"/>
      <c r="R94" s="5"/>
      <c r="T94" s="5"/>
      <c r="V94" s="5"/>
      <c r="X94" s="5"/>
      <c r="Y94" s="5"/>
    </row>
    <row r="95" spans="1:25" ht="15" customHeight="1" x14ac:dyDescent="0.4">
      <c r="A95" s="4" t="s">
        <v>115</v>
      </c>
      <c r="B95" s="5" t="s">
        <v>32</v>
      </c>
      <c r="C95" s="5"/>
      <c r="D95" s="5"/>
      <c r="F95" s="5"/>
      <c r="H95" s="5"/>
      <c r="J95" s="5"/>
      <c r="L95" s="5"/>
      <c r="N95" s="5"/>
      <c r="P95" s="5"/>
      <c r="R95" s="5"/>
      <c r="T95" s="5"/>
      <c r="V95" s="5"/>
      <c r="X95" s="5"/>
      <c r="Y95" s="5"/>
    </row>
    <row r="96" spans="1:25" ht="15" customHeight="1" x14ac:dyDescent="0.4">
      <c r="A96" s="4" t="s">
        <v>116</v>
      </c>
      <c r="B96" s="5" t="s">
        <v>32</v>
      </c>
      <c r="C96" s="5"/>
      <c r="D96" s="5"/>
      <c r="F96" s="5"/>
      <c r="H96" s="5"/>
      <c r="J96" s="5"/>
      <c r="L96" s="5"/>
      <c r="N96" s="5"/>
      <c r="P96" s="5"/>
      <c r="R96" s="5"/>
      <c r="T96" s="5"/>
      <c r="V96" s="5"/>
      <c r="X96" s="5"/>
      <c r="Y96" s="5"/>
    </row>
    <row r="97" spans="1:25" ht="15" customHeight="1" x14ac:dyDescent="0.4">
      <c r="A97" s="4" t="s">
        <v>117</v>
      </c>
      <c r="B97" s="5" t="s">
        <v>32</v>
      </c>
      <c r="C97" s="5"/>
      <c r="D97" s="5"/>
      <c r="F97" s="5"/>
      <c r="H97" s="5"/>
      <c r="J97" s="5"/>
      <c r="L97" s="5"/>
      <c r="N97" s="5"/>
      <c r="P97" s="5"/>
      <c r="R97" s="5"/>
      <c r="T97" s="5"/>
      <c r="V97" s="5"/>
      <c r="X97" s="5"/>
      <c r="Y97" s="5"/>
    </row>
    <row r="98" spans="1:25" ht="15" customHeight="1" x14ac:dyDescent="0.4">
      <c r="A98" s="4" t="s">
        <v>118</v>
      </c>
      <c r="B98" s="5" t="s">
        <v>32</v>
      </c>
      <c r="C98" s="5"/>
      <c r="D98" s="5"/>
      <c r="F98" s="5"/>
      <c r="H98" s="5"/>
      <c r="J98" s="5"/>
      <c r="L98" s="5"/>
      <c r="N98" s="5"/>
      <c r="P98" s="5"/>
      <c r="R98" s="5"/>
      <c r="T98" s="5"/>
      <c r="V98" s="5"/>
      <c r="X98" s="5"/>
      <c r="Y98" s="5"/>
    </row>
    <row r="99" spans="1:25" ht="15" customHeight="1" x14ac:dyDescent="0.4">
      <c r="A99" s="4" t="s">
        <v>119</v>
      </c>
      <c r="B99" s="5" t="s">
        <v>32</v>
      </c>
      <c r="C99" s="5"/>
      <c r="D99" s="5"/>
      <c r="F99" s="5"/>
      <c r="H99" s="5"/>
      <c r="J99" s="5"/>
      <c r="L99" s="5"/>
      <c r="N99" s="5"/>
      <c r="P99" s="5"/>
      <c r="R99" s="5"/>
      <c r="T99" s="5"/>
      <c r="V99" s="5"/>
      <c r="X99" s="5"/>
      <c r="Y99" s="5"/>
    </row>
    <row r="100" spans="1:25" ht="15" customHeight="1" x14ac:dyDescent="0.4">
      <c r="A100" s="4" t="s">
        <v>120</v>
      </c>
      <c r="B100" s="5" t="s">
        <v>32</v>
      </c>
      <c r="C100" s="5"/>
      <c r="D100" s="5"/>
      <c r="F100" s="5"/>
      <c r="H100" s="5"/>
      <c r="J100" s="5"/>
      <c r="L100" s="5"/>
      <c r="N100" s="5"/>
      <c r="P100" s="5"/>
      <c r="R100" s="5"/>
      <c r="T100" s="5"/>
      <c r="V100" s="5"/>
      <c r="X100" s="5"/>
      <c r="Y100" s="5"/>
    </row>
    <row r="101" spans="1:25" ht="15" customHeight="1" x14ac:dyDescent="0.4">
      <c r="A101" s="4" t="s">
        <v>121</v>
      </c>
      <c r="B101" s="5" t="s">
        <v>32</v>
      </c>
      <c r="C101" s="5"/>
      <c r="D101" s="5"/>
      <c r="F101" s="5"/>
      <c r="H101" s="5"/>
      <c r="J101" s="5"/>
      <c r="L101" s="5"/>
      <c r="N101" s="5"/>
      <c r="P101" s="5"/>
      <c r="R101" s="5"/>
      <c r="T101" s="5"/>
      <c r="V101" s="5"/>
      <c r="X101" s="5"/>
      <c r="Y101" s="5"/>
    </row>
    <row r="102" spans="1:25" ht="15" customHeight="1" x14ac:dyDescent="0.4">
      <c r="A102" s="4" t="s">
        <v>122</v>
      </c>
      <c r="B102" s="5" t="s">
        <v>32</v>
      </c>
      <c r="C102" s="5"/>
      <c r="D102" s="5"/>
      <c r="F102" s="5"/>
      <c r="H102" s="5"/>
      <c r="J102" s="5"/>
      <c r="L102" s="5"/>
      <c r="N102" s="5"/>
      <c r="P102" s="5"/>
      <c r="R102" s="5"/>
      <c r="T102" s="5"/>
      <c r="V102" s="5"/>
      <c r="X102" s="5"/>
      <c r="Y102" s="5"/>
    </row>
    <row r="103" spans="1:25" ht="15" customHeight="1" x14ac:dyDescent="0.4">
      <c r="A103" s="4" t="s">
        <v>123</v>
      </c>
      <c r="B103" s="5" t="s">
        <v>32</v>
      </c>
      <c r="C103" s="5"/>
      <c r="D103" s="5"/>
      <c r="F103" s="5"/>
      <c r="H103" s="5"/>
      <c r="J103" s="5"/>
      <c r="L103" s="5"/>
      <c r="N103" s="5"/>
      <c r="P103" s="5"/>
      <c r="R103" s="5"/>
      <c r="T103" s="5"/>
      <c r="V103" s="5"/>
      <c r="X103" s="5"/>
      <c r="Y103" s="5"/>
    </row>
    <row r="104" spans="1:25" ht="15" customHeight="1" x14ac:dyDescent="0.4">
      <c r="A104" s="4" t="s">
        <v>124</v>
      </c>
      <c r="B104" s="5" t="s">
        <v>32</v>
      </c>
      <c r="C104" s="5"/>
      <c r="D104" s="5"/>
      <c r="E104" s="6">
        <v>822</v>
      </c>
      <c r="F104" s="5"/>
      <c r="G104" s="6">
        <v>651</v>
      </c>
      <c r="H104" s="5"/>
      <c r="I104" s="6">
        <v>550</v>
      </c>
      <c r="J104" s="5"/>
      <c r="K104" s="6">
        <v>396</v>
      </c>
      <c r="L104" s="5"/>
      <c r="M104" s="6">
        <v>333</v>
      </c>
      <c r="N104" s="5"/>
      <c r="O104" s="6">
        <v>332</v>
      </c>
      <c r="P104" s="5"/>
      <c r="Q104" s="6">
        <v>392</v>
      </c>
      <c r="R104" s="5"/>
      <c r="S104" s="6">
        <v>452</v>
      </c>
      <c r="T104" s="5"/>
      <c r="V104" s="5"/>
      <c r="X104" s="5"/>
      <c r="Y104" s="5"/>
    </row>
    <row r="105" spans="1:25" ht="15" customHeight="1" x14ac:dyDescent="0.4">
      <c r="A105" s="4" t="s">
        <v>125</v>
      </c>
      <c r="B105" s="5" t="s">
        <v>32</v>
      </c>
      <c r="C105" s="5"/>
      <c r="D105" s="5"/>
      <c r="F105" s="5"/>
      <c r="H105" s="5"/>
      <c r="J105" s="5"/>
      <c r="L105" s="5"/>
      <c r="N105" s="5"/>
      <c r="P105" s="5"/>
      <c r="R105" s="5"/>
      <c r="T105" s="5"/>
      <c r="V105" s="5"/>
      <c r="X105" s="5"/>
      <c r="Y105" s="5"/>
    </row>
    <row r="106" spans="1:25" ht="15" customHeight="1" x14ac:dyDescent="0.4">
      <c r="A106" s="4" t="s">
        <v>126</v>
      </c>
      <c r="B106" s="5" t="s">
        <v>32</v>
      </c>
      <c r="C106" s="5"/>
      <c r="D106" s="5"/>
      <c r="F106" s="5"/>
      <c r="H106" s="5"/>
      <c r="J106" s="5"/>
      <c r="L106" s="5"/>
      <c r="N106" s="5"/>
      <c r="P106" s="5"/>
      <c r="R106" s="5"/>
      <c r="T106" s="5"/>
      <c r="V106" s="5"/>
      <c r="X106" s="5"/>
      <c r="Y106" s="5"/>
    </row>
    <row r="107" spans="1:25" ht="15" customHeight="1" x14ac:dyDescent="0.4">
      <c r="A107" s="4" t="s">
        <v>127</v>
      </c>
      <c r="B107" s="5" t="s">
        <v>32</v>
      </c>
      <c r="C107" s="5"/>
      <c r="D107" s="5"/>
      <c r="F107" s="5"/>
      <c r="H107" s="5"/>
      <c r="J107" s="5"/>
      <c r="L107" s="5"/>
      <c r="N107" s="5"/>
      <c r="P107" s="5"/>
      <c r="R107" s="5"/>
      <c r="S107" s="6">
        <v>27</v>
      </c>
      <c r="T107" s="5"/>
      <c r="U107" s="6">
        <v>29</v>
      </c>
      <c r="V107" s="5"/>
      <c r="X107" s="5"/>
      <c r="Y107" s="5"/>
    </row>
    <row r="108" spans="1:25" ht="15" customHeight="1" x14ac:dyDescent="0.4">
      <c r="A108" s="4" t="s">
        <v>128</v>
      </c>
      <c r="B108" s="5" t="s">
        <v>32</v>
      </c>
      <c r="C108" s="5"/>
      <c r="D108" s="5"/>
      <c r="F108" s="5"/>
      <c r="H108" s="5"/>
      <c r="J108" s="5"/>
      <c r="L108" s="5"/>
      <c r="N108" s="5"/>
      <c r="P108" s="5"/>
      <c r="R108" s="5"/>
      <c r="T108" s="5"/>
      <c r="V108" s="5"/>
      <c r="X108" s="5"/>
      <c r="Y108" s="5"/>
    </row>
    <row r="109" spans="1:25" ht="15" customHeight="1" x14ac:dyDescent="0.4">
      <c r="A109" s="4" t="s">
        <v>129</v>
      </c>
      <c r="B109" s="5" t="s">
        <v>32</v>
      </c>
      <c r="C109" s="5"/>
      <c r="D109" s="5"/>
      <c r="F109" s="5"/>
      <c r="H109" s="5"/>
      <c r="J109" s="5"/>
      <c r="L109" s="5"/>
      <c r="N109" s="5"/>
      <c r="P109" s="5"/>
      <c r="R109" s="5"/>
      <c r="T109" s="5"/>
      <c r="V109" s="5"/>
      <c r="X109" s="5"/>
      <c r="Y109" s="5"/>
    </row>
    <row r="110" spans="1:25" ht="15" customHeight="1" x14ac:dyDescent="0.4">
      <c r="A110" s="4" t="s">
        <v>130</v>
      </c>
      <c r="B110" s="5" t="s">
        <v>32</v>
      </c>
      <c r="C110" s="5"/>
      <c r="D110" s="5"/>
      <c r="F110" s="5"/>
      <c r="H110" s="5"/>
      <c r="J110" s="5"/>
      <c r="L110" s="5"/>
      <c r="N110" s="5"/>
      <c r="P110" s="5"/>
      <c r="R110" s="5"/>
      <c r="T110" s="5"/>
      <c r="V110" s="5"/>
      <c r="X110" s="5"/>
      <c r="Y110" s="5"/>
    </row>
    <row r="111" spans="1:25" ht="15" customHeight="1" x14ac:dyDescent="0.4">
      <c r="A111" s="4" t="s">
        <v>131</v>
      </c>
      <c r="B111" s="5" t="s">
        <v>32</v>
      </c>
      <c r="C111" s="5"/>
      <c r="D111" s="5"/>
      <c r="E111" s="6">
        <v>231</v>
      </c>
      <c r="F111" s="5"/>
      <c r="G111" s="6">
        <v>426</v>
      </c>
      <c r="H111" s="5"/>
      <c r="I111" s="6">
        <v>377</v>
      </c>
      <c r="J111" s="5"/>
      <c r="K111" s="6">
        <v>90</v>
      </c>
      <c r="L111" s="5"/>
      <c r="M111" s="6">
        <v>69</v>
      </c>
      <c r="N111" s="5"/>
      <c r="O111" s="6">
        <v>41</v>
      </c>
      <c r="P111" s="5"/>
      <c r="Q111" s="6">
        <v>358</v>
      </c>
      <c r="R111" s="5"/>
      <c r="S111" s="6">
        <v>438</v>
      </c>
      <c r="T111" s="5"/>
      <c r="U111" s="6">
        <v>286</v>
      </c>
      <c r="V111" s="5"/>
      <c r="W111" s="6">
        <v>739</v>
      </c>
      <c r="X111" s="5"/>
      <c r="Y111" s="5"/>
    </row>
    <row r="112" spans="1:25" ht="15" customHeight="1" x14ac:dyDescent="0.4">
      <c r="A112" s="4" t="s">
        <v>132</v>
      </c>
      <c r="B112" s="5" t="s">
        <v>32</v>
      </c>
      <c r="C112" s="5"/>
      <c r="D112" s="5"/>
      <c r="E112" s="6">
        <v>940</v>
      </c>
      <c r="F112" s="5"/>
      <c r="G112" s="6">
        <v>507</v>
      </c>
      <c r="H112" s="5"/>
      <c r="I112" s="6">
        <v>525</v>
      </c>
      <c r="J112" s="5"/>
      <c r="K112" s="6">
        <v>2744</v>
      </c>
      <c r="L112" s="5"/>
      <c r="M112" s="6">
        <v>3190</v>
      </c>
      <c r="N112" s="5"/>
      <c r="O112" s="6">
        <v>3107</v>
      </c>
      <c r="P112" s="5"/>
      <c r="Q112" s="6">
        <v>3972</v>
      </c>
      <c r="R112" s="5"/>
      <c r="S112" s="6">
        <v>3696</v>
      </c>
      <c r="T112" s="5"/>
      <c r="U112" s="6">
        <v>5118</v>
      </c>
      <c r="V112" s="5"/>
      <c r="W112" s="6">
        <v>5096</v>
      </c>
      <c r="X112" s="5"/>
      <c r="Y112" s="5"/>
    </row>
    <row r="113" spans="1:25" ht="15" customHeight="1" x14ac:dyDescent="0.4">
      <c r="A113" s="4" t="s">
        <v>133</v>
      </c>
      <c r="B113" s="5" t="s">
        <v>32</v>
      </c>
      <c r="C113" s="5"/>
      <c r="D113" s="5"/>
      <c r="E113" s="6">
        <v>437</v>
      </c>
      <c r="F113" s="5"/>
      <c r="G113" s="6">
        <v>2</v>
      </c>
      <c r="H113" s="5"/>
      <c r="I113" s="6">
        <v>1</v>
      </c>
      <c r="J113" s="5"/>
      <c r="K113" s="6">
        <v>2214</v>
      </c>
      <c r="L113" s="5"/>
      <c r="M113" s="6">
        <v>2685</v>
      </c>
      <c r="N113" s="5"/>
      <c r="O113" s="6">
        <v>2572</v>
      </c>
      <c r="P113" s="5"/>
      <c r="Q113" s="6">
        <v>3455</v>
      </c>
      <c r="R113" s="5"/>
      <c r="S113" s="6">
        <v>3200</v>
      </c>
      <c r="T113" s="5"/>
      <c r="U113" s="6">
        <v>4547</v>
      </c>
      <c r="V113" s="5"/>
      <c r="W113" s="6">
        <v>3693</v>
      </c>
      <c r="X113" s="5"/>
      <c r="Y113" s="5"/>
    </row>
    <row r="114" spans="1:25" ht="15" customHeight="1" x14ac:dyDescent="0.4">
      <c r="A114" s="4" t="s">
        <v>134</v>
      </c>
      <c r="B114" s="5" t="s">
        <v>32</v>
      </c>
      <c r="C114" s="5"/>
      <c r="D114" s="5"/>
      <c r="E114" s="6">
        <v>437</v>
      </c>
      <c r="F114" s="5"/>
      <c r="H114" s="5"/>
      <c r="J114" s="5"/>
      <c r="L114" s="5"/>
      <c r="N114" s="5"/>
      <c r="P114" s="5"/>
      <c r="R114" s="5"/>
      <c r="T114" s="5"/>
      <c r="V114" s="5"/>
      <c r="X114" s="5"/>
      <c r="Y114" s="5"/>
    </row>
    <row r="115" spans="1:25" ht="15" customHeight="1" x14ac:dyDescent="0.4">
      <c r="A115" s="4" t="s">
        <v>135</v>
      </c>
      <c r="B115" s="5" t="s">
        <v>32</v>
      </c>
      <c r="C115" s="5"/>
      <c r="D115" s="5"/>
      <c r="F115" s="5"/>
      <c r="G115" s="6">
        <v>2</v>
      </c>
      <c r="H115" s="5"/>
      <c r="I115" s="6">
        <v>1</v>
      </c>
      <c r="J115" s="5"/>
      <c r="K115" s="6">
        <v>2214</v>
      </c>
      <c r="L115" s="5"/>
      <c r="M115" s="6">
        <v>2685</v>
      </c>
      <c r="N115" s="5"/>
      <c r="O115" s="6">
        <v>2572</v>
      </c>
      <c r="P115" s="5"/>
      <c r="Q115" s="6">
        <v>3455</v>
      </c>
      <c r="R115" s="5"/>
      <c r="S115" s="6">
        <v>3200</v>
      </c>
      <c r="T115" s="5"/>
      <c r="U115" s="6">
        <v>4547</v>
      </c>
      <c r="V115" s="5"/>
      <c r="W115" s="6">
        <v>3693</v>
      </c>
      <c r="X115" s="5"/>
      <c r="Y115" s="5"/>
    </row>
    <row r="116" spans="1:25" ht="15" customHeight="1" x14ac:dyDescent="0.4">
      <c r="A116" s="4" t="s">
        <v>136</v>
      </c>
      <c r="B116" s="5" t="s">
        <v>32</v>
      </c>
      <c r="C116" s="5"/>
      <c r="D116" s="5"/>
      <c r="F116" s="5"/>
      <c r="H116" s="5"/>
      <c r="J116" s="5"/>
      <c r="L116" s="5"/>
      <c r="N116" s="5"/>
      <c r="P116" s="5"/>
      <c r="R116" s="5"/>
      <c r="T116" s="5"/>
      <c r="V116" s="5"/>
      <c r="X116" s="5"/>
      <c r="Y116" s="5"/>
    </row>
    <row r="117" spans="1:25" ht="15" customHeight="1" x14ac:dyDescent="0.4">
      <c r="A117" s="4" t="s">
        <v>110</v>
      </c>
      <c r="B117" s="5" t="s">
        <v>32</v>
      </c>
      <c r="C117" s="5"/>
      <c r="D117" s="5"/>
      <c r="F117" s="5"/>
      <c r="H117" s="5"/>
      <c r="J117" s="5"/>
      <c r="L117" s="5"/>
      <c r="N117" s="5"/>
      <c r="P117" s="5"/>
      <c r="R117" s="5"/>
      <c r="T117" s="5"/>
      <c r="V117" s="5"/>
      <c r="X117" s="5"/>
      <c r="Y117" s="5"/>
    </row>
    <row r="118" spans="1:25" ht="15" customHeight="1" x14ac:dyDescent="0.4">
      <c r="A118" s="4" t="s">
        <v>137</v>
      </c>
      <c r="B118" s="5" t="s">
        <v>32</v>
      </c>
      <c r="C118" s="5"/>
      <c r="D118" s="5"/>
      <c r="F118" s="5"/>
      <c r="H118" s="5"/>
      <c r="J118" s="5"/>
      <c r="L118" s="5"/>
      <c r="N118" s="5"/>
      <c r="P118" s="5"/>
      <c r="R118" s="5"/>
      <c r="T118" s="5"/>
      <c r="V118" s="5"/>
      <c r="X118" s="5"/>
      <c r="Y118" s="5"/>
    </row>
    <row r="119" spans="1:25" ht="15" customHeight="1" x14ac:dyDescent="0.4">
      <c r="A119" s="4" t="s">
        <v>138</v>
      </c>
      <c r="B119" s="5" t="s">
        <v>32</v>
      </c>
      <c r="C119" s="5"/>
      <c r="D119" s="5"/>
      <c r="F119" s="5"/>
      <c r="H119" s="5"/>
      <c r="J119" s="5"/>
      <c r="L119" s="5"/>
      <c r="N119" s="5"/>
      <c r="P119" s="5"/>
      <c r="R119" s="5"/>
      <c r="T119" s="5"/>
      <c r="V119" s="5"/>
      <c r="X119" s="5"/>
      <c r="Y119" s="5"/>
    </row>
    <row r="120" spans="1:25" ht="15" customHeight="1" x14ac:dyDescent="0.4">
      <c r="A120" s="4" t="s">
        <v>139</v>
      </c>
      <c r="B120" s="5" t="s">
        <v>32</v>
      </c>
      <c r="C120" s="5"/>
      <c r="D120" s="5"/>
      <c r="E120" s="6">
        <v>503</v>
      </c>
      <c r="F120" s="5"/>
      <c r="G120" s="6">
        <v>505</v>
      </c>
      <c r="H120" s="5"/>
      <c r="I120" s="6">
        <v>509</v>
      </c>
      <c r="J120" s="5"/>
      <c r="K120" s="6">
        <v>521</v>
      </c>
      <c r="L120" s="5"/>
      <c r="M120" s="6">
        <v>476</v>
      </c>
      <c r="N120" s="5"/>
      <c r="O120" s="6">
        <v>481</v>
      </c>
      <c r="P120" s="5"/>
      <c r="Q120" s="6">
        <v>471</v>
      </c>
      <c r="R120" s="5"/>
      <c r="S120" s="6">
        <v>470</v>
      </c>
      <c r="T120" s="5"/>
      <c r="U120" s="6">
        <v>553</v>
      </c>
      <c r="V120" s="5"/>
      <c r="W120" s="6">
        <v>508</v>
      </c>
      <c r="X120" s="5"/>
      <c r="Y120" s="5"/>
    </row>
    <row r="121" spans="1:25" ht="15" customHeight="1" x14ac:dyDescent="0.4">
      <c r="A121" s="4" t="s">
        <v>140</v>
      </c>
      <c r="B121" s="5" t="s">
        <v>32</v>
      </c>
      <c r="C121" s="5"/>
      <c r="D121" s="5"/>
      <c r="E121" s="6">
        <v>503</v>
      </c>
      <c r="F121" s="5"/>
      <c r="G121" s="6">
        <v>505</v>
      </c>
      <c r="H121" s="5"/>
      <c r="I121" s="6">
        <v>509</v>
      </c>
      <c r="J121" s="5"/>
      <c r="K121" s="6">
        <v>521</v>
      </c>
      <c r="L121" s="5"/>
      <c r="M121" s="6">
        <v>476</v>
      </c>
      <c r="N121" s="5"/>
      <c r="O121" s="6">
        <v>481</v>
      </c>
      <c r="P121" s="5"/>
      <c r="Q121" s="6">
        <v>471</v>
      </c>
      <c r="R121" s="5"/>
      <c r="S121" s="6">
        <v>470</v>
      </c>
      <c r="T121" s="5"/>
      <c r="U121" s="6">
        <v>553</v>
      </c>
      <c r="V121" s="5"/>
      <c r="W121" s="6">
        <v>508</v>
      </c>
      <c r="X121" s="5"/>
      <c r="Y121" s="5"/>
    </row>
    <row r="122" spans="1:25" ht="15" customHeight="1" x14ac:dyDescent="0.4">
      <c r="A122" s="4" t="s">
        <v>141</v>
      </c>
      <c r="B122" s="5" t="s">
        <v>32</v>
      </c>
      <c r="C122" s="5"/>
      <c r="D122" s="5"/>
      <c r="F122" s="5"/>
      <c r="H122" s="5"/>
      <c r="J122" s="5"/>
      <c r="L122" s="5"/>
      <c r="N122" s="5"/>
      <c r="P122" s="5"/>
      <c r="R122" s="5"/>
      <c r="T122" s="5"/>
      <c r="V122" s="5"/>
      <c r="X122" s="5"/>
      <c r="Y122" s="5"/>
    </row>
    <row r="123" spans="1:25" ht="15" customHeight="1" x14ac:dyDescent="0.4">
      <c r="A123" s="4" t="s">
        <v>142</v>
      </c>
      <c r="B123" s="5" t="s">
        <v>32</v>
      </c>
      <c r="C123" s="5"/>
      <c r="D123" s="5"/>
      <c r="F123" s="5"/>
      <c r="H123" s="5"/>
      <c r="J123" s="5"/>
      <c r="L123" s="5"/>
      <c r="N123" s="5"/>
      <c r="P123" s="5"/>
      <c r="R123" s="5"/>
      <c r="T123" s="5"/>
      <c r="V123" s="5"/>
      <c r="X123" s="5"/>
      <c r="Y123" s="5"/>
    </row>
    <row r="124" spans="1:25" ht="15" customHeight="1" x14ac:dyDescent="0.4">
      <c r="A124" s="4" t="s">
        <v>143</v>
      </c>
      <c r="B124" s="5" t="s">
        <v>32</v>
      </c>
      <c r="C124" s="5"/>
      <c r="D124" s="5"/>
      <c r="F124" s="5"/>
      <c r="H124" s="5"/>
      <c r="J124" s="5"/>
      <c r="L124" s="5"/>
      <c r="N124" s="5"/>
      <c r="P124" s="5"/>
      <c r="R124" s="5"/>
      <c r="T124" s="5"/>
      <c r="V124" s="5"/>
      <c r="X124" s="5"/>
      <c r="Y124" s="5"/>
    </row>
    <row r="125" spans="1:25" ht="15" customHeight="1" x14ac:dyDescent="0.4">
      <c r="A125" s="4" t="s">
        <v>144</v>
      </c>
      <c r="B125" s="5" t="s">
        <v>32</v>
      </c>
      <c r="C125" s="5"/>
      <c r="D125" s="5"/>
      <c r="F125" s="5"/>
      <c r="H125" s="5"/>
      <c r="J125" s="5"/>
      <c r="L125" s="5"/>
      <c r="N125" s="5"/>
      <c r="P125" s="5"/>
      <c r="R125" s="5"/>
      <c r="T125" s="5"/>
      <c r="V125" s="5"/>
      <c r="X125" s="5"/>
      <c r="Y125" s="5"/>
    </row>
    <row r="126" spans="1:25" ht="15" customHeight="1" x14ac:dyDescent="0.4">
      <c r="A126" s="4" t="s">
        <v>117</v>
      </c>
      <c r="B126" s="5" t="s">
        <v>32</v>
      </c>
      <c r="C126" s="5"/>
      <c r="D126" s="5"/>
      <c r="F126" s="5"/>
      <c r="H126" s="5"/>
      <c r="J126" s="5"/>
      <c r="L126" s="5"/>
      <c r="N126" s="5"/>
      <c r="P126" s="5"/>
      <c r="R126" s="5"/>
      <c r="T126" s="5"/>
      <c r="V126" s="5"/>
      <c r="W126" s="6">
        <v>427</v>
      </c>
      <c r="X126" s="5"/>
      <c r="Y126" s="5"/>
    </row>
    <row r="127" spans="1:25" ht="15" customHeight="1" x14ac:dyDescent="0.4">
      <c r="A127" s="4" t="s">
        <v>145</v>
      </c>
      <c r="B127" s="5" t="s">
        <v>32</v>
      </c>
      <c r="C127" s="5"/>
      <c r="D127" s="5"/>
      <c r="F127" s="5"/>
      <c r="H127" s="5"/>
      <c r="J127" s="5"/>
      <c r="L127" s="5"/>
      <c r="N127" s="5"/>
      <c r="P127" s="5"/>
      <c r="R127" s="5"/>
      <c r="T127" s="5"/>
      <c r="V127" s="5"/>
      <c r="X127" s="5"/>
      <c r="Y127" s="5"/>
    </row>
    <row r="128" spans="1:25" ht="15" customHeight="1" x14ac:dyDescent="0.4">
      <c r="A128" s="4" t="s">
        <v>146</v>
      </c>
      <c r="B128" s="5" t="s">
        <v>32</v>
      </c>
      <c r="C128" s="5"/>
      <c r="D128" s="5"/>
      <c r="F128" s="5"/>
      <c r="H128" s="5"/>
      <c r="J128" s="5"/>
      <c r="L128" s="5"/>
      <c r="N128" s="5"/>
      <c r="P128" s="5"/>
      <c r="R128" s="5"/>
      <c r="T128" s="5"/>
      <c r="V128" s="5"/>
      <c r="X128" s="5"/>
      <c r="Y128" s="5"/>
    </row>
    <row r="129" spans="1:25" ht="15" customHeight="1" x14ac:dyDescent="0.4">
      <c r="A129" s="4" t="s">
        <v>147</v>
      </c>
      <c r="B129" s="5" t="s">
        <v>32</v>
      </c>
      <c r="C129" s="5"/>
      <c r="D129" s="5"/>
      <c r="F129" s="5"/>
      <c r="H129" s="5"/>
      <c r="J129" s="5"/>
      <c r="L129" s="5"/>
      <c r="N129" s="5"/>
      <c r="P129" s="5"/>
      <c r="R129" s="5"/>
      <c r="T129" s="5"/>
      <c r="V129" s="5"/>
      <c r="X129" s="5"/>
      <c r="Y129" s="5"/>
    </row>
    <row r="130" spans="1:25" ht="15" customHeight="1" x14ac:dyDescent="0.4">
      <c r="A130" s="4" t="s">
        <v>148</v>
      </c>
      <c r="B130" s="5" t="s">
        <v>32</v>
      </c>
      <c r="C130" s="5"/>
      <c r="D130" s="5"/>
      <c r="F130" s="5"/>
      <c r="H130" s="5"/>
      <c r="J130" s="5"/>
      <c r="L130" s="5"/>
      <c r="N130" s="5"/>
      <c r="P130" s="5"/>
      <c r="R130" s="5"/>
      <c r="T130" s="5"/>
      <c r="V130" s="5"/>
      <c r="X130" s="5"/>
      <c r="Y130" s="5"/>
    </row>
    <row r="131" spans="1:25" ht="15" customHeight="1" x14ac:dyDescent="0.4">
      <c r="A131" s="4" t="s">
        <v>149</v>
      </c>
      <c r="B131" s="5" t="s">
        <v>32</v>
      </c>
      <c r="C131" s="5"/>
      <c r="D131" s="5"/>
      <c r="F131" s="5"/>
      <c r="H131" s="5"/>
      <c r="I131" s="6">
        <v>14</v>
      </c>
      <c r="J131" s="5"/>
      <c r="K131" s="6">
        <v>9</v>
      </c>
      <c r="L131" s="5"/>
      <c r="M131" s="6">
        <v>28</v>
      </c>
      <c r="N131" s="5"/>
      <c r="O131" s="6">
        <v>54</v>
      </c>
      <c r="P131" s="5"/>
      <c r="Q131" s="6">
        <v>46</v>
      </c>
      <c r="R131" s="5"/>
      <c r="S131" s="6">
        <v>26</v>
      </c>
      <c r="T131" s="5"/>
      <c r="U131" s="6">
        <v>17</v>
      </c>
      <c r="V131" s="5"/>
      <c r="W131" s="6">
        <v>469</v>
      </c>
      <c r="X131" s="5"/>
      <c r="Y131" s="5"/>
    </row>
    <row r="132" spans="1:25" ht="15" customHeight="1" x14ac:dyDescent="0.4">
      <c r="A132" s="4" t="s">
        <v>150</v>
      </c>
      <c r="B132" s="5" t="s">
        <v>32</v>
      </c>
      <c r="C132" s="5"/>
      <c r="D132" s="5"/>
      <c r="F132" s="5"/>
      <c r="H132" s="5"/>
      <c r="J132" s="5"/>
      <c r="L132" s="5"/>
      <c r="N132" s="5"/>
      <c r="P132" s="5"/>
      <c r="R132" s="5"/>
      <c r="T132" s="5"/>
      <c r="V132" s="5"/>
      <c r="X132" s="5"/>
      <c r="Y132" s="5"/>
    </row>
    <row r="133" spans="1:25" ht="15" customHeight="1" x14ac:dyDescent="0.4">
      <c r="A133" s="4" t="s">
        <v>101</v>
      </c>
      <c r="B133" s="5" t="s">
        <v>32</v>
      </c>
      <c r="C133" s="5"/>
      <c r="D133" s="5"/>
      <c r="F133" s="5"/>
      <c r="H133" s="5"/>
      <c r="J133" s="5"/>
      <c r="L133" s="5"/>
      <c r="N133" s="5"/>
      <c r="P133" s="5"/>
      <c r="R133" s="5"/>
      <c r="T133" s="5"/>
      <c r="V133" s="5"/>
      <c r="X133" s="5"/>
      <c r="Y133" s="5"/>
    </row>
    <row r="134" spans="1:25" ht="15" customHeight="1" x14ac:dyDescent="0.4">
      <c r="A134" s="4" t="s">
        <v>102</v>
      </c>
      <c r="B134" s="5" t="s">
        <v>32</v>
      </c>
      <c r="C134" s="5"/>
      <c r="D134" s="5"/>
      <c r="F134" s="5"/>
      <c r="H134" s="5"/>
      <c r="J134" s="5"/>
      <c r="L134" s="5"/>
      <c r="N134" s="5"/>
      <c r="P134" s="5"/>
      <c r="R134" s="5"/>
      <c r="T134" s="5"/>
      <c r="V134" s="5"/>
      <c r="X134" s="5"/>
      <c r="Y134" s="5"/>
    </row>
    <row r="135" spans="1:25" ht="15" customHeight="1" x14ac:dyDescent="0.4">
      <c r="A135" s="4" t="s">
        <v>151</v>
      </c>
      <c r="B135" s="5" t="s">
        <v>32</v>
      </c>
      <c r="C135" s="5"/>
      <c r="D135" s="5"/>
      <c r="E135" s="6">
        <v>55</v>
      </c>
      <c r="F135" s="5"/>
      <c r="G135" s="6">
        <v>53</v>
      </c>
      <c r="H135" s="5"/>
      <c r="I135" s="6">
        <v>43</v>
      </c>
      <c r="J135" s="5"/>
      <c r="L135" s="5"/>
      <c r="N135" s="5"/>
      <c r="O135" s="6">
        <v>17</v>
      </c>
      <c r="P135" s="5"/>
      <c r="Q135" s="6">
        <v>39</v>
      </c>
      <c r="R135" s="5"/>
      <c r="S135" s="6">
        <v>51</v>
      </c>
      <c r="T135" s="5"/>
      <c r="V135" s="5"/>
      <c r="X135" s="5"/>
      <c r="Y135" s="5"/>
    </row>
    <row r="136" spans="1:25" ht="15" customHeight="1" x14ac:dyDescent="0.4">
      <c r="A136" s="4" t="s">
        <v>152</v>
      </c>
      <c r="B136" s="5" t="s">
        <v>32</v>
      </c>
      <c r="C136" s="5"/>
      <c r="D136" s="5"/>
      <c r="E136" s="6">
        <v>16027</v>
      </c>
      <c r="F136" s="5"/>
      <c r="G136" s="6">
        <v>14656</v>
      </c>
      <c r="H136" s="5"/>
      <c r="I136" s="6">
        <v>13237</v>
      </c>
      <c r="J136" s="5"/>
      <c r="K136" s="6">
        <v>14713</v>
      </c>
      <c r="L136" s="5"/>
      <c r="M136" s="6">
        <v>15027</v>
      </c>
      <c r="N136" s="5"/>
      <c r="O136" s="6">
        <v>16540</v>
      </c>
      <c r="P136" s="5"/>
      <c r="Q136" s="6">
        <v>22763</v>
      </c>
      <c r="R136" s="5"/>
      <c r="S136" s="6">
        <v>26412</v>
      </c>
      <c r="T136" s="5"/>
      <c r="U136" s="6">
        <v>26787</v>
      </c>
      <c r="V136" s="5"/>
      <c r="W136" s="6">
        <v>26517</v>
      </c>
      <c r="X136" s="5"/>
      <c r="Y136" s="5"/>
    </row>
    <row r="137" spans="1:25" ht="15" customHeight="1" x14ac:dyDescent="0.4">
      <c r="A137" s="4" t="s">
        <v>153</v>
      </c>
      <c r="B137" s="5" t="s">
        <v>32</v>
      </c>
      <c r="C137" s="5"/>
      <c r="D137" s="5"/>
      <c r="F137" s="5"/>
      <c r="H137" s="5"/>
      <c r="J137" s="5"/>
      <c r="L137" s="5"/>
      <c r="N137" s="5"/>
      <c r="P137" s="5"/>
      <c r="R137" s="5"/>
      <c r="T137" s="5"/>
      <c r="V137" s="5"/>
      <c r="X137" s="5"/>
      <c r="Y137" s="5"/>
    </row>
    <row r="138" spans="1:25" ht="15" customHeight="1" x14ac:dyDescent="0.4">
      <c r="A138" s="4" t="s">
        <v>154</v>
      </c>
      <c r="B138" s="5" t="s">
        <v>32</v>
      </c>
      <c r="C138" s="5"/>
      <c r="D138" s="5"/>
      <c r="F138" s="5"/>
      <c r="H138" s="5"/>
      <c r="J138" s="5"/>
      <c r="L138" s="5"/>
      <c r="N138" s="5"/>
      <c r="P138" s="5"/>
      <c r="R138" s="5"/>
      <c r="T138" s="5"/>
      <c r="V138" s="5"/>
      <c r="X138" s="5"/>
      <c r="Y138" s="5"/>
    </row>
    <row r="139" spans="1:25" ht="15" customHeight="1" x14ac:dyDescent="0.4">
      <c r="A139" s="4" t="s">
        <v>155</v>
      </c>
      <c r="B139" s="5" t="s">
        <v>32</v>
      </c>
      <c r="C139" s="5"/>
      <c r="D139" s="5"/>
      <c r="F139" s="5"/>
      <c r="H139" s="5"/>
      <c r="J139" s="5"/>
      <c r="L139" s="5"/>
      <c r="N139" s="5"/>
      <c r="P139" s="5"/>
      <c r="R139" s="5"/>
      <c r="T139" s="5"/>
      <c r="V139" s="5"/>
      <c r="X139" s="5"/>
      <c r="Y139" s="5"/>
    </row>
    <row r="140" spans="1:25" ht="15" customHeight="1" x14ac:dyDescent="0.4">
      <c r="A140" s="4" t="s">
        <v>156</v>
      </c>
      <c r="B140" s="5" t="s">
        <v>32</v>
      </c>
      <c r="C140" s="5"/>
      <c r="D140" s="5"/>
      <c r="F140" s="5"/>
      <c r="H140" s="5"/>
      <c r="J140" s="5"/>
      <c r="L140" s="5"/>
      <c r="N140" s="5"/>
      <c r="P140" s="5"/>
      <c r="R140" s="5"/>
      <c r="T140" s="5"/>
      <c r="V140" s="5"/>
      <c r="X140" s="5"/>
      <c r="Y140" s="5"/>
    </row>
    <row r="141" spans="1:25" ht="15" customHeight="1" x14ac:dyDescent="0.4">
      <c r="A141" s="4" t="s">
        <v>157</v>
      </c>
      <c r="B141" s="5" t="s">
        <v>32</v>
      </c>
      <c r="C141" s="5"/>
      <c r="D141" s="5"/>
      <c r="E141" s="6">
        <v>4756</v>
      </c>
      <c r="F141" s="5"/>
      <c r="G141" s="6">
        <v>4787</v>
      </c>
      <c r="H141" s="5"/>
      <c r="I141" s="6">
        <v>4797</v>
      </c>
      <c r="J141" s="5"/>
      <c r="K141" s="6">
        <v>4797</v>
      </c>
      <c r="L141" s="5"/>
      <c r="M141" s="6">
        <v>4797</v>
      </c>
      <c r="N141" s="5"/>
      <c r="O141" s="6">
        <v>4797</v>
      </c>
      <c r="P141" s="5"/>
      <c r="Q141" s="6">
        <v>4797</v>
      </c>
      <c r="R141" s="5"/>
      <c r="S141" s="6">
        <v>4797</v>
      </c>
      <c r="T141" s="5"/>
      <c r="U141" s="6">
        <v>4797</v>
      </c>
      <c r="V141" s="5"/>
      <c r="W141" s="6">
        <v>5150</v>
      </c>
      <c r="X141" s="5"/>
      <c r="Y141" s="5"/>
    </row>
    <row r="142" spans="1:25" ht="15" customHeight="1" x14ac:dyDescent="0.4">
      <c r="A142" s="4" t="s">
        <v>158</v>
      </c>
      <c r="B142" s="5" t="s">
        <v>32</v>
      </c>
      <c r="C142" s="5"/>
      <c r="D142" s="5"/>
      <c r="F142" s="5"/>
      <c r="H142" s="5"/>
      <c r="J142" s="5"/>
      <c r="L142" s="5"/>
      <c r="N142" s="5"/>
      <c r="P142" s="5"/>
      <c r="R142" s="5"/>
      <c r="T142" s="5"/>
      <c r="V142" s="5"/>
      <c r="X142" s="5"/>
      <c r="Y142" s="5"/>
    </row>
    <row r="143" spans="1:25" ht="15" customHeight="1" x14ac:dyDescent="0.4">
      <c r="A143" s="4" t="s">
        <v>159</v>
      </c>
      <c r="B143" s="5" t="s">
        <v>32</v>
      </c>
      <c r="C143" s="5"/>
      <c r="D143" s="5"/>
      <c r="F143" s="5"/>
      <c r="H143" s="5"/>
      <c r="J143" s="5"/>
      <c r="L143" s="5"/>
      <c r="N143" s="5"/>
      <c r="P143" s="5"/>
      <c r="R143" s="5"/>
      <c r="T143" s="5"/>
      <c r="V143" s="5"/>
      <c r="X143" s="5"/>
      <c r="Y143" s="5"/>
    </row>
    <row r="144" spans="1:25" ht="15" customHeight="1" x14ac:dyDescent="0.4">
      <c r="A144" s="4" t="s">
        <v>160</v>
      </c>
      <c r="B144" s="5" t="s">
        <v>32</v>
      </c>
      <c r="C144" s="5"/>
      <c r="D144" s="5"/>
      <c r="E144" s="6">
        <v>2837</v>
      </c>
      <c r="F144" s="5"/>
      <c r="G144" s="6">
        <v>2868</v>
      </c>
      <c r="H144" s="5"/>
      <c r="I144" s="6">
        <v>2878</v>
      </c>
      <c r="J144" s="5"/>
      <c r="K144" s="6">
        <v>2878</v>
      </c>
      <c r="L144" s="5"/>
      <c r="M144" s="6">
        <v>2878</v>
      </c>
      <c r="N144" s="5"/>
      <c r="O144" s="6">
        <v>2878</v>
      </c>
      <c r="P144" s="5"/>
      <c r="Q144" s="6">
        <v>2878</v>
      </c>
      <c r="R144" s="5"/>
      <c r="S144" s="6">
        <v>2878</v>
      </c>
      <c r="T144" s="5"/>
      <c r="U144" s="6">
        <v>2878</v>
      </c>
      <c r="V144" s="5"/>
      <c r="W144" s="6">
        <v>3226</v>
      </c>
      <c r="X144" s="5"/>
      <c r="Y144" s="5"/>
    </row>
    <row r="145" spans="1:25" ht="15" customHeight="1" x14ac:dyDescent="0.4">
      <c r="A145" s="4" t="s">
        <v>161</v>
      </c>
      <c r="B145" s="5" t="s">
        <v>32</v>
      </c>
      <c r="C145" s="5"/>
      <c r="D145" s="5"/>
      <c r="F145" s="5"/>
      <c r="H145" s="5"/>
      <c r="J145" s="5"/>
      <c r="L145" s="5"/>
      <c r="N145" s="5"/>
      <c r="P145" s="5"/>
      <c r="R145" s="5"/>
      <c r="T145" s="5"/>
      <c r="V145" s="5"/>
      <c r="X145" s="5"/>
      <c r="Y145" s="5"/>
    </row>
    <row r="146" spans="1:25" ht="15" customHeight="1" x14ac:dyDescent="0.4">
      <c r="A146" s="4" t="s">
        <v>162</v>
      </c>
      <c r="B146" s="5" t="s">
        <v>32</v>
      </c>
      <c r="C146" s="5"/>
      <c r="D146" s="5"/>
      <c r="F146" s="5"/>
      <c r="H146" s="5"/>
      <c r="J146" s="5"/>
      <c r="L146" s="5"/>
      <c r="N146" s="5"/>
      <c r="P146" s="5"/>
      <c r="R146" s="5"/>
      <c r="T146" s="5"/>
      <c r="V146" s="5"/>
      <c r="X146" s="5"/>
      <c r="Y146" s="5"/>
    </row>
    <row r="147" spans="1:25" ht="15" customHeight="1" x14ac:dyDescent="0.4">
      <c r="A147" s="4" t="s">
        <v>163</v>
      </c>
      <c r="B147" s="5" t="s">
        <v>32</v>
      </c>
      <c r="C147" s="5"/>
      <c r="D147" s="5"/>
      <c r="F147" s="5"/>
      <c r="H147" s="5"/>
      <c r="J147" s="5"/>
      <c r="L147" s="5"/>
      <c r="N147" s="5"/>
      <c r="P147" s="5"/>
      <c r="R147" s="5"/>
      <c r="T147" s="5"/>
      <c r="V147" s="5"/>
      <c r="X147" s="5"/>
      <c r="Y147" s="5"/>
    </row>
    <row r="148" spans="1:25" ht="15" customHeight="1" x14ac:dyDescent="0.4">
      <c r="A148" s="4" t="s">
        <v>164</v>
      </c>
      <c r="B148" s="5" t="s">
        <v>32</v>
      </c>
      <c r="C148" s="5"/>
      <c r="D148" s="5"/>
      <c r="F148" s="5"/>
      <c r="H148" s="5"/>
      <c r="J148" s="5"/>
      <c r="L148" s="5"/>
      <c r="N148" s="5"/>
      <c r="P148" s="5"/>
      <c r="R148" s="5"/>
      <c r="T148" s="5"/>
      <c r="U148" s="6">
        <v>-2999</v>
      </c>
      <c r="V148" s="5"/>
      <c r="W148" s="6">
        <v>-6936</v>
      </c>
      <c r="X148" s="5"/>
      <c r="Y148" s="5"/>
    </row>
    <row r="149" spans="1:25" ht="15" customHeight="1" x14ac:dyDescent="0.4">
      <c r="A149" s="4" t="s">
        <v>165</v>
      </c>
      <c r="B149" s="5" t="s">
        <v>32</v>
      </c>
      <c r="C149" s="5"/>
      <c r="D149" s="5"/>
      <c r="E149" s="6">
        <v>156</v>
      </c>
      <c r="F149" s="5"/>
      <c r="G149" s="6">
        <v>198</v>
      </c>
      <c r="H149" s="5"/>
      <c r="I149" s="6">
        <v>239</v>
      </c>
      <c r="J149" s="5"/>
      <c r="K149" s="6">
        <v>271</v>
      </c>
      <c r="L149" s="5"/>
      <c r="M149" s="6">
        <v>280</v>
      </c>
      <c r="N149" s="5"/>
      <c r="O149" s="6">
        <v>280</v>
      </c>
      <c r="P149" s="5"/>
      <c r="Q149" s="6">
        <v>295</v>
      </c>
      <c r="R149" s="5"/>
      <c r="S149" s="6">
        <v>314</v>
      </c>
      <c r="T149" s="5"/>
      <c r="V149" s="5"/>
      <c r="X149" s="5"/>
      <c r="Y149" s="5"/>
    </row>
    <row r="150" spans="1:25" ht="15" customHeight="1" x14ac:dyDescent="0.4">
      <c r="A150" s="4" t="s">
        <v>166</v>
      </c>
      <c r="B150" s="5" t="s">
        <v>32</v>
      </c>
      <c r="C150" s="5"/>
      <c r="D150" s="5"/>
      <c r="F150" s="5"/>
      <c r="H150" s="5"/>
      <c r="J150" s="5"/>
      <c r="L150" s="5"/>
      <c r="N150" s="5"/>
      <c r="P150" s="5"/>
      <c r="R150" s="5"/>
      <c r="T150" s="5"/>
      <c r="V150" s="5"/>
      <c r="X150" s="5"/>
      <c r="Y150" s="5"/>
    </row>
    <row r="151" spans="1:25" ht="15" customHeight="1" x14ac:dyDescent="0.4">
      <c r="A151" s="4" t="s">
        <v>167</v>
      </c>
      <c r="B151" s="5" t="s">
        <v>32</v>
      </c>
      <c r="C151" s="5"/>
      <c r="D151" s="5"/>
      <c r="F151" s="5"/>
      <c r="H151" s="5"/>
      <c r="J151" s="5"/>
      <c r="L151" s="5"/>
      <c r="N151" s="5"/>
      <c r="P151" s="5"/>
      <c r="R151" s="5"/>
      <c r="T151" s="5"/>
      <c r="V151" s="5"/>
      <c r="X151" s="5"/>
      <c r="Y151" s="5"/>
    </row>
    <row r="152" spans="1:25" ht="15" customHeight="1" x14ac:dyDescent="0.4">
      <c r="A152" s="4" t="s">
        <v>168</v>
      </c>
      <c r="B152" s="5" t="s">
        <v>32</v>
      </c>
      <c r="C152" s="5"/>
      <c r="D152" s="5"/>
      <c r="F152" s="5"/>
      <c r="H152" s="5"/>
      <c r="J152" s="5"/>
      <c r="L152" s="5"/>
      <c r="N152" s="5"/>
      <c r="P152" s="5"/>
      <c r="R152" s="5"/>
      <c r="T152" s="5"/>
      <c r="V152" s="5"/>
      <c r="X152" s="5"/>
      <c r="Y152" s="5"/>
    </row>
    <row r="153" spans="1:25" ht="15" customHeight="1" x14ac:dyDescent="0.4">
      <c r="A153" s="4" t="s">
        <v>169</v>
      </c>
      <c r="B153" s="5" t="s">
        <v>32</v>
      </c>
      <c r="C153" s="5"/>
      <c r="D153" s="5"/>
      <c r="E153" s="6">
        <v>-44</v>
      </c>
      <c r="F153" s="5"/>
      <c r="G153" s="6">
        <v>-99</v>
      </c>
      <c r="H153" s="5"/>
      <c r="I153" s="6">
        <v>-68</v>
      </c>
      <c r="J153" s="5"/>
      <c r="K153" s="6">
        <v>-4</v>
      </c>
      <c r="L153" s="5"/>
      <c r="M153" s="6">
        <v>-8</v>
      </c>
      <c r="N153" s="5"/>
      <c r="O153" s="6">
        <v>-3</v>
      </c>
      <c r="P153" s="5"/>
      <c r="Q153" s="6">
        <v>-6</v>
      </c>
      <c r="R153" s="5"/>
      <c r="S153" s="6">
        <v>-5</v>
      </c>
      <c r="T153" s="5"/>
      <c r="U153" s="6">
        <v>-2</v>
      </c>
      <c r="V153" s="5"/>
      <c r="W153" s="6">
        <v>-2</v>
      </c>
      <c r="X153" s="5"/>
      <c r="Y153" s="5"/>
    </row>
    <row r="154" spans="1:25" ht="15" customHeight="1" x14ac:dyDescent="0.4">
      <c r="A154" s="4" t="s">
        <v>170</v>
      </c>
      <c r="B154" s="5" t="s">
        <v>32</v>
      </c>
      <c r="C154" s="5"/>
      <c r="D154" s="5"/>
      <c r="F154" s="5"/>
      <c r="H154" s="5"/>
      <c r="J154" s="5"/>
      <c r="L154" s="5"/>
      <c r="N154" s="5"/>
      <c r="P154" s="5"/>
      <c r="R154" s="5"/>
      <c r="T154" s="5"/>
      <c r="V154" s="5"/>
      <c r="X154" s="5"/>
      <c r="Y154" s="5"/>
    </row>
    <row r="155" spans="1:25" ht="15" customHeight="1" x14ac:dyDescent="0.4">
      <c r="A155" s="4" t="s">
        <v>171</v>
      </c>
      <c r="B155" s="5" t="s">
        <v>32</v>
      </c>
      <c r="C155" s="5"/>
      <c r="D155" s="5"/>
      <c r="F155" s="5"/>
      <c r="H155" s="5"/>
      <c r="J155" s="5"/>
      <c r="L155" s="5"/>
      <c r="N155" s="5"/>
      <c r="P155" s="5"/>
      <c r="R155" s="5"/>
      <c r="T155" s="5"/>
      <c r="V155" s="5"/>
      <c r="X155" s="5"/>
      <c r="Y155" s="5"/>
    </row>
    <row r="156" spans="1:25" ht="15" customHeight="1" x14ac:dyDescent="0.4">
      <c r="A156" s="4" t="s">
        <v>172</v>
      </c>
      <c r="B156" s="5" t="s">
        <v>32</v>
      </c>
      <c r="C156" s="5"/>
      <c r="D156" s="5"/>
      <c r="F156" s="5"/>
      <c r="H156" s="5"/>
      <c r="J156" s="5"/>
      <c r="L156" s="5"/>
      <c r="N156" s="5"/>
      <c r="P156" s="5"/>
      <c r="R156" s="5"/>
      <c r="T156" s="5"/>
      <c r="V156" s="5"/>
      <c r="X156" s="5"/>
      <c r="Y156" s="5"/>
    </row>
    <row r="157" spans="1:25" ht="15" customHeight="1" x14ac:dyDescent="0.4">
      <c r="A157" s="4" t="s">
        <v>173</v>
      </c>
      <c r="B157" s="5" t="s">
        <v>32</v>
      </c>
      <c r="C157" s="5"/>
      <c r="D157" s="5"/>
      <c r="F157" s="5"/>
      <c r="H157" s="5"/>
      <c r="J157" s="5"/>
      <c r="L157" s="5"/>
      <c r="N157" s="5"/>
      <c r="P157" s="5"/>
      <c r="R157" s="5"/>
      <c r="T157" s="5"/>
      <c r="V157" s="5"/>
      <c r="X157" s="5"/>
      <c r="Y157" s="5"/>
    </row>
    <row r="158" spans="1:25" ht="15" customHeight="1" x14ac:dyDescent="0.4">
      <c r="A158" s="4" t="s">
        <v>174</v>
      </c>
      <c r="B158" s="5" t="s">
        <v>32</v>
      </c>
      <c r="C158" s="5"/>
      <c r="D158" s="5"/>
      <c r="F158" s="5"/>
      <c r="H158" s="5"/>
      <c r="J158" s="5"/>
      <c r="L158" s="5"/>
      <c r="N158" s="5"/>
      <c r="P158" s="5"/>
      <c r="R158" s="5"/>
      <c r="T158" s="5"/>
      <c r="V158" s="5"/>
      <c r="X158" s="5"/>
      <c r="Y158" s="5"/>
    </row>
    <row r="159" spans="1:25" ht="15" customHeight="1" x14ac:dyDescent="0.4">
      <c r="A159" s="4" t="s">
        <v>175</v>
      </c>
      <c r="B159" s="5" t="s">
        <v>32</v>
      </c>
      <c r="C159" s="5"/>
      <c r="D159" s="5"/>
      <c r="F159" s="5"/>
      <c r="H159" s="5"/>
      <c r="J159" s="5"/>
      <c r="L159" s="5"/>
      <c r="N159" s="5"/>
      <c r="P159" s="5"/>
      <c r="R159" s="5"/>
      <c r="T159" s="5"/>
      <c r="V159" s="5"/>
      <c r="X159" s="5"/>
      <c r="Y159" s="5"/>
    </row>
    <row r="160" spans="1:25" ht="15" customHeight="1" x14ac:dyDescent="0.4">
      <c r="A160" s="4" t="s">
        <v>176</v>
      </c>
      <c r="B160" s="5" t="s">
        <v>32</v>
      </c>
      <c r="C160" s="5"/>
      <c r="D160" s="5"/>
      <c r="F160" s="5"/>
      <c r="H160" s="5"/>
      <c r="J160" s="5"/>
      <c r="L160" s="5"/>
      <c r="N160" s="5"/>
      <c r="P160" s="5"/>
      <c r="R160" s="5"/>
      <c r="T160" s="5"/>
      <c r="V160" s="5"/>
      <c r="X160" s="5"/>
      <c r="Y160" s="5"/>
    </row>
    <row r="161" spans="1:25" ht="15" customHeight="1" x14ac:dyDescent="0.4">
      <c r="A161" s="4" t="s">
        <v>177</v>
      </c>
      <c r="B161" s="5" t="s">
        <v>32</v>
      </c>
      <c r="C161" s="5"/>
      <c r="D161" s="5"/>
      <c r="F161" s="5"/>
      <c r="H161" s="5"/>
      <c r="J161" s="5"/>
      <c r="L161" s="5"/>
      <c r="N161" s="5"/>
      <c r="P161" s="5"/>
      <c r="R161" s="5"/>
      <c r="T161" s="5"/>
      <c r="U161" s="6">
        <v>66</v>
      </c>
      <c r="V161" s="5"/>
      <c r="W161" s="6">
        <v>66</v>
      </c>
      <c r="X161" s="5"/>
      <c r="Y161" s="5"/>
    </row>
    <row r="162" spans="1:25" ht="15" customHeight="1" x14ac:dyDescent="0.4">
      <c r="A162" s="4" t="s">
        <v>178</v>
      </c>
      <c r="B162" s="5" t="s">
        <v>32</v>
      </c>
      <c r="C162" s="5"/>
      <c r="D162" s="5"/>
      <c r="E162" s="6">
        <v>26812</v>
      </c>
      <c r="F162" s="5"/>
      <c r="G162" s="6">
        <v>25672</v>
      </c>
      <c r="H162" s="5"/>
      <c r="I162" s="6">
        <v>23818</v>
      </c>
      <c r="J162" s="5"/>
      <c r="K162" s="6">
        <v>24573</v>
      </c>
      <c r="L162" s="5"/>
      <c r="M162" s="6">
        <v>23186</v>
      </c>
      <c r="N162" s="5"/>
      <c r="O162" s="6">
        <v>22737</v>
      </c>
      <c r="P162" s="5"/>
      <c r="Q162" s="6">
        <v>28857</v>
      </c>
      <c r="R162" s="5"/>
      <c r="S162" s="6">
        <v>32228</v>
      </c>
      <c r="T162" s="5"/>
      <c r="U162" s="6">
        <v>31526</v>
      </c>
      <c r="V162" s="5"/>
      <c r="W162" s="6">
        <v>28021</v>
      </c>
      <c r="X162" s="5"/>
      <c r="Y162" s="5"/>
    </row>
    <row r="163" spans="1:25" ht="15" customHeight="1" x14ac:dyDescent="0.4">
      <c r="A163" s="4" t="s">
        <v>179</v>
      </c>
      <c r="B163" s="5" t="s">
        <v>32</v>
      </c>
      <c r="C163" s="5"/>
      <c r="D163" s="5"/>
      <c r="E163" s="6">
        <v>10785</v>
      </c>
      <c r="F163" s="5"/>
      <c r="G163" s="6">
        <v>11016</v>
      </c>
      <c r="H163" s="5"/>
      <c r="I163" s="6">
        <v>10581</v>
      </c>
      <c r="J163" s="5"/>
      <c r="K163" s="6">
        <v>9860</v>
      </c>
      <c r="L163" s="5"/>
      <c r="M163" s="6">
        <v>8159</v>
      </c>
      <c r="N163" s="5"/>
      <c r="O163" s="6">
        <v>6197</v>
      </c>
      <c r="P163" s="5"/>
      <c r="Q163" s="6">
        <v>6095</v>
      </c>
      <c r="R163" s="5"/>
      <c r="S163" s="6">
        <v>5816</v>
      </c>
      <c r="T163" s="5"/>
      <c r="U163" s="6">
        <v>4673</v>
      </c>
      <c r="V163" s="5"/>
      <c r="W163" s="6">
        <v>1437</v>
      </c>
      <c r="X163" s="5"/>
      <c r="Y163" s="5"/>
    </row>
    <row r="164" spans="1:25" ht="15" customHeight="1" x14ac:dyDescent="0.4">
      <c r="A164" s="4" t="s">
        <v>180</v>
      </c>
      <c r="B164" s="5" t="s">
        <v>32</v>
      </c>
      <c r="C164" s="5"/>
      <c r="D164" s="5"/>
      <c r="E164" s="6">
        <v>3080</v>
      </c>
      <c r="F164" s="5"/>
      <c r="G164" s="6">
        <v>3262</v>
      </c>
      <c r="H164" s="5"/>
      <c r="I164" s="6">
        <v>2736</v>
      </c>
      <c r="J164" s="5"/>
      <c r="K164" s="6">
        <v>1918</v>
      </c>
      <c r="L164" s="5"/>
      <c r="M164" s="6">
        <v>212</v>
      </c>
      <c r="N164" s="5"/>
      <c r="O164" s="6">
        <v>-1755</v>
      </c>
      <c r="P164" s="5"/>
      <c r="Q164" s="6">
        <v>-1869</v>
      </c>
      <c r="R164" s="5"/>
      <c r="S164" s="6">
        <v>-2167</v>
      </c>
      <c r="T164" s="5"/>
      <c r="V164" s="5"/>
      <c r="X164" s="5"/>
      <c r="Y164" s="5"/>
    </row>
    <row r="165" spans="1:25" ht="15" customHeight="1" x14ac:dyDescent="0.4">
      <c r="A165" s="4" t="s">
        <v>181</v>
      </c>
      <c r="B165" s="5" t="s">
        <v>32</v>
      </c>
      <c r="C165" s="5"/>
      <c r="D165" s="5"/>
      <c r="F165" s="5"/>
      <c r="H165" s="5"/>
      <c r="J165" s="5"/>
      <c r="L165" s="5"/>
      <c r="N165" s="5"/>
      <c r="P165" s="5"/>
      <c r="R165" s="5"/>
      <c r="T165" s="5"/>
      <c r="V165" s="5"/>
      <c r="X165" s="5"/>
      <c r="Y165" s="5"/>
    </row>
    <row r="166" spans="1:25" ht="15" customHeight="1" x14ac:dyDescent="0.4">
      <c r="A166" s="4" t="s">
        <v>182</v>
      </c>
      <c r="B166" s="5" t="s">
        <v>32</v>
      </c>
      <c r="C166" s="5"/>
      <c r="D166" s="5"/>
      <c r="F166" s="5"/>
      <c r="H166" s="5"/>
      <c r="J166" s="5"/>
      <c r="L166" s="5"/>
      <c r="N166" s="5"/>
      <c r="P166" s="5"/>
      <c r="R166" s="5"/>
      <c r="T166" s="5"/>
      <c r="V166" s="5"/>
      <c r="X166" s="5"/>
      <c r="Y166" s="5"/>
    </row>
    <row r="167" spans="1:25" ht="15" customHeight="1" x14ac:dyDescent="0.4">
      <c r="A167" s="4" t="s">
        <v>183</v>
      </c>
      <c r="B167" s="5" t="s">
        <v>32</v>
      </c>
      <c r="C167" s="5"/>
      <c r="D167" s="5"/>
      <c r="E167" s="6">
        <v>16980</v>
      </c>
      <c r="F167" s="5"/>
      <c r="G167" s="6">
        <v>17726</v>
      </c>
      <c r="H167" s="5"/>
      <c r="I167" s="6">
        <v>14808</v>
      </c>
      <c r="J167" s="5"/>
      <c r="K167" s="6">
        <v>11513</v>
      </c>
      <c r="L167" s="5"/>
      <c r="M167" s="6">
        <v>10988</v>
      </c>
      <c r="N167" s="5"/>
      <c r="O167" s="6">
        <v>11678</v>
      </c>
      <c r="P167" s="5"/>
      <c r="Q167" s="6">
        <v>16429</v>
      </c>
      <c r="R167" s="5"/>
      <c r="S167" s="6">
        <v>21605</v>
      </c>
      <c r="T167" s="5"/>
      <c r="U167" s="6">
        <v>19480</v>
      </c>
      <c r="V167" s="5"/>
      <c r="W167" s="6">
        <v>14653</v>
      </c>
      <c r="X167" s="5"/>
      <c r="Y167" s="5"/>
    </row>
    <row r="168" spans="1:25" ht="15" customHeight="1" x14ac:dyDescent="0.4">
      <c r="A168" s="4" t="s">
        <v>184</v>
      </c>
      <c r="B168" s="5" t="s">
        <v>32</v>
      </c>
      <c r="C168" s="5"/>
      <c r="D168" s="5"/>
      <c r="F168" s="5"/>
      <c r="H168" s="5"/>
      <c r="J168" s="5"/>
      <c r="L168" s="5"/>
      <c r="N168" s="5"/>
      <c r="P168" s="5"/>
      <c r="R168" s="5"/>
      <c r="T168" s="5"/>
      <c r="V168" s="5"/>
      <c r="X168" s="5"/>
      <c r="Y168" s="5"/>
    </row>
    <row r="169" spans="1:25" ht="15" customHeight="1" x14ac:dyDescent="0.4">
      <c r="A169" s="4" t="s">
        <v>185</v>
      </c>
      <c r="B169" s="5" t="s">
        <v>32</v>
      </c>
      <c r="C169" s="5"/>
      <c r="D169" s="5"/>
      <c r="E169" s="6">
        <v>12313</v>
      </c>
      <c r="F169" s="5"/>
      <c r="G169" s="6">
        <v>12706</v>
      </c>
      <c r="H169" s="5"/>
      <c r="I169" s="6">
        <v>10855</v>
      </c>
      <c r="J169" s="5"/>
      <c r="K169" s="6">
        <v>8743</v>
      </c>
      <c r="L169" s="5"/>
      <c r="M169" s="6">
        <v>9283</v>
      </c>
      <c r="N169" s="5"/>
      <c r="O169" s="6">
        <v>10689</v>
      </c>
      <c r="P169" s="5"/>
      <c r="Q169" s="6">
        <v>13314</v>
      </c>
      <c r="R169" s="5"/>
      <c r="S169" s="6">
        <v>17413</v>
      </c>
      <c r="T169" s="5"/>
      <c r="U169" s="6">
        <v>15412</v>
      </c>
      <c r="V169" s="5"/>
      <c r="W169" s="6">
        <v>11518</v>
      </c>
      <c r="X169" s="5"/>
      <c r="Y169" s="5"/>
    </row>
    <row r="170" spans="1:25" ht="15" customHeight="1" x14ac:dyDescent="0.4">
      <c r="A170" s="4" t="s">
        <v>186</v>
      </c>
      <c r="B170" s="5" t="s">
        <v>32</v>
      </c>
      <c r="C170" s="5"/>
      <c r="D170" s="5"/>
      <c r="F170" s="5"/>
      <c r="H170" s="5"/>
      <c r="J170" s="5"/>
      <c r="L170" s="5"/>
      <c r="N170" s="5"/>
      <c r="P170" s="5"/>
      <c r="R170" s="5"/>
      <c r="T170" s="5"/>
      <c r="V170" s="5"/>
      <c r="X170" s="5"/>
      <c r="Y170" s="5"/>
    </row>
    <row r="171" spans="1:25" ht="15" customHeight="1" x14ac:dyDescent="0.4">
      <c r="A171" s="4" t="s">
        <v>187</v>
      </c>
      <c r="B171" s="5" t="s">
        <v>32</v>
      </c>
      <c r="C171" s="5"/>
      <c r="D171" s="5"/>
      <c r="E171" s="6">
        <v>4667</v>
      </c>
      <c r="F171" s="5"/>
      <c r="G171" s="6">
        <v>5020</v>
      </c>
      <c r="H171" s="5"/>
      <c r="I171" s="6">
        <v>3953</v>
      </c>
      <c r="J171" s="5"/>
      <c r="K171" s="6">
        <v>2770</v>
      </c>
      <c r="L171" s="5"/>
      <c r="M171" s="6">
        <v>1705</v>
      </c>
      <c r="N171" s="5"/>
      <c r="O171" s="6">
        <v>989</v>
      </c>
      <c r="P171" s="5"/>
      <c r="Q171" s="6">
        <v>3115</v>
      </c>
      <c r="R171" s="5"/>
      <c r="S171" s="6">
        <v>4192</v>
      </c>
      <c r="T171" s="5"/>
      <c r="U171" s="6">
        <v>4068</v>
      </c>
      <c r="V171" s="5"/>
      <c r="W171" s="6">
        <v>3135</v>
      </c>
      <c r="X171" s="5"/>
      <c r="Y171" s="5"/>
    </row>
    <row r="172" spans="1:25" ht="15" customHeight="1" x14ac:dyDescent="0.4">
      <c r="A172" s="4" t="s">
        <v>188</v>
      </c>
      <c r="B172" s="5" t="s">
        <v>32</v>
      </c>
      <c r="C172" s="5"/>
      <c r="D172" s="5"/>
      <c r="E172" s="6">
        <v>2425</v>
      </c>
      <c r="F172" s="5"/>
      <c r="G172" s="6">
        <v>2997</v>
      </c>
      <c r="H172" s="5"/>
      <c r="I172" s="6">
        <v>2794</v>
      </c>
      <c r="J172" s="5"/>
      <c r="K172" s="6">
        <v>2811</v>
      </c>
      <c r="L172" s="5"/>
      <c r="M172" s="6">
        <v>2940</v>
      </c>
      <c r="N172" s="5"/>
      <c r="O172" s="6">
        <v>2977</v>
      </c>
      <c r="P172" s="5"/>
      <c r="Q172" s="6">
        <v>2841</v>
      </c>
      <c r="R172" s="5"/>
      <c r="S172" s="6">
        <v>3567</v>
      </c>
      <c r="T172" s="5"/>
      <c r="U172" s="6">
        <v>3940</v>
      </c>
      <c r="V172" s="5"/>
      <c r="W172" s="6">
        <v>3376</v>
      </c>
      <c r="X172" s="5"/>
      <c r="Y172" s="5"/>
    </row>
    <row r="173" spans="1:25" ht="15" customHeight="1" x14ac:dyDescent="0.4">
      <c r="A173" s="4" t="s">
        <v>189</v>
      </c>
      <c r="B173" s="5" t="s">
        <v>32</v>
      </c>
      <c r="C173" s="5"/>
      <c r="D173" s="5"/>
      <c r="F173" s="5"/>
      <c r="H173" s="5"/>
      <c r="J173" s="5"/>
      <c r="L173" s="5"/>
      <c r="N173" s="5"/>
      <c r="P173" s="5"/>
      <c r="R173" s="5"/>
      <c r="T173" s="5"/>
      <c r="V173" s="5"/>
      <c r="X173" s="5"/>
      <c r="Y173" s="5"/>
    </row>
    <row r="174" spans="1:25" ht="15" customHeight="1" x14ac:dyDescent="0.4">
      <c r="A174" s="4" t="s">
        <v>190</v>
      </c>
      <c r="B174" s="5" t="s">
        <v>32</v>
      </c>
      <c r="C174" s="5"/>
      <c r="D174" s="5"/>
      <c r="E174" s="6">
        <v>2243</v>
      </c>
      <c r="F174" s="5"/>
      <c r="G174" s="6">
        <v>2024</v>
      </c>
      <c r="H174" s="5"/>
      <c r="I174" s="6">
        <v>1159</v>
      </c>
      <c r="J174" s="5"/>
      <c r="K174" s="6">
        <v>-42</v>
      </c>
      <c r="L174" s="5"/>
      <c r="M174" s="6">
        <v>-1235</v>
      </c>
      <c r="N174" s="5"/>
      <c r="O174" s="6">
        <v>-1989</v>
      </c>
      <c r="P174" s="5"/>
      <c r="Q174" s="6">
        <v>275</v>
      </c>
      <c r="R174" s="5"/>
      <c r="S174" s="6">
        <v>626</v>
      </c>
      <c r="T174" s="5"/>
      <c r="U174" s="6">
        <v>128</v>
      </c>
      <c r="V174" s="5"/>
      <c r="W174" s="6">
        <v>-241</v>
      </c>
      <c r="X174" s="5"/>
      <c r="Y174" s="5"/>
    </row>
    <row r="175" spans="1:25" ht="15" customHeight="1" x14ac:dyDescent="0.4">
      <c r="A175" s="4" t="s">
        <v>191</v>
      </c>
      <c r="B175" s="5" t="s">
        <v>32</v>
      </c>
      <c r="C175" s="5"/>
      <c r="D175" s="5"/>
      <c r="F175" s="5"/>
      <c r="H175" s="5"/>
      <c r="J175" s="5"/>
      <c r="L175" s="5"/>
      <c r="N175" s="5"/>
      <c r="P175" s="5"/>
      <c r="R175" s="5"/>
      <c r="T175" s="5"/>
      <c r="V175" s="5"/>
      <c r="X175" s="5"/>
      <c r="Y175" s="5"/>
    </row>
    <row r="176" spans="1:25" ht="15" customHeight="1" x14ac:dyDescent="0.4">
      <c r="A176" s="4" t="s">
        <v>192</v>
      </c>
      <c r="B176" s="5" t="s">
        <v>32</v>
      </c>
      <c r="C176" s="5"/>
      <c r="D176" s="5"/>
      <c r="F176" s="5"/>
      <c r="H176" s="5"/>
      <c r="J176" s="5"/>
      <c r="L176" s="5"/>
      <c r="N176" s="5"/>
      <c r="P176" s="5"/>
      <c r="R176" s="5"/>
      <c r="T176" s="5"/>
      <c r="V176" s="5"/>
      <c r="X176" s="5"/>
      <c r="Y176" s="5"/>
    </row>
    <row r="177" spans="1:25" ht="15" customHeight="1" x14ac:dyDescent="0.4">
      <c r="A177" s="4" t="s">
        <v>193</v>
      </c>
      <c r="B177" s="5" t="s">
        <v>32</v>
      </c>
      <c r="C177" s="5"/>
      <c r="D177" s="5"/>
      <c r="E177" s="6">
        <v>852</v>
      </c>
      <c r="F177" s="5"/>
      <c r="G177" s="6">
        <v>478</v>
      </c>
      <c r="H177" s="5"/>
      <c r="I177" s="6">
        <v>174</v>
      </c>
      <c r="J177" s="5"/>
      <c r="K177" s="6">
        <v>139</v>
      </c>
      <c r="L177" s="5"/>
      <c r="M177" s="6">
        <v>113</v>
      </c>
      <c r="N177" s="5"/>
      <c r="O177" s="6">
        <v>52</v>
      </c>
      <c r="P177" s="5"/>
      <c r="Q177" s="6">
        <v>324</v>
      </c>
      <c r="R177" s="5"/>
      <c r="S177" s="6">
        <v>154</v>
      </c>
      <c r="T177" s="5"/>
      <c r="U177" s="6">
        <v>70</v>
      </c>
      <c r="V177" s="5"/>
      <c r="W177" s="6">
        <v>62</v>
      </c>
      <c r="X177" s="5"/>
      <c r="Y177" s="5"/>
    </row>
    <row r="178" spans="1:25" ht="15" customHeight="1" x14ac:dyDescent="0.4">
      <c r="A178" s="4" t="s">
        <v>194</v>
      </c>
      <c r="B178" s="5" t="s">
        <v>32</v>
      </c>
      <c r="C178" s="5"/>
      <c r="D178" s="5"/>
      <c r="E178" s="6">
        <v>437</v>
      </c>
      <c r="F178" s="5"/>
      <c r="G178" s="6">
        <v>346</v>
      </c>
      <c r="H178" s="5"/>
      <c r="I178" s="6">
        <v>99</v>
      </c>
      <c r="J178" s="5"/>
      <c r="K178" s="6">
        <v>38</v>
      </c>
      <c r="L178" s="5"/>
      <c r="M178" s="6">
        <v>26</v>
      </c>
      <c r="N178" s="5"/>
      <c r="O178" s="6">
        <v>17</v>
      </c>
      <c r="P178" s="5"/>
      <c r="Q178" s="6">
        <v>27</v>
      </c>
      <c r="R178" s="5"/>
      <c r="S178" s="6">
        <v>27</v>
      </c>
      <c r="T178" s="5"/>
      <c r="U178" s="6">
        <v>20</v>
      </c>
      <c r="V178" s="5"/>
      <c r="W178" s="6">
        <v>8</v>
      </c>
      <c r="X178" s="5"/>
      <c r="Y178" s="5"/>
    </row>
    <row r="179" spans="1:25" ht="15" customHeight="1" x14ac:dyDescent="0.4">
      <c r="A179" s="4" t="s">
        <v>195</v>
      </c>
      <c r="B179" s="5" t="s">
        <v>32</v>
      </c>
      <c r="C179" s="5"/>
      <c r="D179" s="5"/>
      <c r="F179" s="5"/>
      <c r="H179" s="5"/>
      <c r="J179" s="5"/>
      <c r="L179" s="5"/>
      <c r="N179" s="5"/>
      <c r="P179" s="5"/>
      <c r="R179" s="5"/>
      <c r="T179" s="5"/>
      <c r="V179" s="5"/>
      <c r="X179" s="5"/>
      <c r="Y179" s="5"/>
    </row>
    <row r="180" spans="1:25" ht="15" customHeight="1" x14ac:dyDescent="0.4">
      <c r="A180" s="4" t="s">
        <v>196</v>
      </c>
      <c r="B180" s="5" t="s">
        <v>32</v>
      </c>
      <c r="C180" s="5"/>
      <c r="D180" s="5"/>
      <c r="F180" s="5"/>
      <c r="H180" s="5"/>
      <c r="J180" s="5"/>
      <c r="L180" s="5"/>
      <c r="N180" s="5"/>
      <c r="P180" s="5"/>
      <c r="R180" s="5"/>
      <c r="T180" s="5"/>
      <c r="V180" s="5"/>
      <c r="X180" s="5"/>
      <c r="Y180" s="5"/>
    </row>
    <row r="181" spans="1:25" ht="15" customHeight="1" x14ac:dyDescent="0.4">
      <c r="A181" s="4" t="s">
        <v>197</v>
      </c>
      <c r="B181" s="5" t="s">
        <v>32</v>
      </c>
      <c r="C181" s="5"/>
      <c r="D181" s="5"/>
      <c r="F181" s="5"/>
      <c r="H181" s="5"/>
      <c r="J181" s="5"/>
      <c r="L181" s="5"/>
      <c r="N181" s="5"/>
      <c r="P181" s="5"/>
      <c r="R181" s="5"/>
      <c r="T181" s="5"/>
      <c r="V181" s="5"/>
      <c r="X181" s="5"/>
      <c r="Y181" s="5"/>
    </row>
    <row r="182" spans="1:25" ht="15" customHeight="1" x14ac:dyDescent="0.4">
      <c r="A182" s="4" t="s">
        <v>198</v>
      </c>
      <c r="B182" s="5" t="s">
        <v>32</v>
      </c>
      <c r="C182" s="5"/>
      <c r="D182" s="5"/>
      <c r="E182" s="6">
        <v>230</v>
      </c>
      <c r="F182" s="5"/>
      <c r="G182" s="6">
        <v>77</v>
      </c>
      <c r="H182" s="5"/>
      <c r="J182" s="5"/>
      <c r="K182" s="6">
        <v>16</v>
      </c>
      <c r="L182" s="5"/>
      <c r="M182" s="6">
        <v>3</v>
      </c>
      <c r="N182" s="5"/>
      <c r="P182" s="5"/>
      <c r="R182" s="5"/>
      <c r="T182" s="5"/>
      <c r="V182" s="5"/>
      <c r="X182" s="5"/>
      <c r="Y182" s="5"/>
    </row>
    <row r="183" spans="1:25" ht="15" customHeight="1" x14ac:dyDescent="0.4">
      <c r="A183" s="4" t="s">
        <v>199</v>
      </c>
      <c r="B183" s="5" t="s">
        <v>32</v>
      </c>
      <c r="C183" s="5"/>
      <c r="D183" s="5"/>
      <c r="F183" s="5"/>
      <c r="H183" s="5"/>
      <c r="J183" s="5"/>
      <c r="L183" s="5"/>
      <c r="N183" s="5"/>
      <c r="P183" s="5"/>
      <c r="R183" s="5"/>
      <c r="S183" s="6">
        <v>67</v>
      </c>
      <c r="T183" s="5"/>
      <c r="U183" s="6">
        <v>19</v>
      </c>
      <c r="V183" s="5"/>
      <c r="X183" s="5"/>
      <c r="Y183" s="5"/>
    </row>
    <row r="184" spans="1:25" ht="15" customHeight="1" x14ac:dyDescent="0.4">
      <c r="A184" s="4" t="s">
        <v>200</v>
      </c>
      <c r="B184" s="5" t="s">
        <v>32</v>
      </c>
      <c r="C184" s="5"/>
      <c r="D184" s="5"/>
      <c r="F184" s="5"/>
      <c r="H184" s="5"/>
      <c r="J184" s="5"/>
      <c r="L184" s="5"/>
      <c r="N184" s="5"/>
      <c r="P184" s="5"/>
      <c r="R184" s="5"/>
      <c r="T184" s="5"/>
      <c r="V184" s="5"/>
      <c r="X184" s="5"/>
      <c r="Y184" s="5"/>
    </row>
    <row r="185" spans="1:25" ht="15" customHeight="1" x14ac:dyDescent="0.4">
      <c r="A185" s="4" t="s">
        <v>201</v>
      </c>
      <c r="B185" s="5" t="s">
        <v>32</v>
      </c>
      <c r="C185" s="5"/>
      <c r="D185" s="5"/>
      <c r="F185" s="5"/>
      <c r="H185" s="5"/>
      <c r="J185" s="5"/>
      <c r="L185" s="5"/>
      <c r="N185" s="5"/>
      <c r="P185" s="5"/>
      <c r="R185" s="5"/>
      <c r="T185" s="5"/>
      <c r="U185" s="6">
        <v>1</v>
      </c>
      <c r="V185" s="5"/>
      <c r="X185" s="5"/>
      <c r="Y185" s="5"/>
    </row>
    <row r="186" spans="1:25" ht="15" customHeight="1" x14ac:dyDescent="0.4">
      <c r="A186" s="4" t="s">
        <v>202</v>
      </c>
      <c r="B186" s="5" t="s">
        <v>32</v>
      </c>
      <c r="C186" s="5"/>
      <c r="D186" s="5"/>
      <c r="F186" s="5"/>
      <c r="H186" s="5"/>
      <c r="J186" s="5"/>
      <c r="L186" s="5"/>
      <c r="N186" s="5"/>
      <c r="P186" s="5"/>
      <c r="R186" s="5"/>
      <c r="T186" s="5"/>
      <c r="V186" s="5"/>
      <c r="X186" s="5"/>
      <c r="Y186" s="5"/>
    </row>
    <row r="187" spans="1:25" ht="15" customHeight="1" x14ac:dyDescent="0.4">
      <c r="A187" s="4" t="s">
        <v>203</v>
      </c>
      <c r="B187" s="5" t="s">
        <v>32</v>
      </c>
      <c r="C187" s="5"/>
      <c r="D187" s="5"/>
      <c r="F187" s="5"/>
      <c r="H187" s="5"/>
      <c r="J187" s="5"/>
      <c r="L187" s="5"/>
      <c r="N187" s="5"/>
      <c r="P187" s="5"/>
      <c r="R187" s="5"/>
      <c r="T187" s="5"/>
      <c r="V187" s="5"/>
      <c r="X187" s="5"/>
      <c r="Y187" s="5"/>
    </row>
    <row r="188" spans="1:25" ht="15" customHeight="1" x14ac:dyDescent="0.4">
      <c r="A188" s="4" t="s">
        <v>204</v>
      </c>
      <c r="B188" s="5" t="s">
        <v>32</v>
      </c>
      <c r="C188" s="5"/>
      <c r="D188" s="5"/>
      <c r="E188" s="6">
        <v>185</v>
      </c>
      <c r="F188" s="5"/>
      <c r="G188" s="6">
        <v>55</v>
      </c>
      <c r="H188" s="5"/>
      <c r="I188" s="6">
        <v>75</v>
      </c>
      <c r="J188" s="5"/>
      <c r="K188" s="6">
        <v>85</v>
      </c>
      <c r="L188" s="5"/>
      <c r="M188" s="6">
        <v>83</v>
      </c>
      <c r="N188" s="5"/>
      <c r="O188" s="6">
        <v>35</v>
      </c>
      <c r="P188" s="5"/>
      <c r="Q188" s="6">
        <v>297</v>
      </c>
      <c r="R188" s="5"/>
      <c r="S188" s="6">
        <v>60</v>
      </c>
      <c r="T188" s="5"/>
      <c r="U188" s="6">
        <v>30</v>
      </c>
      <c r="V188" s="5"/>
      <c r="W188" s="6">
        <v>54</v>
      </c>
      <c r="X188" s="5"/>
      <c r="Y188" s="5"/>
    </row>
    <row r="189" spans="1:25" ht="15" customHeight="1" x14ac:dyDescent="0.4">
      <c r="A189" s="4" t="s">
        <v>205</v>
      </c>
      <c r="B189" s="5" t="s">
        <v>32</v>
      </c>
      <c r="C189" s="5"/>
      <c r="D189" s="5"/>
      <c r="E189" s="6">
        <v>2063</v>
      </c>
      <c r="F189" s="5"/>
      <c r="G189" s="6">
        <v>878</v>
      </c>
      <c r="H189" s="5"/>
      <c r="I189" s="6">
        <v>753</v>
      </c>
      <c r="J189" s="5"/>
      <c r="K189" s="6">
        <v>573</v>
      </c>
      <c r="L189" s="5"/>
      <c r="M189" s="6">
        <v>557</v>
      </c>
      <c r="N189" s="5"/>
      <c r="O189" s="6">
        <v>460</v>
      </c>
      <c r="P189" s="5"/>
      <c r="Q189" s="6">
        <v>419</v>
      </c>
      <c r="R189" s="5"/>
      <c r="S189" s="6">
        <v>452</v>
      </c>
      <c r="T189" s="5"/>
      <c r="U189" s="6">
        <v>462</v>
      </c>
      <c r="V189" s="5"/>
      <c r="W189" s="6">
        <v>753</v>
      </c>
      <c r="X189" s="5"/>
      <c r="Y189" s="5"/>
    </row>
    <row r="190" spans="1:25" ht="15" customHeight="1" x14ac:dyDescent="0.4">
      <c r="A190" s="4" t="s">
        <v>206</v>
      </c>
      <c r="B190" s="5" t="s">
        <v>32</v>
      </c>
      <c r="C190" s="5"/>
      <c r="D190" s="5"/>
      <c r="E190" s="6">
        <v>616</v>
      </c>
      <c r="F190" s="5"/>
      <c r="G190" s="6">
        <v>725</v>
      </c>
      <c r="H190" s="5"/>
      <c r="I190" s="6">
        <v>535</v>
      </c>
      <c r="J190" s="5"/>
      <c r="K190" s="6">
        <v>425</v>
      </c>
      <c r="L190" s="5"/>
      <c r="M190" s="6">
        <v>407</v>
      </c>
      <c r="N190" s="5"/>
      <c r="O190" s="6">
        <v>414</v>
      </c>
      <c r="P190" s="5"/>
      <c r="Q190" s="6">
        <v>312</v>
      </c>
      <c r="R190" s="5"/>
      <c r="S190" s="6">
        <v>403</v>
      </c>
      <c r="T190" s="5"/>
      <c r="U190" s="6">
        <v>434</v>
      </c>
      <c r="V190" s="5"/>
      <c r="W190" s="6">
        <v>427</v>
      </c>
      <c r="X190" s="5"/>
      <c r="Y190" s="5"/>
    </row>
    <row r="191" spans="1:25" ht="15" customHeight="1" x14ac:dyDescent="0.4">
      <c r="A191" s="4" t="s">
        <v>207</v>
      </c>
      <c r="B191" s="5" t="s">
        <v>32</v>
      </c>
      <c r="C191" s="5"/>
      <c r="D191" s="5"/>
      <c r="F191" s="5"/>
      <c r="H191" s="5"/>
      <c r="J191" s="5"/>
      <c r="L191" s="5"/>
      <c r="N191" s="5"/>
      <c r="P191" s="5"/>
      <c r="R191" s="5"/>
      <c r="T191" s="5"/>
      <c r="V191" s="5"/>
      <c r="X191" s="5"/>
      <c r="Y191" s="5"/>
    </row>
    <row r="192" spans="1:25" ht="15" customHeight="1" x14ac:dyDescent="0.4">
      <c r="A192" s="4" t="s">
        <v>208</v>
      </c>
      <c r="B192" s="5" t="s">
        <v>32</v>
      </c>
      <c r="C192" s="5"/>
      <c r="D192" s="5"/>
      <c r="F192" s="5"/>
      <c r="H192" s="5"/>
      <c r="J192" s="5"/>
      <c r="L192" s="5"/>
      <c r="N192" s="5"/>
      <c r="P192" s="5"/>
      <c r="R192" s="5"/>
      <c r="S192" s="6">
        <v>18</v>
      </c>
      <c r="T192" s="5"/>
      <c r="V192" s="5"/>
      <c r="W192" s="6">
        <v>204</v>
      </c>
      <c r="X192" s="5"/>
      <c r="Y192" s="5"/>
    </row>
    <row r="193" spans="1:25" ht="15" customHeight="1" x14ac:dyDescent="0.4">
      <c r="A193" s="4" t="s">
        <v>209</v>
      </c>
      <c r="B193" s="5" t="s">
        <v>32</v>
      </c>
      <c r="C193" s="5"/>
      <c r="D193" s="5"/>
      <c r="F193" s="5"/>
      <c r="H193" s="5"/>
      <c r="J193" s="5"/>
      <c r="L193" s="5"/>
      <c r="N193" s="5"/>
      <c r="P193" s="5"/>
      <c r="R193" s="5"/>
      <c r="S193" s="6">
        <v>17</v>
      </c>
      <c r="T193" s="5"/>
      <c r="U193" s="6">
        <v>17</v>
      </c>
      <c r="V193" s="5"/>
      <c r="X193" s="5"/>
      <c r="Y193" s="5"/>
    </row>
    <row r="194" spans="1:25" ht="15" customHeight="1" x14ac:dyDescent="0.4">
      <c r="A194" s="4" t="s">
        <v>210</v>
      </c>
      <c r="B194" s="5" t="s">
        <v>32</v>
      </c>
      <c r="C194" s="5"/>
      <c r="D194" s="5"/>
      <c r="F194" s="5"/>
      <c r="H194" s="5"/>
      <c r="J194" s="5"/>
      <c r="L194" s="5"/>
      <c r="N194" s="5"/>
      <c r="P194" s="5"/>
      <c r="R194" s="5"/>
      <c r="T194" s="5"/>
      <c r="V194" s="5"/>
      <c r="X194" s="5"/>
      <c r="Y194" s="5"/>
    </row>
    <row r="195" spans="1:25" ht="15" customHeight="1" x14ac:dyDescent="0.4">
      <c r="A195" s="4" t="s">
        <v>211</v>
      </c>
      <c r="B195" s="5" t="s">
        <v>32</v>
      </c>
      <c r="C195" s="5"/>
      <c r="D195" s="5"/>
      <c r="E195" s="6">
        <v>1323</v>
      </c>
      <c r="F195" s="5"/>
      <c r="G195" s="6">
        <v>54</v>
      </c>
      <c r="H195" s="5"/>
      <c r="I195" s="6">
        <v>63</v>
      </c>
      <c r="J195" s="5"/>
      <c r="L195" s="5"/>
      <c r="N195" s="5"/>
      <c r="O195" s="6">
        <v>8</v>
      </c>
      <c r="P195" s="5"/>
      <c r="Q195" s="6">
        <v>63</v>
      </c>
      <c r="R195" s="5"/>
      <c r="T195" s="5"/>
      <c r="V195" s="5"/>
      <c r="X195" s="5"/>
      <c r="Y195" s="5"/>
    </row>
    <row r="196" spans="1:25" ht="15" customHeight="1" x14ac:dyDescent="0.4">
      <c r="A196" s="4" t="s">
        <v>212</v>
      </c>
      <c r="B196" s="5" t="s">
        <v>32</v>
      </c>
      <c r="C196" s="5"/>
      <c r="D196" s="5"/>
      <c r="F196" s="5"/>
      <c r="H196" s="5"/>
      <c r="J196" s="5"/>
      <c r="L196" s="5"/>
      <c r="N196" s="5"/>
      <c r="P196" s="5"/>
      <c r="R196" s="5"/>
      <c r="T196" s="5"/>
      <c r="V196" s="5"/>
      <c r="W196" s="6">
        <v>43</v>
      </c>
      <c r="X196" s="5"/>
      <c r="Y196" s="5"/>
    </row>
    <row r="197" spans="1:25" ht="15" customHeight="1" x14ac:dyDescent="0.4">
      <c r="A197" s="4" t="s">
        <v>213</v>
      </c>
      <c r="B197" s="5" t="s">
        <v>32</v>
      </c>
      <c r="C197" s="5"/>
      <c r="D197" s="5"/>
      <c r="F197" s="5"/>
      <c r="H197" s="5"/>
      <c r="J197" s="5"/>
      <c r="L197" s="5"/>
      <c r="N197" s="5"/>
      <c r="P197" s="5"/>
      <c r="R197" s="5"/>
      <c r="T197" s="5"/>
      <c r="V197" s="5"/>
      <c r="X197" s="5"/>
      <c r="Y197" s="5"/>
    </row>
    <row r="198" spans="1:25" ht="15" customHeight="1" x14ac:dyDescent="0.4">
      <c r="A198" s="4" t="s">
        <v>214</v>
      </c>
      <c r="B198" s="5" t="s">
        <v>32</v>
      </c>
      <c r="C198" s="5"/>
      <c r="D198" s="5"/>
      <c r="F198" s="5"/>
      <c r="H198" s="5"/>
      <c r="J198" s="5"/>
      <c r="L198" s="5"/>
      <c r="N198" s="5"/>
      <c r="P198" s="5"/>
      <c r="R198" s="5"/>
      <c r="T198" s="5"/>
      <c r="V198" s="5"/>
      <c r="X198" s="5"/>
      <c r="Y198" s="5"/>
    </row>
    <row r="199" spans="1:25" ht="15" customHeight="1" x14ac:dyDescent="0.4">
      <c r="A199" s="4" t="s">
        <v>215</v>
      </c>
      <c r="B199" s="5" t="s">
        <v>32</v>
      </c>
      <c r="C199" s="5"/>
      <c r="D199" s="5"/>
      <c r="F199" s="5"/>
      <c r="H199" s="5"/>
      <c r="J199" s="5"/>
      <c r="L199" s="5"/>
      <c r="N199" s="5"/>
      <c r="P199" s="5"/>
      <c r="R199" s="5"/>
      <c r="T199" s="5"/>
      <c r="V199" s="5"/>
      <c r="W199" s="6">
        <v>1</v>
      </c>
      <c r="X199" s="5"/>
      <c r="Y199" s="5"/>
    </row>
    <row r="200" spans="1:25" ht="15" customHeight="1" x14ac:dyDescent="0.4">
      <c r="A200" s="4" t="s">
        <v>216</v>
      </c>
      <c r="B200" s="5" t="s">
        <v>32</v>
      </c>
      <c r="C200" s="5"/>
      <c r="D200" s="5"/>
      <c r="F200" s="5"/>
      <c r="H200" s="5"/>
      <c r="J200" s="5"/>
      <c r="L200" s="5"/>
      <c r="N200" s="5"/>
      <c r="P200" s="5"/>
      <c r="R200" s="5"/>
      <c r="T200" s="5"/>
      <c r="V200" s="5"/>
      <c r="X200" s="5"/>
      <c r="Y200" s="5"/>
    </row>
    <row r="201" spans="1:25" ht="15" customHeight="1" x14ac:dyDescent="0.4">
      <c r="A201" s="4" t="s">
        <v>217</v>
      </c>
      <c r="B201" s="5" t="s">
        <v>32</v>
      </c>
      <c r="C201" s="5"/>
      <c r="D201" s="5"/>
      <c r="F201" s="5"/>
      <c r="H201" s="5"/>
      <c r="J201" s="5"/>
      <c r="L201" s="5"/>
      <c r="N201" s="5"/>
      <c r="P201" s="5"/>
      <c r="R201" s="5"/>
      <c r="T201" s="5"/>
      <c r="V201" s="5"/>
      <c r="X201" s="5"/>
      <c r="Y201" s="5"/>
    </row>
    <row r="202" spans="1:25" ht="15" customHeight="1" x14ac:dyDescent="0.4">
      <c r="A202" s="4" t="s">
        <v>218</v>
      </c>
      <c r="B202" s="5" t="s">
        <v>32</v>
      </c>
      <c r="C202" s="5"/>
      <c r="D202" s="5"/>
      <c r="E202" s="6">
        <v>124</v>
      </c>
      <c r="F202" s="5"/>
      <c r="G202" s="6">
        <v>98</v>
      </c>
      <c r="H202" s="5"/>
      <c r="I202" s="6">
        <v>155</v>
      </c>
      <c r="J202" s="5"/>
      <c r="K202" s="6">
        <v>148</v>
      </c>
      <c r="L202" s="5"/>
      <c r="M202" s="6">
        <v>149</v>
      </c>
      <c r="N202" s="5"/>
      <c r="O202" s="6">
        <v>38</v>
      </c>
      <c r="P202" s="5"/>
      <c r="Q202" s="6">
        <v>44</v>
      </c>
      <c r="R202" s="5"/>
      <c r="S202" s="6">
        <v>14</v>
      </c>
      <c r="T202" s="5"/>
      <c r="U202" s="6">
        <v>10</v>
      </c>
      <c r="V202" s="5"/>
      <c r="W202" s="6">
        <v>78</v>
      </c>
      <c r="X202" s="5"/>
      <c r="Y202" s="5"/>
    </row>
    <row r="203" spans="1:25" ht="15" customHeight="1" x14ac:dyDescent="0.4">
      <c r="A203" s="4" t="s">
        <v>219</v>
      </c>
      <c r="B203" s="5" t="s">
        <v>32</v>
      </c>
      <c r="C203" s="5"/>
      <c r="D203" s="5"/>
      <c r="E203" s="6">
        <v>1032</v>
      </c>
      <c r="F203" s="5"/>
      <c r="G203" s="6">
        <v>1624</v>
      </c>
      <c r="H203" s="5"/>
      <c r="I203" s="6">
        <v>581</v>
      </c>
      <c r="J203" s="5"/>
      <c r="K203" s="6">
        <v>-476</v>
      </c>
      <c r="L203" s="5"/>
      <c r="M203" s="6">
        <v>-1679</v>
      </c>
      <c r="N203" s="5"/>
      <c r="O203" s="6">
        <v>-2397</v>
      </c>
      <c r="P203" s="5"/>
      <c r="Q203" s="6">
        <v>180</v>
      </c>
      <c r="R203" s="5"/>
      <c r="S203" s="6">
        <v>327</v>
      </c>
      <c r="T203" s="5"/>
      <c r="U203" s="6">
        <v>-263</v>
      </c>
      <c r="V203" s="5"/>
      <c r="W203" s="6">
        <v>-932</v>
      </c>
      <c r="X203" s="5"/>
      <c r="Y203" s="5"/>
    </row>
    <row r="204" spans="1:25" ht="15" customHeight="1" x14ac:dyDescent="0.4">
      <c r="A204" s="4" t="s">
        <v>220</v>
      </c>
      <c r="B204" s="5" t="s">
        <v>32</v>
      </c>
      <c r="C204" s="5"/>
      <c r="D204" s="5"/>
      <c r="E204" s="6">
        <v>2865</v>
      </c>
      <c r="F204" s="5"/>
      <c r="G204" s="6">
        <v>41</v>
      </c>
      <c r="H204" s="5"/>
      <c r="I204" s="6">
        <v>154</v>
      </c>
      <c r="J204" s="5"/>
      <c r="K204" s="6">
        <v>74</v>
      </c>
      <c r="L204" s="5"/>
      <c r="M204" s="6">
        <v>354</v>
      </c>
      <c r="N204" s="5"/>
      <c r="O204" s="6">
        <v>716</v>
      </c>
      <c r="P204" s="5"/>
      <c r="Q204" s="6">
        <v>122</v>
      </c>
      <c r="R204" s="5"/>
      <c r="S204" s="6">
        <v>1</v>
      </c>
      <c r="T204" s="5"/>
      <c r="U204" s="6">
        <v>446</v>
      </c>
      <c r="V204" s="5"/>
      <c r="W204" s="6">
        <v>74</v>
      </c>
      <c r="X204" s="5"/>
      <c r="Y204" s="5"/>
    </row>
    <row r="205" spans="1:25" ht="15" customHeight="1" x14ac:dyDescent="0.4">
      <c r="A205" s="4" t="s">
        <v>221</v>
      </c>
      <c r="B205" s="5" t="s">
        <v>32</v>
      </c>
      <c r="C205" s="5"/>
      <c r="D205" s="5"/>
      <c r="F205" s="5"/>
      <c r="H205" s="5"/>
      <c r="J205" s="5"/>
      <c r="L205" s="5"/>
      <c r="N205" s="5"/>
      <c r="P205" s="5"/>
      <c r="R205" s="5"/>
      <c r="T205" s="5"/>
      <c r="V205" s="5"/>
      <c r="X205" s="5"/>
      <c r="Y205" s="5"/>
    </row>
    <row r="206" spans="1:25" ht="15" customHeight="1" x14ac:dyDescent="0.4">
      <c r="A206" s="4" t="s">
        <v>195</v>
      </c>
      <c r="B206" s="5" t="s">
        <v>32</v>
      </c>
      <c r="C206" s="5"/>
      <c r="D206" s="5"/>
      <c r="F206" s="5"/>
      <c r="H206" s="5"/>
      <c r="J206" s="5"/>
      <c r="L206" s="5"/>
      <c r="N206" s="5"/>
      <c r="P206" s="5"/>
      <c r="R206" s="5"/>
      <c r="T206" s="5"/>
      <c r="V206" s="5"/>
      <c r="W206" s="6">
        <v>15</v>
      </c>
      <c r="X206" s="5"/>
      <c r="Y206" s="5"/>
    </row>
    <row r="207" spans="1:25" ht="15" customHeight="1" x14ac:dyDescent="0.4">
      <c r="A207" s="4" t="s">
        <v>196</v>
      </c>
      <c r="B207" s="5" t="s">
        <v>32</v>
      </c>
      <c r="C207" s="5"/>
      <c r="D207" s="5"/>
      <c r="F207" s="5"/>
      <c r="H207" s="5"/>
      <c r="J207" s="5"/>
      <c r="L207" s="5"/>
      <c r="N207" s="5"/>
      <c r="P207" s="5"/>
      <c r="R207" s="5"/>
      <c r="T207" s="5"/>
      <c r="V207" s="5"/>
      <c r="X207" s="5"/>
      <c r="Y207" s="5"/>
    </row>
    <row r="208" spans="1:25" ht="15" customHeight="1" x14ac:dyDescent="0.4">
      <c r="A208" s="4" t="s">
        <v>198</v>
      </c>
      <c r="B208" s="5" t="s">
        <v>32</v>
      </c>
      <c r="C208" s="5"/>
      <c r="D208" s="5"/>
      <c r="E208" s="6">
        <v>2853</v>
      </c>
      <c r="F208" s="5"/>
      <c r="H208" s="5"/>
      <c r="I208" s="6">
        <v>64</v>
      </c>
      <c r="J208" s="5"/>
      <c r="K208" s="6">
        <v>4</v>
      </c>
      <c r="L208" s="5"/>
      <c r="M208" s="6">
        <v>338</v>
      </c>
      <c r="N208" s="5"/>
      <c r="O208" s="6">
        <v>716</v>
      </c>
      <c r="P208" s="5"/>
      <c r="Q208" s="6">
        <v>122</v>
      </c>
      <c r="R208" s="5"/>
      <c r="S208" s="6">
        <v>1</v>
      </c>
      <c r="T208" s="5"/>
      <c r="U208" s="6">
        <v>446</v>
      </c>
      <c r="V208" s="5"/>
      <c r="X208" s="5"/>
      <c r="Y208" s="5"/>
    </row>
    <row r="209" spans="1:25" ht="15" customHeight="1" x14ac:dyDescent="0.4">
      <c r="A209" s="4" t="s">
        <v>199</v>
      </c>
      <c r="B209" s="5" t="s">
        <v>32</v>
      </c>
      <c r="C209" s="5"/>
      <c r="D209" s="5"/>
      <c r="F209" s="5"/>
      <c r="H209" s="5"/>
      <c r="J209" s="5"/>
      <c r="L209" s="5"/>
      <c r="N209" s="5"/>
      <c r="P209" s="5"/>
      <c r="R209" s="5"/>
      <c r="T209" s="5"/>
      <c r="V209" s="5"/>
      <c r="X209" s="5"/>
      <c r="Y209" s="5"/>
    </row>
    <row r="210" spans="1:25" ht="15" customHeight="1" x14ac:dyDescent="0.4">
      <c r="A210" s="4" t="s">
        <v>222</v>
      </c>
      <c r="B210" s="5" t="s">
        <v>32</v>
      </c>
      <c r="C210" s="5"/>
      <c r="D210" s="5"/>
      <c r="F210" s="5"/>
      <c r="H210" s="5"/>
      <c r="J210" s="5"/>
      <c r="L210" s="5"/>
      <c r="N210" s="5"/>
      <c r="P210" s="5"/>
      <c r="R210" s="5"/>
      <c r="T210" s="5"/>
      <c r="V210" s="5"/>
      <c r="X210" s="5"/>
      <c r="Y210" s="5"/>
    </row>
    <row r="211" spans="1:25" ht="15" customHeight="1" x14ac:dyDescent="0.4">
      <c r="A211" s="4" t="s">
        <v>223</v>
      </c>
      <c r="B211" s="5" t="s">
        <v>32</v>
      </c>
      <c r="C211" s="5"/>
      <c r="D211" s="5"/>
      <c r="F211" s="5"/>
      <c r="H211" s="5"/>
      <c r="J211" s="5"/>
      <c r="L211" s="5"/>
      <c r="N211" s="5"/>
      <c r="P211" s="5"/>
      <c r="R211" s="5"/>
      <c r="T211" s="5"/>
      <c r="V211" s="5"/>
      <c r="X211" s="5"/>
      <c r="Y211" s="5"/>
    </row>
    <row r="212" spans="1:25" ht="15" customHeight="1" x14ac:dyDescent="0.4">
      <c r="A212" s="4" t="s">
        <v>224</v>
      </c>
      <c r="B212" s="5" t="s">
        <v>32</v>
      </c>
      <c r="C212" s="5"/>
      <c r="D212" s="5"/>
      <c r="F212" s="5"/>
      <c r="H212" s="5"/>
      <c r="J212" s="5"/>
      <c r="L212" s="5"/>
      <c r="N212" s="5"/>
      <c r="P212" s="5"/>
      <c r="R212" s="5"/>
      <c r="T212" s="5"/>
      <c r="V212" s="5"/>
      <c r="X212" s="5"/>
      <c r="Y212" s="5"/>
    </row>
    <row r="213" spans="1:25" ht="15" customHeight="1" x14ac:dyDescent="0.4">
      <c r="A213" s="4" t="s">
        <v>225</v>
      </c>
      <c r="B213" s="5" t="s">
        <v>32</v>
      </c>
      <c r="C213" s="5"/>
      <c r="D213" s="5"/>
      <c r="F213" s="5"/>
      <c r="H213" s="5"/>
      <c r="J213" s="5"/>
      <c r="L213" s="5"/>
      <c r="N213" s="5"/>
      <c r="P213" s="5"/>
      <c r="R213" s="5"/>
      <c r="T213" s="5"/>
      <c r="V213" s="5"/>
      <c r="X213" s="5"/>
      <c r="Y213" s="5"/>
    </row>
    <row r="214" spans="1:25" ht="15" customHeight="1" x14ac:dyDescent="0.4">
      <c r="A214" s="4" t="s">
        <v>226</v>
      </c>
      <c r="B214" s="5" t="s">
        <v>32</v>
      </c>
      <c r="C214" s="5"/>
      <c r="D214" s="5"/>
      <c r="F214" s="5"/>
      <c r="H214" s="5"/>
      <c r="J214" s="5"/>
      <c r="L214" s="5"/>
      <c r="N214" s="5"/>
      <c r="P214" s="5"/>
      <c r="R214" s="5"/>
      <c r="T214" s="5"/>
      <c r="V214" s="5"/>
      <c r="X214" s="5"/>
      <c r="Y214" s="5"/>
    </row>
    <row r="215" spans="1:25" ht="15" customHeight="1" x14ac:dyDescent="0.4">
      <c r="A215" s="4" t="s">
        <v>227</v>
      </c>
      <c r="B215" s="5" t="s">
        <v>32</v>
      </c>
      <c r="C215" s="5"/>
      <c r="D215" s="5"/>
      <c r="E215" s="6">
        <v>12</v>
      </c>
      <c r="F215" s="5"/>
      <c r="G215" s="6">
        <v>41</v>
      </c>
      <c r="H215" s="5"/>
      <c r="I215" s="6">
        <v>89</v>
      </c>
      <c r="J215" s="5"/>
      <c r="K215" s="6">
        <v>70</v>
      </c>
      <c r="L215" s="5"/>
      <c r="M215" s="6">
        <v>16</v>
      </c>
      <c r="N215" s="5"/>
      <c r="P215" s="5"/>
      <c r="R215" s="5"/>
      <c r="T215" s="5"/>
      <c r="V215" s="5"/>
      <c r="W215" s="6">
        <v>58</v>
      </c>
      <c r="X215" s="5"/>
      <c r="Y215" s="5"/>
    </row>
    <row r="216" spans="1:25" ht="15" customHeight="1" x14ac:dyDescent="0.4">
      <c r="A216" s="4" t="s">
        <v>228</v>
      </c>
      <c r="B216" s="5" t="s">
        <v>32</v>
      </c>
      <c r="C216" s="5"/>
      <c r="D216" s="5"/>
      <c r="E216" s="6">
        <v>1683</v>
      </c>
      <c r="F216" s="5"/>
      <c r="G216" s="6">
        <v>363</v>
      </c>
      <c r="H216" s="5"/>
      <c r="I216" s="6">
        <v>735</v>
      </c>
      <c r="J216" s="5"/>
      <c r="K216" s="6">
        <v>94</v>
      </c>
      <c r="L216" s="5"/>
      <c r="M216" s="6">
        <v>118</v>
      </c>
      <c r="N216" s="5"/>
      <c r="O216" s="6">
        <v>205</v>
      </c>
      <c r="P216" s="5"/>
      <c r="Q216" s="6">
        <v>219</v>
      </c>
      <c r="R216" s="5"/>
      <c r="S216" s="6">
        <v>153</v>
      </c>
      <c r="T216" s="5"/>
      <c r="U216" s="6">
        <v>823</v>
      </c>
      <c r="V216" s="5"/>
      <c r="W216" s="6">
        <v>2192</v>
      </c>
      <c r="X216" s="5"/>
      <c r="Y216" s="5"/>
    </row>
    <row r="217" spans="1:25" ht="15" customHeight="1" x14ac:dyDescent="0.4">
      <c r="A217" s="4" t="s">
        <v>229</v>
      </c>
      <c r="B217" s="5" t="s">
        <v>32</v>
      </c>
      <c r="C217" s="5"/>
      <c r="D217" s="5"/>
      <c r="F217" s="5"/>
      <c r="H217" s="5"/>
      <c r="J217" s="5"/>
      <c r="L217" s="5"/>
      <c r="N217" s="5"/>
      <c r="P217" s="5"/>
      <c r="R217" s="5"/>
      <c r="T217" s="5"/>
      <c r="V217" s="5"/>
      <c r="X217" s="5"/>
      <c r="Y217" s="5"/>
    </row>
    <row r="218" spans="1:25" ht="15" customHeight="1" x14ac:dyDescent="0.4">
      <c r="A218" s="4" t="s">
        <v>230</v>
      </c>
      <c r="B218" s="5" t="s">
        <v>32</v>
      </c>
      <c r="C218" s="5"/>
      <c r="D218" s="5"/>
      <c r="F218" s="5"/>
      <c r="H218" s="5"/>
      <c r="J218" s="5"/>
      <c r="L218" s="5"/>
      <c r="N218" s="5"/>
      <c r="P218" s="5"/>
      <c r="R218" s="5"/>
      <c r="T218" s="5"/>
      <c r="V218" s="5"/>
      <c r="X218" s="5"/>
      <c r="Y218" s="5"/>
    </row>
    <row r="219" spans="1:25" ht="15" customHeight="1" x14ac:dyDescent="0.4">
      <c r="A219" s="4" t="s">
        <v>208</v>
      </c>
      <c r="B219" s="5" t="s">
        <v>32</v>
      </c>
      <c r="C219" s="5"/>
      <c r="D219" s="5"/>
      <c r="F219" s="5"/>
      <c r="H219" s="5"/>
      <c r="J219" s="5"/>
      <c r="L219" s="5"/>
      <c r="N219" s="5"/>
      <c r="P219" s="5"/>
      <c r="R219" s="5"/>
      <c r="T219" s="5"/>
      <c r="V219" s="5"/>
      <c r="X219" s="5"/>
      <c r="Y219" s="5"/>
    </row>
    <row r="220" spans="1:25" ht="15" customHeight="1" x14ac:dyDescent="0.4">
      <c r="A220" s="4" t="s">
        <v>209</v>
      </c>
      <c r="B220" s="5" t="s">
        <v>32</v>
      </c>
      <c r="C220" s="5"/>
      <c r="D220" s="5"/>
      <c r="F220" s="5"/>
      <c r="H220" s="5"/>
      <c r="J220" s="5"/>
      <c r="L220" s="5"/>
      <c r="N220" s="5"/>
      <c r="P220" s="5"/>
      <c r="R220" s="5"/>
      <c r="T220" s="5"/>
      <c r="V220" s="5"/>
      <c r="W220" s="6">
        <v>19</v>
      </c>
      <c r="X220" s="5"/>
      <c r="Y220" s="5"/>
    </row>
    <row r="221" spans="1:25" ht="15" customHeight="1" x14ac:dyDescent="0.4">
      <c r="A221" s="4" t="s">
        <v>211</v>
      </c>
      <c r="B221" s="5" t="s">
        <v>32</v>
      </c>
      <c r="C221" s="5"/>
      <c r="D221" s="5"/>
      <c r="E221" s="6">
        <v>1057</v>
      </c>
      <c r="F221" s="5"/>
      <c r="G221" s="6">
        <v>78</v>
      </c>
      <c r="H221" s="5"/>
      <c r="I221" s="6">
        <v>661</v>
      </c>
      <c r="J221" s="5"/>
      <c r="K221" s="6">
        <v>20</v>
      </c>
      <c r="L221" s="5"/>
      <c r="M221" s="6">
        <v>41</v>
      </c>
      <c r="N221" s="5"/>
      <c r="O221" s="6">
        <v>121</v>
      </c>
      <c r="P221" s="5"/>
      <c r="Q221" s="6">
        <v>117</v>
      </c>
      <c r="R221" s="5"/>
      <c r="S221" s="6">
        <v>70</v>
      </c>
      <c r="T221" s="5"/>
      <c r="U221" s="6">
        <v>646</v>
      </c>
      <c r="V221" s="5"/>
      <c r="W221" s="6">
        <v>1913</v>
      </c>
      <c r="X221" s="5"/>
      <c r="Y221" s="5"/>
    </row>
    <row r="222" spans="1:25" ht="15" customHeight="1" x14ac:dyDescent="0.4">
      <c r="A222" s="4" t="s">
        <v>212</v>
      </c>
      <c r="B222" s="5" t="s">
        <v>32</v>
      </c>
      <c r="C222" s="5"/>
      <c r="D222" s="5"/>
      <c r="F222" s="5"/>
      <c r="H222" s="5"/>
      <c r="J222" s="5"/>
      <c r="L222" s="5"/>
      <c r="N222" s="5"/>
      <c r="P222" s="5"/>
      <c r="R222" s="5"/>
      <c r="T222" s="5"/>
      <c r="V222" s="5"/>
      <c r="X222" s="5"/>
      <c r="Y222" s="5"/>
    </row>
    <row r="223" spans="1:25" ht="15" customHeight="1" x14ac:dyDescent="0.4">
      <c r="A223" s="4" t="s">
        <v>231</v>
      </c>
      <c r="B223" s="5" t="s">
        <v>32</v>
      </c>
      <c r="C223" s="5"/>
      <c r="D223" s="5"/>
      <c r="F223" s="5"/>
      <c r="H223" s="5"/>
      <c r="J223" s="5"/>
      <c r="L223" s="5"/>
      <c r="N223" s="5"/>
      <c r="P223" s="5"/>
      <c r="R223" s="5"/>
      <c r="T223" s="5"/>
      <c r="V223" s="5"/>
      <c r="X223" s="5"/>
      <c r="Y223" s="5"/>
    </row>
    <row r="224" spans="1:25" ht="15" customHeight="1" x14ac:dyDescent="0.4">
      <c r="A224" s="4" t="s">
        <v>232</v>
      </c>
      <c r="B224" s="5" t="s">
        <v>32</v>
      </c>
      <c r="C224" s="5"/>
      <c r="D224" s="5"/>
      <c r="F224" s="5"/>
      <c r="H224" s="5"/>
      <c r="J224" s="5"/>
      <c r="L224" s="5"/>
      <c r="N224" s="5"/>
      <c r="P224" s="5"/>
      <c r="R224" s="5"/>
      <c r="T224" s="5"/>
      <c r="V224" s="5"/>
      <c r="X224" s="5"/>
      <c r="Y224" s="5"/>
    </row>
    <row r="225" spans="1:25" ht="15" customHeight="1" x14ac:dyDescent="0.4">
      <c r="A225" s="4" t="s">
        <v>233</v>
      </c>
      <c r="B225" s="5" t="s">
        <v>32</v>
      </c>
      <c r="C225" s="5"/>
      <c r="D225" s="5"/>
      <c r="F225" s="5"/>
      <c r="H225" s="5"/>
      <c r="J225" s="5"/>
      <c r="L225" s="5"/>
      <c r="N225" s="5"/>
      <c r="P225" s="5"/>
      <c r="R225" s="5"/>
      <c r="T225" s="5"/>
      <c r="V225" s="5"/>
      <c r="X225" s="5"/>
      <c r="Y225" s="5"/>
    </row>
    <row r="226" spans="1:25" ht="15" customHeight="1" x14ac:dyDescent="0.4">
      <c r="A226" s="4" t="s">
        <v>234</v>
      </c>
      <c r="B226" s="5" t="s">
        <v>32</v>
      </c>
      <c r="C226" s="5"/>
      <c r="D226" s="5"/>
      <c r="F226" s="5"/>
      <c r="H226" s="5"/>
      <c r="J226" s="5"/>
      <c r="L226" s="5"/>
      <c r="N226" s="5"/>
      <c r="P226" s="5"/>
      <c r="R226" s="5"/>
      <c r="T226" s="5"/>
      <c r="V226" s="5"/>
      <c r="X226" s="5"/>
      <c r="Y226" s="5"/>
    </row>
    <row r="227" spans="1:25" ht="15" customHeight="1" x14ac:dyDescent="0.4">
      <c r="A227" s="4" t="s">
        <v>235</v>
      </c>
      <c r="B227" s="5" t="s">
        <v>32</v>
      </c>
      <c r="C227" s="5"/>
      <c r="D227" s="5"/>
      <c r="E227" s="6">
        <v>625</v>
      </c>
      <c r="F227" s="5"/>
      <c r="G227" s="6">
        <v>286</v>
      </c>
      <c r="H227" s="5"/>
      <c r="I227" s="6">
        <v>74</v>
      </c>
      <c r="J227" s="5"/>
      <c r="K227" s="6">
        <v>74</v>
      </c>
      <c r="L227" s="5"/>
      <c r="M227" s="6">
        <v>77</v>
      </c>
      <c r="N227" s="5"/>
      <c r="O227" s="6">
        <v>84</v>
      </c>
      <c r="P227" s="5"/>
      <c r="Q227" s="6">
        <v>101</v>
      </c>
      <c r="R227" s="5"/>
      <c r="S227" s="6">
        <v>83</v>
      </c>
      <c r="T227" s="5"/>
      <c r="U227" s="6">
        <v>177</v>
      </c>
      <c r="V227" s="5"/>
      <c r="W227" s="6">
        <v>260</v>
      </c>
      <c r="X227" s="5"/>
      <c r="Y227" s="5"/>
    </row>
    <row r="228" spans="1:25" ht="15" customHeight="1" x14ac:dyDescent="0.4">
      <c r="A228" s="4" t="s">
        <v>236</v>
      </c>
      <c r="B228" s="5" t="s">
        <v>32</v>
      </c>
      <c r="C228" s="5"/>
      <c r="D228" s="5"/>
      <c r="F228" s="5"/>
      <c r="H228" s="5"/>
      <c r="J228" s="5"/>
      <c r="L228" s="5"/>
      <c r="N228" s="5"/>
      <c r="P228" s="5"/>
      <c r="R228" s="5"/>
      <c r="T228" s="5"/>
      <c r="V228" s="5"/>
      <c r="X228" s="5"/>
      <c r="Y228" s="5"/>
    </row>
    <row r="229" spans="1:25" ht="15" customHeight="1" x14ac:dyDescent="0.4">
      <c r="A229" s="4" t="s">
        <v>237</v>
      </c>
      <c r="B229" s="5" t="s">
        <v>32</v>
      </c>
      <c r="C229" s="5"/>
      <c r="D229" s="5"/>
      <c r="E229" s="6">
        <v>2214</v>
      </c>
      <c r="F229" s="5"/>
      <c r="G229" s="6">
        <v>1302</v>
      </c>
      <c r="H229" s="5"/>
      <c r="J229" s="5"/>
      <c r="K229" s="6">
        <v>-496</v>
      </c>
      <c r="L229" s="5"/>
      <c r="M229" s="6">
        <v>-1443</v>
      </c>
      <c r="N229" s="5"/>
      <c r="O229" s="6">
        <v>-1886</v>
      </c>
      <c r="P229" s="5"/>
      <c r="Q229" s="6">
        <v>83</v>
      </c>
      <c r="R229" s="5"/>
      <c r="S229" s="6">
        <v>175</v>
      </c>
      <c r="T229" s="5"/>
      <c r="U229" s="6">
        <v>-640</v>
      </c>
      <c r="V229" s="5"/>
      <c r="W229" s="6">
        <v>-3051</v>
      </c>
      <c r="X229" s="5"/>
      <c r="Y229" s="5"/>
    </row>
    <row r="230" spans="1:25" ht="15" customHeight="1" x14ac:dyDescent="0.4">
      <c r="A230" s="4" t="s">
        <v>238</v>
      </c>
      <c r="B230" s="5" t="s">
        <v>32</v>
      </c>
      <c r="C230" s="5"/>
      <c r="D230" s="5"/>
      <c r="F230" s="5"/>
      <c r="H230" s="5"/>
      <c r="J230" s="5"/>
      <c r="L230" s="5"/>
      <c r="N230" s="5"/>
      <c r="P230" s="5"/>
      <c r="R230" s="5"/>
      <c r="T230" s="5"/>
      <c r="V230" s="5"/>
      <c r="X230" s="5"/>
      <c r="Y230" s="5"/>
    </row>
    <row r="231" spans="1:25" ht="15" customHeight="1" x14ac:dyDescent="0.4">
      <c r="A231" s="4" t="s">
        <v>239</v>
      </c>
      <c r="B231" s="5" t="s">
        <v>32</v>
      </c>
      <c r="C231" s="5"/>
      <c r="D231" s="5"/>
      <c r="F231" s="5"/>
      <c r="H231" s="5"/>
      <c r="J231" s="5"/>
      <c r="L231" s="5"/>
      <c r="N231" s="5"/>
      <c r="P231" s="5"/>
      <c r="R231" s="5"/>
      <c r="T231" s="5"/>
      <c r="V231" s="5"/>
      <c r="X231" s="5"/>
      <c r="Y231" s="5"/>
    </row>
    <row r="232" spans="1:25" ht="15" customHeight="1" x14ac:dyDescent="0.4">
      <c r="A232" s="4" t="s">
        <v>240</v>
      </c>
      <c r="B232" s="5" t="s">
        <v>32</v>
      </c>
      <c r="C232" s="5"/>
      <c r="D232" s="5"/>
      <c r="E232" s="6">
        <v>2214</v>
      </c>
      <c r="F232" s="5"/>
      <c r="G232" s="6">
        <v>1302</v>
      </c>
      <c r="H232" s="5"/>
      <c r="J232" s="5"/>
      <c r="K232" s="6">
        <v>-496</v>
      </c>
      <c r="L232" s="5"/>
      <c r="M232" s="6">
        <v>-1443</v>
      </c>
      <c r="N232" s="5"/>
      <c r="O232" s="6">
        <v>-1886</v>
      </c>
      <c r="P232" s="5"/>
      <c r="Q232" s="6">
        <v>83</v>
      </c>
      <c r="R232" s="5"/>
      <c r="S232" s="6">
        <v>175</v>
      </c>
      <c r="T232" s="5"/>
      <c r="U232" s="6">
        <v>-640</v>
      </c>
      <c r="V232" s="5"/>
      <c r="W232" s="6">
        <v>-3051</v>
      </c>
      <c r="X232" s="5"/>
      <c r="Y232" s="5"/>
    </row>
    <row r="233" spans="1:25" ht="15" customHeight="1" x14ac:dyDescent="0.4">
      <c r="A233" s="4" t="s">
        <v>241</v>
      </c>
      <c r="B233" s="5" t="s">
        <v>32</v>
      </c>
      <c r="C233" s="5"/>
      <c r="D233" s="5"/>
      <c r="E233" s="6">
        <v>1665</v>
      </c>
      <c r="F233" s="5"/>
      <c r="G233" s="6">
        <v>644</v>
      </c>
      <c r="H233" s="5"/>
      <c r="I233" s="6">
        <v>65</v>
      </c>
      <c r="J233" s="5"/>
      <c r="K233" s="6">
        <v>20</v>
      </c>
      <c r="L233" s="5"/>
      <c r="M233" s="6">
        <v>165</v>
      </c>
      <c r="N233" s="5"/>
      <c r="O233" s="6">
        <v>13</v>
      </c>
      <c r="P233" s="5"/>
      <c r="Q233" s="6">
        <v>20</v>
      </c>
      <c r="R233" s="5"/>
      <c r="S233" s="6">
        <v>56</v>
      </c>
      <c r="T233" s="5"/>
      <c r="U233" s="6">
        <v>70</v>
      </c>
      <c r="V233" s="5"/>
      <c r="W233" s="6">
        <v>64</v>
      </c>
      <c r="X233" s="5"/>
      <c r="Y233" s="5"/>
    </row>
    <row r="234" spans="1:25" ht="15" customHeight="1" x14ac:dyDescent="0.4">
      <c r="A234" s="4" t="s">
        <v>242</v>
      </c>
      <c r="B234" s="5" t="s">
        <v>32</v>
      </c>
      <c r="C234" s="5"/>
      <c r="D234" s="5"/>
      <c r="F234" s="5"/>
      <c r="H234" s="5"/>
      <c r="J234" s="5"/>
      <c r="L234" s="5"/>
      <c r="N234" s="5"/>
      <c r="P234" s="5"/>
      <c r="R234" s="5"/>
      <c r="T234" s="5"/>
      <c r="V234" s="5"/>
      <c r="X234" s="5"/>
      <c r="Y234" s="5"/>
    </row>
    <row r="235" spans="1:25" ht="15" customHeight="1" x14ac:dyDescent="0.4">
      <c r="A235" s="4" t="s">
        <v>243</v>
      </c>
      <c r="B235" s="5" t="s">
        <v>32</v>
      </c>
      <c r="C235" s="5"/>
      <c r="D235" s="5"/>
      <c r="F235" s="5"/>
      <c r="H235" s="5"/>
      <c r="J235" s="5"/>
      <c r="L235" s="5"/>
      <c r="N235" s="5"/>
      <c r="P235" s="5"/>
      <c r="R235" s="5"/>
      <c r="T235" s="5"/>
      <c r="V235" s="5"/>
      <c r="X235" s="5"/>
      <c r="Y235" s="5"/>
    </row>
    <row r="236" spans="1:25" ht="15" customHeight="1" x14ac:dyDescent="0.4">
      <c r="A236" s="4" t="s">
        <v>244</v>
      </c>
      <c r="B236" s="5" t="s">
        <v>32</v>
      </c>
      <c r="C236" s="5"/>
      <c r="D236" s="5"/>
      <c r="E236" s="6">
        <v>1665</v>
      </c>
      <c r="F236" s="5"/>
      <c r="G236" s="6">
        <v>644</v>
      </c>
      <c r="H236" s="5"/>
      <c r="I236" s="6">
        <v>207</v>
      </c>
      <c r="J236" s="5"/>
      <c r="K236" s="6">
        <v>34</v>
      </c>
      <c r="L236" s="5"/>
      <c r="M236" s="6">
        <v>13</v>
      </c>
      <c r="N236" s="5"/>
      <c r="O236" s="6">
        <v>21</v>
      </c>
      <c r="P236" s="5"/>
      <c r="Q236" s="6">
        <v>19</v>
      </c>
      <c r="R236" s="5"/>
      <c r="S236" s="6">
        <v>53</v>
      </c>
      <c r="T236" s="5"/>
      <c r="U236" s="6">
        <v>70</v>
      </c>
      <c r="V236" s="5"/>
      <c r="W236" s="6">
        <v>19</v>
      </c>
      <c r="X236" s="5"/>
      <c r="Y236" s="5"/>
    </row>
    <row r="237" spans="1:25" ht="15" customHeight="1" x14ac:dyDescent="0.4">
      <c r="A237" s="4" t="s">
        <v>245</v>
      </c>
      <c r="B237" s="5" t="s">
        <v>32</v>
      </c>
      <c r="C237" s="5"/>
      <c r="D237" s="5"/>
      <c r="F237" s="5"/>
      <c r="H237" s="5"/>
      <c r="I237" s="6">
        <v>-142</v>
      </c>
      <c r="J237" s="5"/>
      <c r="K237" s="6">
        <v>-14</v>
      </c>
      <c r="L237" s="5"/>
      <c r="M237" s="6">
        <v>152</v>
      </c>
      <c r="N237" s="5"/>
      <c r="O237" s="6">
        <v>-8</v>
      </c>
      <c r="P237" s="5"/>
      <c r="Q237" s="6">
        <v>1</v>
      </c>
      <c r="R237" s="5"/>
      <c r="S237" s="6">
        <v>3</v>
      </c>
      <c r="T237" s="5"/>
      <c r="V237" s="5"/>
      <c r="W237" s="6">
        <v>45</v>
      </c>
      <c r="X237" s="5"/>
      <c r="Y237" s="5"/>
    </row>
    <row r="238" spans="1:25" ht="15" customHeight="1" x14ac:dyDescent="0.4">
      <c r="A238" s="4" t="s">
        <v>246</v>
      </c>
      <c r="B238" s="5" t="s">
        <v>32</v>
      </c>
      <c r="C238" s="5"/>
      <c r="D238" s="5"/>
      <c r="F238" s="5"/>
      <c r="H238" s="5"/>
      <c r="J238" s="5"/>
      <c r="L238" s="5"/>
      <c r="N238" s="5"/>
      <c r="P238" s="5"/>
      <c r="R238" s="5"/>
      <c r="T238" s="5"/>
      <c r="V238" s="5"/>
      <c r="X238" s="5"/>
      <c r="Y238" s="5"/>
    </row>
    <row r="239" spans="1:25" ht="15" customHeight="1" x14ac:dyDescent="0.4">
      <c r="A239" s="4" t="s">
        <v>247</v>
      </c>
      <c r="B239" s="5" t="s">
        <v>32</v>
      </c>
      <c r="C239" s="5"/>
      <c r="D239" s="5"/>
      <c r="F239" s="5"/>
      <c r="H239" s="5"/>
      <c r="J239" s="5"/>
      <c r="L239" s="5"/>
      <c r="N239" s="5"/>
      <c r="P239" s="5"/>
      <c r="R239" s="5"/>
      <c r="T239" s="5"/>
      <c r="V239" s="5"/>
      <c r="X239" s="5"/>
      <c r="Y239" s="5"/>
    </row>
    <row r="240" spans="1:25" ht="15" customHeight="1" x14ac:dyDescent="0.4">
      <c r="A240" s="4" t="s">
        <v>248</v>
      </c>
      <c r="B240" s="5" t="s">
        <v>32</v>
      </c>
      <c r="C240" s="5"/>
      <c r="D240" s="5"/>
      <c r="E240" s="6">
        <v>19</v>
      </c>
      <c r="F240" s="5"/>
      <c r="G240" s="6">
        <v>6</v>
      </c>
      <c r="H240" s="5"/>
      <c r="I240" s="6">
        <v>-9</v>
      </c>
      <c r="J240" s="5"/>
      <c r="K240" s="6">
        <v>-42</v>
      </c>
      <c r="L240" s="5"/>
      <c r="N240" s="5"/>
      <c r="O240" s="6">
        <v>-8</v>
      </c>
      <c r="P240" s="5"/>
      <c r="Q240" s="6">
        <v>19</v>
      </c>
      <c r="R240" s="5"/>
      <c r="S240" s="6">
        <v>20</v>
      </c>
      <c r="T240" s="5"/>
      <c r="U240" s="6">
        <v>14</v>
      </c>
      <c r="V240" s="5"/>
      <c r="W240" s="6">
        <v>1</v>
      </c>
      <c r="X240" s="5"/>
      <c r="Y240" s="5"/>
    </row>
    <row r="241" spans="1:25" ht="15" customHeight="1" x14ac:dyDescent="0.4">
      <c r="A241" s="4" t="s">
        <v>249</v>
      </c>
      <c r="B241" s="5" t="s">
        <v>32</v>
      </c>
      <c r="C241" s="5"/>
      <c r="D241" s="5"/>
      <c r="F241" s="5"/>
      <c r="H241" s="5"/>
      <c r="J241" s="5"/>
      <c r="L241" s="5"/>
      <c r="N241" s="5"/>
      <c r="O241" s="6">
        <v>24</v>
      </c>
      <c r="P241" s="5"/>
      <c r="Q241" s="6">
        <v>207</v>
      </c>
      <c r="R241" s="5"/>
      <c r="S241" s="6">
        <v>200</v>
      </c>
      <c r="T241" s="5"/>
      <c r="V241" s="5"/>
      <c r="X241" s="5"/>
      <c r="Y241" s="5"/>
    </row>
    <row r="242" spans="1:25" ht="15" customHeight="1" x14ac:dyDescent="0.4">
      <c r="A242" s="4" t="s">
        <v>250</v>
      </c>
      <c r="B242" s="5" t="s">
        <v>32</v>
      </c>
      <c r="C242" s="5"/>
      <c r="D242" s="5"/>
      <c r="F242" s="5"/>
      <c r="H242" s="5"/>
      <c r="J242" s="5"/>
      <c r="L242" s="5"/>
      <c r="N242" s="5"/>
      <c r="O242" s="6">
        <v>-38</v>
      </c>
      <c r="P242" s="5"/>
      <c r="Q242" s="6">
        <v>3</v>
      </c>
      <c r="R242" s="5"/>
      <c r="S242" s="6">
        <v>9</v>
      </c>
      <c r="T242" s="5"/>
      <c r="V242" s="5"/>
      <c r="X242" s="5"/>
      <c r="Y242" s="5"/>
    </row>
    <row r="243" spans="1:25" ht="15" customHeight="1" x14ac:dyDescent="0.4">
      <c r="A243" s="4" t="s">
        <v>251</v>
      </c>
      <c r="B243" s="5" t="s">
        <v>32</v>
      </c>
      <c r="C243" s="5"/>
      <c r="D243" s="5"/>
      <c r="F243" s="5"/>
      <c r="H243" s="5"/>
      <c r="J243" s="5"/>
      <c r="L243" s="5"/>
      <c r="N243" s="5"/>
      <c r="P243" s="5"/>
      <c r="R243" s="5"/>
      <c r="T243" s="5"/>
      <c r="V243" s="5"/>
      <c r="X243" s="5"/>
      <c r="Y243" s="5"/>
    </row>
    <row r="244" spans="1:25" ht="15" customHeight="1" x14ac:dyDescent="0.4">
      <c r="A244" s="4" t="s">
        <v>252</v>
      </c>
      <c r="B244" s="5" t="s">
        <v>32</v>
      </c>
      <c r="C244" s="5"/>
      <c r="D244" s="5"/>
      <c r="F244" s="5"/>
      <c r="H244" s="5"/>
      <c r="J244" s="5"/>
      <c r="L244" s="5"/>
      <c r="N244" s="5"/>
      <c r="P244" s="5"/>
      <c r="R244" s="5"/>
      <c r="T244" s="5"/>
      <c r="V244" s="5"/>
      <c r="X244" s="5"/>
      <c r="Y244" s="5"/>
    </row>
    <row r="245" spans="1:25" ht="15" customHeight="1" x14ac:dyDescent="0.4">
      <c r="A245" s="4" t="s">
        <v>253</v>
      </c>
      <c r="B245" s="5" t="s">
        <v>32</v>
      </c>
      <c r="C245" s="5"/>
      <c r="D245" s="5"/>
      <c r="E245" s="6">
        <v>531</v>
      </c>
      <c r="F245" s="5"/>
      <c r="G245" s="6">
        <v>653</v>
      </c>
      <c r="H245" s="5"/>
      <c r="I245" s="6">
        <v>-56</v>
      </c>
      <c r="J245" s="5"/>
      <c r="K245" s="6">
        <v>-473</v>
      </c>
      <c r="L245" s="5"/>
      <c r="M245" s="6">
        <v>-1609</v>
      </c>
      <c r="N245" s="5"/>
      <c r="O245" s="6">
        <v>-1953</v>
      </c>
      <c r="P245" s="5"/>
      <c r="Q245" s="6">
        <v>-159</v>
      </c>
      <c r="R245" s="5"/>
      <c r="S245" s="6">
        <v>-92</v>
      </c>
      <c r="T245" s="5"/>
      <c r="U245" s="6">
        <v>-724</v>
      </c>
      <c r="V245" s="5"/>
      <c r="W245" s="6">
        <v>-3116</v>
      </c>
      <c r="X245" s="5"/>
      <c r="Y245" s="5"/>
    </row>
    <row r="246" spans="1:25" ht="15" customHeight="1" x14ac:dyDescent="0.4">
      <c r="A246" s="4" t="s">
        <v>254</v>
      </c>
      <c r="B246" s="5" t="s">
        <v>32</v>
      </c>
      <c r="C246" s="5"/>
      <c r="D246" s="5"/>
      <c r="F246" s="5"/>
      <c r="H246" s="5"/>
      <c r="J246" s="5"/>
      <c r="L246" s="5"/>
      <c r="N246" s="5"/>
      <c r="P246" s="5"/>
      <c r="R246" s="5"/>
      <c r="T246" s="5"/>
      <c r="V246" s="5"/>
      <c r="W246" s="6">
        <v>-3051</v>
      </c>
      <c r="X246" s="5"/>
      <c r="Y246" s="5"/>
    </row>
    <row r="247" spans="1:25" ht="15" customHeight="1" x14ac:dyDescent="0.4">
      <c r="A247" s="4" t="s">
        <v>255</v>
      </c>
      <c r="B247" s="5" t="s">
        <v>32</v>
      </c>
      <c r="C247" s="5"/>
      <c r="D247" s="5"/>
      <c r="F247" s="5"/>
      <c r="H247" s="5"/>
      <c r="J247" s="5"/>
      <c r="L247" s="5"/>
      <c r="N247" s="5"/>
      <c r="P247" s="5"/>
      <c r="R247" s="5"/>
      <c r="T247" s="5"/>
      <c r="V247" s="5"/>
      <c r="W247" s="6">
        <v>779</v>
      </c>
      <c r="X247" s="5"/>
      <c r="Y247" s="5"/>
    </row>
    <row r="248" spans="1:25" ht="15" customHeight="1" x14ac:dyDescent="0.4">
      <c r="A248" s="4" t="s">
        <v>256</v>
      </c>
      <c r="B248" s="5" t="s">
        <v>32</v>
      </c>
      <c r="C248" s="5"/>
      <c r="D248" s="5"/>
      <c r="F248" s="5"/>
      <c r="H248" s="5"/>
      <c r="J248" s="5"/>
      <c r="L248" s="5"/>
      <c r="N248" s="5"/>
      <c r="P248" s="5"/>
      <c r="R248" s="5"/>
      <c r="T248" s="5"/>
      <c r="V248" s="5"/>
      <c r="X248" s="5"/>
      <c r="Y248" s="5"/>
    </row>
    <row r="249" spans="1:25" ht="15" customHeight="1" x14ac:dyDescent="0.4">
      <c r="A249" s="4" t="s">
        <v>257</v>
      </c>
      <c r="B249" s="5" t="s">
        <v>32</v>
      </c>
      <c r="C249" s="5"/>
      <c r="D249" s="5"/>
      <c r="F249" s="5"/>
      <c r="H249" s="5"/>
      <c r="J249" s="5"/>
      <c r="L249" s="5"/>
      <c r="N249" s="5"/>
      <c r="P249" s="5"/>
      <c r="R249" s="5"/>
      <c r="T249" s="5"/>
      <c r="V249" s="5"/>
      <c r="X249" s="5"/>
      <c r="Y249" s="5"/>
    </row>
    <row r="250" spans="1:25" ht="15" customHeight="1" x14ac:dyDescent="0.4">
      <c r="A250" s="4" t="s">
        <v>258</v>
      </c>
      <c r="B250" s="5" t="s">
        <v>32</v>
      </c>
      <c r="C250" s="5"/>
      <c r="D250" s="5"/>
      <c r="F250" s="5"/>
      <c r="H250" s="5"/>
      <c r="J250" s="5"/>
      <c r="L250" s="5"/>
      <c r="N250" s="5"/>
      <c r="P250" s="5"/>
      <c r="R250" s="5"/>
      <c r="T250" s="5"/>
      <c r="V250" s="5"/>
      <c r="X250" s="5"/>
      <c r="Y250" s="5"/>
    </row>
    <row r="251" spans="1:25" ht="15" customHeight="1" x14ac:dyDescent="0.4">
      <c r="A251" s="4" t="s">
        <v>259</v>
      </c>
      <c r="B251" s="5" t="s">
        <v>32</v>
      </c>
      <c r="C251" s="5"/>
      <c r="D251" s="5"/>
      <c r="F251" s="5"/>
      <c r="H251" s="5"/>
      <c r="J251" s="5"/>
      <c r="L251" s="5"/>
      <c r="N251" s="5"/>
      <c r="P251" s="5"/>
      <c r="R251" s="5"/>
      <c r="T251" s="5"/>
      <c r="V251" s="5"/>
      <c r="W251" s="6">
        <v>189</v>
      </c>
      <c r="X251" s="5"/>
      <c r="Y251" s="5"/>
    </row>
    <row r="252" spans="1:25" ht="15" customHeight="1" x14ac:dyDescent="0.4">
      <c r="A252" s="4" t="s">
        <v>260</v>
      </c>
      <c r="B252" s="5" t="s">
        <v>32</v>
      </c>
      <c r="C252" s="5"/>
      <c r="D252" s="5"/>
      <c r="F252" s="5"/>
      <c r="H252" s="5"/>
      <c r="J252" s="5"/>
      <c r="L252" s="5"/>
      <c r="N252" s="5"/>
      <c r="P252" s="5"/>
      <c r="R252" s="5"/>
      <c r="T252" s="5"/>
      <c r="V252" s="5"/>
      <c r="W252" s="6">
        <v>19</v>
      </c>
      <c r="X252" s="5"/>
      <c r="Y252" s="5"/>
    </row>
    <row r="253" spans="1:25" ht="15" customHeight="1" x14ac:dyDescent="0.4">
      <c r="A253" s="4" t="s">
        <v>261</v>
      </c>
      <c r="B253" s="5" t="s">
        <v>32</v>
      </c>
      <c r="C253" s="5"/>
      <c r="D253" s="5"/>
      <c r="F253" s="5"/>
      <c r="H253" s="5"/>
      <c r="J253" s="5"/>
      <c r="L253" s="5"/>
      <c r="N253" s="5"/>
      <c r="P253" s="5"/>
      <c r="R253" s="5"/>
      <c r="T253" s="5"/>
      <c r="V253" s="5"/>
      <c r="X253" s="5"/>
      <c r="Y253" s="5"/>
    </row>
    <row r="254" spans="1:25" ht="15" customHeight="1" x14ac:dyDescent="0.4">
      <c r="A254" s="4" t="s">
        <v>262</v>
      </c>
      <c r="B254" s="5" t="s">
        <v>32</v>
      </c>
      <c r="C254" s="5"/>
      <c r="D254" s="5"/>
      <c r="F254" s="5"/>
      <c r="H254" s="5"/>
      <c r="J254" s="5"/>
      <c r="L254" s="5"/>
      <c r="N254" s="5"/>
      <c r="P254" s="5"/>
      <c r="R254" s="5"/>
      <c r="T254" s="5"/>
      <c r="V254" s="5"/>
      <c r="W254" s="6">
        <v>96</v>
      </c>
      <c r="X254" s="5"/>
      <c r="Y254" s="5"/>
    </row>
    <row r="255" spans="1:25" ht="15" customHeight="1" x14ac:dyDescent="0.4">
      <c r="A255" s="4" t="s">
        <v>263</v>
      </c>
      <c r="B255" s="5" t="s">
        <v>32</v>
      </c>
      <c r="C255" s="5"/>
      <c r="D255" s="5"/>
      <c r="F255" s="5"/>
      <c r="H255" s="5"/>
      <c r="J255" s="5"/>
      <c r="L255" s="5"/>
      <c r="N255" s="5"/>
      <c r="P255" s="5"/>
      <c r="R255" s="5"/>
      <c r="T255" s="5"/>
      <c r="V255" s="5"/>
      <c r="W255" s="6">
        <v>13</v>
      </c>
      <c r="X255" s="5"/>
      <c r="Y255" s="5"/>
    </row>
    <row r="256" spans="1:25" ht="15" customHeight="1" x14ac:dyDescent="0.4">
      <c r="A256" s="4" t="s">
        <v>264</v>
      </c>
      <c r="B256" s="5" t="s">
        <v>32</v>
      </c>
      <c r="C256" s="5"/>
      <c r="D256" s="5"/>
      <c r="F256" s="5"/>
      <c r="H256" s="5"/>
      <c r="J256" s="5"/>
      <c r="L256" s="5"/>
      <c r="N256" s="5"/>
      <c r="P256" s="5"/>
      <c r="R256" s="5"/>
      <c r="T256" s="5"/>
      <c r="V256" s="5"/>
      <c r="X256" s="5"/>
      <c r="Y256" s="5"/>
    </row>
    <row r="257" spans="1:25" ht="15" customHeight="1" x14ac:dyDescent="0.4">
      <c r="A257" s="4" t="s">
        <v>265</v>
      </c>
      <c r="B257" s="5" t="s">
        <v>32</v>
      </c>
      <c r="C257" s="5"/>
      <c r="D257" s="5"/>
      <c r="F257" s="5"/>
      <c r="H257" s="5"/>
      <c r="J257" s="5"/>
      <c r="L257" s="5"/>
      <c r="N257" s="5"/>
      <c r="P257" s="5"/>
      <c r="R257" s="5"/>
      <c r="T257" s="5"/>
      <c r="V257" s="5"/>
      <c r="W257" s="6">
        <v>1804</v>
      </c>
      <c r="X257" s="5"/>
      <c r="Y257" s="5"/>
    </row>
    <row r="258" spans="1:25" ht="15" customHeight="1" x14ac:dyDescent="0.4">
      <c r="A258" s="4" t="s">
        <v>266</v>
      </c>
      <c r="B258" s="5" t="s">
        <v>32</v>
      </c>
      <c r="C258" s="5"/>
      <c r="D258" s="5"/>
      <c r="F258" s="5"/>
      <c r="H258" s="5"/>
      <c r="J258" s="5"/>
      <c r="L258" s="5"/>
      <c r="N258" s="5"/>
      <c r="P258" s="5"/>
      <c r="R258" s="5"/>
      <c r="T258" s="5"/>
      <c r="V258" s="5"/>
      <c r="X258" s="5"/>
      <c r="Y258" s="5"/>
    </row>
    <row r="259" spans="1:25" ht="15" customHeight="1" x14ac:dyDescent="0.4">
      <c r="A259" s="4" t="s">
        <v>267</v>
      </c>
      <c r="B259" s="5" t="s">
        <v>32</v>
      </c>
      <c r="C259" s="5"/>
      <c r="D259" s="5"/>
      <c r="F259" s="5"/>
      <c r="H259" s="5"/>
      <c r="J259" s="5"/>
      <c r="L259" s="5"/>
      <c r="N259" s="5"/>
      <c r="P259" s="5"/>
      <c r="R259" s="5"/>
      <c r="T259" s="5"/>
      <c r="V259" s="5"/>
      <c r="W259" s="6">
        <v>176</v>
      </c>
      <c r="X259" s="5"/>
      <c r="Y259" s="5"/>
    </row>
    <row r="260" spans="1:25" ht="15" customHeight="1" x14ac:dyDescent="0.4">
      <c r="A260" s="4" t="s">
        <v>268</v>
      </c>
      <c r="B260" s="5" t="s">
        <v>32</v>
      </c>
      <c r="C260" s="5"/>
      <c r="D260" s="5"/>
      <c r="F260" s="5"/>
      <c r="H260" s="5"/>
      <c r="J260" s="5"/>
      <c r="L260" s="5"/>
      <c r="N260" s="5"/>
      <c r="P260" s="5"/>
      <c r="R260" s="5"/>
      <c r="T260" s="5"/>
      <c r="V260" s="5"/>
      <c r="X260" s="5"/>
      <c r="Y260" s="5"/>
    </row>
    <row r="261" spans="1:25" ht="15" customHeight="1" x14ac:dyDescent="0.4">
      <c r="A261" s="4" t="s">
        <v>269</v>
      </c>
      <c r="B261" s="5" t="s">
        <v>32</v>
      </c>
      <c r="C261" s="5"/>
      <c r="D261" s="5"/>
      <c r="F261" s="5"/>
      <c r="H261" s="5"/>
      <c r="J261" s="5"/>
      <c r="L261" s="5"/>
      <c r="N261" s="5"/>
      <c r="P261" s="5"/>
      <c r="R261" s="5"/>
      <c r="T261" s="5"/>
      <c r="V261" s="5"/>
      <c r="W261" s="6">
        <v>-82</v>
      </c>
      <c r="X261" s="5"/>
      <c r="Y261" s="5"/>
    </row>
    <row r="262" spans="1:25" ht="15" customHeight="1" x14ac:dyDescent="0.4">
      <c r="A262" s="4" t="s">
        <v>270</v>
      </c>
      <c r="B262" s="5" t="s">
        <v>32</v>
      </c>
      <c r="C262" s="5"/>
      <c r="D262" s="5"/>
      <c r="F262" s="5"/>
      <c r="H262" s="5"/>
      <c r="J262" s="5"/>
      <c r="L262" s="5"/>
      <c r="N262" s="5"/>
      <c r="P262" s="5"/>
      <c r="R262" s="5"/>
      <c r="T262" s="5"/>
      <c r="V262" s="5"/>
      <c r="W262" s="6">
        <v>-45</v>
      </c>
      <c r="X262" s="5"/>
      <c r="Y262" s="5"/>
    </row>
    <row r="263" spans="1:25" ht="15" customHeight="1" x14ac:dyDescent="0.4">
      <c r="A263" s="4" t="s">
        <v>271</v>
      </c>
      <c r="B263" s="5" t="s">
        <v>32</v>
      </c>
      <c r="C263" s="5"/>
      <c r="D263" s="5"/>
      <c r="F263" s="5"/>
      <c r="H263" s="5"/>
      <c r="J263" s="5"/>
      <c r="L263" s="5"/>
      <c r="N263" s="5"/>
      <c r="P263" s="5"/>
      <c r="R263" s="5"/>
      <c r="T263" s="5"/>
      <c r="V263" s="5"/>
      <c r="X263" s="5"/>
      <c r="Y263" s="5"/>
    </row>
    <row r="264" spans="1:25" ht="15" customHeight="1" x14ac:dyDescent="0.4">
      <c r="A264" s="4" t="s">
        <v>272</v>
      </c>
      <c r="B264" s="5" t="s">
        <v>32</v>
      </c>
      <c r="C264" s="5"/>
      <c r="D264" s="5"/>
      <c r="F264" s="5"/>
      <c r="H264" s="5"/>
      <c r="J264" s="5"/>
      <c r="L264" s="5"/>
      <c r="N264" s="5"/>
      <c r="P264" s="5"/>
      <c r="R264" s="5"/>
      <c r="T264" s="5"/>
      <c r="V264" s="5"/>
      <c r="X264" s="5"/>
      <c r="Y264" s="5"/>
    </row>
    <row r="265" spans="1:25" ht="15" customHeight="1" x14ac:dyDescent="0.4">
      <c r="A265" s="4" t="s">
        <v>273</v>
      </c>
      <c r="B265" s="5" t="s">
        <v>32</v>
      </c>
      <c r="C265" s="5"/>
      <c r="D265" s="5"/>
      <c r="F265" s="5"/>
      <c r="H265" s="5"/>
      <c r="J265" s="5"/>
      <c r="L265" s="5"/>
      <c r="N265" s="5"/>
      <c r="P265" s="5"/>
      <c r="R265" s="5"/>
      <c r="T265" s="5"/>
      <c r="V265" s="5"/>
      <c r="W265" s="6">
        <v>-8</v>
      </c>
      <c r="X265" s="5"/>
      <c r="Y265" s="5"/>
    </row>
    <row r="266" spans="1:25" ht="15" customHeight="1" x14ac:dyDescent="0.4">
      <c r="A266" s="4" t="s">
        <v>274</v>
      </c>
      <c r="B266" s="5" t="s">
        <v>32</v>
      </c>
      <c r="C266" s="5"/>
      <c r="D266" s="5"/>
      <c r="F266" s="5"/>
      <c r="H266" s="5"/>
      <c r="J266" s="5"/>
      <c r="L266" s="5"/>
      <c r="N266" s="5"/>
      <c r="P266" s="5"/>
      <c r="R266" s="5"/>
      <c r="T266" s="5"/>
      <c r="V266" s="5"/>
      <c r="W266" s="6">
        <v>427</v>
      </c>
      <c r="X266" s="5"/>
      <c r="Y266" s="5"/>
    </row>
    <row r="267" spans="1:25" ht="15" customHeight="1" x14ac:dyDescent="0.4">
      <c r="A267" s="4" t="s">
        <v>275</v>
      </c>
      <c r="B267" s="5" t="s">
        <v>32</v>
      </c>
      <c r="C267" s="5"/>
      <c r="D267" s="5"/>
      <c r="F267" s="5"/>
      <c r="H267" s="5"/>
      <c r="J267" s="5"/>
      <c r="L267" s="5"/>
      <c r="N267" s="5"/>
      <c r="P267" s="5"/>
      <c r="R267" s="5"/>
      <c r="T267" s="5"/>
      <c r="V267" s="5"/>
      <c r="X267" s="5"/>
      <c r="Y267" s="5"/>
    </row>
    <row r="268" spans="1:25" ht="15" customHeight="1" x14ac:dyDescent="0.4">
      <c r="A268" s="4" t="s">
        <v>276</v>
      </c>
      <c r="B268" s="5" t="s">
        <v>32</v>
      </c>
      <c r="C268" s="5"/>
      <c r="D268" s="5"/>
      <c r="F268" s="5"/>
      <c r="H268" s="5"/>
      <c r="J268" s="5"/>
      <c r="L268" s="5"/>
      <c r="N268" s="5"/>
      <c r="P268" s="5"/>
      <c r="R268" s="5"/>
      <c r="T268" s="5"/>
      <c r="V268" s="5"/>
      <c r="X268" s="5"/>
      <c r="Y268" s="5"/>
    </row>
    <row r="269" spans="1:25" ht="15" customHeight="1" x14ac:dyDescent="0.4">
      <c r="A269" s="4" t="s">
        <v>277</v>
      </c>
      <c r="B269" s="5" t="s">
        <v>32</v>
      </c>
      <c r="C269" s="5"/>
      <c r="D269" s="5"/>
      <c r="F269" s="5"/>
      <c r="H269" s="5"/>
      <c r="J269" s="5"/>
      <c r="L269" s="5"/>
      <c r="N269" s="5"/>
      <c r="P269" s="5"/>
      <c r="R269" s="5"/>
      <c r="T269" s="5"/>
      <c r="V269" s="5"/>
      <c r="X269" s="5"/>
      <c r="Y269" s="5"/>
    </row>
    <row r="270" spans="1:25" ht="15" customHeight="1" x14ac:dyDescent="0.4">
      <c r="A270" s="4" t="s">
        <v>278</v>
      </c>
      <c r="B270" s="5" t="s">
        <v>32</v>
      </c>
      <c r="C270" s="5"/>
      <c r="D270" s="5"/>
      <c r="F270" s="5"/>
      <c r="H270" s="5"/>
      <c r="J270" s="5"/>
      <c r="L270" s="5"/>
      <c r="N270" s="5"/>
      <c r="P270" s="5"/>
      <c r="R270" s="5"/>
      <c r="T270" s="5"/>
      <c r="V270" s="5"/>
      <c r="X270" s="5"/>
      <c r="Y270" s="5"/>
    </row>
    <row r="271" spans="1:25" ht="15" customHeight="1" x14ac:dyDescent="0.4">
      <c r="A271" s="4" t="s">
        <v>279</v>
      </c>
      <c r="B271" s="5" t="s">
        <v>32</v>
      </c>
      <c r="C271" s="5"/>
      <c r="D271" s="5"/>
      <c r="F271" s="5"/>
      <c r="H271" s="5"/>
      <c r="J271" s="5"/>
      <c r="L271" s="5"/>
      <c r="N271" s="5"/>
      <c r="P271" s="5"/>
      <c r="R271" s="5"/>
      <c r="T271" s="5"/>
      <c r="V271" s="5"/>
      <c r="X271" s="5"/>
      <c r="Y271" s="5"/>
    </row>
    <row r="272" spans="1:25" ht="15" customHeight="1" x14ac:dyDescent="0.4">
      <c r="A272" s="4" t="s">
        <v>280</v>
      </c>
      <c r="B272" s="5" t="s">
        <v>32</v>
      </c>
      <c r="C272" s="5"/>
      <c r="D272" s="5"/>
      <c r="F272" s="5"/>
      <c r="H272" s="5"/>
      <c r="J272" s="5"/>
      <c r="L272" s="5"/>
      <c r="N272" s="5"/>
      <c r="P272" s="5"/>
      <c r="R272" s="5"/>
      <c r="T272" s="5"/>
      <c r="V272" s="5"/>
      <c r="W272" s="6">
        <v>2163</v>
      </c>
      <c r="X272" s="5"/>
      <c r="Y272" s="5"/>
    </row>
    <row r="273" spans="1:25" ht="15" customHeight="1" x14ac:dyDescent="0.4">
      <c r="A273" s="4" t="s">
        <v>281</v>
      </c>
      <c r="B273" s="5" t="s">
        <v>32</v>
      </c>
      <c r="C273" s="5"/>
      <c r="D273" s="5"/>
      <c r="F273" s="5"/>
      <c r="H273" s="5"/>
      <c r="J273" s="5"/>
      <c r="L273" s="5"/>
      <c r="N273" s="5"/>
      <c r="P273" s="5"/>
      <c r="R273" s="5"/>
      <c r="T273" s="5"/>
      <c r="V273" s="5"/>
      <c r="W273" s="6">
        <v>-659</v>
      </c>
      <c r="X273" s="5"/>
      <c r="Y273" s="5"/>
    </row>
    <row r="274" spans="1:25" ht="15" customHeight="1" x14ac:dyDescent="0.4">
      <c r="A274" s="4" t="s">
        <v>282</v>
      </c>
      <c r="B274" s="5" t="s">
        <v>32</v>
      </c>
      <c r="C274" s="5"/>
      <c r="D274" s="5"/>
      <c r="F274" s="5"/>
      <c r="H274" s="5"/>
      <c r="J274" s="5"/>
      <c r="L274" s="5"/>
      <c r="N274" s="5"/>
      <c r="P274" s="5"/>
      <c r="R274" s="5"/>
      <c r="T274" s="5"/>
      <c r="V274" s="5"/>
      <c r="W274" s="6">
        <v>-1327</v>
      </c>
      <c r="X274" s="5"/>
      <c r="Y274" s="5"/>
    </row>
    <row r="275" spans="1:25" ht="15" customHeight="1" x14ac:dyDescent="0.4">
      <c r="A275" s="4" t="s">
        <v>283</v>
      </c>
      <c r="B275" s="5" t="s">
        <v>32</v>
      </c>
      <c r="C275" s="5"/>
      <c r="D275" s="5"/>
      <c r="F275" s="5"/>
      <c r="H275" s="5"/>
      <c r="J275" s="5"/>
      <c r="L275" s="5"/>
      <c r="N275" s="5"/>
      <c r="P275" s="5"/>
      <c r="R275" s="5"/>
      <c r="T275" s="5"/>
      <c r="V275" s="5"/>
      <c r="X275" s="5"/>
      <c r="Y275" s="5"/>
    </row>
    <row r="276" spans="1:25" ht="15" customHeight="1" x14ac:dyDescent="0.4">
      <c r="A276" s="4" t="s">
        <v>284</v>
      </c>
      <c r="B276" s="5" t="s">
        <v>32</v>
      </c>
      <c r="C276" s="5"/>
      <c r="D276" s="5"/>
      <c r="F276" s="5"/>
      <c r="H276" s="5"/>
      <c r="J276" s="5"/>
      <c r="L276" s="5"/>
      <c r="N276" s="5"/>
      <c r="P276" s="5"/>
      <c r="R276" s="5"/>
      <c r="T276" s="5"/>
      <c r="V276" s="5"/>
      <c r="X276" s="5"/>
      <c r="Y276" s="5"/>
    </row>
    <row r="277" spans="1:25" ht="15" customHeight="1" x14ac:dyDescent="0.4">
      <c r="A277" s="4" t="s">
        <v>285</v>
      </c>
      <c r="B277" s="5" t="s">
        <v>32</v>
      </c>
      <c r="C277" s="5"/>
      <c r="D277" s="5"/>
      <c r="F277" s="5"/>
      <c r="H277" s="5"/>
      <c r="J277" s="5"/>
      <c r="L277" s="5"/>
      <c r="N277" s="5"/>
      <c r="P277" s="5"/>
      <c r="R277" s="5"/>
      <c r="T277" s="5"/>
      <c r="V277" s="5"/>
      <c r="W277" s="6">
        <v>-115</v>
      </c>
      <c r="X277" s="5"/>
      <c r="Y277" s="5"/>
    </row>
    <row r="278" spans="1:25" ht="15" customHeight="1" x14ac:dyDescent="0.4">
      <c r="A278" s="4" t="s">
        <v>286</v>
      </c>
      <c r="B278" s="5" t="s">
        <v>32</v>
      </c>
      <c r="C278" s="5"/>
      <c r="D278" s="5"/>
      <c r="F278" s="5"/>
      <c r="H278" s="5"/>
      <c r="J278" s="5"/>
      <c r="L278" s="5"/>
      <c r="N278" s="5"/>
      <c r="P278" s="5"/>
      <c r="R278" s="5"/>
      <c r="T278" s="5"/>
      <c r="V278" s="5"/>
      <c r="X278" s="5"/>
      <c r="Y278" s="5"/>
    </row>
    <row r="279" spans="1:25" ht="15" customHeight="1" x14ac:dyDescent="0.4">
      <c r="A279" s="4" t="s">
        <v>287</v>
      </c>
      <c r="B279" s="5" t="s">
        <v>32</v>
      </c>
      <c r="C279" s="5"/>
      <c r="D279" s="5"/>
      <c r="F279" s="5"/>
      <c r="H279" s="5"/>
      <c r="J279" s="5"/>
      <c r="L279" s="5"/>
      <c r="N279" s="5"/>
      <c r="P279" s="5"/>
      <c r="R279" s="5"/>
      <c r="T279" s="5"/>
      <c r="V279" s="5"/>
      <c r="X279" s="5"/>
      <c r="Y279" s="5"/>
    </row>
    <row r="280" spans="1:25" ht="15" customHeight="1" x14ac:dyDescent="0.4">
      <c r="A280" s="4" t="s">
        <v>288</v>
      </c>
      <c r="B280" s="5" t="s">
        <v>32</v>
      </c>
      <c r="C280" s="5"/>
      <c r="D280" s="5"/>
      <c r="F280" s="5"/>
      <c r="H280" s="5"/>
      <c r="J280" s="5"/>
      <c r="L280" s="5"/>
      <c r="N280" s="5"/>
      <c r="P280" s="5"/>
      <c r="R280" s="5"/>
      <c r="T280" s="5"/>
      <c r="V280" s="5"/>
      <c r="W280" s="6">
        <v>-1</v>
      </c>
      <c r="X280" s="5"/>
      <c r="Y280" s="5"/>
    </row>
    <row r="281" spans="1:25" ht="15" customHeight="1" x14ac:dyDescent="0.4">
      <c r="A281" s="4" t="s">
        <v>289</v>
      </c>
      <c r="B281" s="5" t="s">
        <v>32</v>
      </c>
      <c r="C281" s="5"/>
      <c r="D281" s="5"/>
      <c r="F281" s="5"/>
      <c r="H281" s="5"/>
      <c r="J281" s="5"/>
      <c r="L281" s="5"/>
      <c r="N281" s="5"/>
      <c r="P281" s="5"/>
      <c r="R281" s="5"/>
      <c r="T281" s="5"/>
      <c r="V281" s="5"/>
      <c r="X281" s="5"/>
      <c r="Y281" s="5"/>
    </row>
    <row r="282" spans="1:25" ht="15" customHeight="1" x14ac:dyDescent="0.4">
      <c r="A282" s="4" t="s">
        <v>290</v>
      </c>
      <c r="B282" s="5" t="s">
        <v>32</v>
      </c>
      <c r="C282" s="5"/>
      <c r="D282" s="5"/>
      <c r="F282" s="5"/>
      <c r="H282" s="5"/>
      <c r="J282" s="5"/>
      <c r="L282" s="5"/>
      <c r="N282" s="5"/>
      <c r="P282" s="5"/>
      <c r="R282" s="5"/>
      <c r="T282" s="5"/>
      <c r="V282" s="5"/>
      <c r="X282" s="5"/>
      <c r="Y282" s="5"/>
    </row>
    <row r="283" spans="1:25" ht="15" customHeight="1" x14ac:dyDescent="0.4">
      <c r="A283" s="4" t="s">
        <v>291</v>
      </c>
      <c r="B283" s="5" t="s">
        <v>32</v>
      </c>
      <c r="C283" s="5"/>
      <c r="D283" s="5"/>
      <c r="F283" s="5"/>
      <c r="H283" s="5"/>
      <c r="J283" s="5"/>
      <c r="L283" s="5"/>
      <c r="N283" s="5"/>
      <c r="P283" s="5"/>
      <c r="R283" s="5"/>
      <c r="T283" s="5"/>
      <c r="V283" s="5"/>
      <c r="X283" s="5"/>
      <c r="Y283" s="5"/>
    </row>
    <row r="284" spans="1:25" ht="15" customHeight="1" x14ac:dyDescent="0.4">
      <c r="A284" s="4" t="s">
        <v>292</v>
      </c>
      <c r="B284" s="5" t="s">
        <v>32</v>
      </c>
      <c r="C284" s="5"/>
      <c r="D284" s="5"/>
      <c r="F284" s="5"/>
      <c r="H284" s="5"/>
      <c r="J284" s="5"/>
      <c r="L284" s="5"/>
      <c r="N284" s="5"/>
      <c r="P284" s="5"/>
      <c r="R284" s="5"/>
      <c r="T284" s="5"/>
      <c r="V284" s="5"/>
      <c r="X284" s="5"/>
      <c r="Y284" s="5"/>
    </row>
    <row r="285" spans="1:25" ht="15" customHeight="1" x14ac:dyDescent="0.4">
      <c r="A285" s="4" t="s">
        <v>293</v>
      </c>
      <c r="B285" s="5" t="s">
        <v>32</v>
      </c>
      <c r="C285" s="5"/>
      <c r="D285" s="5"/>
      <c r="F285" s="5"/>
      <c r="H285" s="5"/>
      <c r="J285" s="5"/>
      <c r="L285" s="5"/>
      <c r="N285" s="5"/>
      <c r="P285" s="5"/>
      <c r="R285" s="5"/>
      <c r="T285" s="5"/>
      <c r="V285" s="5"/>
      <c r="W285" s="6">
        <v>378</v>
      </c>
      <c r="X285" s="5"/>
      <c r="Y285" s="5"/>
    </row>
    <row r="286" spans="1:25" ht="15" customHeight="1" x14ac:dyDescent="0.4">
      <c r="A286" s="4" t="s">
        <v>294</v>
      </c>
      <c r="B286" s="5" t="s">
        <v>32</v>
      </c>
      <c r="C286" s="5"/>
      <c r="D286" s="5"/>
      <c r="F286" s="5"/>
      <c r="H286" s="5"/>
      <c r="J286" s="5"/>
      <c r="L286" s="5"/>
      <c r="N286" s="5"/>
      <c r="P286" s="5"/>
      <c r="R286" s="5"/>
      <c r="T286" s="5"/>
      <c r="V286" s="5"/>
      <c r="W286" s="6">
        <v>9</v>
      </c>
      <c r="X286" s="5"/>
      <c r="Y286" s="5"/>
    </row>
    <row r="287" spans="1:25" ht="15" customHeight="1" x14ac:dyDescent="0.4">
      <c r="A287" s="4" t="s">
        <v>295</v>
      </c>
      <c r="B287" s="5" t="s">
        <v>32</v>
      </c>
      <c r="C287" s="5"/>
      <c r="D287" s="5"/>
      <c r="F287" s="5"/>
      <c r="H287" s="5"/>
      <c r="J287" s="5"/>
      <c r="L287" s="5"/>
      <c r="N287" s="5"/>
      <c r="P287" s="5"/>
      <c r="R287" s="5"/>
      <c r="T287" s="5"/>
      <c r="V287" s="5"/>
      <c r="W287" s="6">
        <v>-437</v>
      </c>
      <c r="X287" s="5"/>
      <c r="Y287" s="5"/>
    </row>
    <row r="288" spans="1:25" ht="15" customHeight="1" x14ac:dyDescent="0.4">
      <c r="A288" s="4" t="s">
        <v>296</v>
      </c>
      <c r="B288" s="5" t="s">
        <v>32</v>
      </c>
      <c r="C288" s="5"/>
      <c r="D288" s="5"/>
      <c r="F288" s="5"/>
      <c r="H288" s="5"/>
      <c r="J288" s="5"/>
      <c r="L288" s="5"/>
      <c r="N288" s="5"/>
      <c r="P288" s="5"/>
      <c r="R288" s="5"/>
      <c r="T288" s="5"/>
      <c r="V288" s="5"/>
      <c r="W288" s="6">
        <v>-50</v>
      </c>
      <c r="X288" s="5"/>
      <c r="Y288" s="5"/>
    </row>
    <row r="289" spans="1:25" ht="15" customHeight="1" x14ac:dyDescent="0.4">
      <c r="A289" s="4" t="s">
        <v>297</v>
      </c>
      <c r="B289" s="5" t="s">
        <v>32</v>
      </c>
      <c r="C289" s="5"/>
      <c r="D289" s="5"/>
      <c r="F289" s="5"/>
      <c r="H289" s="5"/>
      <c r="J289" s="5"/>
      <c r="L289" s="5"/>
      <c r="N289" s="5"/>
      <c r="P289" s="5"/>
      <c r="R289" s="5"/>
      <c r="T289" s="5"/>
      <c r="V289" s="5"/>
      <c r="X289" s="5"/>
      <c r="Y289" s="5"/>
    </row>
    <row r="290" spans="1:25" ht="15" customHeight="1" x14ac:dyDescent="0.4">
      <c r="A290" s="4" t="s">
        <v>298</v>
      </c>
      <c r="B290" s="5" t="s">
        <v>32</v>
      </c>
      <c r="C290" s="5"/>
      <c r="D290" s="5"/>
      <c r="F290" s="5"/>
      <c r="H290" s="5"/>
      <c r="J290" s="5"/>
      <c r="L290" s="5"/>
      <c r="N290" s="5"/>
      <c r="P290" s="5"/>
      <c r="R290" s="5"/>
      <c r="T290" s="5"/>
      <c r="V290" s="5"/>
      <c r="X290" s="5"/>
      <c r="Y290" s="5"/>
    </row>
    <row r="291" spans="1:25" ht="15" customHeight="1" x14ac:dyDescent="0.4">
      <c r="A291" s="4" t="s">
        <v>299</v>
      </c>
      <c r="B291" s="5" t="s">
        <v>32</v>
      </c>
      <c r="C291" s="5"/>
      <c r="D291" s="5"/>
      <c r="F291" s="5"/>
      <c r="H291" s="5"/>
      <c r="J291" s="5"/>
      <c r="L291" s="5"/>
      <c r="N291" s="5"/>
      <c r="P291" s="5"/>
      <c r="R291" s="5"/>
      <c r="T291" s="5"/>
      <c r="V291" s="5"/>
      <c r="W291" s="6">
        <v>-101</v>
      </c>
      <c r="X291" s="5"/>
      <c r="Y291" s="5"/>
    </row>
    <row r="292" spans="1:25" ht="15" customHeight="1" x14ac:dyDescent="0.4">
      <c r="A292" s="4" t="s">
        <v>300</v>
      </c>
      <c r="B292" s="5" t="s">
        <v>32</v>
      </c>
      <c r="C292" s="5"/>
      <c r="D292" s="5"/>
      <c r="F292" s="5"/>
      <c r="H292" s="5"/>
      <c r="J292" s="5"/>
      <c r="L292" s="5"/>
      <c r="N292" s="5"/>
      <c r="P292" s="5"/>
      <c r="R292" s="5"/>
      <c r="T292" s="5"/>
      <c r="V292" s="5"/>
      <c r="X292" s="5"/>
      <c r="Y292" s="5"/>
    </row>
    <row r="293" spans="1:25" ht="15" customHeight="1" x14ac:dyDescent="0.4">
      <c r="A293" s="4" t="s">
        <v>301</v>
      </c>
      <c r="B293" s="5" t="s">
        <v>32</v>
      </c>
      <c r="C293" s="5"/>
      <c r="D293" s="5"/>
      <c r="F293" s="5"/>
      <c r="H293" s="5"/>
      <c r="J293" s="5"/>
      <c r="L293" s="5"/>
      <c r="N293" s="5"/>
      <c r="P293" s="5"/>
      <c r="R293" s="5"/>
      <c r="T293" s="5"/>
      <c r="V293" s="5"/>
      <c r="X293" s="5"/>
      <c r="Y293" s="5"/>
    </row>
    <row r="294" spans="1:25" ht="15" customHeight="1" x14ac:dyDescent="0.4">
      <c r="A294" s="4" t="s">
        <v>302</v>
      </c>
      <c r="B294" s="5" t="s">
        <v>32</v>
      </c>
      <c r="C294" s="5"/>
      <c r="D294" s="5"/>
      <c r="F294" s="5"/>
      <c r="H294" s="5"/>
      <c r="J294" s="5"/>
      <c r="L294" s="5"/>
      <c r="N294" s="5"/>
      <c r="P294" s="5"/>
      <c r="R294" s="5"/>
      <c r="T294" s="5"/>
      <c r="V294" s="5"/>
      <c r="W294" s="6">
        <v>-1585</v>
      </c>
      <c r="X294" s="5"/>
      <c r="Y294" s="5"/>
    </row>
    <row r="295" spans="1:25" ht="15" customHeight="1" x14ac:dyDescent="0.4">
      <c r="A295" s="4" t="s">
        <v>303</v>
      </c>
      <c r="B295" s="5" t="s">
        <v>32</v>
      </c>
      <c r="C295" s="5"/>
      <c r="D295" s="5"/>
      <c r="F295" s="5"/>
      <c r="H295" s="5"/>
      <c r="J295" s="5"/>
      <c r="L295" s="5"/>
      <c r="N295" s="5"/>
      <c r="P295" s="5"/>
      <c r="R295" s="5"/>
      <c r="T295" s="5"/>
      <c r="V295" s="5"/>
      <c r="W295" s="6">
        <v>522</v>
      </c>
      <c r="X295" s="5"/>
      <c r="Y295" s="5"/>
    </row>
    <row r="296" spans="1:25" ht="15" customHeight="1" x14ac:dyDescent="0.4">
      <c r="A296" s="4" t="s">
        <v>304</v>
      </c>
      <c r="B296" s="5" t="s">
        <v>32</v>
      </c>
      <c r="C296" s="5"/>
      <c r="D296" s="5"/>
      <c r="F296" s="5"/>
      <c r="H296" s="5"/>
      <c r="J296" s="5"/>
      <c r="L296" s="5"/>
      <c r="N296" s="5"/>
      <c r="P296" s="5"/>
      <c r="R296" s="5"/>
      <c r="T296" s="5"/>
      <c r="V296" s="5"/>
      <c r="X296" s="5"/>
      <c r="Y296" s="5"/>
    </row>
    <row r="297" spans="1:25" ht="15" customHeight="1" x14ac:dyDescent="0.4">
      <c r="A297" s="4" t="s">
        <v>305</v>
      </c>
      <c r="B297" s="5" t="s">
        <v>32</v>
      </c>
      <c r="C297" s="5"/>
      <c r="D297" s="5"/>
      <c r="F297" s="5"/>
      <c r="H297" s="5"/>
      <c r="J297" s="5"/>
      <c r="L297" s="5"/>
      <c r="N297" s="5"/>
      <c r="P297" s="5"/>
      <c r="R297" s="5"/>
      <c r="T297" s="5"/>
      <c r="V297" s="5"/>
      <c r="W297" s="6">
        <v>204</v>
      </c>
      <c r="X297" s="5"/>
      <c r="Y297" s="5"/>
    </row>
    <row r="298" spans="1:25" ht="15" customHeight="1" x14ac:dyDescent="0.4">
      <c r="A298" s="4" t="s">
        <v>306</v>
      </c>
      <c r="B298" s="5" t="s">
        <v>32</v>
      </c>
      <c r="C298" s="5"/>
      <c r="D298" s="5"/>
      <c r="F298" s="5"/>
      <c r="H298" s="5"/>
      <c r="J298" s="5"/>
      <c r="L298" s="5"/>
      <c r="N298" s="5"/>
      <c r="P298" s="5"/>
      <c r="R298" s="5"/>
      <c r="T298" s="5"/>
      <c r="V298" s="5"/>
      <c r="W298" s="6">
        <v>-16</v>
      </c>
      <c r="X298" s="5"/>
      <c r="Y298" s="5"/>
    </row>
    <row r="299" spans="1:25" ht="15" customHeight="1" x14ac:dyDescent="0.4">
      <c r="A299" s="4" t="s">
        <v>307</v>
      </c>
      <c r="B299" s="5" t="s">
        <v>32</v>
      </c>
      <c r="C299" s="5"/>
      <c r="D299" s="5"/>
      <c r="F299" s="5"/>
      <c r="H299" s="5"/>
      <c r="J299" s="5"/>
      <c r="L299" s="5"/>
      <c r="N299" s="5"/>
      <c r="P299" s="5"/>
      <c r="R299" s="5"/>
      <c r="T299" s="5"/>
      <c r="V299" s="5"/>
      <c r="W299" s="6">
        <v>59</v>
      </c>
      <c r="X299" s="5"/>
      <c r="Y299" s="5"/>
    </row>
    <row r="300" spans="1:25" ht="15" customHeight="1" x14ac:dyDescent="0.4">
      <c r="A300" s="4" t="s">
        <v>308</v>
      </c>
      <c r="B300" s="5" t="s">
        <v>32</v>
      </c>
      <c r="C300" s="5"/>
      <c r="D300" s="5"/>
      <c r="F300" s="5"/>
      <c r="H300" s="5"/>
      <c r="J300" s="5"/>
      <c r="L300" s="5"/>
      <c r="N300" s="5"/>
      <c r="P300" s="5"/>
      <c r="R300" s="5"/>
      <c r="T300" s="5"/>
      <c r="V300" s="5"/>
      <c r="W300" s="6">
        <v>23</v>
      </c>
      <c r="X300" s="5"/>
      <c r="Y300" s="5"/>
    </row>
    <row r="301" spans="1:25" ht="15" customHeight="1" x14ac:dyDescent="0.4">
      <c r="A301" s="4" t="s">
        <v>309</v>
      </c>
      <c r="B301" s="5" t="s">
        <v>32</v>
      </c>
      <c r="C301" s="5"/>
      <c r="D301" s="5"/>
      <c r="F301" s="5"/>
      <c r="H301" s="5"/>
      <c r="J301" s="5"/>
      <c r="L301" s="5"/>
      <c r="N301" s="5"/>
      <c r="P301" s="5"/>
      <c r="R301" s="5"/>
      <c r="T301" s="5"/>
      <c r="V301" s="5"/>
      <c r="X301" s="5"/>
      <c r="Y301" s="5"/>
    </row>
    <row r="302" spans="1:25" ht="15" customHeight="1" x14ac:dyDescent="0.4">
      <c r="A302" s="4" t="s">
        <v>310</v>
      </c>
      <c r="B302" s="5" t="s">
        <v>32</v>
      </c>
      <c r="C302" s="5"/>
      <c r="D302" s="5"/>
      <c r="F302" s="5"/>
      <c r="H302" s="5"/>
      <c r="J302" s="5"/>
      <c r="L302" s="5"/>
      <c r="N302" s="5"/>
      <c r="P302" s="5"/>
      <c r="R302" s="5"/>
      <c r="T302" s="5"/>
      <c r="V302" s="5"/>
      <c r="W302" s="6">
        <v>-77</v>
      </c>
      <c r="X302" s="5"/>
      <c r="Y302" s="5"/>
    </row>
    <row r="303" spans="1:25" ht="15" customHeight="1" x14ac:dyDescent="0.4">
      <c r="A303" s="4" t="s">
        <v>311</v>
      </c>
      <c r="B303" s="5" t="s">
        <v>32</v>
      </c>
      <c r="C303" s="5"/>
      <c r="D303" s="5"/>
      <c r="F303" s="5"/>
      <c r="H303" s="5"/>
      <c r="J303" s="5"/>
      <c r="L303" s="5"/>
      <c r="N303" s="5"/>
      <c r="P303" s="5"/>
      <c r="R303" s="5"/>
      <c r="T303" s="5"/>
      <c r="V303" s="5"/>
      <c r="W303" s="6">
        <v>18</v>
      </c>
      <c r="X303" s="5"/>
      <c r="Y303" s="5"/>
    </row>
    <row r="304" spans="1:25" ht="15" customHeight="1" x14ac:dyDescent="0.4">
      <c r="A304" s="4" t="s">
        <v>294</v>
      </c>
      <c r="B304" s="5" t="s">
        <v>32</v>
      </c>
      <c r="C304" s="5"/>
      <c r="D304" s="5"/>
      <c r="F304" s="5"/>
      <c r="H304" s="5"/>
      <c r="J304" s="5"/>
      <c r="L304" s="5"/>
      <c r="N304" s="5"/>
      <c r="P304" s="5"/>
      <c r="R304" s="5"/>
      <c r="T304" s="5"/>
      <c r="V304" s="5"/>
      <c r="X304" s="5"/>
      <c r="Y304" s="5"/>
    </row>
    <row r="305" spans="1:25" ht="15" customHeight="1" x14ac:dyDescent="0.4">
      <c r="A305" s="4" t="s">
        <v>312</v>
      </c>
      <c r="B305" s="5" t="s">
        <v>32</v>
      </c>
      <c r="C305" s="5"/>
      <c r="D305" s="5"/>
      <c r="F305" s="5"/>
      <c r="H305" s="5"/>
      <c r="J305" s="5"/>
      <c r="L305" s="5"/>
      <c r="N305" s="5"/>
      <c r="P305" s="5"/>
      <c r="R305" s="5"/>
      <c r="T305" s="5"/>
      <c r="V305" s="5"/>
      <c r="W305" s="6">
        <v>-56</v>
      </c>
      <c r="X305" s="5"/>
      <c r="Y305" s="5"/>
    </row>
    <row r="306" spans="1:25" ht="15" customHeight="1" x14ac:dyDescent="0.4">
      <c r="A306" s="4" t="s">
        <v>313</v>
      </c>
      <c r="B306" s="5" t="s">
        <v>32</v>
      </c>
      <c r="C306" s="5"/>
      <c r="D306" s="5"/>
      <c r="F306" s="5"/>
      <c r="H306" s="5"/>
      <c r="J306" s="5"/>
      <c r="L306" s="5"/>
      <c r="N306" s="5"/>
      <c r="P306" s="5"/>
      <c r="R306" s="5"/>
      <c r="T306" s="5"/>
      <c r="V306" s="5"/>
      <c r="W306" s="6">
        <v>-909</v>
      </c>
      <c r="X306" s="5"/>
      <c r="Y306" s="5"/>
    </row>
    <row r="307" spans="1:25" ht="15" customHeight="1" x14ac:dyDescent="0.4">
      <c r="A307" s="4" t="s">
        <v>314</v>
      </c>
      <c r="B307" s="5" t="s">
        <v>32</v>
      </c>
      <c r="C307" s="5"/>
      <c r="D307" s="5"/>
      <c r="F307" s="5"/>
      <c r="H307" s="5"/>
      <c r="J307" s="5"/>
      <c r="L307" s="5"/>
      <c r="N307" s="5"/>
      <c r="P307" s="5"/>
      <c r="R307" s="5"/>
      <c r="T307" s="5"/>
      <c r="V307" s="5"/>
      <c r="W307" s="6">
        <v>1159</v>
      </c>
      <c r="X307" s="5"/>
      <c r="Y307" s="5"/>
    </row>
    <row r="308" spans="1:25" ht="15" customHeight="1" x14ac:dyDescent="0.4">
      <c r="A308" s="4" t="s">
        <v>315</v>
      </c>
      <c r="B308" s="5" t="s">
        <v>32</v>
      </c>
      <c r="C308" s="5"/>
      <c r="D308" s="5"/>
      <c r="F308" s="5"/>
      <c r="H308" s="5"/>
      <c r="J308" s="5"/>
      <c r="L308" s="5"/>
      <c r="N308" s="5"/>
      <c r="P308" s="5"/>
      <c r="R308" s="5"/>
      <c r="T308" s="5"/>
      <c r="V308" s="5"/>
      <c r="W308" s="6">
        <v>-1589</v>
      </c>
      <c r="X308" s="5"/>
      <c r="Y308" s="5"/>
    </row>
    <row r="309" spans="1:25" ht="15" customHeight="1" x14ac:dyDescent="0.4">
      <c r="A309" s="4" t="s">
        <v>316</v>
      </c>
      <c r="B309" s="5" t="s">
        <v>32</v>
      </c>
      <c r="C309" s="5"/>
      <c r="D309" s="5"/>
      <c r="F309" s="5"/>
      <c r="H309" s="5"/>
      <c r="J309" s="5"/>
      <c r="L309" s="5"/>
      <c r="N309" s="5"/>
      <c r="P309" s="5"/>
      <c r="R309" s="5"/>
      <c r="T309" s="5"/>
      <c r="V309" s="5"/>
      <c r="X309" s="5"/>
      <c r="Y309" s="5"/>
    </row>
    <row r="310" spans="1:25" ht="15" customHeight="1" x14ac:dyDescent="0.4">
      <c r="A310" s="4" t="s">
        <v>317</v>
      </c>
      <c r="B310" s="5" t="s">
        <v>32</v>
      </c>
      <c r="C310" s="5"/>
      <c r="D310" s="5"/>
      <c r="F310" s="5"/>
      <c r="H310" s="5"/>
      <c r="J310" s="5"/>
      <c r="L310" s="5"/>
      <c r="N310" s="5"/>
      <c r="P310" s="5"/>
      <c r="R310" s="5"/>
      <c r="T310" s="5"/>
      <c r="V310" s="5"/>
      <c r="X310" s="5"/>
      <c r="Y310" s="5"/>
    </row>
    <row r="311" spans="1:25" ht="15" customHeight="1" x14ac:dyDescent="0.4">
      <c r="A311" s="4" t="s">
        <v>318</v>
      </c>
      <c r="B311" s="5" t="s">
        <v>32</v>
      </c>
      <c r="C311" s="5"/>
      <c r="D311" s="5"/>
      <c r="F311" s="5"/>
      <c r="H311" s="5"/>
      <c r="J311" s="5"/>
      <c r="L311" s="5"/>
      <c r="N311" s="5"/>
      <c r="P311" s="5"/>
      <c r="R311" s="5"/>
      <c r="T311" s="5"/>
      <c r="V311" s="5"/>
      <c r="X311" s="5"/>
      <c r="Y311" s="5"/>
    </row>
    <row r="312" spans="1:25" ht="15" customHeight="1" x14ac:dyDescent="0.4">
      <c r="A312" s="4" t="s">
        <v>319</v>
      </c>
      <c r="B312" s="5" t="s">
        <v>32</v>
      </c>
      <c r="C312" s="5"/>
      <c r="D312" s="5"/>
      <c r="F312" s="5"/>
      <c r="H312" s="5"/>
      <c r="J312" s="5"/>
      <c r="L312" s="5"/>
      <c r="N312" s="5"/>
      <c r="P312" s="5"/>
      <c r="R312" s="5"/>
      <c r="T312" s="5"/>
      <c r="V312" s="5"/>
      <c r="W312" s="6">
        <v>580</v>
      </c>
      <c r="X312" s="5"/>
      <c r="Y312" s="5"/>
    </row>
    <row r="313" spans="1:25" ht="15" customHeight="1" x14ac:dyDescent="0.4">
      <c r="A313" s="4" t="s">
        <v>320</v>
      </c>
      <c r="B313" s="5" t="s">
        <v>32</v>
      </c>
      <c r="C313" s="5"/>
      <c r="D313" s="5"/>
      <c r="F313" s="5"/>
      <c r="H313" s="5"/>
      <c r="J313" s="5"/>
      <c r="L313" s="5"/>
      <c r="N313" s="5"/>
      <c r="P313" s="5"/>
      <c r="R313" s="5"/>
      <c r="T313" s="5"/>
      <c r="V313" s="5"/>
      <c r="W313" s="6">
        <v>-613</v>
      </c>
      <c r="X313" s="5"/>
      <c r="Y313" s="5"/>
    </row>
    <row r="314" spans="1:25" ht="15" customHeight="1" x14ac:dyDescent="0.4">
      <c r="A314" s="4" t="s">
        <v>321</v>
      </c>
      <c r="B314" s="5" t="s">
        <v>32</v>
      </c>
      <c r="C314" s="5"/>
      <c r="D314" s="5"/>
      <c r="F314" s="5"/>
      <c r="H314" s="5"/>
      <c r="J314" s="5"/>
      <c r="L314" s="5"/>
      <c r="N314" s="5"/>
      <c r="P314" s="5"/>
      <c r="R314" s="5"/>
      <c r="T314" s="5"/>
      <c r="V314" s="5"/>
      <c r="X314" s="5"/>
      <c r="Y314" s="5"/>
    </row>
    <row r="315" spans="1:25" ht="15" customHeight="1" x14ac:dyDescent="0.4">
      <c r="A315" s="4" t="s">
        <v>322</v>
      </c>
      <c r="B315" s="5" t="s">
        <v>32</v>
      </c>
      <c r="C315" s="5"/>
      <c r="D315" s="5"/>
      <c r="F315" s="5"/>
      <c r="H315" s="5"/>
      <c r="J315" s="5"/>
      <c r="L315" s="5"/>
      <c r="N315" s="5"/>
      <c r="P315" s="5"/>
      <c r="R315" s="5"/>
      <c r="T315" s="5"/>
      <c r="V315" s="5"/>
      <c r="X315" s="5"/>
      <c r="Y315" s="5"/>
    </row>
    <row r="316" spans="1:25" ht="15" customHeight="1" x14ac:dyDescent="0.4">
      <c r="A316" s="4" t="s">
        <v>323</v>
      </c>
      <c r="B316" s="5" t="s">
        <v>32</v>
      </c>
      <c r="C316" s="5"/>
      <c r="D316" s="5"/>
      <c r="F316" s="5"/>
      <c r="H316" s="5"/>
      <c r="J316" s="5"/>
      <c r="L316" s="5"/>
      <c r="N316" s="5"/>
      <c r="P316" s="5"/>
      <c r="R316" s="5"/>
      <c r="T316" s="5"/>
      <c r="V316" s="5"/>
      <c r="W316" s="6">
        <v>701</v>
      </c>
      <c r="X316" s="5"/>
      <c r="Y316" s="5"/>
    </row>
    <row r="317" spans="1:25" ht="15" customHeight="1" x14ac:dyDescent="0.4">
      <c r="A317" s="4" t="s">
        <v>324</v>
      </c>
      <c r="B317" s="5" t="s">
        <v>32</v>
      </c>
      <c r="C317" s="5"/>
      <c r="D317" s="5"/>
      <c r="F317" s="5"/>
      <c r="H317" s="5"/>
      <c r="J317" s="5"/>
      <c r="L317" s="5"/>
      <c r="N317" s="5"/>
      <c r="P317" s="5"/>
      <c r="R317" s="5"/>
      <c r="T317" s="5"/>
      <c r="V317" s="5"/>
      <c r="X317" s="5"/>
      <c r="Y317" s="5"/>
    </row>
    <row r="318" spans="1:25" ht="15" customHeight="1" x14ac:dyDescent="0.4">
      <c r="A318" s="4" t="s">
        <v>325</v>
      </c>
      <c r="B318" s="5" t="s">
        <v>32</v>
      </c>
      <c r="C318" s="5"/>
      <c r="D318" s="5"/>
      <c r="F318" s="5"/>
      <c r="H318" s="5"/>
      <c r="J318" s="5"/>
      <c r="L318" s="5"/>
      <c r="N318" s="5"/>
      <c r="P318" s="5"/>
      <c r="R318" s="5"/>
      <c r="T318" s="5"/>
      <c r="V318" s="5"/>
      <c r="X318" s="5"/>
      <c r="Y318" s="5"/>
    </row>
    <row r="319" spans="1:25" ht="15" customHeight="1" x14ac:dyDescent="0.4">
      <c r="A319" s="4" t="s">
        <v>326</v>
      </c>
      <c r="B319" s="5" t="s">
        <v>32</v>
      </c>
      <c r="C319" s="5"/>
      <c r="D319" s="5"/>
      <c r="F319" s="5"/>
      <c r="H319" s="5"/>
      <c r="J319" s="5"/>
      <c r="L319" s="5"/>
      <c r="N319" s="5"/>
      <c r="P319" s="5"/>
      <c r="R319" s="5"/>
      <c r="T319" s="5"/>
      <c r="V319" s="5"/>
      <c r="X319" s="5"/>
      <c r="Y319" s="5"/>
    </row>
    <row r="320" spans="1:25" ht="15" customHeight="1" x14ac:dyDescent="0.4">
      <c r="A320" s="4" t="s">
        <v>327</v>
      </c>
      <c r="B320" s="5" t="s">
        <v>32</v>
      </c>
      <c r="C320" s="5"/>
      <c r="D320" s="5"/>
      <c r="F320" s="5"/>
      <c r="H320" s="5"/>
      <c r="J320" s="5"/>
      <c r="L320" s="5"/>
      <c r="N320" s="5"/>
      <c r="P320" s="5"/>
      <c r="R320" s="5"/>
      <c r="T320" s="5"/>
      <c r="V320" s="5"/>
      <c r="X320" s="5"/>
      <c r="Y320" s="5"/>
    </row>
    <row r="321" spans="1:25" ht="15" customHeight="1" x14ac:dyDescent="0.4">
      <c r="A321" s="4" t="s">
        <v>328</v>
      </c>
      <c r="B321" s="5" t="s">
        <v>32</v>
      </c>
      <c r="C321" s="5"/>
      <c r="D321" s="5"/>
      <c r="F321" s="5"/>
      <c r="H321" s="5"/>
      <c r="J321" s="5"/>
      <c r="L321" s="5"/>
      <c r="N321" s="5"/>
      <c r="P321" s="5"/>
      <c r="R321" s="5"/>
      <c r="T321" s="5"/>
      <c r="V321" s="5"/>
      <c r="X321" s="5"/>
      <c r="Y321" s="5"/>
    </row>
    <row r="322" spans="1:25" ht="15" customHeight="1" x14ac:dyDescent="0.4">
      <c r="A322" s="4" t="s">
        <v>329</v>
      </c>
      <c r="B322" s="5" t="s">
        <v>32</v>
      </c>
      <c r="C322" s="5"/>
      <c r="D322" s="5"/>
      <c r="F322" s="5"/>
      <c r="H322" s="5"/>
      <c r="J322" s="5"/>
      <c r="L322" s="5"/>
      <c r="N322" s="5"/>
      <c r="P322" s="5"/>
      <c r="R322" s="5"/>
      <c r="T322" s="5"/>
      <c r="V322" s="5"/>
      <c r="X322" s="5"/>
      <c r="Y322" s="5"/>
    </row>
    <row r="323" spans="1:25" ht="15" customHeight="1" x14ac:dyDescent="0.4">
      <c r="A323" s="4" t="s">
        <v>330</v>
      </c>
      <c r="B323" s="5" t="s">
        <v>32</v>
      </c>
      <c r="C323" s="5"/>
      <c r="D323" s="5"/>
      <c r="F323" s="5"/>
      <c r="H323" s="5"/>
      <c r="J323" s="5"/>
      <c r="L323" s="5"/>
      <c r="N323" s="5"/>
      <c r="P323" s="5"/>
      <c r="R323" s="5"/>
      <c r="T323" s="5"/>
      <c r="V323" s="5"/>
      <c r="W323" s="6">
        <v>729</v>
      </c>
      <c r="X323" s="5"/>
      <c r="Y323" s="5"/>
    </row>
    <row r="324" spans="1:25" ht="15" customHeight="1" x14ac:dyDescent="0.4">
      <c r="A324" s="4" t="s">
        <v>331</v>
      </c>
      <c r="B324" s="5" t="s">
        <v>32</v>
      </c>
      <c r="C324" s="5"/>
      <c r="D324" s="5"/>
      <c r="F324" s="5"/>
      <c r="H324" s="5"/>
      <c r="J324" s="5"/>
      <c r="L324" s="5"/>
      <c r="N324" s="5"/>
      <c r="P324" s="5"/>
      <c r="R324" s="5"/>
      <c r="T324" s="5"/>
      <c r="V324" s="5"/>
      <c r="W324" s="6">
        <v>966</v>
      </c>
      <c r="X324" s="5"/>
      <c r="Y324" s="5"/>
    </row>
    <row r="325" spans="1:25" ht="15" customHeight="1" x14ac:dyDescent="0.4">
      <c r="A325" s="4" t="s">
        <v>332</v>
      </c>
      <c r="B325" s="5" t="s">
        <v>32</v>
      </c>
      <c r="C325" s="5"/>
      <c r="D325" s="5"/>
      <c r="F325" s="5"/>
      <c r="H325" s="5"/>
      <c r="J325" s="5"/>
      <c r="L325" s="5"/>
      <c r="N325" s="5"/>
      <c r="P325" s="5"/>
      <c r="R325" s="5"/>
      <c r="T325" s="5"/>
      <c r="V325" s="5"/>
      <c r="W325" s="6">
        <v>-10</v>
      </c>
      <c r="X325" s="5"/>
      <c r="Y325" s="5"/>
    </row>
    <row r="326" spans="1:25" ht="15" customHeight="1" x14ac:dyDescent="0.4">
      <c r="A326" s="4" t="s">
        <v>333</v>
      </c>
      <c r="B326" s="5" t="s">
        <v>32</v>
      </c>
      <c r="C326" s="5"/>
      <c r="D326" s="5"/>
      <c r="F326" s="5"/>
      <c r="H326" s="5"/>
      <c r="J326" s="5"/>
      <c r="L326" s="5"/>
      <c r="N326" s="5"/>
      <c r="P326" s="5"/>
      <c r="R326" s="5"/>
      <c r="T326" s="5"/>
      <c r="V326" s="5"/>
      <c r="W326" s="6">
        <v>-54</v>
      </c>
      <c r="X326" s="5"/>
      <c r="Y326" s="5"/>
    </row>
    <row r="327" spans="1:25" ht="15" customHeight="1" x14ac:dyDescent="0.4">
      <c r="A327" s="4" t="s">
        <v>334</v>
      </c>
      <c r="B327" s="5" t="s">
        <v>32</v>
      </c>
      <c r="C327" s="5"/>
      <c r="D327" s="5"/>
      <c r="F327" s="5"/>
      <c r="H327" s="5"/>
      <c r="J327" s="5"/>
      <c r="L327" s="5"/>
      <c r="N327" s="5"/>
      <c r="P327" s="5"/>
      <c r="R327" s="5"/>
      <c r="T327" s="5"/>
      <c r="V327" s="5"/>
      <c r="W327" s="6">
        <v>1091</v>
      </c>
      <c r="X327" s="5"/>
      <c r="Y327" s="5"/>
    </row>
    <row r="328" spans="1:25" ht="15" customHeight="1" x14ac:dyDescent="0.4">
      <c r="A328" s="4" t="s">
        <v>335</v>
      </c>
      <c r="B328" s="5" t="s">
        <v>32</v>
      </c>
      <c r="C328" s="5"/>
      <c r="D328" s="5"/>
      <c r="F328" s="5"/>
      <c r="H328" s="5"/>
      <c r="J328" s="5"/>
      <c r="L328" s="5"/>
      <c r="N328" s="5"/>
      <c r="P328" s="5"/>
      <c r="R328" s="5"/>
      <c r="T328" s="5"/>
      <c r="V328" s="5"/>
      <c r="X328" s="5"/>
      <c r="Y328" s="5"/>
    </row>
    <row r="329" spans="1:25" ht="15" customHeight="1" x14ac:dyDescent="0.4">
      <c r="A329" s="4" t="s">
        <v>336</v>
      </c>
      <c r="B329" s="5" t="s">
        <v>32</v>
      </c>
      <c r="C329" s="5"/>
      <c r="D329" s="5"/>
      <c r="F329" s="5"/>
      <c r="H329" s="5"/>
      <c r="J329" s="5"/>
      <c r="L329" s="5"/>
      <c r="N329" s="5"/>
      <c r="P329" s="5"/>
      <c r="R329" s="5"/>
      <c r="T329" s="5"/>
      <c r="V329" s="5"/>
      <c r="W329" s="6">
        <v>1038</v>
      </c>
      <c r="X329" s="5"/>
      <c r="Y329" s="5"/>
    </row>
    <row r="330" spans="1:25" ht="15" customHeight="1" x14ac:dyDescent="0.4">
      <c r="A330" s="4" t="s">
        <v>337</v>
      </c>
      <c r="B330" s="5" t="s">
        <v>32</v>
      </c>
      <c r="C330" s="5"/>
      <c r="D330" s="5"/>
      <c r="F330" s="5"/>
      <c r="H330" s="5"/>
      <c r="J330" s="5"/>
      <c r="L330" s="5"/>
      <c r="N330" s="5"/>
      <c r="P330" s="5"/>
      <c r="R330" s="5"/>
      <c r="T330" s="5"/>
      <c r="V330" s="5"/>
      <c r="W330" s="6">
        <v>1246</v>
      </c>
      <c r="X330" s="5"/>
      <c r="Y330" s="5"/>
    </row>
    <row r="331" spans="1:25" ht="15" customHeight="1" x14ac:dyDescent="0.4">
      <c r="A331" s="4" t="s">
        <v>338</v>
      </c>
      <c r="B331" s="5" t="s">
        <v>32</v>
      </c>
      <c r="C331" s="5"/>
      <c r="D331" s="5"/>
      <c r="F331" s="5"/>
      <c r="H331" s="5"/>
      <c r="J331" s="5"/>
      <c r="L331" s="5"/>
      <c r="N331" s="5"/>
      <c r="P331" s="5"/>
      <c r="R331" s="5"/>
      <c r="T331" s="5"/>
      <c r="V331" s="5"/>
      <c r="W331" s="6">
        <v>-208</v>
      </c>
      <c r="X331" s="5"/>
      <c r="Y331" s="5"/>
    </row>
    <row r="332" spans="1:25" ht="15" customHeight="1" x14ac:dyDescent="0.4">
      <c r="A332" s="4" t="s">
        <v>339</v>
      </c>
      <c r="B332" s="5" t="s">
        <v>32</v>
      </c>
      <c r="C332" s="5"/>
      <c r="D332" s="5"/>
      <c r="F332" s="5"/>
      <c r="H332" s="5"/>
      <c r="J332" s="5"/>
      <c r="L332" s="5"/>
      <c r="N332" s="5"/>
      <c r="P332" s="5"/>
      <c r="R332" s="5"/>
      <c r="T332" s="5"/>
      <c r="V332" s="5"/>
      <c r="X332" s="5"/>
      <c r="Y332" s="5"/>
    </row>
    <row r="333" spans="1:25" ht="15" customHeight="1" x14ac:dyDescent="0.4">
      <c r="A333" s="4" t="s">
        <v>340</v>
      </c>
      <c r="B333" s="5" t="s">
        <v>32</v>
      </c>
      <c r="C333" s="5"/>
      <c r="D333" s="5"/>
      <c r="F333" s="5"/>
      <c r="H333" s="5"/>
      <c r="J333" s="5"/>
      <c r="L333" s="5"/>
      <c r="N333" s="5"/>
      <c r="P333" s="5"/>
      <c r="R333" s="5"/>
      <c r="T333" s="5"/>
      <c r="V333" s="5"/>
      <c r="X333" s="5"/>
      <c r="Y333" s="5"/>
    </row>
    <row r="334" spans="1:25" ht="15" customHeight="1" x14ac:dyDescent="0.4">
      <c r="A334" s="4" t="s">
        <v>341</v>
      </c>
      <c r="B334" s="5" t="s">
        <v>32</v>
      </c>
      <c r="C334" s="5"/>
      <c r="D334" s="5"/>
      <c r="F334" s="5"/>
      <c r="H334" s="5"/>
      <c r="J334" s="5"/>
      <c r="L334" s="5"/>
      <c r="N334" s="5"/>
      <c r="P334" s="5"/>
      <c r="R334" s="5"/>
      <c r="T334" s="5"/>
      <c r="V334" s="5"/>
      <c r="X334" s="5"/>
      <c r="Y334" s="5"/>
    </row>
    <row r="335" spans="1:25" ht="15" customHeight="1" x14ac:dyDescent="0.4">
      <c r="A335" s="4" t="s">
        <v>342</v>
      </c>
      <c r="B335" s="5" t="s">
        <v>32</v>
      </c>
      <c r="C335" s="5"/>
      <c r="D335" s="5"/>
      <c r="F335" s="5"/>
      <c r="H335" s="5"/>
      <c r="J335" s="5"/>
      <c r="L335" s="5"/>
      <c r="N335" s="5"/>
      <c r="P335" s="5"/>
      <c r="R335" s="5"/>
      <c r="T335" s="5"/>
      <c r="V335" s="5"/>
      <c r="X335" s="5"/>
      <c r="Y335" s="5"/>
    </row>
    <row r="336" spans="1:25" ht="15" customHeight="1" x14ac:dyDescent="0.4">
      <c r="A336" s="4" t="s">
        <v>343</v>
      </c>
      <c r="B336" s="5" t="s">
        <v>32</v>
      </c>
      <c r="C336" s="5"/>
      <c r="D336" s="5"/>
      <c r="F336" s="5"/>
      <c r="H336" s="5"/>
      <c r="J336" s="5"/>
      <c r="L336" s="5"/>
      <c r="N336" s="5"/>
      <c r="P336" s="5"/>
      <c r="R336" s="5"/>
      <c r="T336" s="5"/>
      <c r="V336" s="5"/>
      <c r="X336" s="5"/>
      <c r="Y336" s="5"/>
    </row>
    <row r="337" spans="1:25" ht="15" customHeight="1" x14ac:dyDescent="0.4">
      <c r="A337" s="4" t="s">
        <v>344</v>
      </c>
      <c r="B337" s="5" t="s">
        <v>32</v>
      </c>
      <c r="C337" s="5"/>
      <c r="D337" s="5"/>
      <c r="F337" s="5"/>
      <c r="H337" s="5"/>
      <c r="J337" s="5"/>
      <c r="L337" s="5"/>
      <c r="N337" s="5"/>
      <c r="P337" s="5"/>
      <c r="R337" s="5"/>
      <c r="T337" s="5"/>
      <c r="V337" s="5"/>
      <c r="X337" s="5"/>
      <c r="Y337" s="5"/>
    </row>
    <row r="338" spans="1:25" ht="15" customHeight="1" x14ac:dyDescent="0.4">
      <c r="A338" s="4" t="s">
        <v>345</v>
      </c>
      <c r="B338" s="5" t="s">
        <v>32</v>
      </c>
      <c r="C338" s="5"/>
      <c r="D338" s="5"/>
      <c r="F338" s="5"/>
      <c r="H338" s="5"/>
      <c r="J338" s="5"/>
      <c r="L338" s="5"/>
      <c r="N338" s="5"/>
      <c r="P338" s="5"/>
      <c r="R338" s="5"/>
      <c r="T338" s="5"/>
      <c r="V338" s="5"/>
      <c r="X338" s="5"/>
      <c r="Y338" s="5"/>
    </row>
    <row r="339" spans="1:25" ht="15" customHeight="1" x14ac:dyDescent="0.4">
      <c r="A339" s="4" t="s">
        <v>346</v>
      </c>
      <c r="B339" s="5" t="s">
        <v>32</v>
      </c>
      <c r="C339" s="5"/>
      <c r="D339" s="5"/>
      <c r="F339" s="5"/>
      <c r="H339" s="5"/>
      <c r="J339" s="5"/>
      <c r="L339" s="5"/>
      <c r="N339" s="5"/>
      <c r="P339" s="5"/>
      <c r="R339" s="5"/>
      <c r="T339" s="5"/>
      <c r="V339" s="5"/>
      <c r="X339" s="5"/>
      <c r="Y339" s="5"/>
    </row>
    <row r="340" spans="1:25" ht="15" customHeight="1" x14ac:dyDescent="0.4">
      <c r="A340" s="4" t="s">
        <v>347</v>
      </c>
      <c r="B340" s="5" t="s">
        <v>32</v>
      </c>
      <c r="C340" s="5"/>
      <c r="D340" s="5"/>
      <c r="F340" s="5"/>
      <c r="H340" s="5"/>
      <c r="J340" s="5"/>
      <c r="L340" s="5"/>
      <c r="N340" s="5"/>
      <c r="P340" s="5"/>
      <c r="R340" s="5"/>
      <c r="T340" s="5"/>
      <c r="V340" s="5"/>
      <c r="X340" s="5"/>
      <c r="Y340" s="5"/>
    </row>
    <row r="341" spans="1:25" ht="15" customHeight="1" x14ac:dyDescent="0.4">
      <c r="A341" s="4" t="s">
        <v>348</v>
      </c>
      <c r="B341" s="5" t="s">
        <v>32</v>
      </c>
      <c r="C341" s="5"/>
      <c r="D341" s="5"/>
      <c r="F341" s="5"/>
      <c r="H341" s="5"/>
      <c r="J341" s="5"/>
      <c r="L341" s="5"/>
      <c r="N341" s="5"/>
      <c r="P341" s="5"/>
      <c r="R341" s="5"/>
      <c r="T341" s="5"/>
      <c r="V341" s="5"/>
      <c r="X341" s="5"/>
      <c r="Y341" s="5"/>
    </row>
    <row r="342" spans="1:25" ht="15" customHeight="1" x14ac:dyDescent="0.4">
      <c r="A342" s="4" t="s">
        <v>349</v>
      </c>
      <c r="B342" s="5" t="s">
        <v>32</v>
      </c>
      <c r="C342" s="5"/>
      <c r="D342" s="5"/>
      <c r="F342" s="5"/>
      <c r="H342" s="5"/>
      <c r="J342" s="5"/>
      <c r="L342" s="5"/>
      <c r="N342" s="5"/>
      <c r="P342" s="5"/>
      <c r="R342" s="5"/>
      <c r="T342" s="5"/>
      <c r="V342" s="5"/>
      <c r="X342" s="5"/>
      <c r="Y342" s="5"/>
    </row>
    <row r="343" spans="1:25" ht="15" customHeight="1" x14ac:dyDescent="0.4">
      <c r="A343" s="4" t="s">
        <v>350</v>
      </c>
      <c r="B343" s="5" t="s">
        <v>32</v>
      </c>
      <c r="C343" s="5"/>
      <c r="D343" s="5"/>
      <c r="F343" s="5"/>
      <c r="H343" s="5"/>
      <c r="J343" s="5"/>
      <c r="L343" s="5"/>
      <c r="N343" s="5"/>
      <c r="P343" s="5"/>
      <c r="R343" s="5"/>
      <c r="T343" s="5"/>
      <c r="V343" s="5"/>
      <c r="X343" s="5"/>
      <c r="Y343" s="5"/>
    </row>
    <row r="344" spans="1:25" ht="15" customHeight="1" x14ac:dyDescent="0.4">
      <c r="A344" s="4" t="s">
        <v>351</v>
      </c>
      <c r="B344" s="5" t="s">
        <v>32</v>
      </c>
      <c r="C344" s="5"/>
      <c r="D344" s="5"/>
      <c r="F344" s="5"/>
      <c r="H344" s="5"/>
      <c r="J344" s="5"/>
      <c r="L344" s="5"/>
      <c r="N344" s="5"/>
      <c r="P344" s="5"/>
      <c r="R344" s="5"/>
      <c r="T344" s="5"/>
      <c r="V344" s="5"/>
      <c r="X344" s="5"/>
      <c r="Y344" s="5"/>
    </row>
    <row r="345" spans="1:25" ht="15" customHeight="1" x14ac:dyDescent="0.4">
      <c r="A345" s="4" t="s">
        <v>352</v>
      </c>
      <c r="B345" s="5" t="s">
        <v>32</v>
      </c>
      <c r="C345" s="5"/>
      <c r="D345" s="5"/>
      <c r="F345" s="5"/>
      <c r="H345" s="5"/>
      <c r="J345" s="5"/>
      <c r="L345" s="5"/>
      <c r="N345" s="5"/>
      <c r="P345" s="5"/>
      <c r="R345" s="5"/>
      <c r="T345" s="5"/>
      <c r="V345" s="5"/>
      <c r="X345" s="5"/>
      <c r="Y345" s="5"/>
    </row>
    <row r="346" spans="1:25" ht="15" customHeight="1" x14ac:dyDescent="0.4">
      <c r="A346" s="4" t="s">
        <v>353</v>
      </c>
      <c r="B346" s="5" t="s">
        <v>32</v>
      </c>
      <c r="C346" s="5"/>
      <c r="D346" s="5"/>
      <c r="F346" s="5"/>
      <c r="H346" s="5"/>
      <c r="J346" s="5"/>
      <c r="L346" s="5"/>
      <c r="N346" s="5"/>
      <c r="P346" s="5"/>
      <c r="R346" s="5"/>
      <c r="T346" s="5"/>
      <c r="V346" s="5"/>
      <c r="X346" s="5"/>
      <c r="Y346" s="5"/>
    </row>
    <row r="347" spans="1:25" ht="15" customHeight="1" x14ac:dyDescent="0.4">
      <c r="A347" s="4" t="s">
        <v>354</v>
      </c>
      <c r="B347" s="5" t="s">
        <v>32</v>
      </c>
      <c r="C347" s="5"/>
      <c r="D347" s="5"/>
      <c r="F347" s="5"/>
      <c r="H347" s="5"/>
      <c r="J347" s="5"/>
      <c r="L347" s="5"/>
      <c r="N347" s="5"/>
      <c r="P347" s="5"/>
      <c r="R347" s="5"/>
      <c r="T347" s="5"/>
      <c r="V347" s="5"/>
      <c r="X347" s="5"/>
      <c r="Y347" s="5"/>
    </row>
    <row r="348" spans="1:25" ht="15" customHeight="1" x14ac:dyDescent="0.4">
      <c r="A348" s="4" t="s">
        <v>355</v>
      </c>
      <c r="B348" s="5" t="s">
        <v>32</v>
      </c>
      <c r="C348" s="5"/>
      <c r="D348" s="5"/>
      <c r="F348" s="5"/>
      <c r="H348" s="5"/>
      <c r="J348" s="5"/>
      <c r="L348" s="5"/>
      <c r="N348" s="5"/>
      <c r="P348" s="5"/>
      <c r="R348" s="5"/>
      <c r="T348" s="5"/>
      <c r="V348" s="5"/>
      <c r="X348" s="5"/>
      <c r="Y348" s="5"/>
    </row>
    <row r="349" spans="1:25" ht="15" customHeight="1" x14ac:dyDescent="0.4">
      <c r="A349" s="4" t="s">
        <v>356</v>
      </c>
      <c r="B349" s="5" t="s">
        <v>32</v>
      </c>
      <c r="C349" s="5"/>
      <c r="D349" s="5"/>
      <c r="F349" s="5"/>
      <c r="H349" s="5"/>
      <c r="J349" s="5"/>
      <c r="L349" s="5"/>
      <c r="N349" s="5"/>
      <c r="P349" s="5"/>
      <c r="R349" s="5"/>
      <c r="T349" s="5"/>
      <c r="V349" s="5"/>
      <c r="X349" s="5"/>
      <c r="Y349" s="5"/>
    </row>
    <row r="350" spans="1:25" ht="15" customHeight="1" x14ac:dyDescent="0.4">
      <c r="A350" s="4" t="s">
        <v>357</v>
      </c>
      <c r="B350" s="5" t="s">
        <v>32</v>
      </c>
      <c r="C350" s="5"/>
      <c r="D350" s="5"/>
      <c r="F350" s="5"/>
      <c r="H350" s="5"/>
      <c r="J350" s="5"/>
      <c r="L350" s="5"/>
      <c r="N350" s="5"/>
      <c r="P350" s="5"/>
      <c r="R350" s="5"/>
      <c r="T350" s="5"/>
      <c r="V350" s="5"/>
      <c r="X350" s="5"/>
      <c r="Y350" s="5"/>
    </row>
    <row r="351" spans="1:25" ht="15" customHeight="1" x14ac:dyDescent="0.4">
      <c r="A351" s="4" t="s">
        <v>358</v>
      </c>
      <c r="B351" s="5" t="s">
        <v>32</v>
      </c>
      <c r="C351" s="5"/>
      <c r="D351" s="5"/>
      <c r="F351" s="5"/>
      <c r="H351" s="5"/>
      <c r="J351" s="5"/>
      <c r="L351" s="5"/>
      <c r="N351" s="5"/>
      <c r="P351" s="5"/>
      <c r="R351" s="5"/>
      <c r="T351" s="5"/>
      <c r="V351" s="5"/>
      <c r="X351" s="5"/>
      <c r="Y351" s="5"/>
    </row>
    <row r="352" spans="1:25" ht="15" customHeight="1" x14ac:dyDescent="0.4">
      <c r="A352" s="4" t="s">
        <v>359</v>
      </c>
      <c r="B352" s="5" t="s">
        <v>32</v>
      </c>
      <c r="C352" s="5"/>
      <c r="D352" s="5"/>
      <c r="F352" s="5"/>
      <c r="H352" s="5"/>
      <c r="J352" s="5"/>
      <c r="L352" s="5"/>
      <c r="N352" s="5"/>
      <c r="P352" s="5"/>
      <c r="R352" s="5"/>
      <c r="T352" s="5"/>
      <c r="V352" s="5"/>
      <c r="X352" s="5"/>
      <c r="Y352" s="5"/>
    </row>
    <row r="353" spans="1:25" ht="15" customHeight="1" x14ac:dyDescent="0.4">
      <c r="A353" s="4" t="s">
        <v>360</v>
      </c>
      <c r="B353" s="5" t="s">
        <v>32</v>
      </c>
      <c r="C353" s="5"/>
      <c r="D353" s="5"/>
      <c r="F353" s="5"/>
      <c r="H353" s="5"/>
      <c r="J353" s="5"/>
      <c r="L353" s="5"/>
      <c r="N353" s="5"/>
      <c r="P353" s="5"/>
      <c r="R353" s="5"/>
      <c r="T353" s="5"/>
      <c r="V353" s="5"/>
      <c r="X353" s="5"/>
      <c r="Y353" s="5"/>
    </row>
    <row r="354" spans="1:25" ht="15" customHeight="1" x14ac:dyDescent="0.4">
      <c r="A354" s="4" t="s">
        <v>361</v>
      </c>
      <c r="B354" s="5" t="s">
        <v>32</v>
      </c>
      <c r="C354" s="5"/>
      <c r="D354" s="5"/>
      <c r="F354" s="5"/>
      <c r="H354" s="5"/>
      <c r="J354" s="5"/>
      <c r="L354" s="5"/>
      <c r="N354" s="5"/>
      <c r="P354" s="5"/>
      <c r="R354" s="5"/>
      <c r="T354" s="5"/>
      <c r="V354" s="5"/>
      <c r="X354" s="5"/>
      <c r="Y354" s="5"/>
    </row>
    <row r="355" spans="1:25" ht="15" customHeight="1" x14ac:dyDescent="0.4">
      <c r="A355" s="4" t="s">
        <v>362</v>
      </c>
      <c r="B355" s="5" t="s">
        <v>32</v>
      </c>
      <c r="C355" s="5"/>
      <c r="D355" s="5"/>
      <c r="F355" s="5"/>
      <c r="H355" s="5"/>
      <c r="J355" s="5"/>
      <c r="L355" s="5"/>
      <c r="N355" s="5"/>
      <c r="P355" s="5"/>
      <c r="R355" s="5"/>
      <c r="T355" s="5"/>
      <c r="V355" s="5"/>
      <c r="X355" s="5"/>
      <c r="Y355" s="5"/>
    </row>
    <row r="356" spans="1:25" ht="15" customHeight="1" x14ac:dyDescent="0.4">
      <c r="A356" s="4" t="s">
        <v>363</v>
      </c>
      <c r="B356" s="5" t="s">
        <v>32</v>
      </c>
      <c r="C356" s="5"/>
      <c r="D356" s="5"/>
      <c r="F356" s="5"/>
      <c r="H356" s="5"/>
      <c r="J356" s="5"/>
      <c r="L356" s="5"/>
      <c r="N356" s="5"/>
      <c r="P356" s="5"/>
      <c r="R356" s="5"/>
      <c r="T356" s="5"/>
      <c r="V356" s="5"/>
      <c r="X356" s="5"/>
      <c r="Y356" s="5"/>
    </row>
    <row r="357" spans="1:25" ht="15" customHeight="1" x14ac:dyDescent="0.4">
      <c r="A357" s="4" t="s">
        <v>364</v>
      </c>
      <c r="B357" s="5" t="s">
        <v>32</v>
      </c>
      <c r="C357" s="5"/>
      <c r="D357" s="5"/>
      <c r="F357" s="5"/>
      <c r="H357" s="5"/>
      <c r="J357" s="5"/>
      <c r="L357" s="5"/>
      <c r="N357" s="5"/>
      <c r="P357" s="5"/>
      <c r="R357" s="5"/>
      <c r="T357" s="5"/>
      <c r="V357" s="5"/>
      <c r="X357" s="5"/>
      <c r="Y357" s="5"/>
    </row>
    <row r="358" spans="1:25" ht="15" customHeight="1" x14ac:dyDescent="0.4">
      <c r="A358" s="4" t="s">
        <v>365</v>
      </c>
      <c r="B358" s="5" t="s">
        <v>32</v>
      </c>
      <c r="C358" s="5"/>
      <c r="D358" s="5"/>
      <c r="F358" s="5"/>
      <c r="H358" s="5"/>
      <c r="J358" s="5"/>
      <c r="L358" s="5"/>
      <c r="N358" s="5"/>
      <c r="P358" s="5"/>
      <c r="R358" s="5"/>
      <c r="T358" s="5"/>
      <c r="V358" s="5"/>
      <c r="X358" s="5"/>
      <c r="Y358" s="5"/>
    </row>
    <row r="359" spans="1:25" ht="15" customHeight="1" x14ac:dyDescent="0.4">
      <c r="A359" s="4" t="s">
        <v>366</v>
      </c>
      <c r="B359" s="5" t="s">
        <v>32</v>
      </c>
      <c r="C359" s="5"/>
      <c r="D359" s="5"/>
      <c r="F359" s="5"/>
      <c r="H359" s="5"/>
      <c r="J359" s="5"/>
      <c r="L359" s="5"/>
      <c r="N359" s="5"/>
      <c r="P359" s="5"/>
      <c r="R359" s="5"/>
      <c r="T359" s="5"/>
      <c r="V359" s="5"/>
      <c r="X359" s="5"/>
      <c r="Y359" s="5"/>
    </row>
    <row r="360" spans="1:25" ht="15" customHeight="1" x14ac:dyDescent="0.4">
      <c r="A360" s="4" t="s">
        <v>367</v>
      </c>
      <c r="B360" s="5" t="s">
        <v>32</v>
      </c>
      <c r="C360" s="5"/>
      <c r="D360" s="5"/>
      <c r="F360" s="5"/>
      <c r="H360" s="5"/>
      <c r="J360" s="5"/>
      <c r="L360" s="5"/>
      <c r="N360" s="5"/>
      <c r="P360" s="5"/>
      <c r="R360" s="5"/>
      <c r="T360" s="5"/>
      <c r="V360" s="5"/>
      <c r="X360" s="5"/>
      <c r="Y360" s="5"/>
    </row>
    <row r="361" spans="1:25" ht="15" customHeight="1" x14ac:dyDescent="0.4">
      <c r="A361" s="4" t="s">
        <v>368</v>
      </c>
      <c r="B361" s="5" t="s">
        <v>32</v>
      </c>
      <c r="C361" s="5"/>
      <c r="D361" s="5"/>
      <c r="F361" s="5"/>
      <c r="H361" s="5"/>
      <c r="J361" s="5"/>
      <c r="L361" s="5"/>
      <c r="N361" s="5"/>
      <c r="P361" s="5"/>
      <c r="R361" s="5"/>
      <c r="T361" s="5"/>
      <c r="V361" s="5"/>
      <c r="X361" s="5"/>
      <c r="Y361" s="5"/>
    </row>
    <row r="362" spans="1:25" ht="15" customHeight="1" x14ac:dyDescent="0.4">
      <c r="A362" s="4" t="s">
        <v>369</v>
      </c>
      <c r="B362" s="5" t="s">
        <v>32</v>
      </c>
      <c r="C362" s="5"/>
      <c r="D362" s="5"/>
      <c r="F362" s="5"/>
      <c r="H362" s="5"/>
      <c r="J362" s="5"/>
      <c r="L362" s="5"/>
      <c r="N362" s="5"/>
      <c r="P362" s="5"/>
      <c r="R362" s="5"/>
      <c r="T362" s="5"/>
      <c r="V362" s="5"/>
      <c r="X362" s="5"/>
      <c r="Y362" s="5"/>
    </row>
    <row r="363" spans="1:25" ht="15" customHeight="1" x14ac:dyDescent="0.4">
      <c r="A363" s="4" t="s">
        <v>370</v>
      </c>
      <c r="B363" s="5" t="s">
        <v>32</v>
      </c>
      <c r="C363" s="5"/>
      <c r="D363" s="5"/>
      <c r="F363" s="5"/>
      <c r="H363" s="5"/>
      <c r="J363" s="5"/>
      <c r="L363" s="5"/>
      <c r="N363" s="5"/>
      <c r="P363" s="5"/>
      <c r="R363" s="5"/>
      <c r="T363" s="5"/>
      <c r="V363" s="5"/>
      <c r="X363" s="5"/>
      <c r="Y363" s="5"/>
    </row>
    <row r="364" spans="1:25" ht="15" customHeight="1" x14ac:dyDescent="0.4">
      <c r="A364" s="4" t="s">
        <v>371</v>
      </c>
      <c r="B364" s="5" t="s">
        <v>32</v>
      </c>
      <c r="C364" s="5"/>
      <c r="D364" s="5"/>
      <c r="F364" s="5"/>
      <c r="H364" s="5"/>
      <c r="J364" s="5"/>
      <c r="L364" s="5"/>
      <c r="N364" s="5"/>
      <c r="P364" s="5"/>
      <c r="R364" s="5"/>
      <c r="T364" s="5"/>
      <c r="V364" s="5"/>
      <c r="X364" s="5"/>
      <c r="Y364" s="5"/>
    </row>
    <row r="365" spans="1:25" ht="15" customHeight="1" x14ac:dyDescent="0.4">
      <c r="A365" s="4" t="s">
        <v>372</v>
      </c>
      <c r="B365" s="5" t="s">
        <v>32</v>
      </c>
      <c r="C365" s="5"/>
      <c r="D365" s="5"/>
      <c r="F365" s="5"/>
      <c r="H365" s="5"/>
      <c r="J365" s="5"/>
      <c r="L365" s="5"/>
      <c r="N365" s="5"/>
      <c r="P365" s="5"/>
      <c r="R365" s="5"/>
      <c r="T365" s="5"/>
      <c r="V365" s="5"/>
      <c r="X365" s="5"/>
      <c r="Y365" s="5"/>
    </row>
    <row r="366" spans="1:25" ht="15" customHeight="1" x14ac:dyDescent="0.4">
      <c r="A366" s="4" t="s">
        <v>373</v>
      </c>
      <c r="B366" s="5" t="s">
        <v>32</v>
      </c>
      <c r="C366" s="5"/>
      <c r="D366" s="5"/>
      <c r="F366" s="5"/>
      <c r="H366" s="5"/>
      <c r="J366" s="5"/>
      <c r="L366" s="5"/>
      <c r="N366" s="5"/>
      <c r="P366" s="5"/>
      <c r="R366" s="5"/>
      <c r="T366" s="5"/>
      <c r="V366" s="5"/>
      <c r="X366" s="5"/>
      <c r="Y366" s="5"/>
    </row>
    <row r="367" spans="1:25" ht="15" customHeight="1" x14ac:dyDescent="0.4">
      <c r="A367" s="4" t="s">
        <v>374</v>
      </c>
      <c r="B367" s="5" t="s">
        <v>32</v>
      </c>
      <c r="C367" s="5"/>
      <c r="D367" s="5"/>
      <c r="F367" s="5"/>
      <c r="H367" s="5"/>
      <c r="J367" s="5"/>
      <c r="L367" s="5"/>
      <c r="N367" s="5"/>
      <c r="P367" s="5"/>
      <c r="R367" s="5"/>
      <c r="T367" s="5"/>
      <c r="V367" s="5"/>
      <c r="X367" s="5"/>
      <c r="Y367" s="5"/>
    </row>
    <row r="368" spans="1:25" ht="15" customHeight="1" x14ac:dyDescent="0.4">
      <c r="A368" s="4" t="s">
        <v>375</v>
      </c>
      <c r="B368" s="5" t="s">
        <v>32</v>
      </c>
      <c r="C368" s="5"/>
      <c r="D368" s="5"/>
      <c r="F368" s="5"/>
      <c r="H368" s="5"/>
      <c r="J368" s="5"/>
      <c r="L368" s="5"/>
      <c r="N368" s="5"/>
      <c r="P368" s="5"/>
      <c r="R368" s="5"/>
      <c r="T368" s="5"/>
      <c r="V368" s="5"/>
      <c r="X368" s="5"/>
      <c r="Y368" s="5"/>
    </row>
    <row r="369" spans="1:25" ht="15" customHeight="1" x14ac:dyDescent="0.4">
      <c r="A369" s="4" t="s">
        <v>376</v>
      </c>
      <c r="B369" s="5" t="s">
        <v>32</v>
      </c>
      <c r="C369" s="5"/>
      <c r="D369" s="5"/>
      <c r="F369" s="5"/>
      <c r="H369" s="5"/>
      <c r="J369" s="5"/>
      <c r="L369" s="5"/>
      <c r="N369" s="5"/>
      <c r="P369" s="5"/>
      <c r="R369" s="5"/>
      <c r="T369" s="5"/>
      <c r="V369" s="5"/>
      <c r="X369" s="5"/>
      <c r="Y369" s="5"/>
    </row>
    <row r="370" spans="1:25" ht="15" customHeight="1" x14ac:dyDescent="0.4">
      <c r="A370" s="4" t="s">
        <v>377</v>
      </c>
      <c r="B370" s="5" t="s">
        <v>32</v>
      </c>
      <c r="C370" s="5"/>
      <c r="D370" s="5"/>
      <c r="F370" s="5"/>
      <c r="H370" s="5"/>
      <c r="J370" s="5"/>
      <c r="L370" s="5"/>
      <c r="N370" s="5"/>
      <c r="P370" s="5"/>
      <c r="R370" s="5"/>
      <c r="T370" s="5"/>
      <c r="V370" s="5"/>
      <c r="X370" s="5"/>
      <c r="Y370" s="5"/>
    </row>
    <row r="371" spans="1:25" ht="15" customHeight="1" x14ac:dyDescent="0.4">
      <c r="A371" s="4" t="s">
        <v>378</v>
      </c>
      <c r="B371" s="5" t="s">
        <v>32</v>
      </c>
      <c r="C371" s="5"/>
      <c r="D371" s="5"/>
      <c r="F371" s="5"/>
      <c r="H371" s="5"/>
      <c r="J371" s="5"/>
      <c r="L371" s="5"/>
      <c r="N371" s="5"/>
      <c r="P371" s="5"/>
      <c r="R371" s="5"/>
      <c r="T371" s="5"/>
      <c r="V371" s="5"/>
      <c r="X371" s="5"/>
      <c r="Y371" s="5"/>
    </row>
    <row r="372" spans="1:25" ht="15" customHeight="1" x14ac:dyDescent="0.4">
      <c r="A372" s="4" t="s">
        <v>379</v>
      </c>
      <c r="B372" s="5" t="s">
        <v>32</v>
      </c>
      <c r="C372" s="5"/>
      <c r="D372" s="5"/>
      <c r="F372" s="5"/>
      <c r="H372" s="5"/>
      <c r="J372" s="5"/>
      <c r="L372" s="5"/>
      <c r="N372" s="5"/>
      <c r="P372" s="5"/>
      <c r="R372" s="5"/>
      <c r="T372" s="5"/>
      <c r="V372" s="5"/>
      <c r="X372" s="5"/>
      <c r="Y372" s="5"/>
    </row>
    <row r="373" spans="1:25" ht="15" customHeight="1" x14ac:dyDescent="0.4">
      <c r="A373" s="4" t="s">
        <v>380</v>
      </c>
      <c r="B373" s="5" t="s">
        <v>32</v>
      </c>
      <c r="C373" s="5"/>
      <c r="D373" s="5"/>
      <c r="F373" s="5"/>
      <c r="H373" s="5"/>
      <c r="J373" s="5"/>
      <c r="L373" s="5"/>
      <c r="N373" s="5"/>
      <c r="P373" s="5"/>
      <c r="R373" s="5"/>
      <c r="T373" s="5"/>
      <c r="V373" s="5"/>
      <c r="X373" s="5"/>
      <c r="Y373" s="5"/>
    </row>
    <row r="374" spans="1:25" ht="15" customHeight="1" x14ac:dyDescent="0.4">
      <c r="A374" s="4" t="s">
        <v>381</v>
      </c>
      <c r="B374" s="5" t="s">
        <v>32</v>
      </c>
      <c r="C374" s="5"/>
      <c r="D374" s="5"/>
      <c r="F374" s="5"/>
      <c r="H374" s="5"/>
      <c r="J374" s="5"/>
      <c r="L374" s="5"/>
      <c r="N374" s="5"/>
      <c r="P374" s="5"/>
      <c r="R374" s="5"/>
      <c r="T374" s="5"/>
      <c r="V374" s="5"/>
      <c r="X374" s="5"/>
      <c r="Y374" s="5"/>
    </row>
    <row r="375" spans="1:25" ht="15" customHeight="1" x14ac:dyDescent="0.4">
      <c r="A375" s="4" t="s">
        <v>382</v>
      </c>
      <c r="B375" s="5" t="s">
        <v>32</v>
      </c>
      <c r="C375" s="5"/>
      <c r="D375" s="5"/>
      <c r="F375" s="5"/>
      <c r="H375" s="5"/>
      <c r="J375" s="5"/>
      <c r="L375" s="5"/>
      <c r="N375" s="5"/>
      <c r="P375" s="5"/>
      <c r="R375" s="5"/>
      <c r="T375" s="5"/>
      <c r="V375" s="5"/>
      <c r="X375" s="5"/>
      <c r="Y375" s="5"/>
    </row>
    <row r="376" spans="1:25" ht="15" customHeight="1" x14ac:dyDescent="0.4">
      <c r="A376" s="4" t="s">
        <v>383</v>
      </c>
      <c r="B376" s="5" t="s">
        <v>32</v>
      </c>
      <c r="C376" s="5"/>
      <c r="D376" s="5"/>
      <c r="F376" s="5"/>
      <c r="H376" s="5"/>
      <c r="J376" s="5"/>
      <c r="L376" s="5"/>
      <c r="N376" s="5"/>
      <c r="P376" s="5"/>
      <c r="R376" s="5"/>
      <c r="T376" s="5"/>
      <c r="V376" s="5"/>
      <c r="X376" s="5"/>
      <c r="Y376" s="5"/>
    </row>
    <row r="377" spans="1:25" ht="15" customHeight="1" x14ac:dyDescent="0.4">
      <c r="A377" s="4" t="s">
        <v>384</v>
      </c>
      <c r="B377" s="5" t="s">
        <v>32</v>
      </c>
      <c r="C377" s="5"/>
      <c r="D377" s="5"/>
      <c r="F377" s="5"/>
      <c r="H377" s="5"/>
      <c r="J377" s="5"/>
      <c r="L377" s="5"/>
      <c r="N377" s="5"/>
      <c r="P377" s="5"/>
      <c r="R377" s="5"/>
      <c r="T377" s="5"/>
      <c r="V377" s="5"/>
      <c r="X377" s="5"/>
      <c r="Y377" s="5"/>
    </row>
    <row r="378" spans="1:25" ht="15" customHeight="1" x14ac:dyDescent="0.4">
      <c r="A378" s="4" t="s">
        <v>385</v>
      </c>
      <c r="B378" s="5" t="s">
        <v>32</v>
      </c>
      <c r="C378" s="5"/>
      <c r="D378" s="5"/>
      <c r="F378" s="5"/>
      <c r="H378" s="5"/>
      <c r="J378" s="5"/>
      <c r="L378" s="5"/>
      <c r="N378" s="5"/>
      <c r="P378" s="5"/>
      <c r="R378" s="5"/>
      <c r="T378" s="5"/>
      <c r="V378" s="5"/>
      <c r="X378" s="5"/>
      <c r="Y378" s="5"/>
    </row>
    <row r="379" spans="1:25" ht="15" customHeight="1" x14ac:dyDescent="0.4">
      <c r="A379" s="4" t="s">
        <v>386</v>
      </c>
      <c r="B379" s="5" t="s">
        <v>32</v>
      </c>
      <c r="C379" s="5"/>
      <c r="D379" s="5"/>
      <c r="F379" s="5"/>
      <c r="H379" s="5"/>
      <c r="J379" s="5"/>
      <c r="L379" s="5"/>
      <c r="N379" s="5"/>
      <c r="P379" s="5"/>
      <c r="R379" s="5"/>
      <c r="T379" s="5"/>
      <c r="V379" s="5"/>
      <c r="X379" s="5"/>
      <c r="Y379" s="5"/>
    </row>
    <row r="380" spans="1:25" ht="15" customHeight="1" x14ac:dyDescent="0.4">
      <c r="A380" s="4" t="s">
        <v>387</v>
      </c>
      <c r="B380" s="5" t="s">
        <v>32</v>
      </c>
      <c r="C380" s="5"/>
      <c r="D380" s="5"/>
      <c r="F380" s="5"/>
      <c r="H380" s="5"/>
      <c r="J380" s="5"/>
      <c r="L380" s="5"/>
      <c r="N380" s="5"/>
      <c r="P380" s="5"/>
      <c r="R380" s="5"/>
      <c r="T380" s="5"/>
      <c r="V380" s="5"/>
      <c r="X380" s="5"/>
      <c r="Y380" s="5"/>
    </row>
    <row r="381" spans="1:25" ht="15" customHeight="1" x14ac:dyDescent="0.4">
      <c r="A381" s="4" t="s">
        <v>388</v>
      </c>
      <c r="B381" s="5" t="s">
        <v>32</v>
      </c>
      <c r="C381" s="5"/>
      <c r="D381" s="5"/>
      <c r="F381" s="5"/>
      <c r="H381" s="5"/>
      <c r="J381" s="5"/>
      <c r="L381" s="5"/>
      <c r="N381" s="5"/>
      <c r="P381" s="5"/>
      <c r="R381" s="5"/>
      <c r="T381" s="5"/>
      <c r="V381" s="5"/>
      <c r="X381" s="5"/>
      <c r="Y381" s="5"/>
    </row>
    <row r="382" spans="1:25" ht="15" customHeight="1" x14ac:dyDescent="0.4">
      <c r="A382" s="4" t="s">
        <v>389</v>
      </c>
      <c r="B382" s="5" t="s">
        <v>32</v>
      </c>
      <c r="C382" s="5"/>
      <c r="D382" s="5"/>
      <c r="F382" s="5"/>
      <c r="H382" s="5"/>
      <c r="J382" s="5"/>
      <c r="L382" s="5"/>
      <c r="N382" s="5"/>
      <c r="P382" s="5"/>
      <c r="R382" s="5"/>
      <c r="T382" s="5"/>
      <c r="V382" s="5"/>
      <c r="X382" s="5"/>
      <c r="Y382" s="5"/>
    </row>
    <row r="383" spans="1:25" ht="15" customHeight="1" x14ac:dyDescent="0.4">
      <c r="A383" s="4" t="s">
        <v>390</v>
      </c>
      <c r="B383" s="5" t="s">
        <v>32</v>
      </c>
      <c r="C383" s="5"/>
      <c r="D383" s="5"/>
      <c r="F383" s="5"/>
      <c r="H383" s="5"/>
      <c r="J383" s="5"/>
      <c r="L383" s="5"/>
      <c r="N383" s="5"/>
      <c r="P383" s="5"/>
      <c r="R383" s="5"/>
      <c r="T383" s="5"/>
      <c r="V383" s="5"/>
      <c r="X383" s="5"/>
      <c r="Y383" s="5"/>
    </row>
    <row r="384" spans="1:25" ht="15" customHeight="1" x14ac:dyDescent="0.4">
      <c r="A384" s="4" t="s">
        <v>391</v>
      </c>
      <c r="B384" s="5" t="s">
        <v>32</v>
      </c>
      <c r="C384" s="5"/>
      <c r="D384" s="5"/>
      <c r="F384" s="5"/>
      <c r="H384" s="5"/>
      <c r="J384" s="5"/>
      <c r="L384" s="5"/>
      <c r="N384" s="5"/>
      <c r="P384" s="5"/>
      <c r="R384" s="5"/>
      <c r="T384" s="5"/>
      <c r="V384" s="5"/>
      <c r="X384" s="5"/>
      <c r="Y384" s="5"/>
    </row>
    <row r="385" spans="1:25" ht="15" customHeight="1" x14ac:dyDescent="0.4">
      <c r="A385" s="4" t="s">
        <v>392</v>
      </c>
      <c r="B385" s="5" t="s">
        <v>32</v>
      </c>
      <c r="C385" s="5"/>
      <c r="D385" s="5"/>
      <c r="F385" s="5"/>
      <c r="H385" s="5"/>
      <c r="J385" s="5"/>
      <c r="L385" s="5"/>
      <c r="N385" s="5"/>
      <c r="P385" s="5"/>
      <c r="R385" s="5"/>
      <c r="T385" s="5"/>
      <c r="V385" s="5"/>
      <c r="X385" s="5"/>
      <c r="Y385" s="5"/>
    </row>
    <row r="386" spans="1:25" ht="15" customHeight="1" x14ac:dyDescent="0.4">
      <c r="A386" s="4" t="s">
        <v>393</v>
      </c>
      <c r="B386" s="5" t="s">
        <v>32</v>
      </c>
      <c r="C386" s="5"/>
      <c r="D386" s="5"/>
      <c r="F386" s="5"/>
      <c r="H386" s="5"/>
      <c r="J386" s="5"/>
      <c r="L386" s="5"/>
      <c r="N386" s="5"/>
      <c r="P386" s="5"/>
      <c r="R386" s="5"/>
      <c r="T386" s="5"/>
      <c r="V386" s="5"/>
      <c r="X386" s="5"/>
      <c r="Y386" s="5"/>
    </row>
    <row r="387" spans="1:25" ht="15" customHeight="1" x14ac:dyDescent="0.4">
      <c r="A387" s="4" t="s">
        <v>394</v>
      </c>
      <c r="B387" s="5" t="s">
        <v>32</v>
      </c>
      <c r="C387" s="5"/>
      <c r="D387" s="5"/>
      <c r="F387" s="5"/>
      <c r="H387" s="5"/>
      <c r="J387" s="5"/>
      <c r="L387" s="5"/>
      <c r="N387" s="5"/>
      <c r="P387" s="5"/>
      <c r="R387" s="5"/>
      <c r="T387" s="5"/>
      <c r="V387" s="5"/>
      <c r="X387" s="5"/>
      <c r="Y387" s="5"/>
    </row>
    <row r="388" spans="1:25" ht="15" customHeight="1" x14ac:dyDescent="0.4">
      <c r="A388" s="4" t="s">
        <v>395</v>
      </c>
      <c r="B388" s="5" t="s">
        <v>32</v>
      </c>
      <c r="C388" s="5"/>
      <c r="D388" s="5"/>
      <c r="F388" s="5"/>
      <c r="H388" s="5"/>
      <c r="J388" s="5"/>
      <c r="L388" s="5"/>
      <c r="N388" s="5"/>
      <c r="P388" s="5"/>
      <c r="R388" s="5"/>
      <c r="T388" s="5"/>
      <c r="V388" s="5"/>
      <c r="X388" s="5"/>
      <c r="Y388" s="5"/>
    </row>
    <row r="389" spans="1:25" ht="15" customHeight="1" x14ac:dyDescent="0.4">
      <c r="A389" s="4" t="s">
        <v>396</v>
      </c>
      <c r="B389" s="5" t="s">
        <v>32</v>
      </c>
      <c r="C389" s="5"/>
      <c r="D389" s="5"/>
      <c r="F389" s="5"/>
      <c r="H389" s="5"/>
      <c r="J389" s="5"/>
      <c r="L389" s="5"/>
      <c r="N389" s="5"/>
      <c r="P389" s="5"/>
      <c r="R389" s="5"/>
      <c r="T389" s="5"/>
      <c r="V389" s="5"/>
      <c r="X389" s="5"/>
      <c r="Y389" s="5"/>
    </row>
    <row r="390" spans="1:25" ht="15" customHeight="1" x14ac:dyDescent="0.4">
      <c r="A390" s="4" t="s">
        <v>397</v>
      </c>
      <c r="B390" s="5" t="s">
        <v>32</v>
      </c>
      <c r="C390" s="5"/>
      <c r="D390" s="5"/>
      <c r="F390" s="5"/>
      <c r="H390" s="5"/>
      <c r="J390" s="5"/>
      <c r="L390" s="5"/>
      <c r="N390" s="5"/>
      <c r="P390" s="5"/>
      <c r="R390" s="5"/>
      <c r="T390" s="5"/>
      <c r="V390" s="5"/>
      <c r="X390" s="5"/>
      <c r="Y390" s="5"/>
    </row>
    <row r="391" spans="1:25" ht="15" customHeight="1" x14ac:dyDescent="0.4">
      <c r="A391" s="4" t="s">
        <v>398</v>
      </c>
      <c r="B391" s="5" t="s">
        <v>32</v>
      </c>
      <c r="C391" s="5"/>
      <c r="D391" s="5"/>
      <c r="F391" s="5"/>
      <c r="H391" s="5"/>
      <c r="J391" s="5"/>
      <c r="L391" s="5"/>
      <c r="N391" s="5"/>
      <c r="P391" s="5"/>
      <c r="R391" s="5"/>
      <c r="T391" s="5"/>
      <c r="V391" s="5"/>
      <c r="X391" s="5"/>
      <c r="Y391" s="5"/>
    </row>
    <row r="392" spans="1:25" ht="15" customHeight="1" x14ac:dyDescent="0.4">
      <c r="A392" s="4" t="s">
        <v>399</v>
      </c>
      <c r="B392" s="5" t="s">
        <v>32</v>
      </c>
      <c r="C392" s="5"/>
      <c r="D392" s="5"/>
      <c r="F392" s="5"/>
      <c r="H392" s="5"/>
      <c r="J392" s="5"/>
      <c r="L392" s="5"/>
      <c r="N392" s="5"/>
      <c r="P392" s="5"/>
      <c r="R392" s="5"/>
      <c r="T392" s="5"/>
      <c r="V392" s="5"/>
      <c r="X392" s="5"/>
      <c r="Y392" s="5"/>
    </row>
    <row r="393" spans="1:25" ht="15" customHeight="1" x14ac:dyDescent="0.4">
      <c r="A393" s="4" t="s">
        <v>400</v>
      </c>
      <c r="B393" s="5" t="s">
        <v>32</v>
      </c>
      <c r="C393" s="5"/>
      <c r="D393" s="5"/>
      <c r="F393" s="5"/>
      <c r="H393" s="5"/>
      <c r="J393" s="5"/>
      <c r="L393" s="5"/>
      <c r="N393" s="5"/>
      <c r="P393" s="5"/>
      <c r="R393" s="5"/>
      <c r="T393" s="5"/>
      <c r="V393" s="5"/>
      <c r="X393" s="5"/>
      <c r="Y393" s="5"/>
    </row>
    <row r="394" spans="1:25" ht="15" customHeight="1" x14ac:dyDescent="0.4">
      <c r="A394" s="4" t="s">
        <v>401</v>
      </c>
      <c r="B394" s="5" t="s">
        <v>32</v>
      </c>
      <c r="C394" s="5"/>
      <c r="D394" s="5"/>
      <c r="F394" s="5"/>
      <c r="H394" s="5"/>
      <c r="J394" s="5"/>
      <c r="L394" s="5"/>
      <c r="N394" s="5"/>
      <c r="P394" s="5"/>
      <c r="R394" s="5"/>
      <c r="T394" s="5"/>
      <c r="V394" s="5"/>
      <c r="X394" s="5"/>
      <c r="Y394" s="5"/>
    </row>
    <row r="395" spans="1:25" ht="15" customHeight="1" x14ac:dyDescent="0.4">
      <c r="A395" s="4" t="s">
        <v>402</v>
      </c>
      <c r="B395" s="5" t="s">
        <v>32</v>
      </c>
      <c r="C395" s="5"/>
      <c r="D395" s="5"/>
      <c r="F395" s="5"/>
      <c r="H395" s="5"/>
      <c r="J395" s="5"/>
      <c r="L395" s="5"/>
      <c r="N395" s="5"/>
      <c r="P395" s="5"/>
      <c r="R395" s="5"/>
      <c r="T395" s="5"/>
      <c r="V395" s="5"/>
      <c r="X395" s="5"/>
      <c r="Y395" s="5"/>
    </row>
    <row r="396" spans="1:25" ht="15" customHeight="1" x14ac:dyDescent="0.4">
      <c r="A396" s="4" t="s">
        <v>403</v>
      </c>
      <c r="B396" s="5" t="s">
        <v>32</v>
      </c>
      <c r="C396" s="5"/>
      <c r="D396" s="5"/>
      <c r="F396" s="5"/>
      <c r="H396" s="5"/>
      <c r="J396" s="5"/>
      <c r="L396" s="5"/>
      <c r="N396" s="5"/>
      <c r="P396" s="5"/>
      <c r="R396" s="5"/>
      <c r="T396" s="5"/>
      <c r="V396" s="5"/>
      <c r="X396" s="5"/>
      <c r="Y396" s="5"/>
    </row>
    <row r="397" spans="1:25" ht="15" customHeight="1" x14ac:dyDescent="0.4">
      <c r="A397" s="4" t="s">
        <v>404</v>
      </c>
      <c r="B397" s="5" t="s">
        <v>32</v>
      </c>
      <c r="C397" s="5"/>
      <c r="D397" s="5"/>
      <c r="F397" s="5"/>
      <c r="H397" s="5"/>
      <c r="J397" s="5"/>
      <c r="L397" s="5"/>
      <c r="N397" s="5"/>
      <c r="P397" s="5"/>
      <c r="R397" s="5"/>
      <c r="T397" s="5"/>
      <c r="V397" s="5"/>
      <c r="X397" s="5"/>
      <c r="Y397" s="5"/>
    </row>
    <row r="398" spans="1:25" ht="15" customHeight="1" x14ac:dyDescent="0.4">
      <c r="A398" s="4" t="s">
        <v>405</v>
      </c>
      <c r="B398" s="5" t="s">
        <v>32</v>
      </c>
      <c r="C398" s="5"/>
      <c r="D398" s="5"/>
      <c r="F398" s="5"/>
      <c r="H398" s="5"/>
      <c r="J398" s="5"/>
      <c r="L398" s="5"/>
      <c r="N398" s="5"/>
      <c r="P398" s="5"/>
      <c r="R398" s="5"/>
      <c r="T398" s="5"/>
      <c r="V398" s="5"/>
      <c r="X398" s="5"/>
      <c r="Y398" s="5"/>
    </row>
    <row r="399" spans="1:25" ht="15" customHeight="1" x14ac:dyDescent="0.4">
      <c r="A399" s="4" t="s">
        <v>406</v>
      </c>
      <c r="B399" s="5" t="s">
        <v>32</v>
      </c>
      <c r="C399" s="5"/>
      <c r="D399" s="5"/>
      <c r="F399" s="5"/>
      <c r="H399" s="5"/>
      <c r="J399" s="5"/>
      <c r="L399" s="5"/>
      <c r="N399" s="5"/>
      <c r="P399" s="5"/>
      <c r="R399" s="5"/>
      <c r="T399" s="5"/>
      <c r="V399" s="5"/>
      <c r="X399" s="5"/>
      <c r="Y399" s="5"/>
    </row>
    <row r="400" spans="1:25" ht="15" customHeight="1" x14ac:dyDescent="0.4">
      <c r="A400" s="4" t="s">
        <v>407</v>
      </c>
      <c r="B400" s="5" t="s">
        <v>32</v>
      </c>
      <c r="C400" s="5"/>
      <c r="D400" s="5"/>
      <c r="F400" s="5"/>
      <c r="H400" s="5"/>
      <c r="J400" s="5"/>
      <c r="L400" s="5"/>
      <c r="N400" s="5"/>
      <c r="P400" s="5"/>
      <c r="R400" s="5"/>
      <c r="T400" s="5"/>
      <c r="V400" s="5"/>
      <c r="X400" s="5"/>
      <c r="Y400" s="5"/>
    </row>
    <row r="401" spans="1:25" ht="15" customHeight="1" x14ac:dyDescent="0.4">
      <c r="A401" s="4" t="s">
        <v>408</v>
      </c>
      <c r="B401" s="5" t="s">
        <v>32</v>
      </c>
      <c r="C401" s="5"/>
      <c r="D401" s="5"/>
      <c r="F401" s="5"/>
      <c r="H401" s="5"/>
      <c r="J401" s="5"/>
      <c r="L401" s="5"/>
      <c r="N401" s="5"/>
      <c r="P401" s="5"/>
      <c r="R401" s="5"/>
      <c r="T401" s="5"/>
      <c r="V401" s="5"/>
      <c r="X401" s="5"/>
      <c r="Y401" s="5"/>
    </row>
    <row r="402" spans="1:25" ht="15" customHeight="1" x14ac:dyDescent="0.4">
      <c r="A402" s="4" t="s">
        <v>409</v>
      </c>
      <c r="B402" s="5" t="s">
        <v>32</v>
      </c>
      <c r="C402" s="5"/>
      <c r="D402" s="5"/>
      <c r="F402" s="5"/>
      <c r="H402" s="5"/>
      <c r="J402" s="5"/>
      <c r="L402" s="5"/>
      <c r="N402" s="5"/>
      <c r="P402" s="5"/>
      <c r="R402" s="5"/>
      <c r="T402" s="5"/>
      <c r="V402" s="5"/>
      <c r="X402" s="5"/>
      <c r="Y402" s="5"/>
    </row>
    <row r="403" spans="1:25" ht="15" customHeight="1" x14ac:dyDescent="0.4">
      <c r="A403" s="4" t="s">
        <v>410</v>
      </c>
      <c r="B403" s="5" t="s">
        <v>32</v>
      </c>
      <c r="C403" s="5"/>
      <c r="D403" s="5"/>
      <c r="F403" s="5"/>
      <c r="H403" s="5"/>
      <c r="J403" s="5"/>
      <c r="L403" s="5"/>
      <c r="N403" s="5"/>
      <c r="P403" s="5"/>
      <c r="R403" s="5"/>
      <c r="T403" s="5"/>
      <c r="V403" s="5"/>
      <c r="X403" s="5"/>
      <c r="Y403" s="5"/>
    </row>
    <row r="404" spans="1:25" ht="15" customHeight="1" x14ac:dyDescent="0.4">
      <c r="A404" s="4" t="s">
        <v>411</v>
      </c>
      <c r="B404" s="5" t="s">
        <v>32</v>
      </c>
      <c r="C404" s="5"/>
      <c r="D404" s="5"/>
      <c r="F404" s="5"/>
      <c r="H404" s="5"/>
      <c r="J404" s="5"/>
      <c r="L404" s="5"/>
      <c r="N404" s="5"/>
      <c r="P404" s="5"/>
      <c r="R404" s="5"/>
      <c r="T404" s="5"/>
      <c r="V404" s="5"/>
      <c r="X404" s="5"/>
      <c r="Y404" s="5"/>
    </row>
    <row r="405" spans="1:25" ht="15" customHeight="1" x14ac:dyDescent="0.4">
      <c r="A405" s="4" t="s">
        <v>412</v>
      </c>
      <c r="B405" s="5" t="s">
        <v>32</v>
      </c>
      <c r="C405" s="5"/>
      <c r="D405" s="5"/>
      <c r="F405" s="5"/>
      <c r="H405" s="5"/>
      <c r="J405" s="5"/>
      <c r="L405" s="5"/>
      <c r="N405" s="5"/>
      <c r="P405" s="5"/>
      <c r="R405" s="5"/>
      <c r="T405" s="5"/>
      <c r="V405" s="5"/>
      <c r="X405" s="5"/>
      <c r="Y405" s="5"/>
    </row>
    <row r="406" spans="1:25" ht="15" customHeight="1" x14ac:dyDescent="0.4">
      <c r="A406" s="4" t="s">
        <v>413</v>
      </c>
      <c r="B406" s="5" t="s">
        <v>32</v>
      </c>
      <c r="C406" s="5"/>
      <c r="D406" s="5"/>
      <c r="F406" s="5"/>
      <c r="H406" s="5"/>
      <c r="J406" s="5"/>
      <c r="L406" s="5"/>
      <c r="N406" s="5"/>
      <c r="P406" s="5"/>
      <c r="R406" s="5"/>
      <c r="T406" s="5"/>
      <c r="V406" s="5"/>
      <c r="X406" s="5"/>
      <c r="Y406" s="5"/>
    </row>
    <row r="407" spans="1:25" ht="15" customHeight="1" x14ac:dyDescent="0.4">
      <c r="A407" s="4" t="s">
        <v>414</v>
      </c>
      <c r="B407" s="5" t="s">
        <v>32</v>
      </c>
      <c r="C407" s="5"/>
      <c r="D407" s="5"/>
      <c r="F407" s="5"/>
      <c r="H407" s="5"/>
      <c r="J407" s="5"/>
      <c r="L407" s="5"/>
      <c r="N407" s="5"/>
      <c r="P407" s="5"/>
      <c r="R407" s="5"/>
      <c r="T407" s="5"/>
      <c r="V407" s="5"/>
      <c r="X407" s="5"/>
      <c r="Y407" s="5"/>
    </row>
    <row r="408" spans="1:25" ht="15" customHeight="1" x14ac:dyDescent="0.4">
      <c r="A408" s="4" t="s">
        <v>415</v>
      </c>
      <c r="B408" s="5" t="s">
        <v>32</v>
      </c>
      <c r="C408" s="5"/>
      <c r="D408" s="5"/>
      <c r="F408" s="5"/>
      <c r="H408" s="5"/>
      <c r="J408" s="5"/>
      <c r="L408" s="5"/>
      <c r="N408" s="5"/>
      <c r="P408" s="5"/>
      <c r="R408" s="5"/>
      <c r="T408" s="5"/>
      <c r="V408" s="5"/>
      <c r="X408" s="5"/>
      <c r="Y408" s="5"/>
    </row>
    <row r="409" spans="1:25" ht="15" customHeight="1" x14ac:dyDescent="0.4">
      <c r="A409" s="4" t="s">
        <v>416</v>
      </c>
      <c r="B409" s="5" t="s">
        <v>32</v>
      </c>
      <c r="C409" s="5"/>
      <c r="D409" s="5"/>
      <c r="F409" s="5"/>
      <c r="H409" s="5"/>
      <c r="J409" s="5"/>
      <c r="L409" s="5"/>
      <c r="N409" s="5"/>
      <c r="P409" s="5"/>
      <c r="R409" s="5"/>
      <c r="T409" s="5"/>
      <c r="V409" s="5"/>
      <c r="X409" s="5"/>
      <c r="Y409" s="5"/>
    </row>
    <row r="410" spans="1:25" ht="15" customHeight="1" x14ac:dyDescent="0.4">
      <c r="A410" s="4" t="s">
        <v>417</v>
      </c>
      <c r="B410" s="5" t="s">
        <v>32</v>
      </c>
      <c r="C410" s="5"/>
      <c r="D410" s="5"/>
      <c r="F410" s="5"/>
      <c r="H410" s="5"/>
      <c r="J410" s="5"/>
      <c r="L410" s="5"/>
      <c r="N410" s="5"/>
      <c r="P410" s="5"/>
      <c r="R410" s="5"/>
      <c r="T410" s="5"/>
      <c r="V410" s="5"/>
      <c r="X410" s="5"/>
      <c r="Y410" s="5"/>
    </row>
    <row r="411" spans="1:25" ht="15" customHeight="1" x14ac:dyDescent="0.4">
      <c r="A411" s="4" t="s">
        <v>418</v>
      </c>
      <c r="B411" s="5" t="s">
        <v>32</v>
      </c>
      <c r="C411" s="5"/>
      <c r="D411" s="5"/>
      <c r="F411" s="5"/>
      <c r="H411" s="5"/>
      <c r="J411" s="5"/>
      <c r="L411" s="5"/>
      <c r="N411" s="5"/>
      <c r="P411" s="5"/>
      <c r="R411" s="5"/>
      <c r="T411" s="5"/>
      <c r="V411" s="5"/>
      <c r="X411" s="5"/>
      <c r="Y411" s="5"/>
    </row>
    <row r="412" spans="1:25" ht="15" customHeight="1" x14ac:dyDescent="0.4">
      <c r="A412" s="4" t="s">
        <v>419</v>
      </c>
      <c r="B412" s="5" t="s">
        <v>32</v>
      </c>
      <c r="C412" s="5"/>
      <c r="D412" s="5"/>
      <c r="F412" s="5"/>
      <c r="H412" s="5"/>
      <c r="J412" s="5"/>
      <c r="L412" s="5"/>
      <c r="N412" s="5"/>
      <c r="P412" s="5"/>
      <c r="R412" s="5"/>
      <c r="T412" s="5"/>
      <c r="V412" s="5"/>
      <c r="X412" s="5"/>
      <c r="Y412" s="5"/>
    </row>
    <row r="413" spans="1:25" ht="15" customHeight="1" x14ac:dyDescent="0.4">
      <c r="A413" s="4" t="s">
        <v>420</v>
      </c>
      <c r="B413" s="5" t="s">
        <v>32</v>
      </c>
      <c r="C413" s="5"/>
      <c r="D413" s="5"/>
      <c r="F413" s="5"/>
      <c r="H413" s="5"/>
      <c r="J413" s="5"/>
      <c r="L413" s="5"/>
      <c r="N413" s="5"/>
      <c r="P413" s="5"/>
      <c r="R413" s="5"/>
      <c r="T413" s="5"/>
      <c r="V413" s="5"/>
      <c r="X413" s="5"/>
      <c r="Y413" s="5"/>
    </row>
    <row r="414" spans="1:25" ht="15" customHeight="1" x14ac:dyDescent="0.4">
      <c r="A414" s="4" t="s">
        <v>421</v>
      </c>
      <c r="B414" s="5" t="s">
        <v>32</v>
      </c>
      <c r="C414" s="5"/>
      <c r="D414" s="5"/>
      <c r="F414" s="5"/>
      <c r="H414" s="5"/>
      <c r="J414" s="5"/>
      <c r="L414" s="5"/>
      <c r="N414" s="5"/>
      <c r="P414" s="5"/>
      <c r="R414" s="5"/>
      <c r="T414" s="5"/>
      <c r="V414" s="5"/>
      <c r="X414" s="5"/>
      <c r="Y414" s="5"/>
    </row>
    <row r="415" spans="1:25" ht="15" customHeight="1" x14ac:dyDescent="0.4">
      <c r="A415" s="4" t="s">
        <v>422</v>
      </c>
      <c r="B415" s="5" t="s">
        <v>32</v>
      </c>
      <c r="C415" s="5"/>
      <c r="D415" s="5"/>
      <c r="F415" s="5"/>
      <c r="H415" s="5"/>
      <c r="J415" s="5"/>
      <c r="L415" s="5"/>
      <c r="N415" s="5"/>
      <c r="P415" s="5"/>
      <c r="R415" s="5"/>
      <c r="T415" s="5"/>
      <c r="V415" s="5"/>
      <c r="X415" s="5"/>
      <c r="Y415" s="5"/>
    </row>
    <row r="416" spans="1:25" ht="15" customHeight="1" x14ac:dyDescent="0.4">
      <c r="A416" s="4" t="s">
        <v>423</v>
      </c>
      <c r="B416" s="5" t="s">
        <v>32</v>
      </c>
      <c r="C416" s="5"/>
      <c r="D416" s="5"/>
      <c r="F416" s="5"/>
      <c r="H416" s="5"/>
      <c r="J416" s="5"/>
      <c r="L416" s="5"/>
      <c r="N416" s="5"/>
      <c r="P416" s="5"/>
      <c r="R416" s="5"/>
      <c r="T416" s="5"/>
      <c r="V416" s="5"/>
      <c r="X416" s="5"/>
      <c r="Y416" s="5"/>
    </row>
    <row r="417" spans="1:25" ht="15" customHeight="1" x14ac:dyDescent="0.4">
      <c r="A417" s="4" t="s">
        <v>424</v>
      </c>
      <c r="B417" s="5" t="s">
        <v>32</v>
      </c>
      <c r="C417" s="5"/>
      <c r="D417" s="5"/>
      <c r="F417" s="5"/>
      <c r="H417" s="5"/>
      <c r="J417" s="5"/>
      <c r="L417" s="5"/>
      <c r="N417" s="5"/>
      <c r="P417" s="5"/>
      <c r="R417" s="5"/>
      <c r="T417" s="5"/>
      <c r="V417" s="5"/>
      <c r="X417" s="5"/>
      <c r="Y417" s="5"/>
    </row>
    <row r="418" spans="1:25" ht="15" customHeight="1" x14ac:dyDescent="0.4">
      <c r="A418" s="4" t="s">
        <v>425</v>
      </c>
      <c r="B418" s="5" t="s">
        <v>32</v>
      </c>
      <c r="C418" s="5"/>
      <c r="D418" s="5"/>
      <c r="F418" s="5"/>
      <c r="H418" s="5"/>
      <c r="J418" s="5"/>
      <c r="L418" s="5"/>
      <c r="N418" s="5"/>
      <c r="P418" s="5"/>
      <c r="R418" s="5"/>
      <c r="T418" s="5"/>
      <c r="V418" s="5"/>
      <c r="X418" s="5"/>
      <c r="Y418" s="5"/>
    </row>
    <row r="419" spans="1:25" ht="15" customHeight="1" x14ac:dyDescent="0.4">
      <c r="A419" s="4" t="s">
        <v>426</v>
      </c>
      <c r="B419" s="5" t="s">
        <v>32</v>
      </c>
      <c r="C419" s="5"/>
      <c r="D419" s="5"/>
      <c r="F419" s="5"/>
      <c r="H419" s="5"/>
      <c r="J419" s="5"/>
      <c r="L419" s="5"/>
      <c r="N419" s="5"/>
      <c r="P419" s="5"/>
      <c r="R419" s="5"/>
      <c r="T419" s="5"/>
      <c r="V419" s="5"/>
      <c r="X419" s="5"/>
      <c r="Y419" s="5"/>
    </row>
    <row r="420" spans="1:25" ht="15" customHeight="1" x14ac:dyDescent="0.4">
      <c r="A420" s="4" t="s">
        <v>427</v>
      </c>
      <c r="B420" s="5" t="s">
        <v>32</v>
      </c>
      <c r="C420" s="5"/>
      <c r="D420" s="5"/>
      <c r="F420" s="5"/>
      <c r="H420" s="5"/>
      <c r="J420" s="5"/>
      <c r="L420" s="5"/>
      <c r="N420" s="5"/>
      <c r="P420" s="5"/>
      <c r="R420" s="5"/>
      <c r="T420" s="5"/>
      <c r="V420" s="5"/>
      <c r="X420" s="5"/>
      <c r="Y420" s="5"/>
    </row>
    <row r="421" spans="1:25" ht="15" customHeight="1" x14ac:dyDescent="0.4">
      <c r="A421" s="4" t="s">
        <v>428</v>
      </c>
      <c r="B421" s="5" t="s">
        <v>32</v>
      </c>
      <c r="C421" s="5"/>
      <c r="D421" s="5"/>
      <c r="F421" s="5"/>
      <c r="H421" s="5"/>
      <c r="J421" s="5"/>
      <c r="L421" s="5"/>
      <c r="N421" s="5"/>
      <c r="P421" s="5"/>
      <c r="R421" s="5"/>
      <c r="T421" s="5"/>
      <c r="V421" s="5"/>
      <c r="X421" s="5"/>
      <c r="Y421" s="5"/>
    </row>
    <row r="422" spans="1:25" ht="15" customHeight="1" x14ac:dyDescent="0.4">
      <c r="A422" s="4" t="s">
        <v>429</v>
      </c>
      <c r="B422" s="5" t="s">
        <v>32</v>
      </c>
      <c r="C422" s="5"/>
      <c r="D422" s="5"/>
      <c r="F422" s="5"/>
      <c r="H422" s="5"/>
      <c r="J422" s="5"/>
      <c r="L422" s="5"/>
      <c r="N422" s="5"/>
      <c r="P422" s="5"/>
      <c r="R422" s="5"/>
      <c r="T422" s="5"/>
      <c r="V422" s="5"/>
      <c r="X422" s="5"/>
      <c r="Y422" s="5"/>
    </row>
    <row r="423" spans="1:25" ht="15" customHeight="1" x14ac:dyDescent="0.4">
      <c r="A423" s="4" t="s">
        <v>430</v>
      </c>
      <c r="B423" s="5" t="s">
        <v>32</v>
      </c>
      <c r="C423" s="5"/>
      <c r="D423" s="5"/>
      <c r="F423" s="5"/>
      <c r="H423" s="5"/>
      <c r="J423" s="5"/>
      <c r="L423" s="5"/>
      <c r="N423" s="5"/>
      <c r="P423" s="5"/>
      <c r="R423" s="5"/>
      <c r="T423" s="5"/>
      <c r="V423" s="5"/>
      <c r="X423" s="5"/>
      <c r="Y423" s="5"/>
    </row>
    <row r="424" spans="1:25" ht="15" customHeight="1" x14ac:dyDescent="0.4">
      <c r="A424" s="4" t="s">
        <v>431</v>
      </c>
      <c r="B424" s="5" t="s">
        <v>32</v>
      </c>
      <c r="C424" s="5"/>
      <c r="D424" s="5"/>
      <c r="F424" s="5"/>
      <c r="H424" s="5"/>
      <c r="J424" s="5"/>
      <c r="L424" s="5"/>
      <c r="N424" s="5"/>
      <c r="P424" s="5"/>
      <c r="R424" s="5"/>
      <c r="T424" s="5"/>
      <c r="V424" s="5"/>
      <c r="X424" s="5"/>
      <c r="Y424" s="5"/>
    </row>
    <row r="425" spans="1:25" ht="15" customHeight="1" x14ac:dyDescent="0.4">
      <c r="A425" s="4" t="s">
        <v>432</v>
      </c>
      <c r="B425" s="5" t="s">
        <v>32</v>
      </c>
      <c r="C425" s="5"/>
      <c r="D425" s="5"/>
      <c r="F425" s="5"/>
      <c r="H425" s="5"/>
      <c r="J425" s="5"/>
      <c r="L425" s="5"/>
      <c r="N425" s="5"/>
      <c r="P425" s="5"/>
      <c r="R425" s="5"/>
      <c r="T425" s="5"/>
      <c r="V425" s="5"/>
      <c r="X425" s="5"/>
      <c r="Y425" s="5"/>
    </row>
    <row r="426" spans="1:25" ht="15" customHeight="1" x14ac:dyDescent="0.4">
      <c r="A426" s="4" t="s">
        <v>433</v>
      </c>
      <c r="B426" s="5" t="s">
        <v>32</v>
      </c>
      <c r="C426" s="5"/>
      <c r="D426" s="5"/>
      <c r="F426" s="5"/>
      <c r="H426" s="5"/>
      <c r="J426" s="5"/>
      <c r="L426" s="5"/>
      <c r="N426" s="5"/>
      <c r="P426" s="5"/>
      <c r="R426" s="5"/>
      <c r="T426" s="5"/>
      <c r="V426" s="5"/>
      <c r="X426" s="5"/>
      <c r="Y426" s="5"/>
    </row>
    <row r="427" spans="1:25" ht="15" customHeight="1" x14ac:dyDescent="0.4">
      <c r="A427" s="4" t="s">
        <v>434</v>
      </c>
      <c r="B427" s="5" t="s">
        <v>32</v>
      </c>
      <c r="C427" s="5"/>
      <c r="D427" s="5"/>
      <c r="F427" s="5"/>
      <c r="H427" s="5"/>
      <c r="J427" s="5"/>
      <c r="L427" s="5"/>
      <c r="N427" s="5"/>
      <c r="P427" s="5"/>
      <c r="R427" s="5"/>
      <c r="T427" s="5"/>
      <c r="V427" s="5"/>
      <c r="X427" s="5"/>
      <c r="Y427" s="5"/>
    </row>
    <row r="428" spans="1:25" ht="15" customHeight="1" x14ac:dyDescent="0.4">
      <c r="A428" s="4" t="s">
        <v>435</v>
      </c>
      <c r="B428" s="5" t="s">
        <v>32</v>
      </c>
      <c r="C428" s="5"/>
      <c r="D428" s="5"/>
      <c r="F428" s="5"/>
      <c r="H428" s="5"/>
      <c r="J428" s="5"/>
      <c r="L428" s="5"/>
      <c r="N428" s="5"/>
      <c r="P428" s="5"/>
      <c r="R428" s="5"/>
      <c r="T428" s="5"/>
      <c r="V428" s="5"/>
      <c r="X428" s="5"/>
      <c r="Y428" s="5"/>
    </row>
    <row r="429" spans="1:25" ht="15" customHeight="1" x14ac:dyDescent="0.4">
      <c r="A429" s="4" t="s">
        <v>436</v>
      </c>
      <c r="B429" s="5" t="s">
        <v>32</v>
      </c>
      <c r="C429" s="5"/>
      <c r="D429" s="5"/>
      <c r="F429" s="5"/>
      <c r="H429" s="5"/>
      <c r="J429" s="5"/>
      <c r="L429" s="5"/>
      <c r="N429" s="5"/>
      <c r="P429" s="5"/>
      <c r="R429" s="5"/>
      <c r="T429" s="5"/>
      <c r="V429" s="5"/>
      <c r="X429" s="5"/>
      <c r="Y429" s="5"/>
    </row>
    <row r="430" spans="1:25" ht="15" customHeight="1" x14ac:dyDescent="0.4">
      <c r="A430" s="4" t="s">
        <v>437</v>
      </c>
      <c r="B430" s="5" t="s">
        <v>32</v>
      </c>
      <c r="C430" s="5"/>
      <c r="D430" s="5"/>
      <c r="F430" s="5"/>
      <c r="H430" s="5"/>
      <c r="J430" s="5"/>
      <c r="L430" s="5"/>
      <c r="N430" s="5"/>
      <c r="P430" s="5"/>
      <c r="R430" s="5"/>
      <c r="T430" s="5"/>
      <c r="V430" s="5"/>
      <c r="X430" s="5"/>
      <c r="Y430" s="5"/>
    </row>
    <row r="431" spans="1:25" ht="15" customHeight="1" x14ac:dyDescent="0.4">
      <c r="A431" s="4" t="s">
        <v>438</v>
      </c>
      <c r="B431" s="5" t="s">
        <v>32</v>
      </c>
      <c r="C431" s="5"/>
      <c r="D431" s="5"/>
      <c r="F431" s="5"/>
      <c r="H431" s="5"/>
      <c r="J431" s="5"/>
      <c r="L431" s="5"/>
      <c r="N431" s="5"/>
      <c r="P431" s="5"/>
      <c r="R431" s="5"/>
      <c r="T431" s="5"/>
      <c r="V431" s="5"/>
      <c r="X431" s="5"/>
      <c r="Y431" s="5"/>
    </row>
    <row r="432" spans="1:25" ht="15" customHeight="1" x14ac:dyDescent="0.4">
      <c r="A432" s="4" t="s">
        <v>439</v>
      </c>
      <c r="B432" s="5" t="s">
        <v>32</v>
      </c>
      <c r="C432" s="5"/>
      <c r="D432" s="5"/>
      <c r="F432" s="5"/>
      <c r="H432" s="5"/>
      <c r="J432" s="5"/>
      <c r="L432" s="5"/>
      <c r="N432" s="5"/>
      <c r="P432" s="5"/>
      <c r="R432" s="5"/>
      <c r="T432" s="5"/>
      <c r="V432" s="5"/>
      <c r="X432" s="5"/>
      <c r="Y432" s="5"/>
    </row>
    <row r="433" spans="1:25" ht="15" customHeight="1" x14ac:dyDescent="0.4">
      <c r="A433" s="4" t="s">
        <v>440</v>
      </c>
      <c r="B433" s="5" t="s">
        <v>32</v>
      </c>
      <c r="C433" s="5"/>
      <c r="D433" s="5"/>
      <c r="F433" s="5"/>
      <c r="H433" s="5"/>
      <c r="J433" s="5"/>
      <c r="L433" s="5"/>
      <c r="N433" s="5"/>
      <c r="P433" s="5"/>
      <c r="R433" s="5"/>
      <c r="T433" s="5"/>
      <c r="V433" s="5"/>
      <c r="X433" s="5"/>
      <c r="Y433" s="5"/>
    </row>
    <row r="434" spans="1:25" ht="15" customHeight="1" x14ac:dyDescent="0.4">
      <c r="A434" s="4" t="s">
        <v>441</v>
      </c>
      <c r="B434" s="5" t="s">
        <v>32</v>
      </c>
      <c r="C434" s="5"/>
      <c r="D434" s="5"/>
      <c r="F434" s="5"/>
      <c r="H434" s="5"/>
      <c r="J434" s="5"/>
      <c r="L434" s="5"/>
      <c r="N434" s="5"/>
      <c r="P434" s="5"/>
      <c r="R434" s="5"/>
      <c r="T434" s="5"/>
      <c r="V434" s="5"/>
      <c r="X434" s="5"/>
      <c r="Y434" s="5"/>
    </row>
    <row r="435" spans="1:25" ht="15" customHeight="1" x14ac:dyDescent="0.4">
      <c r="A435" s="4" t="s">
        <v>442</v>
      </c>
      <c r="B435" s="5" t="s">
        <v>32</v>
      </c>
      <c r="C435" s="5"/>
      <c r="D435" s="5"/>
      <c r="F435" s="5"/>
      <c r="H435" s="5"/>
      <c r="J435" s="5"/>
      <c r="L435" s="5"/>
      <c r="N435" s="5"/>
      <c r="P435" s="5"/>
      <c r="R435" s="5"/>
      <c r="T435" s="5"/>
      <c r="V435" s="5"/>
      <c r="X435" s="5"/>
      <c r="Y435" s="5"/>
    </row>
    <row r="436" spans="1:25" ht="15" customHeight="1" x14ac:dyDescent="0.4">
      <c r="A436" s="4" t="s">
        <v>443</v>
      </c>
      <c r="B436" s="5" t="s">
        <v>32</v>
      </c>
      <c r="C436" s="5"/>
      <c r="D436" s="5"/>
      <c r="F436" s="5"/>
      <c r="H436" s="5"/>
      <c r="J436" s="5"/>
      <c r="L436" s="5"/>
      <c r="N436" s="5"/>
      <c r="P436" s="5"/>
      <c r="R436" s="5"/>
      <c r="T436" s="5"/>
      <c r="V436" s="5"/>
      <c r="X436" s="5"/>
      <c r="Y436" s="5"/>
    </row>
    <row r="437" spans="1:25" ht="15" customHeight="1" x14ac:dyDescent="0.4">
      <c r="A437" s="4" t="s">
        <v>444</v>
      </c>
      <c r="B437" s="5" t="s">
        <v>32</v>
      </c>
      <c r="C437" s="5"/>
      <c r="D437" s="5"/>
      <c r="F437" s="5"/>
      <c r="H437" s="5"/>
      <c r="J437" s="5"/>
      <c r="L437" s="5"/>
      <c r="N437" s="5"/>
      <c r="P437" s="5"/>
      <c r="R437" s="5"/>
      <c r="T437" s="5"/>
      <c r="V437" s="5"/>
      <c r="X437" s="5"/>
      <c r="Y437" s="5"/>
    </row>
    <row r="438" spans="1:25" ht="15" customHeight="1" x14ac:dyDescent="0.4">
      <c r="A438" s="4" t="s">
        <v>445</v>
      </c>
      <c r="B438" s="5" t="s">
        <v>32</v>
      </c>
      <c r="C438" s="5"/>
      <c r="D438" s="5"/>
      <c r="F438" s="5"/>
      <c r="H438" s="5"/>
      <c r="J438" s="5"/>
      <c r="L438" s="5"/>
      <c r="N438" s="5"/>
      <c r="P438" s="5"/>
      <c r="R438" s="5"/>
      <c r="T438" s="5"/>
      <c r="V438" s="5"/>
      <c r="X438" s="5"/>
      <c r="Y438" s="5"/>
    </row>
    <row r="439" spans="1:25" ht="15" customHeight="1" x14ac:dyDescent="0.4">
      <c r="A439" s="4" t="s">
        <v>446</v>
      </c>
      <c r="B439" s="5" t="s">
        <v>32</v>
      </c>
      <c r="C439" s="5"/>
      <c r="D439" s="5"/>
      <c r="F439" s="5"/>
      <c r="H439" s="5"/>
      <c r="J439" s="5"/>
      <c r="L439" s="5"/>
      <c r="N439" s="5"/>
      <c r="P439" s="5"/>
      <c r="R439" s="5"/>
      <c r="T439" s="5"/>
      <c r="V439" s="5"/>
      <c r="X439" s="5"/>
      <c r="Y439" s="5"/>
    </row>
    <row r="440" spans="1:25" ht="15" customHeight="1" x14ac:dyDescent="0.4">
      <c r="A440" s="4" t="s">
        <v>447</v>
      </c>
      <c r="B440" s="5" t="s">
        <v>32</v>
      </c>
      <c r="C440" s="5"/>
      <c r="D440" s="5"/>
      <c r="F440" s="5"/>
      <c r="H440" s="5"/>
      <c r="J440" s="5"/>
      <c r="L440" s="5"/>
      <c r="N440" s="5"/>
      <c r="P440" s="5"/>
      <c r="R440" s="5"/>
      <c r="T440" s="5"/>
      <c r="V440" s="5"/>
      <c r="X440" s="5"/>
      <c r="Y440" s="5"/>
    </row>
    <row r="441" spans="1:25" ht="15" customHeight="1" x14ac:dyDescent="0.4">
      <c r="A441" s="4" t="s">
        <v>448</v>
      </c>
      <c r="B441" s="5" t="s">
        <v>32</v>
      </c>
      <c r="C441" s="5"/>
      <c r="D441" s="5"/>
      <c r="F441" s="5"/>
      <c r="H441" s="5"/>
      <c r="J441" s="5"/>
      <c r="L441" s="5"/>
      <c r="N441" s="5"/>
      <c r="P441" s="5"/>
      <c r="R441" s="5"/>
      <c r="T441" s="5"/>
      <c r="V441" s="5"/>
      <c r="X441" s="5"/>
      <c r="Y441" s="5"/>
    </row>
    <row r="442" spans="1:25" ht="15" customHeight="1" x14ac:dyDescent="0.4">
      <c r="A442" s="4" t="s">
        <v>449</v>
      </c>
      <c r="B442" s="5" t="s">
        <v>32</v>
      </c>
      <c r="C442" s="5"/>
      <c r="D442" s="5"/>
      <c r="F442" s="5"/>
      <c r="H442" s="5"/>
      <c r="J442" s="5"/>
      <c r="L442" s="5"/>
      <c r="N442" s="5"/>
      <c r="P442" s="5"/>
      <c r="R442" s="5"/>
      <c r="T442" s="5"/>
      <c r="V442" s="5"/>
      <c r="X442" s="5"/>
      <c r="Y442" s="5"/>
    </row>
    <row r="443" spans="1:25" ht="15" customHeight="1" x14ac:dyDescent="0.4">
      <c r="A443" s="4" t="s">
        <v>450</v>
      </c>
      <c r="B443" s="5" t="s">
        <v>32</v>
      </c>
      <c r="C443" s="5"/>
      <c r="D443" s="5"/>
      <c r="F443" s="5"/>
      <c r="H443" s="5"/>
      <c r="J443" s="5"/>
      <c r="L443" s="5"/>
      <c r="N443" s="5"/>
      <c r="P443" s="5"/>
      <c r="R443" s="5"/>
      <c r="T443" s="5"/>
      <c r="V443" s="5"/>
      <c r="X443" s="5"/>
      <c r="Y443" s="5"/>
    </row>
    <row r="444" spans="1:25" ht="15" customHeight="1" x14ac:dyDescent="0.4">
      <c r="A444" s="4" t="s">
        <v>451</v>
      </c>
      <c r="B444" s="5" t="s">
        <v>32</v>
      </c>
      <c r="C444" s="5"/>
      <c r="D444" s="5"/>
      <c r="F444" s="5"/>
      <c r="H444" s="5"/>
      <c r="J444" s="5"/>
      <c r="L444" s="5"/>
      <c r="N444" s="5"/>
      <c r="P444" s="5"/>
      <c r="R444" s="5"/>
      <c r="T444" s="5"/>
      <c r="V444" s="5"/>
      <c r="X444" s="5"/>
      <c r="Y444" s="5"/>
    </row>
    <row r="445" spans="1:25" ht="15" customHeight="1" x14ac:dyDescent="0.4">
      <c r="A445" s="4" t="s">
        <v>452</v>
      </c>
      <c r="B445" s="5" t="s">
        <v>32</v>
      </c>
      <c r="C445" s="5"/>
      <c r="D445" s="5"/>
      <c r="F445" s="5"/>
      <c r="H445" s="5"/>
      <c r="J445" s="5"/>
      <c r="L445" s="5"/>
      <c r="N445" s="5"/>
      <c r="P445" s="5"/>
      <c r="R445" s="5"/>
      <c r="T445" s="5"/>
      <c r="V445" s="5"/>
      <c r="X445" s="5"/>
      <c r="Y445" s="5"/>
    </row>
    <row r="446" spans="1:25" ht="15" customHeight="1" x14ac:dyDescent="0.4">
      <c r="A446" s="4" t="s">
        <v>453</v>
      </c>
      <c r="B446" s="5" t="s">
        <v>32</v>
      </c>
      <c r="C446" s="5"/>
      <c r="D446" s="5"/>
      <c r="F446" s="5"/>
      <c r="H446" s="5"/>
      <c r="J446" s="5"/>
      <c r="L446" s="5"/>
      <c r="N446" s="5"/>
      <c r="P446" s="5"/>
      <c r="R446" s="5"/>
      <c r="T446" s="5"/>
      <c r="V446" s="5"/>
      <c r="X446" s="5"/>
      <c r="Y446" s="5"/>
    </row>
    <row r="447" spans="1:25" ht="15" customHeight="1" x14ac:dyDescent="0.4">
      <c r="A447" s="4" t="s">
        <v>454</v>
      </c>
      <c r="B447" s="5" t="s">
        <v>32</v>
      </c>
      <c r="C447" s="5"/>
      <c r="D447" s="5"/>
      <c r="F447" s="5"/>
      <c r="H447" s="5"/>
      <c r="J447" s="5"/>
      <c r="L447" s="5"/>
      <c r="N447" s="5"/>
      <c r="P447" s="5"/>
      <c r="R447" s="5"/>
      <c r="T447" s="5"/>
      <c r="V447" s="5"/>
      <c r="X447" s="5"/>
      <c r="Y447" s="5"/>
    </row>
    <row r="448" spans="1:25" ht="15" customHeight="1" x14ac:dyDescent="0.4">
      <c r="A448" s="4" t="s">
        <v>455</v>
      </c>
      <c r="B448" s="5" t="s">
        <v>32</v>
      </c>
      <c r="C448" s="5"/>
      <c r="D448" s="5"/>
      <c r="F448" s="5"/>
      <c r="H448" s="5"/>
      <c r="J448" s="5"/>
      <c r="L448" s="5"/>
      <c r="N448" s="5"/>
      <c r="P448" s="5"/>
      <c r="R448" s="5"/>
      <c r="T448" s="5"/>
      <c r="V448" s="5"/>
      <c r="X448" s="5"/>
      <c r="Y448" s="5"/>
    </row>
    <row r="449" spans="1:25" ht="15" customHeight="1" x14ac:dyDescent="0.4">
      <c r="A449" s="4" t="s">
        <v>456</v>
      </c>
      <c r="B449" s="5" t="s">
        <v>32</v>
      </c>
      <c r="C449" s="5"/>
      <c r="D449" s="5"/>
      <c r="F449" s="5"/>
      <c r="H449" s="5"/>
      <c r="J449" s="5"/>
      <c r="L449" s="5"/>
      <c r="N449" s="5"/>
      <c r="P449" s="5"/>
      <c r="R449" s="5"/>
      <c r="T449" s="5"/>
      <c r="V449" s="5"/>
      <c r="X449" s="5"/>
      <c r="Y449" s="5"/>
    </row>
    <row r="450" spans="1:25" ht="15" customHeight="1" x14ac:dyDescent="0.4">
      <c r="A450" s="4" t="s">
        <v>457</v>
      </c>
      <c r="B450" s="5" t="s">
        <v>32</v>
      </c>
      <c r="C450" s="5"/>
      <c r="D450" s="5"/>
      <c r="F450" s="5"/>
      <c r="H450" s="5"/>
      <c r="J450" s="5"/>
      <c r="L450" s="5"/>
      <c r="N450" s="5"/>
      <c r="P450" s="5"/>
      <c r="R450" s="5"/>
      <c r="T450" s="5"/>
      <c r="V450" s="5"/>
      <c r="X450" s="5"/>
      <c r="Y450" s="5"/>
    </row>
    <row r="451" spans="1:25" ht="15" customHeight="1" x14ac:dyDescent="0.4">
      <c r="A451" s="4" t="s">
        <v>458</v>
      </c>
      <c r="B451" s="5" t="s">
        <v>32</v>
      </c>
      <c r="C451" s="5"/>
      <c r="D451" s="5"/>
      <c r="F451" s="5"/>
      <c r="H451" s="5"/>
      <c r="J451" s="5"/>
      <c r="L451" s="5"/>
      <c r="N451" s="5"/>
      <c r="P451" s="5"/>
      <c r="R451" s="5"/>
      <c r="T451" s="5"/>
      <c r="V451" s="5"/>
      <c r="X451" s="5"/>
      <c r="Y451" s="5"/>
    </row>
    <row r="452" spans="1:25" ht="15" customHeight="1" x14ac:dyDescent="0.4">
      <c r="A452" s="4" t="s">
        <v>459</v>
      </c>
      <c r="B452" s="5" t="s">
        <v>32</v>
      </c>
      <c r="C452" s="5"/>
      <c r="D452" s="5"/>
      <c r="F452" s="5"/>
      <c r="H452" s="5"/>
      <c r="J452" s="5"/>
      <c r="L452" s="5"/>
      <c r="N452" s="5"/>
      <c r="P452" s="5"/>
      <c r="R452" s="5"/>
      <c r="T452" s="5"/>
      <c r="V452" s="5"/>
      <c r="X452" s="5"/>
      <c r="Y452" s="5"/>
    </row>
    <row r="453" spans="1:25" ht="15" customHeight="1" x14ac:dyDescent="0.4">
      <c r="A453" s="4" t="s">
        <v>460</v>
      </c>
      <c r="B453" s="5" t="s">
        <v>32</v>
      </c>
      <c r="C453" s="5"/>
      <c r="D453" s="5"/>
      <c r="F453" s="5"/>
      <c r="H453" s="5"/>
      <c r="J453" s="5"/>
      <c r="L453" s="5"/>
      <c r="N453" s="5"/>
      <c r="P453" s="5"/>
      <c r="R453" s="5"/>
      <c r="T453" s="5"/>
      <c r="V453" s="5"/>
      <c r="X453" s="5"/>
      <c r="Y453" s="5"/>
    </row>
    <row r="454" spans="1:25" ht="15" customHeight="1" x14ac:dyDescent="0.4">
      <c r="A454" s="4" t="s">
        <v>461</v>
      </c>
      <c r="B454" s="5" t="s">
        <v>32</v>
      </c>
      <c r="C454" s="5"/>
      <c r="D454" s="5"/>
      <c r="F454" s="5"/>
      <c r="H454" s="5"/>
      <c r="J454" s="5"/>
      <c r="L454" s="5"/>
      <c r="N454" s="5"/>
      <c r="P454" s="5"/>
      <c r="R454" s="5"/>
      <c r="T454" s="5"/>
      <c r="V454" s="5"/>
      <c r="X454" s="5"/>
      <c r="Y454" s="5"/>
    </row>
    <row r="455" spans="1:25" ht="15" customHeight="1" x14ac:dyDescent="0.4">
      <c r="A455" s="4" t="s">
        <v>462</v>
      </c>
      <c r="B455" s="5" t="s">
        <v>32</v>
      </c>
      <c r="C455" s="5"/>
      <c r="D455" s="5"/>
      <c r="F455" s="5"/>
      <c r="H455" s="5"/>
      <c r="J455" s="5"/>
      <c r="L455" s="5"/>
      <c r="N455" s="5"/>
      <c r="P455" s="5"/>
      <c r="R455" s="5"/>
      <c r="T455" s="5"/>
      <c r="V455" s="5"/>
      <c r="X455" s="5"/>
      <c r="Y455" s="5"/>
    </row>
    <row r="456" spans="1:25" ht="15" customHeight="1" x14ac:dyDescent="0.4">
      <c r="A456" s="4" t="s">
        <v>463</v>
      </c>
      <c r="B456" s="5" t="s">
        <v>32</v>
      </c>
      <c r="C456" s="5"/>
      <c r="D456" s="5"/>
      <c r="F456" s="5"/>
      <c r="H456" s="5"/>
      <c r="J456" s="5"/>
      <c r="L456" s="5"/>
      <c r="N456" s="5"/>
      <c r="P456" s="5"/>
      <c r="R456" s="5"/>
      <c r="T456" s="5"/>
      <c r="V456" s="5"/>
      <c r="X456" s="5"/>
      <c r="Y456" s="5"/>
    </row>
    <row r="457" spans="1:25" ht="15" customHeight="1" x14ac:dyDescent="0.4">
      <c r="A457" s="4" t="s">
        <v>464</v>
      </c>
      <c r="B457" s="5" t="s">
        <v>32</v>
      </c>
      <c r="C457" s="5"/>
      <c r="D457" s="5"/>
      <c r="F457" s="5"/>
      <c r="H457" s="5"/>
      <c r="J457" s="5"/>
      <c r="L457" s="5"/>
      <c r="N457" s="5"/>
      <c r="P457" s="5"/>
      <c r="R457" s="5"/>
      <c r="T457" s="5"/>
      <c r="V457" s="5"/>
      <c r="X457" s="5"/>
      <c r="Y457" s="5"/>
    </row>
    <row r="458" spans="1:25" ht="15" customHeight="1" x14ac:dyDescent="0.4">
      <c r="A458" s="4" t="s">
        <v>465</v>
      </c>
      <c r="B458" s="5" t="s">
        <v>32</v>
      </c>
      <c r="C458" s="5"/>
      <c r="D458" s="5"/>
      <c r="F458" s="5"/>
      <c r="H458" s="5"/>
      <c r="J458" s="5"/>
      <c r="L458" s="5"/>
      <c r="N458" s="5"/>
      <c r="P458" s="5"/>
      <c r="R458" s="5"/>
      <c r="T458" s="5"/>
      <c r="V458" s="5"/>
      <c r="X458" s="5"/>
      <c r="Y458" s="5"/>
    </row>
    <row r="459" spans="1:25" ht="15" customHeight="1" x14ac:dyDescent="0.4">
      <c r="A459" s="4" t="s">
        <v>466</v>
      </c>
      <c r="B459" s="5" t="s">
        <v>32</v>
      </c>
      <c r="C459" s="5"/>
      <c r="D459" s="5"/>
      <c r="F459" s="5"/>
      <c r="H459" s="5"/>
      <c r="J459" s="5"/>
      <c r="L459" s="5"/>
      <c r="N459" s="5"/>
      <c r="P459" s="5"/>
      <c r="R459" s="5"/>
      <c r="T459" s="5"/>
      <c r="V459" s="5"/>
      <c r="X459" s="5"/>
      <c r="Y459" s="5"/>
    </row>
    <row r="460" spans="1:25" ht="15" customHeight="1" x14ac:dyDescent="0.4">
      <c r="A460" s="4" t="s">
        <v>467</v>
      </c>
      <c r="B460" s="5" t="s">
        <v>32</v>
      </c>
      <c r="C460" s="5"/>
      <c r="D460" s="5"/>
      <c r="F460" s="5"/>
      <c r="H460" s="5"/>
      <c r="J460" s="5"/>
      <c r="L460" s="5"/>
      <c r="N460" s="5"/>
      <c r="P460" s="5"/>
      <c r="R460" s="5"/>
      <c r="T460" s="5"/>
      <c r="V460" s="5"/>
      <c r="X460" s="5"/>
      <c r="Y460" s="5"/>
    </row>
    <row r="461" spans="1:25" ht="15" customHeight="1" x14ac:dyDescent="0.4">
      <c r="A461" s="4" t="s">
        <v>468</v>
      </c>
      <c r="B461" s="5" t="s">
        <v>32</v>
      </c>
      <c r="C461" s="5"/>
      <c r="D461" s="5"/>
      <c r="F461" s="5"/>
      <c r="H461" s="5"/>
      <c r="J461" s="5"/>
      <c r="L461" s="5"/>
      <c r="N461" s="5"/>
      <c r="P461" s="5"/>
      <c r="R461" s="5"/>
      <c r="T461" s="5"/>
      <c r="V461" s="5"/>
      <c r="X461" s="5"/>
      <c r="Y461" s="5"/>
    </row>
    <row r="462" spans="1:25" ht="15" customHeight="1" x14ac:dyDescent="0.4">
      <c r="A462" s="4" t="s">
        <v>469</v>
      </c>
      <c r="B462" s="5" t="s">
        <v>32</v>
      </c>
      <c r="C462" s="5"/>
      <c r="D462" s="5"/>
      <c r="F462" s="5"/>
      <c r="H462" s="5"/>
      <c r="J462" s="5"/>
      <c r="L462" s="5"/>
      <c r="N462" s="5"/>
      <c r="P462" s="5"/>
      <c r="R462" s="5"/>
      <c r="T462" s="5"/>
      <c r="V462" s="5"/>
      <c r="X462" s="5"/>
      <c r="Y462" s="5"/>
    </row>
    <row r="463" spans="1:25" ht="15" customHeight="1" x14ac:dyDescent="0.4">
      <c r="A463" s="4" t="s">
        <v>470</v>
      </c>
      <c r="B463" s="5" t="s">
        <v>32</v>
      </c>
      <c r="C463" s="5"/>
      <c r="D463" s="5"/>
      <c r="F463" s="5"/>
      <c r="H463" s="5"/>
      <c r="J463" s="5"/>
      <c r="L463" s="5"/>
      <c r="N463" s="5"/>
      <c r="P463" s="5"/>
      <c r="R463" s="5"/>
      <c r="T463" s="5"/>
      <c r="V463" s="5"/>
      <c r="X463" s="5"/>
      <c r="Y463" s="5"/>
    </row>
    <row r="464" spans="1:25" ht="15" customHeight="1" x14ac:dyDescent="0.4">
      <c r="A464" s="4" t="s">
        <v>471</v>
      </c>
      <c r="B464" s="5" t="s">
        <v>32</v>
      </c>
      <c r="C464" s="5"/>
      <c r="D464" s="5"/>
      <c r="F464" s="5"/>
      <c r="H464" s="5"/>
      <c r="J464" s="5"/>
      <c r="L464" s="5"/>
      <c r="N464" s="5"/>
      <c r="P464" s="5"/>
      <c r="R464" s="5"/>
      <c r="T464" s="5"/>
      <c r="V464" s="5"/>
      <c r="X464" s="5"/>
      <c r="Y464" s="5"/>
    </row>
    <row r="465" spans="1:25" ht="15" customHeight="1" x14ac:dyDescent="0.4">
      <c r="A465" s="4" t="s">
        <v>472</v>
      </c>
      <c r="B465" s="5" t="s">
        <v>32</v>
      </c>
      <c r="C465" s="5"/>
      <c r="D465" s="5"/>
      <c r="F465" s="5"/>
      <c r="H465" s="5"/>
      <c r="J465" s="5"/>
      <c r="L465" s="5"/>
      <c r="N465" s="5"/>
      <c r="P465" s="5"/>
      <c r="R465" s="5"/>
      <c r="T465" s="5"/>
      <c r="V465" s="5"/>
      <c r="X465" s="5"/>
      <c r="Y465" s="5"/>
    </row>
    <row r="466" spans="1:25" ht="15" customHeight="1" x14ac:dyDescent="0.4">
      <c r="A466" s="4" t="s">
        <v>473</v>
      </c>
      <c r="B466" s="5" t="s">
        <v>32</v>
      </c>
      <c r="C466" s="5"/>
      <c r="D466" s="5"/>
      <c r="F466" s="5"/>
      <c r="H466" s="5"/>
      <c r="J466" s="5"/>
      <c r="L466" s="5"/>
      <c r="N466" s="5"/>
      <c r="P466" s="5"/>
      <c r="R466" s="5"/>
      <c r="T466" s="5"/>
      <c r="V466" s="5"/>
      <c r="X466" s="5"/>
      <c r="Y466" s="5"/>
    </row>
    <row r="467" spans="1:25" ht="15" customHeight="1" x14ac:dyDescent="0.4">
      <c r="A467" s="4" t="s">
        <v>474</v>
      </c>
      <c r="B467" s="5" t="s">
        <v>32</v>
      </c>
      <c r="C467" s="5"/>
      <c r="D467" s="5"/>
      <c r="F467" s="5"/>
      <c r="H467" s="5"/>
      <c r="J467" s="5"/>
      <c r="L467" s="5"/>
      <c r="N467" s="5"/>
      <c r="P467" s="5"/>
      <c r="R467" s="5"/>
      <c r="T467" s="5"/>
      <c r="V467" s="5"/>
      <c r="X467" s="5"/>
      <c r="Y467" s="5"/>
    </row>
    <row r="468" spans="1:25" ht="15" customHeight="1" x14ac:dyDescent="0.4">
      <c r="A468" s="4" t="s">
        <v>475</v>
      </c>
      <c r="B468" s="5" t="s">
        <v>32</v>
      </c>
      <c r="C468" s="5"/>
      <c r="D468" s="5"/>
      <c r="F468" s="5"/>
      <c r="H468" s="5"/>
      <c r="J468" s="5"/>
      <c r="L468" s="5"/>
      <c r="N468" s="5"/>
      <c r="P468" s="5"/>
      <c r="R468" s="5"/>
      <c r="T468" s="5"/>
      <c r="V468" s="5"/>
      <c r="X468" s="5"/>
      <c r="Y468" s="5"/>
    </row>
    <row r="469" spans="1:25" ht="15" customHeight="1" x14ac:dyDescent="0.4">
      <c r="A469" s="4" t="s">
        <v>476</v>
      </c>
      <c r="B469" s="5" t="s">
        <v>32</v>
      </c>
      <c r="C469" s="5"/>
      <c r="D469" s="5"/>
      <c r="F469" s="5"/>
      <c r="H469" s="5"/>
      <c r="J469" s="5"/>
      <c r="L469" s="5"/>
      <c r="N469" s="5"/>
      <c r="P469" s="5"/>
      <c r="R469" s="5"/>
      <c r="T469" s="5"/>
      <c r="V469" s="5"/>
      <c r="X469" s="5"/>
      <c r="Y469" s="5"/>
    </row>
    <row r="470" spans="1:25" ht="15" customHeight="1" x14ac:dyDescent="0.4">
      <c r="A470" s="4" t="s">
        <v>477</v>
      </c>
      <c r="B470" s="5" t="s">
        <v>32</v>
      </c>
      <c r="C470" s="5"/>
      <c r="D470" s="5"/>
      <c r="F470" s="5"/>
      <c r="H470" s="5"/>
      <c r="J470" s="5"/>
      <c r="L470" s="5"/>
      <c r="N470" s="5"/>
      <c r="P470" s="5"/>
      <c r="R470" s="5"/>
      <c r="T470" s="5"/>
      <c r="V470" s="5"/>
      <c r="X470" s="5"/>
      <c r="Y470" s="5"/>
    </row>
    <row r="471" spans="1:25" ht="15" customHeight="1" x14ac:dyDescent="0.4">
      <c r="A471" s="4" t="s">
        <v>478</v>
      </c>
      <c r="B471" s="5" t="s">
        <v>32</v>
      </c>
      <c r="C471" s="5"/>
      <c r="D471" s="5"/>
      <c r="F471" s="5"/>
      <c r="H471" s="5"/>
      <c r="J471" s="5"/>
      <c r="L471" s="5"/>
      <c r="N471" s="5"/>
      <c r="P471" s="5"/>
      <c r="R471" s="5"/>
      <c r="T471" s="5"/>
      <c r="V471" s="5"/>
      <c r="X471" s="5"/>
      <c r="Y471" s="5"/>
    </row>
    <row r="472" spans="1:25" ht="15" customHeight="1" x14ac:dyDescent="0.4">
      <c r="A472" s="4" t="s">
        <v>479</v>
      </c>
      <c r="B472" s="5" t="s">
        <v>32</v>
      </c>
      <c r="C472" s="5"/>
      <c r="D472" s="5"/>
      <c r="F472" s="5"/>
      <c r="H472" s="5"/>
      <c r="J472" s="5"/>
      <c r="L472" s="5"/>
      <c r="N472" s="5"/>
      <c r="P472" s="5"/>
      <c r="R472" s="5"/>
      <c r="T472" s="5"/>
      <c r="V472" s="5"/>
      <c r="X472" s="5"/>
      <c r="Y472" s="5"/>
    </row>
    <row r="473" spans="1:25" ht="15" customHeight="1" x14ac:dyDescent="0.4">
      <c r="A473" s="4" t="s">
        <v>480</v>
      </c>
      <c r="B473" s="5" t="s">
        <v>32</v>
      </c>
      <c r="C473" s="5"/>
      <c r="D473" s="5"/>
      <c r="F473" s="5"/>
      <c r="H473" s="5"/>
      <c r="J473" s="5"/>
      <c r="L473" s="5"/>
      <c r="N473" s="5"/>
      <c r="P473" s="5"/>
      <c r="R473" s="5"/>
      <c r="T473" s="5"/>
      <c r="V473" s="5"/>
      <c r="X473" s="5"/>
      <c r="Y473" s="5"/>
    </row>
    <row r="474" spans="1:25" ht="15" customHeight="1" x14ac:dyDescent="0.4">
      <c r="A474" s="4" t="s">
        <v>481</v>
      </c>
      <c r="B474" s="5" t="s">
        <v>32</v>
      </c>
      <c r="C474" s="5"/>
      <c r="D474" s="5"/>
      <c r="F474" s="5"/>
      <c r="H474" s="5"/>
      <c r="J474" s="5"/>
      <c r="L474" s="5"/>
      <c r="N474" s="5"/>
      <c r="P474" s="5"/>
      <c r="R474" s="5"/>
      <c r="T474" s="5"/>
      <c r="V474" s="5"/>
      <c r="X474" s="5"/>
      <c r="Y474" s="5"/>
    </row>
    <row r="475" spans="1:25" ht="15" customHeight="1" x14ac:dyDescent="0.4">
      <c r="A475" s="4" t="s">
        <v>482</v>
      </c>
      <c r="B475" s="5" t="s">
        <v>32</v>
      </c>
      <c r="C475" s="5"/>
      <c r="D475" s="5"/>
      <c r="F475" s="5"/>
      <c r="H475" s="5"/>
      <c r="J475" s="5"/>
      <c r="L475" s="5"/>
      <c r="N475" s="5"/>
      <c r="P475" s="5"/>
      <c r="R475" s="5"/>
      <c r="T475" s="5"/>
      <c r="V475" s="5"/>
      <c r="X475" s="5"/>
      <c r="Y475" s="5"/>
    </row>
    <row r="476" spans="1:25" ht="15" customHeight="1" x14ac:dyDescent="0.4">
      <c r="A476" s="4" t="s">
        <v>483</v>
      </c>
      <c r="B476" s="5" t="s">
        <v>32</v>
      </c>
      <c r="C476" s="5"/>
      <c r="D476" s="5"/>
      <c r="F476" s="5"/>
      <c r="H476" s="5"/>
      <c r="J476" s="5"/>
      <c r="L476" s="5"/>
      <c r="N476" s="5"/>
      <c r="P476" s="5"/>
      <c r="R476" s="5"/>
      <c r="T476" s="5"/>
      <c r="V476" s="5"/>
      <c r="X476" s="5"/>
      <c r="Y476" s="5"/>
    </row>
    <row r="477" spans="1:25" ht="15" customHeight="1" x14ac:dyDescent="0.4">
      <c r="A477" s="4" t="s">
        <v>484</v>
      </c>
      <c r="B477" s="5" t="s">
        <v>32</v>
      </c>
      <c r="C477" s="5"/>
      <c r="D477" s="5"/>
      <c r="F477" s="5"/>
      <c r="H477" s="5"/>
      <c r="J477" s="5"/>
      <c r="L477" s="5"/>
      <c r="N477" s="5"/>
      <c r="P477" s="5"/>
      <c r="R477" s="5"/>
      <c r="T477" s="5"/>
      <c r="V477" s="5"/>
      <c r="X477" s="5"/>
      <c r="Y477" s="5"/>
    </row>
    <row r="478" spans="1:25" ht="15" customHeight="1" x14ac:dyDescent="0.4">
      <c r="A478" s="4" t="s">
        <v>485</v>
      </c>
      <c r="B478" s="5" t="s">
        <v>32</v>
      </c>
      <c r="C478" s="5"/>
      <c r="D478" s="5"/>
      <c r="F478" s="5"/>
      <c r="H478" s="5"/>
      <c r="J478" s="5"/>
      <c r="L478" s="5"/>
      <c r="N478" s="5"/>
      <c r="P478" s="5"/>
      <c r="R478" s="5"/>
      <c r="T478" s="5"/>
      <c r="V478" s="5"/>
      <c r="X478" s="5"/>
      <c r="Y478" s="5"/>
    </row>
    <row r="479" spans="1:25" ht="15" customHeight="1" x14ac:dyDescent="0.4">
      <c r="A479" s="4" t="s">
        <v>486</v>
      </c>
      <c r="B479" s="5" t="s">
        <v>32</v>
      </c>
      <c r="C479" s="5"/>
      <c r="D479" s="5"/>
      <c r="F479" s="5"/>
      <c r="H479" s="5"/>
      <c r="J479" s="5"/>
      <c r="L479" s="5"/>
      <c r="N479" s="5"/>
      <c r="P479" s="5"/>
      <c r="R479" s="5"/>
      <c r="T479" s="5"/>
      <c r="V479" s="5"/>
      <c r="X479" s="5"/>
      <c r="Y479" s="5"/>
    </row>
    <row r="480" spans="1:25" ht="15" customHeight="1" x14ac:dyDescent="0.4">
      <c r="A480" s="4" t="s">
        <v>487</v>
      </c>
      <c r="B480" s="5" t="s">
        <v>32</v>
      </c>
      <c r="C480" s="5"/>
      <c r="D480" s="5"/>
      <c r="F480" s="5"/>
      <c r="H480" s="5"/>
      <c r="J480" s="5"/>
      <c r="L480" s="5"/>
      <c r="N480" s="5"/>
      <c r="P480" s="5"/>
      <c r="R480" s="5"/>
      <c r="T480" s="5"/>
      <c r="V480" s="5"/>
      <c r="X480" s="5"/>
      <c r="Y480" s="5"/>
    </row>
    <row r="481" spans="1:25" ht="15" customHeight="1" x14ac:dyDescent="0.4">
      <c r="A481" s="4" t="s">
        <v>488</v>
      </c>
      <c r="B481" s="5" t="s">
        <v>32</v>
      </c>
      <c r="C481" s="5"/>
      <c r="D481" s="5"/>
      <c r="F481" s="5"/>
      <c r="H481" s="5"/>
      <c r="J481" s="5"/>
      <c r="L481" s="5"/>
      <c r="N481" s="5"/>
      <c r="P481" s="5"/>
      <c r="R481" s="5"/>
      <c r="T481" s="5"/>
      <c r="V481" s="5"/>
      <c r="X481" s="5"/>
      <c r="Y481" s="5"/>
    </row>
    <row r="482" spans="1:25" ht="15" customHeight="1" x14ac:dyDescent="0.4">
      <c r="A482" s="4" t="s">
        <v>489</v>
      </c>
      <c r="B482" s="5" t="s">
        <v>32</v>
      </c>
      <c r="C482" s="5"/>
      <c r="D482" s="5"/>
      <c r="F482" s="5"/>
      <c r="H482" s="5"/>
      <c r="J482" s="5"/>
      <c r="L482" s="5"/>
      <c r="N482" s="5"/>
      <c r="P482" s="5"/>
      <c r="R482" s="5"/>
      <c r="T482" s="5"/>
      <c r="V482" s="5"/>
      <c r="X482" s="5"/>
      <c r="Y482" s="5"/>
    </row>
    <row r="483" spans="1:25" ht="15" customHeight="1" x14ac:dyDescent="0.4">
      <c r="A483" s="4" t="s">
        <v>490</v>
      </c>
      <c r="B483" s="5" t="s">
        <v>32</v>
      </c>
      <c r="C483" s="5"/>
      <c r="D483" s="5"/>
      <c r="F483" s="5"/>
      <c r="H483" s="5"/>
      <c r="J483" s="5"/>
      <c r="L483" s="5"/>
      <c r="N483" s="5"/>
      <c r="P483" s="5"/>
      <c r="R483" s="5"/>
      <c r="T483" s="5"/>
      <c r="V483" s="5"/>
      <c r="X483" s="5"/>
      <c r="Y483" s="5"/>
    </row>
    <row r="484" spans="1:25" ht="15" customHeight="1" x14ac:dyDescent="0.4">
      <c r="A484" s="4" t="s">
        <v>491</v>
      </c>
      <c r="B484" s="5" t="s">
        <v>32</v>
      </c>
      <c r="C484" s="5"/>
      <c r="D484" s="5"/>
      <c r="F484" s="5"/>
      <c r="H484" s="5"/>
      <c r="J484" s="5"/>
      <c r="L484" s="5"/>
      <c r="N484" s="5"/>
      <c r="P484" s="5"/>
      <c r="R484" s="5"/>
      <c r="T484" s="5"/>
      <c r="V484" s="5"/>
      <c r="X484" s="5"/>
      <c r="Y484" s="5"/>
    </row>
    <row r="485" spans="1:25" ht="15" customHeight="1" x14ac:dyDescent="0.4">
      <c r="A485" s="4" t="s">
        <v>492</v>
      </c>
      <c r="B485" s="5" t="s">
        <v>32</v>
      </c>
      <c r="C485" s="5"/>
      <c r="D485" s="5"/>
      <c r="F485" s="5"/>
      <c r="H485" s="5"/>
      <c r="J485" s="5"/>
      <c r="L485" s="5"/>
      <c r="N485" s="5"/>
      <c r="P485" s="5"/>
      <c r="R485" s="5"/>
      <c r="T485" s="5"/>
      <c r="V485" s="5"/>
      <c r="X485" s="5"/>
      <c r="Y485" s="5"/>
    </row>
    <row r="486" spans="1:25" ht="15" customHeight="1" x14ac:dyDescent="0.4">
      <c r="A486" s="4" t="s">
        <v>493</v>
      </c>
      <c r="B486" s="5" t="s">
        <v>32</v>
      </c>
      <c r="C486" s="5"/>
      <c r="D486" s="5"/>
      <c r="F486" s="5"/>
      <c r="H486" s="5"/>
      <c r="J486" s="5"/>
      <c r="L486" s="5"/>
      <c r="N486" s="5"/>
      <c r="P486" s="5"/>
      <c r="R486" s="5"/>
      <c r="T486" s="5"/>
      <c r="V486" s="5"/>
      <c r="X486" s="5"/>
      <c r="Y486" s="5"/>
    </row>
    <row r="487" spans="1:25" ht="15" customHeight="1" x14ac:dyDescent="0.4">
      <c r="A487" s="4" t="s">
        <v>494</v>
      </c>
      <c r="B487" s="5" t="s">
        <v>32</v>
      </c>
      <c r="C487" s="5"/>
      <c r="D487" s="5"/>
      <c r="F487" s="5"/>
      <c r="H487" s="5"/>
      <c r="J487" s="5"/>
      <c r="L487" s="5"/>
      <c r="N487" s="5"/>
      <c r="P487" s="5"/>
      <c r="R487" s="5"/>
      <c r="T487" s="5"/>
      <c r="V487" s="5"/>
      <c r="X487" s="5"/>
      <c r="Y487" s="5"/>
    </row>
    <row r="488" spans="1:25" ht="15" customHeight="1" x14ac:dyDescent="0.4">
      <c r="A488" s="4" t="s">
        <v>495</v>
      </c>
      <c r="B488" s="5" t="s">
        <v>32</v>
      </c>
      <c r="C488" s="5"/>
      <c r="D488" s="5"/>
      <c r="F488" s="5"/>
      <c r="H488" s="5"/>
      <c r="J488" s="5"/>
      <c r="L488" s="5"/>
      <c r="N488" s="5"/>
      <c r="P488" s="5"/>
      <c r="R488" s="5"/>
      <c r="T488" s="5"/>
      <c r="V488" s="5"/>
      <c r="X488" s="5"/>
      <c r="Y488" s="5"/>
    </row>
    <row r="489" spans="1:25" ht="15" customHeight="1" x14ac:dyDescent="0.4">
      <c r="A489" s="4" t="s">
        <v>496</v>
      </c>
      <c r="B489" s="5" t="s">
        <v>32</v>
      </c>
      <c r="C489" s="5"/>
      <c r="D489" s="5"/>
      <c r="F489" s="5"/>
      <c r="H489" s="5"/>
      <c r="J489" s="5"/>
      <c r="L489" s="5"/>
      <c r="N489" s="5"/>
      <c r="P489" s="5"/>
      <c r="R489" s="5"/>
      <c r="T489" s="5"/>
      <c r="V489" s="5"/>
      <c r="X489" s="5"/>
      <c r="Y489" s="5"/>
    </row>
    <row r="490" spans="1:25" ht="15" customHeight="1" x14ac:dyDescent="0.4">
      <c r="A490" s="4" t="s">
        <v>497</v>
      </c>
      <c r="B490" s="5" t="s">
        <v>32</v>
      </c>
      <c r="C490" s="5"/>
      <c r="D490" s="5"/>
      <c r="F490" s="5"/>
      <c r="H490" s="5"/>
      <c r="J490" s="5"/>
      <c r="L490" s="5"/>
      <c r="N490" s="5"/>
      <c r="P490" s="5"/>
      <c r="R490" s="5"/>
      <c r="T490" s="5"/>
      <c r="V490" s="5"/>
      <c r="X490" s="5"/>
      <c r="Y490" s="5"/>
    </row>
    <row r="491" spans="1:25" ht="15" customHeight="1" x14ac:dyDescent="0.4">
      <c r="A491" s="4" t="s">
        <v>498</v>
      </c>
      <c r="B491" s="5" t="s">
        <v>32</v>
      </c>
      <c r="C491" s="5"/>
      <c r="D491" s="5"/>
      <c r="F491" s="5"/>
      <c r="H491" s="5"/>
      <c r="J491" s="5"/>
      <c r="L491" s="5"/>
      <c r="N491" s="5"/>
      <c r="P491" s="5"/>
      <c r="R491" s="5"/>
      <c r="T491" s="5"/>
      <c r="V491" s="5"/>
      <c r="X491" s="5"/>
      <c r="Y491" s="5"/>
    </row>
    <row r="492" spans="1:25" ht="15" customHeight="1" x14ac:dyDescent="0.4">
      <c r="A492" s="4" t="s">
        <v>499</v>
      </c>
      <c r="B492" s="5" t="s">
        <v>32</v>
      </c>
      <c r="C492" s="5"/>
      <c r="D492" s="5"/>
      <c r="F492" s="5"/>
      <c r="H492" s="5"/>
      <c r="J492" s="5"/>
      <c r="L492" s="5"/>
      <c r="N492" s="5"/>
      <c r="P492" s="5"/>
      <c r="R492" s="5"/>
      <c r="T492" s="5"/>
      <c r="V492" s="5"/>
      <c r="X492" s="5"/>
      <c r="Y492" s="5"/>
    </row>
    <row r="493" spans="1:25" ht="15" customHeight="1" x14ac:dyDescent="0.4">
      <c r="A493" s="4" t="s">
        <v>500</v>
      </c>
      <c r="B493" s="5" t="s">
        <v>32</v>
      </c>
      <c r="C493" s="5"/>
      <c r="D493" s="5"/>
      <c r="F493" s="5"/>
      <c r="H493" s="5"/>
      <c r="J493" s="5"/>
      <c r="L493" s="5"/>
      <c r="N493" s="5"/>
      <c r="P493" s="5"/>
      <c r="R493" s="5"/>
      <c r="T493" s="5"/>
      <c r="V493" s="5"/>
      <c r="X493" s="5"/>
      <c r="Y493" s="5"/>
    </row>
    <row r="494" spans="1:25" ht="15" customHeight="1" x14ac:dyDescent="0.4">
      <c r="A494" s="4" t="s">
        <v>501</v>
      </c>
      <c r="B494" s="5" t="s">
        <v>32</v>
      </c>
      <c r="C494" s="5"/>
      <c r="D494" s="5"/>
      <c r="F494" s="5"/>
      <c r="H494" s="5"/>
      <c r="J494" s="5"/>
      <c r="L494" s="5"/>
      <c r="N494" s="5"/>
      <c r="P494" s="5"/>
      <c r="R494" s="5"/>
      <c r="T494" s="5"/>
      <c r="V494" s="5"/>
      <c r="X494" s="5"/>
      <c r="Y494" s="5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51E5-AE53-4CB3-9699-13B379E8CB85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T26" sqref="T2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203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Q4" s="8">
        <v>1</v>
      </c>
      <c r="S4" s="8">
        <v>1</v>
      </c>
      <c r="U4" s="8">
        <v>1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25200000</v>
      </c>
      <c r="E5" s="8">
        <v>25200000</v>
      </c>
      <c r="G5" s="8">
        <v>25200000</v>
      </c>
      <c r="I5" s="8">
        <v>25200000</v>
      </c>
      <c r="K5" s="8">
        <v>25200000</v>
      </c>
      <c r="M5" s="8">
        <v>25200000</v>
      </c>
      <c r="O5" s="8">
        <v>25200000</v>
      </c>
      <c r="Q5" s="8">
        <v>25200000</v>
      </c>
      <c r="S5" s="8">
        <v>25200000</v>
      </c>
      <c r="U5" s="8">
        <v>25200000</v>
      </c>
    </row>
    <row r="6" spans="1:36" ht="15" customHeight="1" x14ac:dyDescent="0.4">
      <c r="A6" s="7" t="s">
        <v>27</v>
      </c>
      <c r="B6" s="8" t="s">
        <v>26</v>
      </c>
      <c r="Q6" s="8">
        <v>7415</v>
      </c>
      <c r="U6" s="8">
        <v>3882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518</v>
      </c>
      <c r="D7" s="14"/>
      <c r="E7" s="13" t="s">
        <v>518</v>
      </c>
      <c r="F7" s="14"/>
      <c r="G7" s="13" t="s">
        <v>518</v>
      </c>
      <c r="H7" s="14"/>
      <c r="I7" s="13" t="s">
        <v>518</v>
      </c>
      <c r="J7" s="14"/>
      <c r="K7" s="13" t="s">
        <v>518</v>
      </c>
      <c r="L7" s="14"/>
      <c r="M7" s="13" t="s">
        <v>518</v>
      </c>
      <c r="N7" s="14"/>
      <c r="O7" s="13" t="s">
        <v>518</v>
      </c>
      <c r="P7" s="14"/>
      <c r="Q7" s="13" t="s">
        <v>518</v>
      </c>
      <c r="R7" s="14"/>
      <c r="S7" s="13" t="s">
        <v>518</v>
      </c>
      <c r="T7" s="14"/>
      <c r="U7" s="13" t="s">
        <v>518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15620</v>
      </c>
      <c r="D8" s="17">
        <f>SUM(C9:C35)-SUM(C17:C21)</f>
        <v>15620</v>
      </c>
      <c r="E8" s="16">
        <v>14634</v>
      </c>
      <c r="F8" s="17">
        <f>SUM(E9:E35)-SUM(E17:E21)</f>
        <v>14241</v>
      </c>
      <c r="G8" s="16">
        <v>16606</v>
      </c>
      <c r="H8" s="17">
        <f>SUM(G9:G35)-SUM(G17:G21)</f>
        <v>16273</v>
      </c>
      <c r="I8" s="16">
        <v>16018</v>
      </c>
      <c r="J8" s="17">
        <f>SUM(I9:I35)-SUM(I17:I21)</f>
        <v>15725</v>
      </c>
      <c r="K8" s="16">
        <v>16460</v>
      </c>
      <c r="L8" s="17">
        <f>SUM(K9:K35)-SUM(K17:K21)</f>
        <v>16203</v>
      </c>
      <c r="M8" s="16">
        <v>15084</v>
      </c>
      <c r="N8" s="17">
        <f>SUM(M9:M35)-SUM(M17:M21)</f>
        <v>14875</v>
      </c>
      <c r="O8" s="16">
        <v>16996</v>
      </c>
      <c r="P8" s="17">
        <f>SUM(O9:O35)-SUM(O17:O21)</f>
        <v>16844</v>
      </c>
      <c r="Q8" s="16">
        <v>14257</v>
      </c>
      <c r="R8" s="17">
        <f>SUM(Q9:Q35)-SUM(Q17:Q21)</f>
        <v>14196</v>
      </c>
      <c r="S8" s="16">
        <v>12076</v>
      </c>
      <c r="T8" s="17">
        <f>SUM(S9:S35)-SUM(S17:S21)</f>
        <v>12003</v>
      </c>
      <c r="U8" s="16">
        <v>10867</v>
      </c>
      <c r="V8" s="17">
        <f>SUM(U9:U35)-SUM(U17:U21)</f>
        <v>10772</v>
      </c>
      <c r="W8" s="16"/>
      <c r="X8" s="17">
        <f>SUM(W9:W35)-SUM(W17:W21)</f>
        <v>0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2301</v>
      </c>
      <c r="E10" s="8">
        <v>2523</v>
      </c>
      <c r="G10" s="8">
        <v>3350</v>
      </c>
      <c r="I10" s="8">
        <v>2150</v>
      </c>
      <c r="K10" s="8">
        <v>1511</v>
      </c>
      <c r="M10" s="8">
        <v>1929</v>
      </c>
      <c r="O10" s="8">
        <v>2206</v>
      </c>
      <c r="Q10" s="8">
        <v>3879</v>
      </c>
      <c r="S10" s="8">
        <v>2199</v>
      </c>
      <c r="U10" s="8">
        <v>850</v>
      </c>
    </row>
    <row r="11" spans="1:36" ht="15" customHeight="1" x14ac:dyDescent="0.4">
      <c r="A11" s="7" t="s">
        <v>35</v>
      </c>
      <c r="B11" s="8" t="s">
        <v>32</v>
      </c>
      <c r="C11" s="8">
        <v>6382</v>
      </c>
      <c r="E11" s="8">
        <v>6197</v>
      </c>
      <c r="G11" s="8">
        <v>7402</v>
      </c>
      <c r="I11" s="8">
        <v>7547</v>
      </c>
      <c r="K11" s="8">
        <v>8806</v>
      </c>
      <c r="M11" s="8">
        <v>7672</v>
      </c>
      <c r="O11" s="8">
        <v>8657</v>
      </c>
      <c r="Q11" s="8">
        <v>4884</v>
      </c>
      <c r="S11" s="8">
        <v>4933</v>
      </c>
      <c r="U11" s="8">
        <v>5012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300</v>
      </c>
      <c r="E15" s="8">
        <v>399</v>
      </c>
      <c r="G15" s="8">
        <v>736</v>
      </c>
      <c r="I15" s="8">
        <v>300</v>
      </c>
    </row>
    <row r="16" spans="1:36" ht="15" customHeight="1" x14ac:dyDescent="0.4">
      <c r="A16" s="7" t="s">
        <v>40</v>
      </c>
      <c r="B16" s="8" t="s">
        <v>32</v>
      </c>
      <c r="C16" s="8">
        <v>6589</v>
      </c>
      <c r="E16" s="8">
        <v>5451</v>
      </c>
      <c r="G16" s="8">
        <v>5116</v>
      </c>
      <c r="I16" s="8">
        <v>6028</v>
      </c>
      <c r="K16" s="8">
        <v>6100</v>
      </c>
      <c r="M16" s="8">
        <v>5421</v>
      </c>
      <c r="O16" s="8">
        <v>6071</v>
      </c>
      <c r="Q16" s="8">
        <v>5447</v>
      </c>
      <c r="S16" s="8">
        <v>4878</v>
      </c>
      <c r="U16" s="8">
        <v>4950</v>
      </c>
    </row>
    <row r="17" spans="1:21" ht="15" customHeight="1" x14ac:dyDescent="0.4">
      <c r="A17" s="7" t="s">
        <v>41</v>
      </c>
      <c r="B17" s="8" t="s">
        <v>32</v>
      </c>
      <c r="C17" s="8">
        <v>3049</v>
      </c>
      <c r="E17" s="8">
        <v>2293</v>
      </c>
      <c r="G17" s="8">
        <v>2756</v>
      </c>
      <c r="I17" s="8">
        <v>3014</v>
      </c>
      <c r="K17" s="8">
        <v>3197</v>
      </c>
      <c r="M17" s="8">
        <v>2760</v>
      </c>
      <c r="O17" s="8">
        <v>3109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C19" s="8">
        <v>2686</v>
      </c>
      <c r="E19" s="8">
        <v>2333</v>
      </c>
      <c r="G19" s="8">
        <v>1454</v>
      </c>
      <c r="I19" s="8">
        <v>1979</v>
      </c>
      <c r="K19" s="8">
        <v>1782</v>
      </c>
      <c r="M19" s="8">
        <v>1814</v>
      </c>
      <c r="O19" s="8">
        <v>1957</v>
      </c>
    </row>
    <row r="20" spans="1:21" ht="15" customHeight="1" x14ac:dyDescent="0.4">
      <c r="A20" s="7" t="s">
        <v>44</v>
      </c>
      <c r="B20" s="8" t="s">
        <v>32</v>
      </c>
      <c r="C20" s="8">
        <v>854</v>
      </c>
      <c r="E20" s="8">
        <v>825</v>
      </c>
      <c r="G20" s="8">
        <v>907</v>
      </c>
      <c r="I20" s="8">
        <v>1034</v>
      </c>
      <c r="K20" s="8">
        <v>1120</v>
      </c>
      <c r="M20" s="8">
        <v>848</v>
      </c>
      <c r="O20" s="8">
        <v>1005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  <c r="C22" s="8">
        <v>1</v>
      </c>
      <c r="E22" s="8">
        <v>59</v>
      </c>
      <c r="G22" s="8">
        <v>2</v>
      </c>
      <c r="K22" s="8">
        <v>35</v>
      </c>
      <c r="M22" s="8">
        <v>35</v>
      </c>
      <c r="O22" s="8">
        <v>35</v>
      </c>
    </row>
    <row r="23" spans="1:21" ht="15" customHeight="1" x14ac:dyDescent="0.4">
      <c r="A23" s="7" t="s">
        <v>47</v>
      </c>
      <c r="B23" s="8" t="s">
        <v>32</v>
      </c>
    </row>
    <row r="24" spans="1:21" ht="15" customHeight="1" x14ac:dyDescent="0.4">
      <c r="A24" s="7" t="s">
        <v>48</v>
      </c>
      <c r="B24" s="8" t="s">
        <v>32</v>
      </c>
      <c r="C24" s="8">
        <v>38</v>
      </c>
      <c r="E24" s="8">
        <v>3</v>
      </c>
      <c r="G24" s="8">
        <v>4</v>
      </c>
      <c r="I24" s="8">
        <v>3</v>
      </c>
      <c r="K24" s="8">
        <v>31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2</v>
      </c>
      <c r="U28" s="8">
        <v>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  <c r="C32" s="8">
        <v>4</v>
      </c>
      <c r="E32" s="8">
        <v>6</v>
      </c>
      <c r="G32" s="8">
        <v>5</v>
      </c>
      <c r="I32" s="8">
        <v>13</v>
      </c>
      <c r="K32" s="8">
        <v>8</v>
      </c>
      <c r="M32" s="8">
        <v>11</v>
      </c>
      <c r="O32" s="8">
        <v>6</v>
      </c>
    </row>
    <row r="33" spans="1:36" ht="15" customHeight="1" x14ac:dyDescent="0.4">
      <c r="A33" s="7" t="s">
        <v>57</v>
      </c>
      <c r="B33" s="8" t="s">
        <v>32</v>
      </c>
      <c r="C33" s="8">
        <v>60</v>
      </c>
      <c r="E33" s="8">
        <v>49</v>
      </c>
      <c r="G33" s="8">
        <v>51</v>
      </c>
      <c r="I33" s="8">
        <v>39</v>
      </c>
      <c r="K33" s="8">
        <v>42</v>
      </c>
      <c r="M33" s="8">
        <v>80</v>
      </c>
      <c r="O33" s="8">
        <v>90</v>
      </c>
      <c r="Q33" s="8">
        <v>80</v>
      </c>
      <c r="S33" s="8">
        <v>90</v>
      </c>
      <c r="U33" s="8">
        <v>76</v>
      </c>
    </row>
    <row r="34" spans="1:36" ht="15" customHeight="1" x14ac:dyDescent="0.4">
      <c r="A34" s="7" t="s">
        <v>58</v>
      </c>
      <c r="B34" s="8" t="s">
        <v>32</v>
      </c>
      <c r="C34" s="8">
        <v>-55</v>
      </c>
      <c r="E34" s="8">
        <v>-446</v>
      </c>
      <c r="G34" s="8">
        <v>-393</v>
      </c>
      <c r="I34" s="8">
        <v>-355</v>
      </c>
      <c r="K34" s="8">
        <v>-330</v>
      </c>
      <c r="M34" s="8">
        <v>-273</v>
      </c>
      <c r="O34" s="8">
        <v>-221</v>
      </c>
      <c r="Q34" s="8">
        <v>-94</v>
      </c>
      <c r="S34" s="8">
        <v>-99</v>
      </c>
      <c r="U34" s="8">
        <v>-118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7612</v>
      </c>
      <c r="D36" s="17">
        <f>C37+C46+C55</f>
        <v>7612</v>
      </c>
      <c r="E36" s="16">
        <v>7383</v>
      </c>
      <c r="F36" s="17">
        <f>E37+E46+E55</f>
        <v>7383</v>
      </c>
      <c r="G36" s="16">
        <v>7157</v>
      </c>
      <c r="H36" s="17">
        <f>G37+G46+G55</f>
        <v>7158</v>
      </c>
      <c r="I36" s="16">
        <v>7066</v>
      </c>
      <c r="J36" s="17">
        <f>I37+I46+I55</f>
        <v>7066</v>
      </c>
      <c r="K36" s="16">
        <v>6749</v>
      </c>
      <c r="L36" s="17">
        <f>K37+K46+K55</f>
        <v>6749</v>
      </c>
      <c r="M36" s="16">
        <v>6795</v>
      </c>
      <c r="N36" s="17">
        <f>M37+M46+M55</f>
        <v>6795</v>
      </c>
      <c r="O36" s="16">
        <v>6633</v>
      </c>
      <c r="P36" s="17">
        <f>O37+O46+O55</f>
        <v>6634</v>
      </c>
      <c r="Q36" s="16">
        <v>6038</v>
      </c>
      <c r="R36" s="17">
        <f>Q37+Q46+Q55</f>
        <v>6039</v>
      </c>
      <c r="S36" s="16">
        <v>5503</v>
      </c>
      <c r="T36" s="17">
        <f>S37+S46+S55</f>
        <v>5502</v>
      </c>
      <c r="U36" s="16">
        <v>5197</v>
      </c>
      <c r="V36" s="17">
        <f>U37+U46+U55</f>
        <v>5197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5054</v>
      </c>
      <c r="D37" s="20">
        <f>SUM(C38:C45)-C43-SUM(C39:C41)</f>
        <v>5054</v>
      </c>
      <c r="E37" s="19">
        <v>4734</v>
      </c>
      <c r="F37" s="20">
        <f>SUM(E38:E45)-E43-SUM(E39:E41)</f>
        <v>4734</v>
      </c>
      <c r="G37" s="19">
        <v>4472</v>
      </c>
      <c r="H37" s="20">
        <f>SUM(G38:G45)-G43-SUM(G39:G41)</f>
        <v>4472</v>
      </c>
      <c r="I37" s="19">
        <v>4407</v>
      </c>
      <c r="J37" s="20">
        <f>SUM(I38:I45)-I43-SUM(I39:I41)</f>
        <v>4407</v>
      </c>
      <c r="K37" s="19">
        <v>4264</v>
      </c>
      <c r="L37" s="20">
        <f>SUM(K38:K45)-K43-SUM(K39:K41)</f>
        <v>4264</v>
      </c>
      <c r="M37" s="19">
        <v>4136</v>
      </c>
      <c r="N37" s="20">
        <f>SUM(M38:M45)-M43-SUM(M39:M41)</f>
        <v>4136</v>
      </c>
      <c r="O37" s="19">
        <v>3976</v>
      </c>
      <c r="P37" s="20">
        <f>SUM(O38:O45)-O43-SUM(O39:O41)</f>
        <v>3975</v>
      </c>
      <c r="Q37" s="19">
        <v>3765</v>
      </c>
      <c r="R37" s="20">
        <f>SUM(Q38:Q45)-Q43-SUM(Q39:Q41)</f>
        <v>3764</v>
      </c>
      <c r="S37" s="19">
        <v>3421</v>
      </c>
      <c r="T37" s="20">
        <f>SUM(S38:S45)-S43-SUM(S39:S41)</f>
        <v>3419</v>
      </c>
      <c r="U37" s="19">
        <v>3249</v>
      </c>
      <c r="V37" s="20">
        <f>SUM(U38:U45)-U43-SUM(U39:U41)</f>
        <v>3248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3180</v>
      </c>
      <c r="E38" s="8">
        <v>2856</v>
      </c>
      <c r="G38" s="8">
        <v>2608</v>
      </c>
      <c r="I38" s="8">
        <v>2449</v>
      </c>
      <c r="K38" s="8">
        <v>2387</v>
      </c>
      <c r="M38" s="8">
        <v>2264</v>
      </c>
      <c r="O38" s="8">
        <v>2139</v>
      </c>
      <c r="Q38" s="8">
        <v>1930</v>
      </c>
      <c r="S38" s="8">
        <v>1602</v>
      </c>
      <c r="U38" s="8">
        <v>1434</v>
      </c>
    </row>
    <row r="39" spans="1:36" ht="15" customHeight="1" x14ac:dyDescent="0.4">
      <c r="A39" s="7" t="s">
        <v>63</v>
      </c>
      <c r="B39" s="8" t="s">
        <v>32</v>
      </c>
      <c r="C39" s="8">
        <v>2148</v>
      </c>
      <c r="E39" s="8">
        <v>1973</v>
      </c>
      <c r="G39" s="8">
        <v>1793</v>
      </c>
      <c r="I39" s="8">
        <v>1657</v>
      </c>
      <c r="K39" s="8">
        <v>1544</v>
      </c>
      <c r="M39" s="8">
        <v>1497</v>
      </c>
      <c r="O39" s="8">
        <v>1378</v>
      </c>
      <c r="Q39" s="8">
        <v>1319</v>
      </c>
      <c r="S39" s="8">
        <v>1076</v>
      </c>
      <c r="U39" s="8">
        <v>1004</v>
      </c>
    </row>
    <row r="40" spans="1:36" ht="15" customHeight="1" x14ac:dyDescent="0.4">
      <c r="A40" s="7" t="s">
        <v>64</v>
      </c>
      <c r="B40" s="8" t="s">
        <v>32</v>
      </c>
      <c r="C40" s="8">
        <v>459</v>
      </c>
      <c r="E40" s="8">
        <v>355</v>
      </c>
      <c r="G40" s="8">
        <v>283</v>
      </c>
      <c r="I40" s="8">
        <v>244</v>
      </c>
      <c r="K40" s="8">
        <v>206</v>
      </c>
      <c r="M40" s="8">
        <v>176</v>
      </c>
      <c r="O40" s="8">
        <v>146</v>
      </c>
      <c r="Q40" s="8">
        <v>97</v>
      </c>
      <c r="S40" s="8">
        <v>84</v>
      </c>
      <c r="U40" s="8">
        <v>68</v>
      </c>
    </row>
    <row r="41" spans="1:36" ht="15" customHeight="1" x14ac:dyDescent="0.4">
      <c r="A41" s="7" t="s">
        <v>65</v>
      </c>
      <c r="B41" s="8" t="s">
        <v>32</v>
      </c>
      <c r="O41" s="8">
        <v>615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573</v>
      </c>
      <c r="D43" s="14"/>
      <c r="E43" s="13">
        <v>528</v>
      </c>
      <c r="F43" s="14"/>
      <c r="G43" s="13">
        <v>532</v>
      </c>
      <c r="H43" s="14"/>
      <c r="I43" s="13">
        <v>548</v>
      </c>
      <c r="J43" s="14"/>
      <c r="K43" s="13">
        <v>637</v>
      </c>
      <c r="L43" s="14"/>
      <c r="M43" s="13">
        <v>591</v>
      </c>
      <c r="N43" s="14"/>
      <c r="O43" s="13"/>
      <c r="P43" s="14"/>
      <c r="Q43" s="13">
        <v>514</v>
      </c>
      <c r="R43" s="14"/>
      <c r="S43" s="13">
        <v>442</v>
      </c>
      <c r="T43" s="14"/>
      <c r="U43" s="13">
        <v>362</v>
      </c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9</v>
      </c>
      <c r="E44" s="8">
        <v>13</v>
      </c>
      <c r="G44" s="8">
        <v>16</v>
      </c>
      <c r="I44" s="8">
        <v>114</v>
      </c>
      <c r="K44" s="8">
        <v>35</v>
      </c>
      <c r="M44" s="8">
        <v>48</v>
      </c>
      <c r="O44" s="8">
        <v>12</v>
      </c>
      <c r="Q44" s="8">
        <v>2</v>
      </c>
      <c r="S44" s="8">
        <v>4</v>
      </c>
      <c r="U44" s="8">
        <v>1</v>
      </c>
    </row>
    <row r="45" spans="1:36" ht="15" customHeight="1" x14ac:dyDescent="0.4">
      <c r="A45" s="7" t="s">
        <v>69</v>
      </c>
      <c r="B45" s="8" t="s">
        <v>32</v>
      </c>
      <c r="C45" s="8">
        <v>1865</v>
      </c>
      <c r="E45" s="8">
        <v>1865</v>
      </c>
      <c r="G45" s="8">
        <v>1848</v>
      </c>
      <c r="I45" s="8">
        <v>1844</v>
      </c>
      <c r="K45" s="8">
        <v>1842</v>
      </c>
      <c r="M45" s="8">
        <v>1824</v>
      </c>
      <c r="O45" s="8">
        <v>1824</v>
      </c>
      <c r="Q45" s="8">
        <v>1832</v>
      </c>
      <c r="S45" s="8">
        <v>1813</v>
      </c>
      <c r="U45" s="8">
        <v>1813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215</v>
      </c>
      <c r="D46" s="20">
        <f>C46</f>
        <v>215</v>
      </c>
      <c r="E46" s="19">
        <v>213</v>
      </c>
      <c r="F46" s="20">
        <f>E46</f>
        <v>213</v>
      </c>
      <c r="G46" s="19">
        <v>222</v>
      </c>
      <c r="H46" s="20">
        <f>G46</f>
        <v>222</v>
      </c>
      <c r="I46" s="19">
        <v>237</v>
      </c>
      <c r="J46" s="20">
        <f>I46</f>
        <v>237</v>
      </c>
      <c r="K46" s="19">
        <v>233</v>
      </c>
      <c r="L46" s="20">
        <f>K46</f>
        <v>233</v>
      </c>
      <c r="M46" s="19">
        <v>240</v>
      </c>
      <c r="N46" s="20">
        <f>M46</f>
        <v>240</v>
      </c>
      <c r="O46" s="19">
        <v>242</v>
      </c>
      <c r="P46" s="20">
        <f>O46</f>
        <v>242</v>
      </c>
      <c r="Q46" s="19">
        <v>244</v>
      </c>
      <c r="R46" s="20">
        <f>Q46</f>
        <v>244</v>
      </c>
      <c r="S46" s="19">
        <v>669</v>
      </c>
      <c r="T46" s="20">
        <f>S46</f>
        <v>669</v>
      </c>
      <c r="U46" s="19">
        <v>504</v>
      </c>
      <c r="V46" s="20">
        <f>U46</f>
        <v>504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425</v>
      </c>
      <c r="U49" s="8">
        <v>264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243</v>
      </c>
      <c r="U54" s="8">
        <v>240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2343</v>
      </c>
      <c r="D55" s="20">
        <f>SUM(C56:C76)-C56</f>
        <v>2187</v>
      </c>
      <c r="E55" s="19">
        <v>2436</v>
      </c>
      <c r="F55" s="20">
        <f>SUM(E56:E76)-E56</f>
        <v>2413</v>
      </c>
      <c r="G55" s="19">
        <v>2464</v>
      </c>
      <c r="H55" s="20">
        <f>SUM(G56:G76)-G56</f>
        <v>2449</v>
      </c>
      <c r="I55" s="19">
        <v>2422</v>
      </c>
      <c r="J55" s="20">
        <f>SUM(I56:I76)-I56</f>
        <v>2400</v>
      </c>
      <c r="K55" s="19">
        <v>2252</v>
      </c>
      <c r="L55" s="20">
        <f>SUM(K56:K76)-K56</f>
        <v>2229</v>
      </c>
      <c r="M55" s="19">
        <v>2419</v>
      </c>
      <c r="N55" s="20">
        <f>SUM(M56:M76)-M56</f>
        <v>2366</v>
      </c>
      <c r="O55" s="19">
        <v>2416</v>
      </c>
      <c r="P55" s="20">
        <f>SUM(O56:O76)-O56</f>
        <v>2348</v>
      </c>
      <c r="Q55" s="19">
        <v>2030</v>
      </c>
      <c r="R55" s="20">
        <f>SUM(Q56:Q76)-Q56</f>
        <v>1982</v>
      </c>
      <c r="S55" s="19">
        <v>1412</v>
      </c>
      <c r="T55" s="20">
        <f>SUM(S56:S76)-S56</f>
        <v>1356</v>
      </c>
      <c r="U55" s="19">
        <v>1444</v>
      </c>
      <c r="V55" s="20">
        <f>SUM(U56:U76)-U56</f>
        <v>1016</v>
      </c>
      <c r="W55" s="19"/>
      <c r="X55" s="20">
        <f>SUM(W56:W76)-W56</f>
        <v>0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1564</v>
      </c>
      <c r="D56" s="11">
        <f>SUM(C57:C61)</f>
        <v>1682</v>
      </c>
      <c r="E56" s="8">
        <v>1616</v>
      </c>
      <c r="F56" s="11">
        <f>SUM(E57:E61)</f>
        <v>1736</v>
      </c>
      <c r="G56" s="8">
        <v>1612</v>
      </c>
      <c r="H56" s="11">
        <f>SUM(G57:G61)</f>
        <v>1732</v>
      </c>
      <c r="I56" s="8">
        <v>1562</v>
      </c>
      <c r="J56" s="11">
        <f>SUM(I57:I61)</f>
        <v>1702</v>
      </c>
      <c r="K56" s="8">
        <v>1453</v>
      </c>
      <c r="L56" s="11">
        <f>SUM(K57:K61)</f>
        <v>1593</v>
      </c>
      <c r="M56" s="8">
        <v>1435</v>
      </c>
      <c r="N56" s="11">
        <f>SUM(M57:M61)</f>
        <v>1575</v>
      </c>
      <c r="O56" s="8">
        <v>1191</v>
      </c>
      <c r="P56" s="11">
        <f>SUM(O57:O61)</f>
        <v>1337</v>
      </c>
      <c r="Q56" s="8">
        <v>1029</v>
      </c>
      <c r="R56" s="11">
        <f>SUM(Q57:Q61)</f>
        <v>1029</v>
      </c>
      <c r="S56" s="8">
        <v>1069</v>
      </c>
      <c r="T56" s="11">
        <f>SUM(S57:S61)</f>
        <v>1069</v>
      </c>
      <c r="U56" s="8">
        <v>1126</v>
      </c>
      <c r="V56" s="11">
        <f>SUM(U57:U61)</f>
        <v>1126</v>
      </c>
    </row>
    <row r="57" spans="1:36" ht="15" customHeight="1" x14ac:dyDescent="0.4">
      <c r="A57" s="7" t="s">
        <v>80</v>
      </c>
      <c r="B57" s="8" t="s">
        <v>32</v>
      </c>
      <c r="C57" s="8">
        <v>1564</v>
      </c>
      <c r="E57" s="8">
        <v>1616</v>
      </c>
      <c r="G57" s="8">
        <v>1612</v>
      </c>
      <c r="I57" s="8">
        <v>1562</v>
      </c>
      <c r="K57" s="8">
        <v>1453</v>
      </c>
      <c r="M57" s="8">
        <v>1435</v>
      </c>
      <c r="O57" s="8">
        <v>1191</v>
      </c>
      <c r="Q57" s="8">
        <v>864</v>
      </c>
      <c r="S57" s="8">
        <v>906</v>
      </c>
      <c r="U57" s="8">
        <v>964</v>
      </c>
    </row>
    <row r="58" spans="1:36" ht="15" customHeight="1" x14ac:dyDescent="0.4">
      <c r="A58" s="7" t="s">
        <v>81</v>
      </c>
      <c r="B58" s="8" t="s">
        <v>32</v>
      </c>
      <c r="C58" s="8">
        <v>118</v>
      </c>
      <c r="E58" s="8">
        <v>120</v>
      </c>
      <c r="G58" s="8">
        <v>120</v>
      </c>
      <c r="I58" s="8">
        <v>140</v>
      </c>
      <c r="K58" s="8">
        <v>140</v>
      </c>
      <c r="M58" s="8">
        <v>140</v>
      </c>
      <c r="O58" s="8">
        <v>140</v>
      </c>
    </row>
    <row r="59" spans="1:36" ht="15" customHeight="1" x14ac:dyDescent="0.4">
      <c r="A59" s="7" t="s">
        <v>82</v>
      </c>
      <c r="B59" s="8" t="s">
        <v>32</v>
      </c>
      <c r="O59" s="8">
        <v>6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Q61" s="8">
        <v>165</v>
      </c>
      <c r="S61" s="8">
        <v>163</v>
      </c>
      <c r="U61" s="8">
        <v>162</v>
      </c>
    </row>
    <row r="62" spans="1:36" ht="15" customHeight="1" x14ac:dyDescent="0.4">
      <c r="A62" s="7" t="s">
        <v>85</v>
      </c>
      <c r="B62" s="8" t="s">
        <v>32</v>
      </c>
      <c r="C62" s="8">
        <v>19</v>
      </c>
      <c r="E62" s="8">
        <v>19</v>
      </c>
      <c r="G62" s="8">
        <v>15</v>
      </c>
      <c r="I62" s="8">
        <v>15</v>
      </c>
      <c r="K62" s="8">
        <v>10</v>
      </c>
      <c r="M62" s="8">
        <v>8</v>
      </c>
      <c r="O62" s="8">
        <v>4</v>
      </c>
      <c r="Q62" s="8">
        <v>3</v>
      </c>
      <c r="S62" s="8">
        <v>2</v>
      </c>
      <c r="U62" s="8">
        <v>3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E64" s="8">
        <v>84</v>
      </c>
      <c r="G64" s="8">
        <v>92</v>
      </c>
      <c r="I64" s="8">
        <v>91</v>
      </c>
      <c r="K64" s="8">
        <v>91</v>
      </c>
      <c r="M64" s="8">
        <v>100</v>
      </c>
      <c r="O64" s="8">
        <v>110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298</v>
      </c>
      <c r="E67" s="8">
        <v>271</v>
      </c>
      <c r="G67" s="8">
        <v>313</v>
      </c>
      <c r="I67" s="8">
        <v>321</v>
      </c>
      <c r="K67" s="8">
        <v>275</v>
      </c>
      <c r="M67" s="8">
        <v>481</v>
      </c>
      <c r="O67" s="8">
        <v>697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O70" s="8">
        <v>211</v>
      </c>
    </row>
    <row r="71" spans="1:36" ht="15" customHeight="1" x14ac:dyDescent="0.4">
      <c r="A71" s="7" t="s">
        <v>52</v>
      </c>
      <c r="B71" s="8" t="s">
        <v>32</v>
      </c>
      <c r="S71" s="8">
        <v>3</v>
      </c>
      <c r="U71" s="8">
        <v>4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345</v>
      </c>
      <c r="D74" s="20">
        <f>C74</f>
        <v>345</v>
      </c>
      <c r="E74" s="19">
        <v>368</v>
      </c>
      <c r="F74" s="20">
        <f>E74</f>
        <v>368</v>
      </c>
      <c r="G74" s="19">
        <v>357</v>
      </c>
      <c r="H74" s="20">
        <f>G74</f>
        <v>357</v>
      </c>
      <c r="I74" s="19">
        <v>340</v>
      </c>
      <c r="J74" s="20">
        <f>I74</f>
        <v>340</v>
      </c>
      <c r="K74" s="19">
        <v>329</v>
      </c>
      <c r="L74" s="20">
        <f>K74</f>
        <v>329</v>
      </c>
      <c r="M74" s="19">
        <v>306</v>
      </c>
      <c r="N74" s="20">
        <f>M74</f>
        <v>306</v>
      </c>
      <c r="O74" s="19">
        <v>111</v>
      </c>
      <c r="P74" s="20">
        <f>O74</f>
        <v>111</v>
      </c>
      <c r="Q74" s="19">
        <v>1023</v>
      </c>
      <c r="R74" s="20">
        <f>Q74</f>
        <v>1023</v>
      </c>
      <c r="S74" s="19">
        <v>357</v>
      </c>
      <c r="T74" s="20">
        <f>S74</f>
        <v>357</v>
      </c>
      <c r="U74" s="19">
        <v>331</v>
      </c>
      <c r="V74" s="20">
        <f>U74</f>
        <v>331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-157</v>
      </c>
      <c r="E75" s="8">
        <v>-65</v>
      </c>
      <c r="G75" s="8">
        <v>-60</v>
      </c>
      <c r="I75" s="8">
        <v>-69</v>
      </c>
      <c r="K75" s="8">
        <v>-69</v>
      </c>
      <c r="M75" s="8">
        <v>-104</v>
      </c>
      <c r="O75" s="8">
        <v>-122</v>
      </c>
      <c r="Q75" s="8">
        <v>-73</v>
      </c>
      <c r="S75" s="8">
        <v>-75</v>
      </c>
      <c r="U75" s="8">
        <v>-448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23231</v>
      </c>
      <c r="D83" s="24">
        <f>C8+C37+C46+C55+C77+C81+C82</f>
        <v>23232</v>
      </c>
      <c r="E83" s="23">
        <v>22017</v>
      </c>
      <c r="F83" s="24">
        <f>E8+E37+E46+E55+E77+E81+E82</f>
        <v>22017</v>
      </c>
      <c r="G83" s="23">
        <v>23763</v>
      </c>
      <c r="H83" s="24">
        <f>G8+G37+G46+G55+G77+G81+G82</f>
        <v>23764</v>
      </c>
      <c r="I83" s="23">
        <v>23084</v>
      </c>
      <c r="J83" s="24">
        <f>I8+I37+I46+I55+I77+I81+I82</f>
        <v>23084</v>
      </c>
      <c r="K83" s="23">
        <v>23208</v>
      </c>
      <c r="L83" s="24">
        <f>K8+K37+K46+K55+K77+K81+K82</f>
        <v>23209</v>
      </c>
      <c r="M83" s="23">
        <v>21879</v>
      </c>
      <c r="N83" s="24">
        <f>M8+M37+M46+M55+M77+M81+M82</f>
        <v>21879</v>
      </c>
      <c r="O83" s="23">
        <v>23629</v>
      </c>
      <c r="P83" s="24">
        <f>O8+O37+O46+O55+O77+O81+O82</f>
        <v>23630</v>
      </c>
      <c r="Q83" s="23">
        <v>20296</v>
      </c>
      <c r="R83" s="24">
        <f>Q8+Q37+Q46+Q55+Q77+Q81+Q82</f>
        <v>20296</v>
      </c>
      <c r="S83" s="23">
        <v>17579</v>
      </c>
      <c r="T83" s="24">
        <f>S8+S37+S46+S55+S77+S81+S82</f>
        <v>17578</v>
      </c>
      <c r="U83" s="23">
        <v>16064</v>
      </c>
      <c r="V83" s="24">
        <f>V8+U37+U46+U55+U77+U81+U82</f>
        <v>15969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5070</v>
      </c>
      <c r="D84" s="15">
        <f>SUM(C85:C111)-C87</f>
        <v>5070</v>
      </c>
      <c r="E84" s="16">
        <v>4727</v>
      </c>
      <c r="F84" s="17">
        <f>SUM(E85:E111)-E87</f>
        <v>4727</v>
      </c>
      <c r="G84" s="16">
        <v>5900</v>
      </c>
      <c r="H84" s="17">
        <f>SUM(G85:G111)-G87</f>
        <v>5900</v>
      </c>
      <c r="I84" s="16">
        <v>6207</v>
      </c>
      <c r="J84" s="17">
        <f>SUM(I85:I111)-I87</f>
        <v>6207</v>
      </c>
      <c r="K84" s="16">
        <v>7623</v>
      </c>
      <c r="L84" s="17">
        <f>SUM(K85:K111)-K87</f>
        <v>7623</v>
      </c>
      <c r="M84" s="16">
        <v>8109</v>
      </c>
      <c r="N84" s="17">
        <f>SUM(M85:M111)-M87</f>
        <v>8109</v>
      </c>
      <c r="O84" s="16">
        <v>7857</v>
      </c>
      <c r="P84" s="17">
        <f>SUM(O85:O111)-O87</f>
        <v>7857</v>
      </c>
      <c r="Q84" s="16">
        <v>8152</v>
      </c>
      <c r="R84" s="17">
        <f>SUM(Q85:Q111)-Q87</f>
        <v>8153</v>
      </c>
      <c r="S84" s="16"/>
      <c r="T84" s="17">
        <f>SUM(S85:S111)-S87</f>
        <v>6494</v>
      </c>
      <c r="U84" s="16">
        <v>7466</v>
      </c>
      <c r="V84" s="17">
        <f>SUM(U85:U111)-U87</f>
        <v>7467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2757</v>
      </c>
      <c r="E85" s="8">
        <v>2963</v>
      </c>
      <c r="G85" s="8">
        <v>3972</v>
      </c>
      <c r="I85" s="8">
        <v>4209</v>
      </c>
      <c r="K85" s="8">
        <v>3486</v>
      </c>
      <c r="M85" s="8">
        <v>3241</v>
      </c>
      <c r="O85" s="8">
        <v>4049</v>
      </c>
      <c r="Q85" s="8">
        <v>2511</v>
      </c>
      <c r="S85" s="8">
        <v>2705</v>
      </c>
      <c r="U85" s="8">
        <v>2717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813</v>
      </c>
      <c r="E87" s="8">
        <v>646</v>
      </c>
      <c r="G87" s="8">
        <v>601</v>
      </c>
      <c r="I87" s="8">
        <v>581</v>
      </c>
      <c r="K87" s="8">
        <v>2633</v>
      </c>
      <c r="M87" s="8">
        <v>3442</v>
      </c>
      <c r="O87" s="8">
        <v>2412</v>
      </c>
      <c r="Q87" s="8">
        <v>4807</v>
      </c>
      <c r="S87" s="8">
        <v>3242</v>
      </c>
      <c r="U87" s="8">
        <v>4183</v>
      </c>
    </row>
    <row r="88" spans="1:36" ht="15" customHeight="1" outlineLevel="1" x14ac:dyDescent="0.4">
      <c r="A88" s="7" t="s">
        <v>108</v>
      </c>
      <c r="B88" s="8" t="s">
        <v>32</v>
      </c>
      <c r="C88" s="8">
        <v>813</v>
      </c>
      <c r="E88" s="8">
        <v>646</v>
      </c>
      <c r="G88" s="8">
        <v>601</v>
      </c>
      <c r="I88" s="8">
        <v>581</v>
      </c>
      <c r="K88" s="8">
        <v>633</v>
      </c>
      <c r="M88" s="8">
        <v>1442</v>
      </c>
      <c r="O88" s="8">
        <v>2412</v>
      </c>
      <c r="Q88" s="8">
        <v>4807</v>
      </c>
      <c r="S88" s="8">
        <v>3242</v>
      </c>
      <c r="U88" s="8">
        <v>4183</v>
      </c>
    </row>
    <row r="89" spans="1:36" ht="15" customHeight="1" outlineLevel="1" x14ac:dyDescent="0.4">
      <c r="A89" s="7" t="s">
        <v>109</v>
      </c>
      <c r="B89" s="8" t="s">
        <v>32</v>
      </c>
      <c r="K89" s="8">
        <v>2000</v>
      </c>
      <c r="M89" s="8">
        <v>2000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476</v>
      </c>
      <c r="E91" s="8">
        <v>488</v>
      </c>
      <c r="G91" s="8">
        <v>570</v>
      </c>
      <c r="I91" s="8">
        <v>424</v>
      </c>
      <c r="K91" s="8">
        <v>672</v>
      </c>
      <c r="M91" s="8">
        <v>538</v>
      </c>
      <c r="O91" s="8">
        <v>547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15</v>
      </c>
      <c r="E93" s="8">
        <v>26</v>
      </c>
      <c r="G93" s="8">
        <v>31</v>
      </c>
      <c r="I93" s="8">
        <v>31</v>
      </c>
      <c r="K93" s="8">
        <v>25</v>
      </c>
      <c r="M93" s="8">
        <v>26</v>
      </c>
      <c r="O93" s="8">
        <v>25</v>
      </c>
      <c r="Q93" s="8">
        <v>26</v>
      </c>
      <c r="S93" s="8">
        <v>22</v>
      </c>
      <c r="U93" s="8">
        <v>25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I98" s="8">
        <v>60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O100" s="8">
        <v>52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840</v>
      </c>
      <c r="E104" s="8">
        <v>477</v>
      </c>
      <c r="G104" s="8">
        <v>520</v>
      </c>
      <c r="I104" s="8">
        <v>654</v>
      </c>
      <c r="K104" s="8">
        <v>680</v>
      </c>
      <c r="M104" s="8">
        <v>690</v>
      </c>
      <c r="O104" s="8">
        <v>655</v>
      </c>
      <c r="Q104" s="8">
        <v>285</v>
      </c>
      <c r="S104" s="8">
        <v>12</v>
      </c>
      <c r="U104" s="8">
        <v>141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  <c r="C108" s="8">
        <v>34</v>
      </c>
      <c r="E108" s="8">
        <v>36</v>
      </c>
      <c r="G108" s="8">
        <v>118</v>
      </c>
      <c r="I108" s="8">
        <v>132</v>
      </c>
      <c r="K108" s="8">
        <v>45</v>
      </c>
      <c r="M108" s="8">
        <v>79</v>
      </c>
      <c r="O108" s="8">
        <v>61</v>
      </c>
    </row>
    <row r="109" spans="1:36" ht="15" customHeight="1" x14ac:dyDescent="0.4">
      <c r="A109" s="7" t="s">
        <v>129</v>
      </c>
      <c r="B109" s="8" t="s">
        <v>32</v>
      </c>
      <c r="C109" s="8">
        <v>68</v>
      </c>
      <c r="E109" s="8">
        <v>29</v>
      </c>
      <c r="G109" s="8">
        <v>27</v>
      </c>
      <c r="I109" s="8">
        <v>58</v>
      </c>
      <c r="K109" s="8">
        <v>22</v>
      </c>
      <c r="M109" s="8">
        <v>35</v>
      </c>
      <c r="O109" s="8">
        <v>56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67</v>
      </c>
      <c r="D111" s="14"/>
      <c r="E111" s="13">
        <v>62</v>
      </c>
      <c r="F111" s="14"/>
      <c r="G111" s="13">
        <v>61</v>
      </c>
      <c r="H111" s="14"/>
      <c r="I111" s="13">
        <v>58</v>
      </c>
      <c r="J111" s="14"/>
      <c r="K111" s="13">
        <v>60</v>
      </c>
      <c r="L111" s="14"/>
      <c r="M111" s="13">
        <v>58</v>
      </c>
      <c r="N111" s="14"/>
      <c r="O111" s="13"/>
      <c r="P111" s="14"/>
      <c r="Q111" s="13">
        <v>524</v>
      </c>
      <c r="R111" s="14"/>
      <c r="S111" s="13">
        <v>513</v>
      </c>
      <c r="T111" s="14"/>
      <c r="U111" s="13">
        <v>401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7658</v>
      </c>
      <c r="D112" s="17">
        <f>SUM(C113:C131)-C113-SUM(C121:C124)</f>
        <v>7658</v>
      </c>
      <c r="E112" s="16">
        <v>10050</v>
      </c>
      <c r="F112" s="17">
        <f>SUM(E113:E131)-E113-SUM(E121:E124)</f>
        <v>10050</v>
      </c>
      <c r="G112" s="16">
        <v>10100</v>
      </c>
      <c r="H112" s="17">
        <f>SUM(G113:G131)-G113-SUM(G121:G124)</f>
        <v>10100</v>
      </c>
      <c r="I112" s="16">
        <v>8547</v>
      </c>
      <c r="J112" s="17">
        <f>SUM(I113:I131)-I113-SUM(I121:I124)</f>
        <v>8547</v>
      </c>
      <c r="K112" s="16">
        <v>6057</v>
      </c>
      <c r="L112" s="17">
        <f>SUM(K113:K131)-K113-SUM(K121:K124)</f>
        <v>6057</v>
      </c>
      <c r="M112" s="16">
        <v>4100</v>
      </c>
      <c r="N112" s="17">
        <f>SUM(M113:M131)-M113-SUM(M121:M124)</f>
        <v>4100</v>
      </c>
      <c r="O112" s="16">
        <v>5957</v>
      </c>
      <c r="P112" s="17">
        <f>SUM(O113:O131)-O113-SUM(O121:O124)</f>
        <v>5957</v>
      </c>
      <c r="Q112" s="16">
        <v>6436</v>
      </c>
      <c r="R112" s="17">
        <f>SUM(Q113:Q131)-Q113-SUM(Q121:Q124)</f>
        <v>6437</v>
      </c>
      <c r="S112" s="16">
        <v>5228</v>
      </c>
      <c r="T112" s="17">
        <f>SUM(S113:S131)-S113-SUM(S121:S124)</f>
        <v>5229</v>
      </c>
      <c r="U112" s="16">
        <v>5577</v>
      </c>
      <c r="V112" s="17">
        <f>SUM(U113:U131)-U113-SUM(U121:U124)</f>
        <v>5578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4361</v>
      </c>
      <c r="E113" s="8">
        <v>7484</v>
      </c>
      <c r="G113" s="8">
        <v>7393</v>
      </c>
      <c r="I113" s="8">
        <v>5679</v>
      </c>
      <c r="K113" s="8">
        <v>3656</v>
      </c>
      <c r="M113" s="8">
        <v>1968</v>
      </c>
      <c r="O113" s="8">
        <v>3836</v>
      </c>
      <c r="Q113" s="8">
        <v>4925</v>
      </c>
      <c r="S113" s="8">
        <v>3711</v>
      </c>
      <c r="U113" s="8">
        <v>4548</v>
      </c>
    </row>
    <row r="114" spans="1:33" ht="15" customHeight="1" outlineLevel="1" x14ac:dyDescent="0.4">
      <c r="A114" s="7" t="s">
        <v>134</v>
      </c>
      <c r="B114" s="8" t="s">
        <v>32</v>
      </c>
      <c r="C114" s="8">
        <v>4000</v>
      </c>
      <c r="E114" s="8">
        <v>4000</v>
      </c>
      <c r="G114" s="8">
        <v>4000</v>
      </c>
      <c r="I114" s="8">
        <v>4000</v>
      </c>
      <c r="K114" s="8">
        <v>2000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361</v>
      </c>
      <c r="E115" s="8">
        <v>3484</v>
      </c>
      <c r="G115" s="8">
        <v>3393</v>
      </c>
      <c r="I115" s="8">
        <v>1679</v>
      </c>
      <c r="K115" s="8">
        <v>1656</v>
      </c>
      <c r="M115" s="8">
        <v>1968</v>
      </c>
      <c r="O115" s="8">
        <v>3836</v>
      </c>
      <c r="Q115" s="8">
        <v>4925</v>
      </c>
      <c r="S115" s="8">
        <v>3711</v>
      </c>
      <c r="U115" s="8">
        <v>4548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3297</v>
      </c>
      <c r="E120" s="8">
        <v>2566</v>
      </c>
      <c r="G120" s="8">
        <v>2707</v>
      </c>
      <c r="I120" s="8">
        <v>2868</v>
      </c>
      <c r="K120" s="8">
        <v>2401</v>
      </c>
      <c r="M120" s="8">
        <v>2132</v>
      </c>
      <c r="O120" s="8">
        <v>2121</v>
      </c>
      <c r="Q120" s="8">
        <v>1512</v>
      </c>
      <c r="S120" s="8">
        <v>1518</v>
      </c>
      <c r="U120" s="8">
        <v>1007</v>
      </c>
    </row>
    <row r="121" spans="1:33" ht="15" customHeight="1" x14ac:dyDescent="0.4">
      <c r="A121" s="7" t="s">
        <v>140</v>
      </c>
      <c r="B121" s="8" t="s">
        <v>32</v>
      </c>
      <c r="C121" s="8">
        <v>3297</v>
      </c>
      <c r="E121" s="8">
        <v>2566</v>
      </c>
      <c r="G121" s="8">
        <v>2707</v>
      </c>
      <c r="I121" s="8">
        <v>2868</v>
      </c>
      <c r="K121" s="8">
        <v>2401</v>
      </c>
      <c r="M121" s="8">
        <v>2132</v>
      </c>
      <c r="O121" s="8">
        <v>2121</v>
      </c>
      <c r="Q121" s="8">
        <v>1512</v>
      </c>
      <c r="S121" s="8">
        <v>1518</v>
      </c>
      <c r="U121" s="8">
        <v>1007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U126" s="8">
        <v>23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12727</v>
      </c>
      <c r="D136" s="24">
        <f>C84+C112+SUM(C132:C135)</f>
        <v>12728</v>
      </c>
      <c r="E136" s="23">
        <v>14777</v>
      </c>
      <c r="F136" s="24">
        <f>E84+E112+SUM(E132:E135)</f>
        <v>14777</v>
      </c>
      <c r="G136" s="23">
        <v>16000</v>
      </c>
      <c r="H136" s="24">
        <f>G84+G112+SUM(G132:G135)</f>
        <v>16000</v>
      </c>
      <c r="I136" s="23">
        <v>14754</v>
      </c>
      <c r="J136" s="24">
        <f>I84+I112+SUM(I132:I135)</f>
        <v>14754</v>
      </c>
      <c r="K136" s="23">
        <v>13681</v>
      </c>
      <c r="L136" s="24">
        <f>K84+K112+SUM(K132:K135)</f>
        <v>13680</v>
      </c>
      <c r="M136" s="23">
        <v>12209</v>
      </c>
      <c r="N136" s="24">
        <f>M84+M112+SUM(M132:M135)</f>
        <v>12209</v>
      </c>
      <c r="O136" s="23">
        <v>13815</v>
      </c>
      <c r="P136" s="24">
        <f>O84+O112+SUM(O132:O135)</f>
        <v>13814</v>
      </c>
      <c r="Q136" s="23">
        <v>14589</v>
      </c>
      <c r="R136" s="24">
        <f>Q84+Q112+SUM(Q132:Q135)</f>
        <v>14588</v>
      </c>
      <c r="S136" s="23">
        <v>11725</v>
      </c>
      <c r="T136" s="24">
        <f>S84+S112+SUM(S132:S135)</f>
        <v>5228</v>
      </c>
      <c r="U136" s="23">
        <v>13044</v>
      </c>
      <c r="V136" s="24">
        <f>U84+U112+SUM(U132:U135)</f>
        <v>13043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4061</v>
      </c>
      <c r="E141" s="8">
        <v>4061</v>
      </c>
      <c r="G141" s="8">
        <v>4061</v>
      </c>
      <c r="I141" s="8">
        <v>4061</v>
      </c>
      <c r="K141" s="8">
        <v>4061</v>
      </c>
      <c r="M141" s="8">
        <v>4061</v>
      </c>
      <c r="O141" s="8">
        <v>4061</v>
      </c>
      <c r="Q141" s="8">
        <v>4061</v>
      </c>
      <c r="S141" s="8">
        <v>4061</v>
      </c>
      <c r="U141" s="8">
        <v>4061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3328</v>
      </c>
      <c r="E144" s="8">
        <v>3328</v>
      </c>
      <c r="G144" s="8">
        <v>3328</v>
      </c>
      <c r="I144" s="8">
        <v>3328</v>
      </c>
      <c r="K144" s="8">
        <v>3328</v>
      </c>
      <c r="M144" s="8">
        <v>3328</v>
      </c>
      <c r="O144" s="8">
        <v>3328</v>
      </c>
      <c r="Q144" s="8">
        <v>3328</v>
      </c>
      <c r="S144" s="8">
        <v>3328</v>
      </c>
      <c r="U144" s="8">
        <v>3328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1680</v>
      </c>
      <c r="S148" s="8">
        <v>1533</v>
      </c>
      <c r="U148" s="8">
        <v>4402</v>
      </c>
    </row>
    <row r="149" spans="1:21" ht="15" customHeight="1" x14ac:dyDescent="0.4">
      <c r="A149" s="7" t="s">
        <v>165</v>
      </c>
      <c r="B149" s="8" t="s">
        <v>32</v>
      </c>
      <c r="C149" s="8">
        <v>258</v>
      </c>
      <c r="E149" s="8">
        <v>258</v>
      </c>
      <c r="G149" s="8">
        <v>258</v>
      </c>
      <c r="I149" s="8">
        <v>258</v>
      </c>
      <c r="K149" s="8">
        <v>258</v>
      </c>
      <c r="M149" s="8">
        <v>258</v>
      </c>
      <c r="O149" s="8">
        <v>258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  <c r="C151" s="8">
        <v>4175</v>
      </c>
      <c r="E151" s="8">
        <v>4175</v>
      </c>
      <c r="G151" s="8">
        <v>4175</v>
      </c>
      <c r="I151" s="8">
        <v>4175</v>
      </c>
      <c r="K151" s="8">
        <v>4175</v>
      </c>
      <c r="M151" s="8">
        <v>4175</v>
      </c>
      <c r="O151" s="8">
        <v>4174</v>
      </c>
    </row>
    <row r="152" spans="1:21" ht="15" customHeight="1" x14ac:dyDescent="0.4">
      <c r="A152" s="7" t="s">
        <v>168</v>
      </c>
      <c r="B152" s="8" t="s">
        <v>32</v>
      </c>
      <c r="C152" s="8">
        <v>1318</v>
      </c>
      <c r="E152" s="8">
        <v>4581</v>
      </c>
      <c r="G152" s="8">
        <v>4058</v>
      </c>
      <c r="I152" s="8">
        <v>3491</v>
      </c>
      <c r="K152" s="8">
        <v>2293</v>
      </c>
      <c r="M152" s="8">
        <v>2150</v>
      </c>
      <c r="O152" s="8">
        <v>2007</v>
      </c>
    </row>
    <row r="153" spans="1:21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Q153" s="8">
        <v>1</v>
      </c>
      <c r="S153" s="8">
        <v>1</v>
      </c>
      <c r="U153" s="8">
        <v>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  <c r="U155" s="8">
        <v>34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23231</v>
      </c>
      <c r="D162" s="17">
        <f>C136+C163+C161</f>
        <v>23230</v>
      </c>
      <c r="E162" s="16">
        <v>22017</v>
      </c>
      <c r="F162" s="17">
        <f>E136+E163+E161</f>
        <v>22017</v>
      </c>
      <c r="G162" s="16">
        <v>23763</v>
      </c>
      <c r="H162" s="17">
        <f>G136+G163+G161</f>
        <v>23763</v>
      </c>
      <c r="I162" s="16">
        <v>23084</v>
      </c>
      <c r="J162" s="17">
        <f>I136+I163+I161</f>
        <v>23084</v>
      </c>
      <c r="K162" s="16">
        <v>23208</v>
      </c>
      <c r="L162" s="17">
        <f>K136+K163+K161</f>
        <v>23209</v>
      </c>
      <c r="M162" s="16">
        <v>21879</v>
      </c>
      <c r="N162" s="17">
        <f>M136+M163+M161</f>
        <v>21880</v>
      </c>
      <c r="O162" s="16">
        <v>23629</v>
      </c>
      <c r="P162" s="17">
        <f>O136+O163+O161</f>
        <v>23629</v>
      </c>
      <c r="Q162" s="16">
        <v>20296</v>
      </c>
      <c r="R162" s="17">
        <f>Q136+Q163+Q161</f>
        <v>20296</v>
      </c>
      <c r="S162" s="16">
        <v>17579</v>
      </c>
      <c r="T162" s="17">
        <f>S136+S163+S161</f>
        <v>17579</v>
      </c>
      <c r="U162" s="16">
        <v>16064</v>
      </c>
      <c r="V162" s="17">
        <f>U136+U163+U161</f>
        <v>16064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10503</v>
      </c>
      <c r="E163" s="8">
        <v>7240</v>
      </c>
      <c r="G163" s="8">
        <v>7763</v>
      </c>
      <c r="I163" s="8">
        <v>8330</v>
      </c>
      <c r="K163" s="8">
        <v>9528</v>
      </c>
      <c r="M163" s="8">
        <v>9671</v>
      </c>
      <c r="O163" s="8">
        <v>9814</v>
      </c>
      <c r="Q163" s="8">
        <v>5707</v>
      </c>
      <c r="S163" s="8">
        <v>5854</v>
      </c>
      <c r="U163" s="8">
        <v>3020</v>
      </c>
    </row>
    <row r="164" spans="1:36" ht="15" customHeight="1" x14ac:dyDescent="0.4">
      <c r="A164" s="7" t="s">
        <v>180</v>
      </c>
      <c r="B164" s="8" t="s">
        <v>32</v>
      </c>
      <c r="C164" s="8">
        <v>2857</v>
      </c>
      <c r="E164" s="8">
        <v>407</v>
      </c>
      <c r="G164" s="8">
        <v>116</v>
      </c>
      <c r="I164" s="8">
        <v>683</v>
      </c>
      <c r="K164" s="8">
        <v>1882</v>
      </c>
      <c r="M164" s="8">
        <v>2024</v>
      </c>
      <c r="O164" s="8">
        <v>2168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16908</v>
      </c>
      <c r="E167" s="8">
        <v>14651</v>
      </c>
      <c r="G167" s="8">
        <v>17876</v>
      </c>
      <c r="I167" s="8">
        <v>17603</v>
      </c>
      <c r="K167" s="8">
        <v>18185</v>
      </c>
      <c r="M167" s="8">
        <v>17243</v>
      </c>
      <c r="O167" s="8">
        <v>17204</v>
      </c>
      <c r="Q167" s="8">
        <v>13030</v>
      </c>
      <c r="S167" s="8">
        <v>11247</v>
      </c>
      <c r="U167" s="8">
        <v>11217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14750</v>
      </c>
      <c r="E169" s="8">
        <v>12720</v>
      </c>
      <c r="G169" s="8">
        <v>14325</v>
      </c>
      <c r="I169" s="8">
        <v>13454</v>
      </c>
      <c r="K169" s="8">
        <v>13961</v>
      </c>
      <c r="M169" s="8">
        <v>13701</v>
      </c>
      <c r="O169" s="8">
        <v>13547</v>
      </c>
      <c r="Q169" s="8">
        <v>11835</v>
      </c>
      <c r="S169" s="8">
        <v>10172</v>
      </c>
      <c r="U169" s="8">
        <v>9531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2158</v>
      </c>
      <c r="D171" s="24">
        <f>C167-C169+C170</f>
        <v>2158</v>
      </c>
      <c r="E171" s="23">
        <v>1931</v>
      </c>
      <c r="F171" s="24">
        <f>E167-E169+E170</f>
        <v>1931</v>
      </c>
      <c r="G171" s="23">
        <v>3551</v>
      </c>
      <c r="H171" s="24">
        <f>G167-G169+G170</f>
        <v>3551</v>
      </c>
      <c r="I171" s="23">
        <v>4149</v>
      </c>
      <c r="J171" s="24">
        <f>I167-I169+I170</f>
        <v>4149</v>
      </c>
      <c r="K171" s="23">
        <v>4224</v>
      </c>
      <c r="L171" s="24">
        <f>K167-K169+K170</f>
        <v>4224</v>
      </c>
      <c r="M171" s="23">
        <v>3542</v>
      </c>
      <c r="N171" s="24">
        <f>M167-M169+M170</f>
        <v>3542</v>
      </c>
      <c r="O171" s="23">
        <v>3657</v>
      </c>
      <c r="P171" s="24">
        <f>O167-O169+O170</f>
        <v>3657</v>
      </c>
      <c r="Q171" s="23">
        <v>1195</v>
      </c>
      <c r="R171" s="24">
        <f>Q167-Q169+Q170</f>
        <v>1195</v>
      </c>
      <c r="S171" s="23">
        <v>1075</v>
      </c>
      <c r="T171" s="24">
        <f>S167-S169+S170</f>
        <v>1075</v>
      </c>
      <c r="U171" s="23">
        <v>1686</v>
      </c>
      <c r="V171" s="24">
        <f>U167-U169+U170</f>
        <v>1686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3217</v>
      </c>
      <c r="E172" s="8">
        <v>2942</v>
      </c>
      <c r="G172" s="8">
        <v>2872</v>
      </c>
      <c r="I172" s="8">
        <v>3098</v>
      </c>
      <c r="K172" s="8">
        <v>3017</v>
      </c>
      <c r="M172" s="8">
        <v>3127</v>
      </c>
      <c r="O172" s="8">
        <v>3276</v>
      </c>
      <c r="Q172" s="8">
        <v>3020</v>
      </c>
      <c r="S172" s="8">
        <v>2690</v>
      </c>
      <c r="U172" s="8">
        <v>2536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1058</v>
      </c>
      <c r="D174" s="24">
        <f>C171-C172</f>
        <v>-1059</v>
      </c>
      <c r="E174" s="23">
        <v>1011</v>
      </c>
      <c r="F174" s="24">
        <f>E171-E172</f>
        <v>-1011</v>
      </c>
      <c r="G174" s="23">
        <v>679</v>
      </c>
      <c r="H174" s="24">
        <f>G171-G172</f>
        <v>679</v>
      </c>
      <c r="I174" s="23">
        <v>1052</v>
      </c>
      <c r="J174" s="24">
        <f>I171-I172</f>
        <v>1051</v>
      </c>
      <c r="K174" s="23">
        <v>1207</v>
      </c>
      <c r="L174" s="24">
        <f>K171-K172</f>
        <v>1207</v>
      </c>
      <c r="M174" s="23">
        <v>416</v>
      </c>
      <c r="N174" s="24">
        <f>M171-M172</f>
        <v>415</v>
      </c>
      <c r="O174" s="23">
        <v>381</v>
      </c>
      <c r="P174" s="24">
        <f>O171-O172</f>
        <v>381</v>
      </c>
      <c r="Q174" s="23">
        <v>1825</v>
      </c>
      <c r="R174" s="24">
        <f>Q171-Q172</f>
        <v>-1825</v>
      </c>
      <c r="S174" s="23">
        <v>1615</v>
      </c>
      <c r="T174" s="24">
        <f>S171-S172</f>
        <v>-1615</v>
      </c>
      <c r="U174" s="23">
        <v>851</v>
      </c>
      <c r="V174" s="24">
        <f>U171-U172</f>
        <v>-850</v>
      </c>
      <c r="W174" s="23"/>
      <c r="X174" s="24">
        <f>W171-W172</f>
        <v>0</v>
      </c>
      <c r="AA174" s="22" t="b">
        <f>IF(AND(D174&gt;C174-5,D174&lt;C174+5),1)</f>
        <v>0</v>
      </c>
      <c r="AB174" s="22" t="b">
        <f>IF(AND(F174&gt;E174-5,F174&lt;E174+5),1)</f>
        <v>0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 t="b">
        <f>IF(AND(R174&gt;Q174-5,R174&lt;Q174+5),1)</f>
        <v>0</v>
      </c>
      <c r="AI174" s="22" t="b">
        <f>IF(AND(T174&gt;S174-5,T174&lt;S174+5),1)</f>
        <v>0</v>
      </c>
      <c r="AJ174" s="22" t="b">
        <f>IF(AND(V174&gt;U174-5,V174&lt;U174+5),1)</f>
        <v>0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363</v>
      </c>
      <c r="D177" s="27">
        <f>SUM(C178:C188)</f>
        <v>363</v>
      </c>
      <c r="E177" s="26">
        <v>146</v>
      </c>
      <c r="F177" s="27">
        <f>SUM(E178:E188)</f>
        <v>146</v>
      </c>
      <c r="G177" s="26">
        <v>136</v>
      </c>
      <c r="H177" s="27">
        <f>SUM(G178:G188)</f>
        <v>137</v>
      </c>
      <c r="I177" s="26">
        <v>106</v>
      </c>
      <c r="J177" s="27">
        <f>SUM(I178:I188)</f>
        <v>106</v>
      </c>
      <c r="K177" s="26">
        <v>92</v>
      </c>
      <c r="L177" s="27">
        <f>SUM(K178:K188)</f>
        <v>93</v>
      </c>
      <c r="M177" s="26">
        <v>104</v>
      </c>
      <c r="N177" s="27">
        <f>SUM(M178:M188)</f>
        <v>103</v>
      </c>
      <c r="O177" s="26">
        <v>104</v>
      </c>
      <c r="P177" s="27">
        <f>SUM(O178:O188)</f>
        <v>104</v>
      </c>
      <c r="Q177" s="26">
        <v>47</v>
      </c>
      <c r="R177" s="27">
        <f>SUM(Q178:Q188)</f>
        <v>47</v>
      </c>
      <c r="S177" s="26">
        <v>108</v>
      </c>
      <c r="T177" s="27">
        <f>SUM(S178:S188)</f>
        <v>108</v>
      </c>
      <c r="U177" s="26">
        <v>59</v>
      </c>
      <c r="V177" s="27">
        <f>SUM(U178:U188)</f>
        <v>58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128</v>
      </c>
      <c r="E178" s="8">
        <v>64</v>
      </c>
      <c r="G178" s="8">
        <v>35</v>
      </c>
      <c r="I178" s="8">
        <v>29</v>
      </c>
      <c r="K178" s="8">
        <v>20</v>
      </c>
      <c r="M178" s="8">
        <v>15</v>
      </c>
      <c r="O178" s="8">
        <v>14</v>
      </c>
      <c r="Q178" s="8">
        <v>11</v>
      </c>
      <c r="S178" s="8">
        <v>12</v>
      </c>
      <c r="U178" s="8">
        <v>8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  <c r="S180" s="8">
        <v>43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107</v>
      </c>
      <c r="E182" s="8">
        <v>19</v>
      </c>
      <c r="G182" s="8">
        <v>11</v>
      </c>
      <c r="I182" s="8">
        <v>10</v>
      </c>
      <c r="K182" s="8">
        <v>1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128</v>
      </c>
      <c r="E188" s="8">
        <v>63</v>
      </c>
      <c r="G188" s="8">
        <v>91</v>
      </c>
      <c r="I188" s="8">
        <v>67</v>
      </c>
      <c r="K188" s="8">
        <v>72</v>
      </c>
      <c r="M188" s="8">
        <v>88</v>
      </c>
      <c r="O188" s="8">
        <v>90</v>
      </c>
      <c r="Q188" s="8">
        <v>36</v>
      </c>
      <c r="S188" s="8">
        <v>53</v>
      </c>
      <c r="U188" s="8">
        <v>50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1040</v>
      </c>
      <c r="D189" s="27">
        <f>SUM(C190:C202)</f>
        <v>466</v>
      </c>
      <c r="E189" s="26">
        <v>794</v>
      </c>
      <c r="F189" s="27">
        <f>SUM(E190:E202)</f>
        <v>594</v>
      </c>
      <c r="G189" s="26">
        <v>588</v>
      </c>
      <c r="H189" s="27">
        <f>SUM(G190:G202)</f>
        <v>495</v>
      </c>
      <c r="I189" s="26">
        <v>571</v>
      </c>
      <c r="J189" s="27">
        <f>SUM(I190:I202)</f>
        <v>400</v>
      </c>
      <c r="K189" s="26">
        <v>459</v>
      </c>
      <c r="L189" s="27">
        <f>SUM(K190:K202)</f>
        <v>352</v>
      </c>
      <c r="M189" s="26">
        <v>401</v>
      </c>
      <c r="N189" s="27">
        <f>SUM(M190:M202)</f>
        <v>401</v>
      </c>
      <c r="O189" s="26">
        <v>310</v>
      </c>
      <c r="P189" s="27">
        <f>SUM(O190:O202)</f>
        <v>310</v>
      </c>
      <c r="Q189" s="26">
        <v>292</v>
      </c>
      <c r="R189" s="27">
        <f>SUM(Q190:Q202)</f>
        <v>292</v>
      </c>
      <c r="S189" s="26">
        <v>150</v>
      </c>
      <c r="T189" s="27">
        <f>SUM(S190:S202)</f>
        <v>150</v>
      </c>
      <c r="U189" s="26">
        <v>179</v>
      </c>
      <c r="V189" s="27">
        <f>SUM(U190:U202)</f>
        <v>178</v>
      </c>
      <c r="W189" s="26"/>
      <c r="X189" s="27"/>
      <c r="AA189" s="25" t="b">
        <f>IF(AND(D189&gt;C189-5,D189&lt;C189+5),1)</f>
        <v>0</v>
      </c>
      <c r="AB189" s="25" t="b">
        <f>IF(AND(F189&gt;E189-5,F189&lt;E189+5),1)</f>
        <v>0</v>
      </c>
      <c r="AC189" s="25" t="b">
        <f>IF(AND(H189&gt;G189-5,H189&lt;G189+5),1)</f>
        <v>0</v>
      </c>
      <c r="AD189" s="25" t="b">
        <f>IF(AND(J189&gt;I189-5,J189&lt;I189+5),1)</f>
        <v>0</v>
      </c>
      <c r="AE189" s="25" t="b">
        <f>IF(AND(L189&gt;K189-5,L189&lt;K189+5),1)</f>
        <v>0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427</v>
      </c>
      <c r="E190" s="8">
        <v>521</v>
      </c>
      <c r="G190" s="8">
        <v>458</v>
      </c>
      <c r="I190" s="8">
        <v>386</v>
      </c>
      <c r="K190" s="8">
        <v>341</v>
      </c>
      <c r="M190" s="8">
        <v>324</v>
      </c>
      <c r="O190" s="8">
        <v>227</v>
      </c>
      <c r="Q190" s="8">
        <v>136</v>
      </c>
      <c r="S190" s="8">
        <v>136</v>
      </c>
      <c r="U190" s="8">
        <v>164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  <c r="Q193" s="8">
        <v>65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M195" s="8">
        <v>42</v>
      </c>
      <c r="O195" s="8">
        <v>50</v>
      </c>
      <c r="Q195" s="8">
        <v>66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S199" s="8">
        <v>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39</v>
      </c>
      <c r="E202" s="8">
        <v>73</v>
      </c>
      <c r="G202" s="8">
        <v>37</v>
      </c>
      <c r="I202" s="8">
        <v>14</v>
      </c>
      <c r="K202" s="8">
        <v>11</v>
      </c>
      <c r="M202" s="8">
        <v>35</v>
      </c>
      <c r="O202" s="8">
        <v>33</v>
      </c>
      <c r="Q202" s="8">
        <v>25</v>
      </c>
      <c r="S202" s="8">
        <v>12</v>
      </c>
      <c r="U202" s="8">
        <v>14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1735</v>
      </c>
      <c r="D203" s="24">
        <f>C174+C177-C189</f>
        <v>381</v>
      </c>
      <c r="E203" s="23">
        <v>1659</v>
      </c>
      <c r="F203" s="24">
        <f>E174+E177-E189</f>
        <v>363</v>
      </c>
      <c r="G203" s="23">
        <v>227</v>
      </c>
      <c r="H203" s="24">
        <f>G174+G177-G189</f>
        <v>227</v>
      </c>
      <c r="I203" s="23">
        <v>587</v>
      </c>
      <c r="J203" s="24">
        <f>I174+I177-I189</f>
        <v>587</v>
      </c>
      <c r="K203" s="23">
        <v>841</v>
      </c>
      <c r="L203" s="24">
        <f>K174+K177-K189</f>
        <v>840</v>
      </c>
      <c r="M203" s="23">
        <v>118</v>
      </c>
      <c r="N203" s="24">
        <f>M174+M177-M189</f>
        <v>119</v>
      </c>
      <c r="O203" s="23">
        <v>174</v>
      </c>
      <c r="P203" s="24">
        <f>O174+O177-O189</f>
        <v>175</v>
      </c>
      <c r="Q203" s="23">
        <v>2070</v>
      </c>
      <c r="R203" s="24">
        <f>Q174+Q177-Q189</f>
        <v>1580</v>
      </c>
      <c r="S203" s="23">
        <v>1657</v>
      </c>
      <c r="T203" s="24">
        <f>S174+S177-S189</f>
        <v>1573</v>
      </c>
      <c r="U203" s="23">
        <v>970</v>
      </c>
      <c r="V203" s="24">
        <f>U174+U177-U189</f>
        <v>731</v>
      </c>
      <c r="W203" s="23"/>
      <c r="X203" s="24">
        <f>W174+W177-W189</f>
        <v>0</v>
      </c>
      <c r="AA203" s="22" t="b">
        <f>IF(AND(D203&gt;C203-5,D203&lt;C203+5),1)</f>
        <v>0</v>
      </c>
      <c r="AB203" s="22" t="b">
        <f>IF(AND(F203&gt;E203-5,F203&lt;E203+5),1)</f>
        <v>0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 t="b">
        <f>IF(AND(R203&gt;Q203-5,R203&lt;Q203+5),1)</f>
        <v>0</v>
      </c>
      <c r="AI203" s="22" t="b">
        <f>IF(AND(T203&gt;S203-5,T203&lt;S203+5),1)</f>
        <v>0</v>
      </c>
      <c r="AJ203" s="22" t="b">
        <f>IF(AND(V203&gt;U203-5,V203&lt;U203+5),1)</f>
        <v>0</v>
      </c>
    </row>
    <row r="204" spans="1:36" s="18" customFormat="1" ht="15" customHeight="1" x14ac:dyDescent="0.4">
      <c r="A204" s="18" t="s">
        <v>220</v>
      </c>
      <c r="B204" s="19" t="s">
        <v>32</v>
      </c>
      <c r="C204" s="19"/>
      <c r="D204" s="20">
        <f>SUM(C205:C215)</f>
        <v>0</v>
      </c>
      <c r="E204" s="19">
        <v>41</v>
      </c>
      <c r="F204" s="20">
        <f>SUM(E205:E215)</f>
        <v>41</v>
      </c>
      <c r="G204" s="19">
        <v>501</v>
      </c>
      <c r="H204" s="20">
        <f>SUM(G205:G215)</f>
        <v>501</v>
      </c>
      <c r="I204" s="19">
        <v>52</v>
      </c>
      <c r="J204" s="20">
        <f>SUM(I205:I215)</f>
        <v>52</v>
      </c>
      <c r="K204" s="19">
        <v>412</v>
      </c>
      <c r="L204" s="20">
        <f>SUM(K205:K215)</f>
        <v>414</v>
      </c>
      <c r="M204" s="19">
        <v>290</v>
      </c>
      <c r="N204" s="20">
        <f>SUM(M205:M215)</f>
        <v>290</v>
      </c>
      <c r="O204" s="19">
        <v>257</v>
      </c>
      <c r="P204" s="20">
        <f>SUM(O205:O215)</f>
        <v>257</v>
      </c>
      <c r="Q204" s="19">
        <v>12</v>
      </c>
      <c r="R204" s="20">
        <f>SUM(Q205:Q215)</f>
        <v>12</v>
      </c>
      <c r="S204" s="19">
        <v>2102</v>
      </c>
      <c r="T204" s="20">
        <f>SUM(S205:S215)</f>
        <v>2102</v>
      </c>
      <c r="U204" s="19">
        <v>4</v>
      </c>
      <c r="V204" s="20">
        <f>SUM(U205:U215)</f>
        <v>4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G208" s="8">
        <v>501</v>
      </c>
      <c r="I208" s="8">
        <v>52</v>
      </c>
      <c r="K208" s="8">
        <v>414</v>
      </c>
      <c r="M208" s="8">
        <v>282</v>
      </c>
      <c r="O208" s="8">
        <v>257</v>
      </c>
      <c r="S208" s="8">
        <v>2102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E215" s="8">
        <v>41</v>
      </c>
      <c r="M215" s="8">
        <v>8</v>
      </c>
      <c r="Q215" s="8">
        <v>12</v>
      </c>
      <c r="U215" s="8">
        <v>4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125</v>
      </c>
      <c r="D216" s="27">
        <f>SUM(C217:C227)</f>
        <v>125</v>
      </c>
      <c r="E216" s="26">
        <v>1632</v>
      </c>
      <c r="F216" s="27">
        <f>SUM(E217:E227)</f>
        <v>1632</v>
      </c>
      <c r="G216" s="26">
        <v>181</v>
      </c>
      <c r="H216" s="27">
        <f>SUM(G217:G227)</f>
        <v>181</v>
      </c>
      <c r="I216" s="26">
        <v>35</v>
      </c>
      <c r="J216" s="27">
        <f>SUM(I217:I227)</f>
        <v>35</v>
      </c>
      <c r="K216" s="26">
        <v>36</v>
      </c>
      <c r="L216" s="27">
        <f>SUM(K217:K227)</f>
        <v>36</v>
      </c>
      <c r="M216" s="26">
        <v>235</v>
      </c>
      <c r="N216" s="27">
        <f>SUM(M217:M227)</f>
        <v>235</v>
      </c>
      <c r="O216" s="26">
        <v>264</v>
      </c>
      <c r="P216" s="27">
        <f>SUM(O217:O227)</f>
        <v>263</v>
      </c>
      <c r="Q216" s="26">
        <v>2104</v>
      </c>
      <c r="R216" s="27">
        <f>SUM(Q217:Q227)</f>
        <v>2103</v>
      </c>
      <c r="S216" s="26">
        <v>282</v>
      </c>
      <c r="T216" s="27">
        <f>SUM(S217:S227)</f>
        <v>282</v>
      </c>
      <c r="U216" s="26">
        <v>1877</v>
      </c>
      <c r="V216" s="27">
        <f>SUM(U217:U227)</f>
        <v>1878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  <c r="O220" s="8">
        <v>178</v>
      </c>
    </row>
    <row r="221" spans="1:36" ht="15" customHeight="1" x14ac:dyDescent="0.4">
      <c r="A221" s="7" t="s">
        <v>211</v>
      </c>
      <c r="B221" s="8" t="s">
        <v>32</v>
      </c>
      <c r="G221" s="8">
        <v>137</v>
      </c>
      <c r="I221" s="8">
        <v>35</v>
      </c>
      <c r="M221" s="8">
        <v>163</v>
      </c>
      <c r="Q221" s="8">
        <v>312</v>
      </c>
      <c r="S221" s="8">
        <v>232</v>
      </c>
      <c r="U221" s="8">
        <v>201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50</v>
      </c>
      <c r="U224" s="8">
        <v>1677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125</v>
      </c>
      <c r="E227" s="8">
        <v>1632</v>
      </c>
      <c r="G227" s="8">
        <v>44</v>
      </c>
      <c r="K227" s="8">
        <v>36</v>
      </c>
      <c r="M227" s="8">
        <v>72</v>
      </c>
      <c r="O227" s="8">
        <v>85</v>
      </c>
      <c r="Q227" s="8">
        <v>1791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1861</v>
      </c>
      <c r="D229" s="24">
        <f>C203+C204-C216</f>
        <v>1610</v>
      </c>
      <c r="E229" s="23">
        <v>3250</v>
      </c>
      <c r="F229" s="24">
        <f>E203+E204-E216</f>
        <v>68</v>
      </c>
      <c r="G229" s="23">
        <v>547</v>
      </c>
      <c r="H229" s="24">
        <f>G203+G204-G216</f>
        <v>547</v>
      </c>
      <c r="I229" s="23">
        <v>604</v>
      </c>
      <c r="J229" s="24">
        <f>I203+I204-I216</f>
        <v>604</v>
      </c>
      <c r="K229" s="23">
        <v>1219</v>
      </c>
      <c r="L229" s="24">
        <f>K203+K204-K216</f>
        <v>1217</v>
      </c>
      <c r="M229" s="23">
        <v>173</v>
      </c>
      <c r="N229" s="24">
        <f>M203+M204-M216</f>
        <v>173</v>
      </c>
      <c r="O229" s="23">
        <v>168</v>
      </c>
      <c r="P229" s="24">
        <f>O203+O204-O216</f>
        <v>167</v>
      </c>
      <c r="Q229" s="23">
        <v>4162</v>
      </c>
      <c r="R229" s="24">
        <f>Q203+Q204-Q216</f>
        <v>-22</v>
      </c>
      <c r="S229" s="23">
        <v>163</v>
      </c>
      <c r="T229" s="24">
        <f>S203+S204-S216</f>
        <v>3477</v>
      </c>
      <c r="U229" s="23">
        <v>2843</v>
      </c>
      <c r="V229" s="24">
        <f>U203+U204-U216</f>
        <v>-903</v>
      </c>
      <c r="W229" s="23"/>
      <c r="X229" s="24">
        <f>W203+W204-W216</f>
        <v>0</v>
      </c>
      <c r="AA229" s="22" t="b">
        <f>IF(AND(D229&gt;C229-5,D229&lt;C229+5),1)</f>
        <v>0</v>
      </c>
      <c r="AB229" s="22" t="b">
        <f>IF(AND(F229&gt;E229-5,F229&lt;E229+5),1)</f>
        <v>0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 t="b">
        <f>IF(AND(R229&gt;Q229-5,R229&lt;Q229+5),1)</f>
        <v>0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1861</v>
      </c>
      <c r="E232" s="8">
        <v>3250</v>
      </c>
      <c r="G232" s="8">
        <v>547</v>
      </c>
      <c r="I232" s="8">
        <v>604</v>
      </c>
      <c r="K232" s="8">
        <v>1219</v>
      </c>
      <c r="M232" s="8">
        <v>173</v>
      </c>
      <c r="O232" s="8">
        <v>168</v>
      </c>
      <c r="Q232" s="8">
        <v>4162</v>
      </c>
      <c r="S232" s="8">
        <v>163</v>
      </c>
      <c r="U232" s="8">
        <v>2843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52</v>
      </c>
      <c r="D233" s="14">
        <f>SUM(C234:C244)</f>
        <v>52</v>
      </c>
      <c r="E233" s="13">
        <v>13</v>
      </c>
      <c r="F233" s="14">
        <f>SUM(E234:E244)</f>
        <v>13</v>
      </c>
      <c r="G233" s="13">
        <v>24</v>
      </c>
      <c r="H233" s="14">
        <f>SUM(G234:G244)</f>
        <v>24</v>
      </c>
      <c r="I233" s="13">
        <v>37</v>
      </c>
      <c r="J233" s="14">
        <f>SUM(I234:I244)</f>
        <v>37</v>
      </c>
      <c r="K233" s="13">
        <v>20</v>
      </c>
      <c r="L233" s="14">
        <f>SUM(K234:K244)</f>
        <v>20</v>
      </c>
      <c r="M233" s="13">
        <v>31</v>
      </c>
      <c r="N233" s="14">
        <f>SUM(M234:M244)</f>
        <v>31</v>
      </c>
      <c r="O233" s="13">
        <v>25</v>
      </c>
      <c r="P233" s="14">
        <f>SUM(O234:O244)</f>
        <v>25</v>
      </c>
      <c r="Q233" s="13">
        <v>27</v>
      </c>
      <c r="R233" s="14">
        <f>SUM(Q234:Q244)</f>
        <v>27</v>
      </c>
      <c r="S233" s="13">
        <v>18</v>
      </c>
      <c r="T233" s="14">
        <f>SUM(S234:S244)</f>
        <v>26</v>
      </c>
      <c r="U233" s="13">
        <v>25</v>
      </c>
      <c r="V233" s="14">
        <f>SUM(U234:U244)</f>
        <v>25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52</v>
      </c>
      <c r="E236" s="8">
        <v>13</v>
      </c>
      <c r="G236" s="8">
        <v>24</v>
      </c>
      <c r="I236" s="8">
        <v>37</v>
      </c>
      <c r="K236" s="8">
        <v>20</v>
      </c>
      <c r="M236" s="8">
        <v>31</v>
      </c>
      <c r="O236" s="8">
        <v>25</v>
      </c>
      <c r="Q236" s="8">
        <v>27</v>
      </c>
      <c r="S236" s="8">
        <v>22</v>
      </c>
      <c r="U236" s="8">
        <v>25</v>
      </c>
    </row>
    <row r="237" spans="1:36" ht="15" customHeight="1" x14ac:dyDescent="0.4">
      <c r="A237" s="7" t="s">
        <v>245</v>
      </c>
      <c r="B237" s="8" t="s">
        <v>32</v>
      </c>
      <c r="S237" s="8">
        <v>4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1913</v>
      </c>
      <c r="D245" s="24">
        <f>D229-C233+SUM(C242:C244)-C241-C240</f>
        <v>1558</v>
      </c>
      <c r="E245" s="23">
        <v>3263</v>
      </c>
      <c r="F245" s="24">
        <f>F229-E233+SUM(E242:E244)-E241-E240</f>
        <v>55</v>
      </c>
      <c r="G245" s="23">
        <v>523</v>
      </c>
      <c r="H245" s="24">
        <f>H229-G233+SUM(G242:G244)-G241-G240</f>
        <v>523</v>
      </c>
      <c r="I245" s="23">
        <v>567</v>
      </c>
      <c r="J245" s="24">
        <f>J229-I233+SUM(I242:I244)-I241-I240</f>
        <v>567</v>
      </c>
      <c r="K245" s="23">
        <v>1198</v>
      </c>
      <c r="L245" s="24">
        <f>L229-K233+SUM(K242:K244)-K241-K240</f>
        <v>1197</v>
      </c>
      <c r="M245" s="23">
        <v>142</v>
      </c>
      <c r="N245" s="24">
        <f>N229-M233+SUM(M242:M244)-M241-M240</f>
        <v>142</v>
      </c>
      <c r="O245" s="23">
        <v>144</v>
      </c>
      <c r="P245" s="24">
        <f>P229-O233+SUM(O242:O244)-O241-O240</f>
        <v>142</v>
      </c>
      <c r="Q245" s="23">
        <v>4188</v>
      </c>
      <c r="R245" s="24">
        <f>R229-Q233+SUM(Q242:Q244)-Q241-Q240</f>
        <v>-49</v>
      </c>
      <c r="S245" s="23">
        <v>146</v>
      </c>
      <c r="T245" s="24">
        <f>T229-S233+SUM(S242:S244)-S241-S240</f>
        <v>3459</v>
      </c>
      <c r="U245" s="23">
        <v>2868</v>
      </c>
      <c r="V245" s="24">
        <f>V229-U233+SUM(U242:U244)-U241-U240</f>
        <v>-928</v>
      </c>
      <c r="W245" s="23"/>
      <c r="X245" s="24">
        <f>X229-W233+SUM(W242:W244)-W241-W240</f>
        <v>0</v>
      </c>
      <c r="AA245" s="22" t="b">
        <f>IF(AND(D245&gt;C245-5,D245&lt;C245+5),1)</f>
        <v>0</v>
      </c>
      <c r="AB245" s="22" t="b">
        <f>IF(AND(F245&gt;E245-5,F245&lt;E245+5),1)</f>
        <v>0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 t="b">
        <f>IF(AND(R245&gt;Q245-5,R245&lt;Q245+5),1)</f>
        <v>0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S246" s="8">
        <v>163</v>
      </c>
      <c r="U246" s="8">
        <v>-2843</v>
      </c>
    </row>
    <row r="247" spans="1:36" ht="15" customHeight="1" x14ac:dyDescent="0.4">
      <c r="A247" s="7" t="s">
        <v>255</v>
      </c>
      <c r="B247" s="8" t="s">
        <v>32</v>
      </c>
      <c r="S247" s="8">
        <v>481</v>
      </c>
      <c r="U247" s="8">
        <v>431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</row>
    <row r="252" spans="1:36" ht="15" customHeight="1" x14ac:dyDescent="0.4">
      <c r="A252" s="7" t="s">
        <v>520</v>
      </c>
      <c r="B252" s="8" t="s">
        <v>32</v>
      </c>
      <c r="S252" s="8">
        <v>-43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-2102</v>
      </c>
    </row>
    <row r="255" spans="1:36" ht="15" customHeight="1" x14ac:dyDescent="0.4">
      <c r="A255" s="7" t="s">
        <v>263</v>
      </c>
      <c r="B255" s="8" t="s">
        <v>32</v>
      </c>
      <c r="S255" s="8">
        <v>5</v>
      </c>
      <c r="U255" s="8">
        <v>18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  <c r="S257" s="8">
        <v>227</v>
      </c>
      <c r="U257" s="8">
        <v>183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-10</v>
      </c>
      <c r="U261" s="8">
        <v>-4</v>
      </c>
    </row>
    <row r="262" spans="1:21" ht="15" customHeight="1" x14ac:dyDescent="0.4">
      <c r="A262" s="7" t="s">
        <v>270</v>
      </c>
      <c r="B262" s="8" t="s">
        <v>32</v>
      </c>
      <c r="S262" s="8">
        <v>6</v>
      </c>
      <c r="U262" s="8">
        <v>1166</v>
      </c>
    </row>
    <row r="263" spans="1:21" ht="15" customHeight="1" x14ac:dyDescent="0.4">
      <c r="A263" s="7" t="s">
        <v>271</v>
      </c>
      <c r="B263" s="8" t="s">
        <v>32</v>
      </c>
      <c r="S263" s="8">
        <v>-272</v>
      </c>
      <c r="U263" s="8">
        <v>128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-12</v>
      </c>
      <c r="U265" s="8">
        <v>-8</v>
      </c>
    </row>
    <row r="266" spans="1:21" ht="15" customHeight="1" x14ac:dyDescent="0.4">
      <c r="A266" s="7" t="s">
        <v>274</v>
      </c>
      <c r="B266" s="8" t="s">
        <v>32</v>
      </c>
      <c r="S266" s="8">
        <v>136</v>
      </c>
      <c r="U266" s="8">
        <v>153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  <c r="S269" s="8">
        <v>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-39</v>
      </c>
      <c r="U272" s="8">
        <v>-78</v>
      </c>
    </row>
    <row r="273" spans="1:36" ht="15" customHeight="1" x14ac:dyDescent="0.4">
      <c r="A273" s="7" t="s">
        <v>281</v>
      </c>
      <c r="B273" s="8" t="s">
        <v>32</v>
      </c>
      <c r="S273" s="8">
        <v>341</v>
      </c>
      <c r="U273" s="8">
        <v>-254</v>
      </c>
    </row>
    <row r="274" spans="1:36" ht="15" customHeight="1" x14ac:dyDescent="0.4">
      <c r="A274" s="7" t="s">
        <v>282</v>
      </c>
      <c r="B274" s="8" t="s">
        <v>32</v>
      </c>
      <c r="S274" s="8">
        <v>149</v>
      </c>
      <c r="U274" s="8">
        <v>57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</row>
    <row r="278" spans="1:36" ht="15" customHeight="1" x14ac:dyDescent="0.4">
      <c r="A278" s="7" t="s">
        <v>286</v>
      </c>
      <c r="B278" s="8" t="s">
        <v>32</v>
      </c>
      <c r="S278" s="8">
        <v>91</v>
      </c>
      <c r="U278" s="8">
        <v>-129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9</v>
      </c>
      <c r="T280" s="14"/>
      <c r="U280" s="13">
        <v>38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-867</v>
      </c>
      <c r="T285" s="27">
        <f>SUM(S246:S280)</f>
        <v>-868</v>
      </c>
      <c r="U285" s="26">
        <v>-1143</v>
      </c>
      <c r="V285" s="27">
        <f>SUM(U246:U280)</f>
        <v>-1142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12</v>
      </c>
      <c r="U286" s="8">
        <v>8</v>
      </c>
    </row>
    <row r="287" spans="1:36" ht="15" customHeight="1" x14ac:dyDescent="0.4">
      <c r="A287" s="7" t="s">
        <v>295</v>
      </c>
      <c r="B287" s="8" t="s">
        <v>32</v>
      </c>
      <c r="S287" s="8">
        <v>-151</v>
      </c>
      <c r="U287" s="8">
        <v>-166</v>
      </c>
    </row>
    <row r="288" spans="1:36" ht="15" customHeight="1" x14ac:dyDescent="0.4">
      <c r="A288" s="7" t="s">
        <v>296</v>
      </c>
      <c r="B288" s="8" t="s">
        <v>32</v>
      </c>
      <c r="S288" s="8">
        <v>-26</v>
      </c>
      <c r="U288" s="8">
        <v>-22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>
        <v>-1676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-1031</v>
      </c>
      <c r="T291" s="24">
        <f>T285+SUM(S286:S290)</f>
        <v>-1033</v>
      </c>
      <c r="U291" s="23">
        <v>-3000</v>
      </c>
      <c r="V291" s="24">
        <f>U285+SUM(U286:U290)</f>
        <v>-2999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-182</v>
      </c>
      <c r="U294" s="8">
        <v>-137</v>
      </c>
    </row>
    <row r="295" spans="1:36" ht="15" customHeight="1" x14ac:dyDescent="0.4">
      <c r="A295" s="7" t="s">
        <v>303</v>
      </c>
      <c r="B295" s="8" t="s">
        <v>32</v>
      </c>
      <c r="S295" s="8">
        <v>2292</v>
      </c>
      <c r="U295" s="8">
        <v>1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U298" s="8">
        <v>-1</v>
      </c>
    </row>
    <row r="299" spans="1:36" ht="15" customHeight="1" x14ac:dyDescent="0.4">
      <c r="A299" s="7" t="s">
        <v>307</v>
      </c>
      <c r="B299" s="8" t="s">
        <v>32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U302" s="8">
        <v>-1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19</v>
      </c>
      <c r="U305" s="8">
        <v>12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2129</v>
      </c>
      <c r="T306" s="24">
        <f>SUM(S292:S305)</f>
        <v>2129</v>
      </c>
      <c r="U306" s="23">
        <v>-126</v>
      </c>
      <c r="V306" s="24">
        <f>SUM(U292:U305)</f>
        <v>-126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U307" s="8">
        <v>758</v>
      </c>
    </row>
    <row r="308" spans="1:36" ht="15" customHeight="1" x14ac:dyDescent="0.4">
      <c r="A308" s="7" t="s">
        <v>315</v>
      </c>
      <c r="B308" s="8" t="s">
        <v>32</v>
      </c>
      <c r="S308" s="8">
        <v>-1526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U312" s="8">
        <v>2237</v>
      </c>
    </row>
    <row r="313" spans="1:36" ht="15" customHeight="1" x14ac:dyDescent="0.4">
      <c r="A313" s="7" t="s">
        <v>320</v>
      </c>
      <c r="B313" s="8" t="s">
        <v>32</v>
      </c>
      <c r="S313" s="8">
        <v>-1252</v>
      </c>
      <c r="U313" s="8">
        <v>-1219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S323" s="8">
        <v>1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-2777</v>
      </c>
      <c r="T324" s="24">
        <f>SUM(S307:S323)</f>
        <v>-2777</v>
      </c>
      <c r="U324" s="23">
        <v>1777</v>
      </c>
      <c r="V324" s="24">
        <f>SUM(U307:U323)</f>
        <v>1776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-1679</v>
      </c>
      <c r="T326" s="24">
        <f>S329-S327-S328</f>
        <v>-1680</v>
      </c>
      <c r="U326" s="23">
        <v>-1349</v>
      </c>
      <c r="V326" s="24">
        <f>U329-U327-U328</f>
        <v>-1349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3827</v>
      </c>
      <c r="U327" s="8">
        <v>2147</v>
      </c>
    </row>
    <row r="328" spans="1:36" ht="15" customHeight="1" x14ac:dyDescent="0.4">
      <c r="A328" s="7" t="s">
        <v>335</v>
      </c>
      <c r="B328" s="8" t="s">
        <v>32</v>
      </c>
    </row>
    <row r="329" spans="1:36" ht="15" customHeight="1" x14ac:dyDescent="0.4">
      <c r="A329" s="7" t="s">
        <v>336</v>
      </c>
      <c r="B329" s="8" t="s">
        <v>32</v>
      </c>
      <c r="S329" s="8">
        <v>2147</v>
      </c>
      <c r="U329" s="8">
        <v>798</v>
      </c>
    </row>
    <row r="330" spans="1:36" ht="15" customHeight="1" x14ac:dyDescent="0.4">
      <c r="A330" s="7" t="s">
        <v>337</v>
      </c>
      <c r="B330" s="8" t="s">
        <v>32</v>
      </c>
      <c r="S330" s="8">
        <v>2199</v>
      </c>
      <c r="U330" s="8">
        <v>850</v>
      </c>
    </row>
    <row r="331" spans="1:36" ht="15" customHeight="1" x14ac:dyDescent="0.4">
      <c r="A331" s="7" t="s">
        <v>338</v>
      </c>
      <c r="B331" s="8" t="s">
        <v>32</v>
      </c>
      <c r="S331" s="8">
        <v>-52</v>
      </c>
      <c r="U331" s="8">
        <v>-52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0CA2-2BB7-4420-AF77-96A1C5DCC8BA}">
  <dimension ref="A1:AJ494"/>
  <sheetViews>
    <sheetView zoomScaleNormal="100" workbookViewId="0">
      <pane xSplit="2" ySplit="2" topLeftCell="L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249</v>
      </c>
      <c r="AB3" s="7">
        <f>COUNTIF(AA8:AJ326,1)</f>
        <v>246</v>
      </c>
    </row>
    <row r="4" spans="1:36" ht="15" customHeight="1" x14ac:dyDescent="0.4">
      <c r="A4" s="7" t="s">
        <v>23</v>
      </c>
      <c r="B4" s="8" t="s">
        <v>24</v>
      </c>
      <c r="C4" s="8">
        <v>4</v>
      </c>
      <c r="D4" s="11">
        <v>5</v>
      </c>
      <c r="E4" s="8">
        <v>5</v>
      </c>
      <c r="G4" s="8">
        <v>5</v>
      </c>
      <c r="I4" s="8">
        <v>25</v>
      </c>
      <c r="K4" s="8">
        <v>20</v>
      </c>
      <c r="M4" s="8">
        <v>20</v>
      </c>
      <c r="O4" s="8">
        <v>19</v>
      </c>
      <c r="Q4" s="8">
        <v>18</v>
      </c>
      <c r="S4" s="8">
        <v>22</v>
      </c>
      <c r="U4" s="8">
        <v>20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333921000</v>
      </c>
      <c r="E5" s="8">
        <v>333960000</v>
      </c>
      <c r="G5" s="8">
        <v>333981000</v>
      </c>
      <c r="I5" s="8">
        <v>333981000</v>
      </c>
      <c r="K5" s="8">
        <v>333981000</v>
      </c>
      <c r="M5" s="8">
        <v>333981000</v>
      </c>
      <c r="O5" s="8">
        <v>333980583</v>
      </c>
      <c r="Q5" s="8">
        <v>333980583</v>
      </c>
      <c r="S5" s="8">
        <v>333980583</v>
      </c>
      <c r="U5" s="8">
        <v>333980583</v>
      </c>
    </row>
    <row r="6" spans="1:36" ht="15" customHeight="1" x14ac:dyDescent="0.4">
      <c r="A6" s="7" t="s">
        <v>27</v>
      </c>
      <c r="B6" s="8" t="s">
        <v>26</v>
      </c>
      <c r="U6" s="8">
        <v>464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521</v>
      </c>
      <c r="D7" s="14"/>
      <c r="E7" s="13" t="s">
        <v>521</v>
      </c>
      <c r="F7" s="14"/>
      <c r="G7" s="13" t="s">
        <v>521</v>
      </c>
      <c r="H7" s="14"/>
      <c r="I7" s="13" t="s">
        <v>521</v>
      </c>
      <c r="J7" s="14"/>
      <c r="K7" s="13" t="s">
        <v>521</v>
      </c>
      <c r="L7" s="14"/>
      <c r="M7" s="13" t="s">
        <v>521</v>
      </c>
      <c r="N7" s="14"/>
      <c r="O7" s="13" t="s">
        <v>521</v>
      </c>
      <c r="P7" s="14"/>
      <c r="Q7" s="13" t="s">
        <v>521</v>
      </c>
      <c r="R7" s="14"/>
      <c r="S7" s="13" t="s">
        <v>521</v>
      </c>
      <c r="T7" s="14"/>
      <c r="U7" s="13" t="s">
        <v>521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253462</v>
      </c>
      <c r="D8" s="17">
        <f>SUM(C9:C35)-SUM(C17:C21)</f>
        <v>253462</v>
      </c>
      <c r="E8" s="16">
        <v>243261</v>
      </c>
      <c r="F8" s="17">
        <f>SUM(E9:E35)-SUM(E17:E21)</f>
        <v>243261</v>
      </c>
      <c r="G8" s="16">
        <v>262385</v>
      </c>
      <c r="H8" s="17">
        <f>SUM(G9:G35)-SUM(G17:G21)</f>
        <v>262383</v>
      </c>
      <c r="I8" s="16">
        <v>228537</v>
      </c>
      <c r="J8" s="17">
        <f>SUM(I9:I35)-SUM(I17:I21)</f>
        <v>228536</v>
      </c>
      <c r="K8" s="16">
        <v>232468</v>
      </c>
      <c r="L8" s="17">
        <f>SUM(K9:K35)-SUM(K17:K21)</f>
        <v>232468</v>
      </c>
      <c r="M8" s="16">
        <v>234631</v>
      </c>
      <c r="N8" s="17">
        <f>SUM(M9:M35)-SUM(M17:M21)</f>
        <v>234631</v>
      </c>
      <c r="O8" s="16">
        <v>229867</v>
      </c>
      <c r="P8" s="17">
        <f>SUM(O9:O35)-SUM(O17:O21)</f>
        <v>229867</v>
      </c>
      <c r="Q8" s="16">
        <v>204297</v>
      </c>
      <c r="R8" s="17">
        <f>SUM(Q9:Q35)-SUM(Q17:Q21)</f>
        <v>204297</v>
      </c>
      <c r="S8" s="16">
        <v>160230</v>
      </c>
      <c r="T8" s="17">
        <f>SUM(S9:S35)-SUM(S17:S21)</f>
        <v>160228</v>
      </c>
      <c r="U8" s="16">
        <v>134155</v>
      </c>
      <c r="V8" s="17">
        <f>SUM(U9:U35)-SUM(U17:U21)</f>
        <v>134152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36932</v>
      </c>
      <c r="E10" s="8">
        <v>34500</v>
      </c>
      <c r="G10" s="8">
        <v>28661</v>
      </c>
      <c r="I10" s="8">
        <v>30620</v>
      </c>
      <c r="K10" s="8">
        <v>21772</v>
      </c>
      <c r="M10" s="8">
        <v>19763</v>
      </c>
      <c r="O10" s="8">
        <v>25968</v>
      </c>
      <c r="Q10" s="8">
        <v>24393</v>
      </c>
      <c r="S10" s="8">
        <v>23573</v>
      </c>
      <c r="U10" s="8">
        <v>10003</v>
      </c>
    </row>
    <row r="11" spans="1:36" ht="15" customHeight="1" x14ac:dyDescent="0.4">
      <c r="A11" s="7" t="s">
        <v>35</v>
      </c>
      <c r="B11" s="8" t="s">
        <v>32</v>
      </c>
      <c r="C11" s="8">
        <v>92744</v>
      </c>
      <c r="E11" s="8">
        <v>90965</v>
      </c>
      <c r="G11" s="8">
        <v>101598</v>
      </c>
      <c r="I11" s="8">
        <v>84100</v>
      </c>
      <c r="K11" s="8">
        <v>93400</v>
      </c>
      <c r="M11" s="8">
        <v>98987</v>
      </c>
      <c r="O11" s="8">
        <v>94090</v>
      </c>
      <c r="Q11" s="8">
        <v>89219</v>
      </c>
      <c r="S11" s="8">
        <v>77826</v>
      </c>
      <c r="U11" s="8">
        <v>72981</v>
      </c>
    </row>
    <row r="12" spans="1:36" ht="15" customHeight="1" x14ac:dyDescent="0.4">
      <c r="A12" s="7" t="s">
        <v>36</v>
      </c>
      <c r="B12" s="8" t="s">
        <v>32</v>
      </c>
      <c r="C12" s="8">
        <v>5570</v>
      </c>
      <c r="E12" s="8">
        <v>5352</v>
      </c>
      <c r="G12" s="8">
        <v>6592</v>
      </c>
      <c r="I12" s="8">
        <v>1912</v>
      </c>
      <c r="K12" s="8">
        <v>2732</v>
      </c>
      <c r="M12" s="8">
        <v>2221</v>
      </c>
      <c r="O12" s="8">
        <v>1209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41484</v>
      </c>
      <c r="E15" s="8">
        <v>41600</v>
      </c>
      <c r="G15" s="8">
        <v>48743</v>
      </c>
      <c r="I15" s="8">
        <v>37121</v>
      </c>
      <c r="K15" s="8">
        <v>36260</v>
      </c>
      <c r="M15" s="8">
        <v>26643</v>
      </c>
      <c r="O15" s="8">
        <v>21072</v>
      </c>
      <c r="Q15" s="8">
        <v>12758</v>
      </c>
      <c r="S15" s="8">
        <v>7574</v>
      </c>
    </row>
    <row r="16" spans="1:36" ht="15" customHeight="1" x14ac:dyDescent="0.4">
      <c r="A16" s="7" t="s">
        <v>40</v>
      </c>
      <c r="B16" s="8" t="s">
        <v>32</v>
      </c>
      <c r="C16" s="8">
        <v>58093</v>
      </c>
      <c r="E16" s="8">
        <v>61318</v>
      </c>
      <c r="G16" s="8">
        <v>62379</v>
      </c>
      <c r="I16" s="8">
        <v>61137</v>
      </c>
      <c r="K16" s="8">
        <v>63343</v>
      </c>
      <c r="M16" s="8">
        <v>70924</v>
      </c>
      <c r="O16" s="8">
        <v>69492</v>
      </c>
      <c r="Q16" s="8">
        <v>63718</v>
      </c>
      <c r="S16" s="8">
        <v>46024</v>
      </c>
      <c r="U16" s="8">
        <v>45143</v>
      </c>
    </row>
    <row r="17" spans="1:21" ht="15" customHeight="1" x14ac:dyDescent="0.4">
      <c r="A17" s="7" t="s">
        <v>41</v>
      </c>
      <c r="B17" s="8" t="s">
        <v>32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</row>
    <row r="20" spans="1:21" ht="15" customHeight="1" x14ac:dyDescent="0.4">
      <c r="A20" s="7" t="s">
        <v>44</v>
      </c>
      <c r="B20" s="8" t="s">
        <v>32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  <c r="C23" s="8">
        <v>1503</v>
      </c>
      <c r="E23" s="8">
        <v>1058</v>
      </c>
      <c r="G23" s="8">
        <v>1424</v>
      </c>
      <c r="I23" s="8">
        <v>1668</v>
      </c>
      <c r="K23" s="8">
        <v>1554</v>
      </c>
      <c r="M23" s="8">
        <v>1590</v>
      </c>
      <c r="O23" s="8">
        <v>4235</v>
      </c>
      <c r="Q23" s="8">
        <v>1636</v>
      </c>
    </row>
    <row r="24" spans="1:21" ht="15" customHeight="1" x14ac:dyDescent="0.4">
      <c r="A24" s="7" t="s">
        <v>48</v>
      </c>
      <c r="B24" s="8" t="s">
        <v>32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  <c r="S26" s="8">
        <v>554</v>
      </c>
      <c r="U26" s="8">
        <v>561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410</v>
      </c>
      <c r="U28" s="8">
        <v>217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17811</v>
      </c>
      <c r="E33" s="8">
        <v>9097</v>
      </c>
      <c r="G33" s="8">
        <v>13674</v>
      </c>
      <c r="I33" s="8">
        <v>12558</v>
      </c>
      <c r="K33" s="8">
        <v>14047</v>
      </c>
      <c r="M33" s="8">
        <v>15121</v>
      </c>
      <c r="O33" s="8">
        <v>14454</v>
      </c>
      <c r="Q33" s="8">
        <v>13037</v>
      </c>
      <c r="S33" s="8">
        <v>4616</v>
      </c>
      <c r="U33" s="8">
        <v>5565</v>
      </c>
    </row>
    <row r="34" spans="1:36" ht="15" customHeight="1" x14ac:dyDescent="0.4">
      <c r="A34" s="7" t="s">
        <v>58</v>
      </c>
      <c r="B34" s="8" t="s">
        <v>32</v>
      </c>
      <c r="C34" s="8">
        <v>-675</v>
      </c>
      <c r="E34" s="8">
        <v>-629</v>
      </c>
      <c r="G34" s="8">
        <v>-688</v>
      </c>
      <c r="I34" s="8">
        <v>-580</v>
      </c>
      <c r="K34" s="8">
        <v>-640</v>
      </c>
      <c r="M34" s="8">
        <v>-618</v>
      </c>
      <c r="O34" s="8">
        <v>-653</v>
      </c>
      <c r="Q34" s="8">
        <v>-464</v>
      </c>
      <c r="S34" s="8">
        <v>-349</v>
      </c>
      <c r="U34" s="8">
        <v>-318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61118</v>
      </c>
      <c r="D36" s="17">
        <f>C37+C46+C55</f>
        <v>61118</v>
      </c>
      <c r="E36" s="16">
        <v>63259</v>
      </c>
      <c r="F36" s="17">
        <f>E37+E46+E55</f>
        <v>63258</v>
      </c>
      <c r="G36" s="16">
        <v>64333</v>
      </c>
      <c r="H36" s="17">
        <f>G37+G46+G55</f>
        <v>64333</v>
      </c>
      <c r="I36" s="16">
        <v>79327</v>
      </c>
      <c r="J36" s="17">
        <f>I37+I46+I55</f>
        <v>79327</v>
      </c>
      <c r="K36" s="16">
        <v>81931</v>
      </c>
      <c r="L36" s="17">
        <f>K37+K46+K55</f>
        <v>81931</v>
      </c>
      <c r="M36" s="16">
        <v>89870</v>
      </c>
      <c r="N36" s="17">
        <f>M37+M46+M55</f>
        <v>89870</v>
      </c>
      <c r="O36" s="16">
        <v>90154</v>
      </c>
      <c r="P36" s="17">
        <f>O37+O46+O55</f>
        <v>90154</v>
      </c>
      <c r="Q36" s="16">
        <v>87481</v>
      </c>
      <c r="R36" s="17">
        <f>Q37+Q46+Q55</f>
        <v>87480</v>
      </c>
      <c r="S36" s="16">
        <v>121218</v>
      </c>
      <c r="T36" s="17">
        <f>S37+S46+S55</f>
        <v>121217</v>
      </c>
      <c r="U36" s="16">
        <v>108716</v>
      </c>
      <c r="V36" s="17">
        <f>U37+U46+U55</f>
        <v>108715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47549</v>
      </c>
      <c r="D37" s="20">
        <f>SUM(C38:C45)-C43-SUM(C39:C41)</f>
        <v>47549</v>
      </c>
      <c r="E37" s="19">
        <v>49470</v>
      </c>
      <c r="F37" s="20">
        <f>SUM(E38:E45)-E43-SUM(E39:E41)</f>
        <v>49470</v>
      </c>
      <c r="G37" s="19">
        <v>51699</v>
      </c>
      <c r="H37" s="20">
        <f>SUM(G38:G45)-G43-SUM(G39:G41)</f>
        <v>51697</v>
      </c>
      <c r="I37" s="19">
        <v>55445</v>
      </c>
      <c r="J37" s="20">
        <f>SUM(I38:I45)-I43-SUM(I39:I41)</f>
        <v>55445</v>
      </c>
      <c r="K37" s="19">
        <v>54053</v>
      </c>
      <c r="L37" s="20">
        <f>SUM(K38:K45)-K43-SUM(K39:K41)</f>
        <v>54053</v>
      </c>
      <c r="M37" s="19">
        <v>53135</v>
      </c>
      <c r="N37" s="20">
        <f>SUM(M38:M45)-M43-SUM(M39:M41)</f>
        <v>53135</v>
      </c>
      <c r="O37" s="19">
        <v>51461</v>
      </c>
      <c r="P37" s="20">
        <f>SUM(O38:O45)-O43-SUM(O39:O41)</f>
        <v>51461</v>
      </c>
      <c r="Q37" s="19">
        <v>52705</v>
      </c>
      <c r="R37" s="20">
        <f>SUM(Q38:Q45)-Q43-SUM(Q39:Q41)</f>
        <v>52704</v>
      </c>
      <c r="S37" s="19">
        <v>98117</v>
      </c>
      <c r="T37" s="20">
        <f>SUM(S38:S45)-S43-SUM(S39:S41)</f>
        <v>98116</v>
      </c>
      <c r="U37" s="19">
        <v>92579</v>
      </c>
      <c r="V37" s="20">
        <f>SUM(U38:U45)-U43-SUM(U39:U41)</f>
        <v>92576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28279</v>
      </c>
      <c r="E38" s="8">
        <v>29133</v>
      </c>
      <c r="G38" s="8">
        <v>29219</v>
      </c>
      <c r="I38" s="8">
        <v>34405</v>
      </c>
      <c r="K38" s="8">
        <v>32713</v>
      </c>
      <c r="M38" s="8">
        <v>33108</v>
      </c>
      <c r="O38" s="8">
        <v>31702</v>
      </c>
      <c r="Q38" s="8">
        <v>33689</v>
      </c>
      <c r="S38" s="8">
        <v>36360</v>
      </c>
      <c r="U38" s="8">
        <v>30220</v>
      </c>
    </row>
    <row r="39" spans="1:36" ht="15" customHeight="1" x14ac:dyDescent="0.4">
      <c r="A39" s="7" t="s">
        <v>63</v>
      </c>
      <c r="B39" s="8" t="s">
        <v>32</v>
      </c>
      <c r="O39" s="8">
        <v>19066</v>
      </c>
      <c r="Q39" s="8">
        <v>20796</v>
      </c>
      <c r="S39" s="8">
        <v>23812</v>
      </c>
      <c r="U39" s="8">
        <v>19839</v>
      </c>
    </row>
    <row r="40" spans="1:36" ht="15" customHeight="1" x14ac:dyDescent="0.4">
      <c r="A40" s="7" t="s">
        <v>64</v>
      </c>
      <c r="B40" s="8" t="s">
        <v>32</v>
      </c>
      <c r="O40" s="8">
        <v>10042</v>
      </c>
      <c r="Q40" s="8">
        <v>10343</v>
      </c>
      <c r="S40" s="8">
        <v>9387</v>
      </c>
      <c r="U40" s="8">
        <v>7618</v>
      </c>
    </row>
    <row r="41" spans="1:36" ht="15" customHeight="1" x14ac:dyDescent="0.4">
      <c r="A41" s="7" t="s">
        <v>65</v>
      </c>
      <c r="B41" s="8" t="s">
        <v>32</v>
      </c>
      <c r="O41" s="8">
        <v>2594</v>
      </c>
      <c r="Q41" s="8">
        <v>2550</v>
      </c>
      <c r="S41" s="8">
        <v>3161</v>
      </c>
      <c r="U41" s="8">
        <v>2763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1512</v>
      </c>
      <c r="E44" s="8">
        <v>392</v>
      </c>
      <c r="G44" s="8">
        <v>2250</v>
      </c>
      <c r="I44" s="8">
        <v>876</v>
      </c>
      <c r="K44" s="8">
        <v>1006</v>
      </c>
      <c r="M44" s="8">
        <v>180</v>
      </c>
      <c r="O44" s="8">
        <v>703</v>
      </c>
      <c r="Q44" s="8">
        <v>58</v>
      </c>
      <c r="S44" s="8">
        <v>308</v>
      </c>
      <c r="U44" s="8">
        <v>127</v>
      </c>
    </row>
    <row r="45" spans="1:36" ht="15" customHeight="1" x14ac:dyDescent="0.4">
      <c r="A45" s="7" t="s">
        <v>69</v>
      </c>
      <c r="B45" s="8" t="s">
        <v>32</v>
      </c>
      <c r="C45" s="8">
        <v>17758</v>
      </c>
      <c r="E45" s="8">
        <v>19945</v>
      </c>
      <c r="G45" s="8">
        <v>20228</v>
      </c>
      <c r="I45" s="8">
        <v>20164</v>
      </c>
      <c r="K45" s="8">
        <v>20334</v>
      </c>
      <c r="M45" s="8">
        <v>19847</v>
      </c>
      <c r="O45" s="8">
        <v>19056</v>
      </c>
      <c r="Q45" s="8">
        <v>18957</v>
      </c>
      <c r="S45" s="8">
        <v>61448</v>
      </c>
      <c r="U45" s="8">
        <v>62229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127</v>
      </c>
      <c r="D46" s="20">
        <f>C46</f>
        <v>127</v>
      </c>
      <c r="E46" s="19">
        <v>132</v>
      </c>
      <c r="F46" s="20">
        <f>E46</f>
        <v>132</v>
      </c>
      <c r="G46" s="19">
        <v>133</v>
      </c>
      <c r="H46" s="20">
        <f>G46</f>
        <v>133</v>
      </c>
      <c r="I46" s="19">
        <v>146</v>
      </c>
      <c r="J46" s="20">
        <f>I46</f>
        <v>146</v>
      </c>
      <c r="K46" s="19">
        <v>144</v>
      </c>
      <c r="L46" s="20">
        <f>K46</f>
        <v>144</v>
      </c>
      <c r="M46" s="19">
        <v>137</v>
      </c>
      <c r="N46" s="20">
        <f>M46</f>
        <v>137</v>
      </c>
      <c r="O46" s="19">
        <v>133</v>
      </c>
      <c r="P46" s="20">
        <f>O46</f>
        <v>133</v>
      </c>
      <c r="Q46" s="19">
        <v>188</v>
      </c>
      <c r="R46" s="20">
        <f>Q46</f>
        <v>188</v>
      </c>
      <c r="S46" s="19">
        <v>1464</v>
      </c>
      <c r="T46" s="20">
        <f>S46</f>
        <v>1464</v>
      </c>
      <c r="U46" s="19">
        <v>1134</v>
      </c>
      <c r="V46" s="20">
        <f>U46</f>
        <v>1134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1279</v>
      </c>
      <c r="U49" s="8">
        <v>1047</v>
      </c>
    </row>
    <row r="50" spans="1:36" ht="15" customHeight="1" x14ac:dyDescent="0.4">
      <c r="A50" s="7" t="s">
        <v>74</v>
      </c>
      <c r="B50" s="8" t="s">
        <v>32</v>
      </c>
      <c r="Q50" s="8">
        <v>87</v>
      </c>
      <c r="S50" s="8">
        <v>69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114</v>
      </c>
      <c r="U54" s="8">
        <v>86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13442</v>
      </c>
      <c r="D55" s="20">
        <f>SUM(C56:C76)-C56</f>
        <v>13442</v>
      </c>
      <c r="E55" s="19">
        <v>13656</v>
      </c>
      <c r="F55" s="20">
        <f>SUM(E56:E76)-E56</f>
        <v>13656</v>
      </c>
      <c r="G55" s="19">
        <v>12501</v>
      </c>
      <c r="H55" s="20">
        <f>SUM(G56:G76)-G56</f>
        <v>12500</v>
      </c>
      <c r="I55" s="19">
        <v>23736</v>
      </c>
      <c r="J55" s="20">
        <f>SUM(I56:I76)-I56</f>
        <v>23734</v>
      </c>
      <c r="K55" s="19">
        <v>27734</v>
      </c>
      <c r="L55" s="20">
        <f>SUM(K56:K76)-K56</f>
        <v>27734</v>
      </c>
      <c r="M55" s="19">
        <v>36598</v>
      </c>
      <c r="N55" s="20">
        <f>SUM(M56:M76)-M56</f>
        <v>36597</v>
      </c>
      <c r="O55" s="19">
        <v>38560</v>
      </c>
      <c r="P55" s="20">
        <f>SUM(O56:O76)-O56</f>
        <v>38560</v>
      </c>
      <c r="Q55" s="19">
        <v>34587</v>
      </c>
      <c r="R55" s="20">
        <f>SUM(Q56:Q76)-Q56</f>
        <v>34587</v>
      </c>
      <c r="S55" s="19">
        <v>21636</v>
      </c>
      <c r="T55" s="20">
        <f>SUM(S56:S76)-S56</f>
        <v>21635</v>
      </c>
      <c r="U55" s="19">
        <v>15002</v>
      </c>
      <c r="V55" s="20">
        <f>SUM(U56:U76)-U56</f>
        <v>15002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4587</v>
      </c>
      <c r="D56" s="11">
        <f>SUM(C57:C61)</f>
        <v>4587</v>
      </c>
      <c r="E56" s="8">
        <v>4815</v>
      </c>
      <c r="F56" s="11">
        <f>SUM(E57:E61)</f>
        <v>4815</v>
      </c>
      <c r="G56" s="8">
        <v>4968</v>
      </c>
      <c r="H56" s="11">
        <f>SUM(G57:G61)</f>
        <v>4968</v>
      </c>
      <c r="I56" s="8">
        <v>14867</v>
      </c>
      <c r="J56" s="11">
        <f>SUM(I57:I61)</f>
        <v>14867</v>
      </c>
      <c r="K56" s="8">
        <v>15291</v>
      </c>
      <c r="L56" s="11">
        <f>SUM(K57:K61)</f>
        <v>15291</v>
      </c>
      <c r="M56" s="8">
        <v>25036</v>
      </c>
      <c r="N56" s="11">
        <f>SUM(M57:M61)</f>
        <v>25036</v>
      </c>
      <c r="O56" s="8">
        <v>29231</v>
      </c>
      <c r="P56" s="11">
        <f>SUM(O57:O61)</f>
        <v>29231</v>
      </c>
      <c r="Q56" s="8">
        <v>26108</v>
      </c>
      <c r="R56" s="11">
        <f>SUM(Q57:Q61)</f>
        <v>26108</v>
      </c>
      <c r="S56" s="8">
        <v>16532</v>
      </c>
      <c r="T56" s="11">
        <f>SUM(S57:S61)</f>
        <v>16532</v>
      </c>
      <c r="U56" s="8">
        <v>11843</v>
      </c>
      <c r="V56" s="11">
        <f>SUM(U57:U61)</f>
        <v>11843</v>
      </c>
    </row>
    <row r="57" spans="1:36" ht="15" customHeight="1" x14ac:dyDescent="0.4">
      <c r="A57" s="7" t="s">
        <v>80</v>
      </c>
      <c r="B57" s="8" t="s">
        <v>32</v>
      </c>
      <c r="C57" s="8">
        <v>1166</v>
      </c>
      <c r="E57" s="8">
        <v>1194</v>
      </c>
      <c r="G57" s="8">
        <v>1218</v>
      </c>
      <c r="I57" s="8">
        <v>11581</v>
      </c>
      <c r="K57" s="8">
        <v>12095</v>
      </c>
      <c r="M57" s="8">
        <v>21805</v>
      </c>
      <c r="O57" s="8">
        <v>26017</v>
      </c>
      <c r="Q57" s="8">
        <v>23086</v>
      </c>
      <c r="S57" s="8">
        <v>13114</v>
      </c>
      <c r="U57" s="8">
        <v>9538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3421</v>
      </c>
      <c r="E61" s="8">
        <v>3621</v>
      </c>
      <c r="G61" s="8">
        <v>3750</v>
      </c>
      <c r="I61" s="8">
        <v>3286</v>
      </c>
      <c r="K61" s="8">
        <v>3196</v>
      </c>
      <c r="M61" s="8">
        <v>3231</v>
      </c>
      <c r="O61" s="8">
        <v>3214</v>
      </c>
      <c r="Q61" s="8">
        <v>3022</v>
      </c>
      <c r="S61" s="8">
        <v>3418</v>
      </c>
      <c r="U61" s="8">
        <v>2305</v>
      </c>
    </row>
    <row r="62" spans="1:36" ht="15" customHeight="1" x14ac:dyDescent="0.4">
      <c r="A62" s="7" t="s">
        <v>85</v>
      </c>
      <c r="B62" s="8" t="s">
        <v>32</v>
      </c>
      <c r="C62" s="8">
        <v>627</v>
      </c>
      <c r="E62" s="8">
        <v>619</v>
      </c>
      <c r="G62" s="8">
        <v>556</v>
      </c>
      <c r="I62" s="8">
        <v>1370</v>
      </c>
      <c r="K62" s="8">
        <v>3002</v>
      </c>
      <c r="M62" s="8">
        <v>3729</v>
      </c>
      <c r="O62" s="8">
        <v>1061</v>
      </c>
      <c r="Q62" s="8">
        <v>3025</v>
      </c>
      <c r="S62" s="8">
        <v>2361</v>
      </c>
      <c r="U62" s="8">
        <v>2329</v>
      </c>
    </row>
    <row r="63" spans="1:36" ht="15" customHeight="1" x14ac:dyDescent="0.4">
      <c r="A63" s="7" t="s">
        <v>86</v>
      </c>
      <c r="B63" s="8" t="s">
        <v>32</v>
      </c>
      <c r="C63" s="8">
        <v>3780</v>
      </c>
      <c r="E63" s="8">
        <v>3615</v>
      </c>
      <c r="G63" s="8">
        <v>1728</v>
      </c>
      <c r="I63" s="8">
        <v>2116</v>
      </c>
      <c r="K63" s="8">
        <v>2099</v>
      </c>
      <c r="M63" s="8">
        <v>2163</v>
      </c>
      <c r="O63" s="8">
        <v>2164</v>
      </c>
    </row>
    <row r="64" spans="1:36" ht="15" customHeight="1" x14ac:dyDescent="0.4">
      <c r="A64" s="7" t="s">
        <v>87</v>
      </c>
      <c r="B64" s="8" t="s">
        <v>32</v>
      </c>
      <c r="O64" s="8">
        <v>187</v>
      </c>
      <c r="Q64" s="8">
        <v>371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O67" s="8">
        <v>1677</v>
      </c>
      <c r="Q67" s="8">
        <v>1423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O70" s="8">
        <v>3355</v>
      </c>
      <c r="Q70" s="8">
        <v>3323</v>
      </c>
    </row>
    <row r="71" spans="1:36" ht="15" customHeight="1" x14ac:dyDescent="0.4">
      <c r="A71" s="7" t="s">
        <v>52</v>
      </c>
      <c r="B71" s="8" t="s">
        <v>32</v>
      </c>
      <c r="S71" s="8">
        <v>1456</v>
      </c>
      <c r="U71" s="8">
        <v>1111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4987</v>
      </c>
      <c r="D74" s="20">
        <f>C74</f>
        <v>4987</v>
      </c>
      <c r="E74" s="19">
        <v>4891</v>
      </c>
      <c r="F74" s="20">
        <f>E74</f>
        <v>4891</v>
      </c>
      <c r="G74" s="19">
        <v>5509</v>
      </c>
      <c r="H74" s="20">
        <f>G74</f>
        <v>5509</v>
      </c>
      <c r="I74" s="19">
        <v>5839</v>
      </c>
      <c r="J74" s="20">
        <f>I74</f>
        <v>5839</v>
      </c>
      <c r="K74" s="19">
        <v>8483</v>
      </c>
      <c r="L74" s="20">
        <f>K74</f>
        <v>8483</v>
      </c>
      <c r="M74" s="19">
        <v>7572</v>
      </c>
      <c r="N74" s="20">
        <f>M74</f>
        <v>7572</v>
      </c>
      <c r="O74" s="19">
        <v>1984</v>
      </c>
      <c r="P74" s="20">
        <f>O74</f>
        <v>1984</v>
      </c>
      <c r="Q74" s="19">
        <v>1750</v>
      </c>
      <c r="R74" s="20">
        <f>Q74</f>
        <v>1750</v>
      </c>
      <c r="S74" s="19">
        <v>3955</v>
      </c>
      <c r="T74" s="20">
        <f>S74</f>
        <v>3955</v>
      </c>
      <c r="U74" s="19">
        <v>2877</v>
      </c>
      <c r="V74" s="20">
        <f>U74</f>
        <v>2877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-539</v>
      </c>
      <c r="E75" s="8">
        <v>-284</v>
      </c>
      <c r="G75" s="8">
        <v>-261</v>
      </c>
      <c r="I75" s="8">
        <v>-458</v>
      </c>
      <c r="K75" s="8">
        <v>-1141</v>
      </c>
      <c r="M75" s="8">
        <v>-1903</v>
      </c>
      <c r="O75" s="8">
        <v>-1099</v>
      </c>
      <c r="Q75" s="8">
        <v>-1413</v>
      </c>
      <c r="S75" s="8">
        <v>-2669</v>
      </c>
      <c r="U75" s="8">
        <v>-3158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1397</v>
      </c>
      <c r="D77" s="14"/>
      <c r="E77" s="13">
        <v>748</v>
      </c>
      <c r="F77" s="14"/>
      <c r="G77" s="13">
        <v>597</v>
      </c>
      <c r="H77" s="14"/>
      <c r="I77" s="13">
        <v>828</v>
      </c>
      <c r="J77" s="14"/>
      <c r="K77" s="13">
        <v>981</v>
      </c>
      <c r="L77" s="14"/>
      <c r="M77" s="13">
        <v>892</v>
      </c>
      <c r="N77" s="14"/>
      <c r="O77" s="13">
        <v>803</v>
      </c>
      <c r="P77" s="14"/>
      <c r="Q77" s="13">
        <v>3028</v>
      </c>
      <c r="R77" s="14"/>
      <c r="S77" s="13">
        <v>183</v>
      </c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  <c r="O78" s="8">
        <v>11</v>
      </c>
      <c r="Q78" s="8">
        <v>6</v>
      </c>
      <c r="S78" s="8">
        <v>2</v>
      </c>
    </row>
    <row r="79" spans="1:36" ht="15" customHeight="1" x14ac:dyDescent="0.4">
      <c r="A79" s="7" t="s">
        <v>99</v>
      </c>
      <c r="B79" s="8" t="s">
        <v>32</v>
      </c>
      <c r="O79" s="8">
        <v>792</v>
      </c>
      <c r="Q79" s="8">
        <v>3022</v>
      </c>
      <c r="S79" s="8">
        <v>181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  <c r="I82" s="8">
        <v>35</v>
      </c>
      <c r="K82" s="8">
        <v>55</v>
      </c>
      <c r="M82" s="8">
        <v>22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315977</v>
      </c>
      <c r="D83" s="24">
        <f>C8+C37+C46+C55+C77+C81+C82</f>
        <v>315977</v>
      </c>
      <c r="E83" s="23">
        <v>307269</v>
      </c>
      <c r="F83" s="24">
        <f>E8+E37+E46+E55+E77+E81+E82</f>
        <v>307267</v>
      </c>
      <c r="G83" s="23">
        <v>327317</v>
      </c>
      <c r="H83" s="24">
        <f>G8+G37+G46+G55+G77+G81+G82</f>
        <v>327315</v>
      </c>
      <c r="I83" s="23">
        <v>308729</v>
      </c>
      <c r="J83" s="24">
        <f>I8+I37+I46+I55+I77+I81+I82</f>
        <v>308727</v>
      </c>
      <c r="K83" s="23">
        <v>315434</v>
      </c>
      <c r="L83" s="24">
        <f>K8+K37+K46+K55+K77+K81+K82</f>
        <v>315435</v>
      </c>
      <c r="M83" s="23">
        <v>325416</v>
      </c>
      <c r="N83" s="24">
        <f>M8+M37+M46+M55+M77+M81+M82</f>
        <v>325415</v>
      </c>
      <c r="O83" s="23">
        <v>320824</v>
      </c>
      <c r="P83" s="24">
        <f>O8+O37+O46+O55+O77+O81+O82</f>
        <v>320824</v>
      </c>
      <c r="Q83" s="23">
        <v>294807</v>
      </c>
      <c r="R83" s="24">
        <f>Q8+Q37+Q46+Q55+Q77+Q81+Q82</f>
        <v>294805</v>
      </c>
      <c r="S83" s="23">
        <v>281632</v>
      </c>
      <c r="T83" s="24">
        <f>S8+S37+S46+S55+S77+S81+S82</f>
        <v>281630</v>
      </c>
      <c r="U83" s="23">
        <v>242871</v>
      </c>
      <c r="V83" s="24">
        <f>V8+U37+U46+U55+U77+U81+U82</f>
        <v>242867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212944</v>
      </c>
      <c r="D84" s="15">
        <f>SUM(C85:C111)-C87</f>
        <v>212944</v>
      </c>
      <c r="E84" s="16">
        <v>199598</v>
      </c>
      <c r="F84" s="17">
        <f>SUM(E85:E111)-E87</f>
        <v>199598</v>
      </c>
      <c r="G84" s="16">
        <v>225740</v>
      </c>
      <c r="H84" s="17">
        <f>SUM(G85:G111)-G87</f>
        <v>225740</v>
      </c>
      <c r="I84" s="16">
        <v>203397</v>
      </c>
      <c r="J84" s="17">
        <f>SUM(I85:I111)-I87</f>
        <v>203395</v>
      </c>
      <c r="K84" s="16">
        <v>225808</v>
      </c>
      <c r="L84" s="17">
        <f>SUM(K85:K111)-K87</f>
        <v>225806</v>
      </c>
      <c r="M84" s="16">
        <v>240334</v>
      </c>
      <c r="N84" s="17">
        <f>SUM(M85:M111)-M87</f>
        <v>240334</v>
      </c>
      <c r="O84" s="16">
        <v>236218</v>
      </c>
      <c r="P84" s="17">
        <f>SUM(O85:O111)-O87</f>
        <v>236218</v>
      </c>
      <c r="Q84" s="16">
        <v>224004</v>
      </c>
      <c r="R84" s="17">
        <f>SUM(Q85:Q111)-Q87</f>
        <v>224003</v>
      </c>
      <c r="S84" s="16"/>
      <c r="T84" s="17">
        <f>SUM(S85:S111)-S87</f>
        <v>234824</v>
      </c>
      <c r="U84" s="16">
        <v>210378</v>
      </c>
      <c r="V84" s="17">
        <f>SUM(U85:U111)-U87</f>
        <v>210373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</row>
    <row r="85" spans="1:36" ht="15" customHeight="1" x14ac:dyDescent="0.4">
      <c r="A85" s="7" t="s">
        <v>105</v>
      </c>
      <c r="B85" s="8" t="s">
        <v>32</v>
      </c>
      <c r="C85" s="8">
        <v>71305</v>
      </c>
      <c r="E85" s="8">
        <v>67983</v>
      </c>
      <c r="G85" s="8">
        <v>67294</v>
      </c>
      <c r="I85" s="8">
        <v>62675</v>
      </c>
      <c r="K85" s="8">
        <v>64163</v>
      </c>
      <c r="M85" s="8">
        <v>70136</v>
      </c>
      <c r="O85" s="8">
        <v>59502</v>
      </c>
      <c r="Q85" s="8">
        <v>52427</v>
      </c>
      <c r="S85" s="8">
        <v>41499</v>
      </c>
      <c r="U85" s="8">
        <v>44829</v>
      </c>
    </row>
    <row r="86" spans="1:36" ht="15" customHeight="1" x14ac:dyDescent="0.4">
      <c r="A86" s="7" t="s">
        <v>106</v>
      </c>
      <c r="B86" s="8" t="s">
        <v>32</v>
      </c>
      <c r="C86" s="8">
        <v>6140</v>
      </c>
      <c r="E86" s="8">
        <v>3985</v>
      </c>
      <c r="G86" s="8">
        <v>3373</v>
      </c>
      <c r="I86" s="8">
        <v>1291</v>
      </c>
      <c r="K86" s="8">
        <v>1564</v>
      </c>
      <c r="M86" s="8">
        <v>1486</v>
      </c>
      <c r="O86" s="8">
        <v>1370</v>
      </c>
    </row>
    <row r="87" spans="1:36" ht="15" customHeight="1" x14ac:dyDescent="0.4">
      <c r="A87" s="7" t="s">
        <v>107</v>
      </c>
      <c r="B87" s="8" t="s">
        <v>32</v>
      </c>
      <c r="C87" s="8">
        <v>93028</v>
      </c>
      <c r="E87" s="8">
        <v>94224</v>
      </c>
      <c r="G87" s="8">
        <v>122429</v>
      </c>
      <c r="I87" s="8">
        <v>110981</v>
      </c>
      <c r="K87" s="8">
        <v>127854</v>
      </c>
      <c r="M87" s="8">
        <v>141129</v>
      </c>
      <c r="O87" s="8">
        <v>147274</v>
      </c>
      <c r="Q87" s="8">
        <v>141327</v>
      </c>
      <c r="S87" s="8">
        <v>172234</v>
      </c>
      <c r="U87" s="8">
        <v>146517</v>
      </c>
    </row>
    <row r="88" spans="1:36" ht="15" customHeight="1" outlineLevel="1" x14ac:dyDescent="0.4">
      <c r="A88" s="7" t="s">
        <v>108</v>
      </c>
      <c r="B88" s="8" t="s">
        <v>32</v>
      </c>
      <c r="C88" s="8">
        <v>93028</v>
      </c>
      <c r="E88" s="8">
        <v>94224</v>
      </c>
      <c r="G88" s="8">
        <v>102502</v>
      </c>
      <c r="I88" s="8">
        <v>110981</v>
      </c>
      <c r="K88" s="8">
        <v>127854</v>
      </c>
      <c r="M88" s="8">
        <v>141129</v>
      </c>
      <c r="O88" s="8">
        <v>147274</v>
      </c>
      <c r="Q88" s="8">
        <v>141327</v>
      </c>
      <c r="S88" s="8">
        <v>162234</v>
      </c>
      <c r="U88" s="8">
        <v>146517</v>
      </c>
    </row>
    <row r="89" spans="1:36" ht="15" customHeight="1" outlineLevel="1" x14ac:dyDescent="0.4">
      <c r="A89" s="7" t="s">
        <v>109</v>
      </c>
      <c r="B89" s="8" t="s">
        <v>32</v>
      </c>
      <c r="G89" s="8">
        <v>19927</v>
      </c>
      <c r="S89" s="8">
        <v>10000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5909</v>
      </c>
      <c r="E91" s="8">
        <v>6531</v>
      </c>
      <c r="G91" s="8">
        <v>5897</v>
      </c>
      <c r="I91" s="8">
        <v>5327</v>
      </c>
      <c r="K91" s="8">
        <v>5622</v>
      </c>
      <c r="M91" s="8">
        <v>4124</v>
      </c>
      <c r="O91" s="8">
        <v>4721</v>
      </c>
      <c r="Q91" s="8">
        <v>9369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2419</v>
      </c>
      <c r="E93" s="8">
        <v>2699</v>
      </c>
      <c r="G93" s="8">
        <v>1587</v>
      </c>
      <c r="I93" s="8">
        <v>541</v>
      </c>
      <c r="K93" s="8">
        <v>691</v>
      </c>
      <c r="M93" s="8">
        <v>318</v>
      </c>
      <c r="O93" s="8">
        <v>474</v>
      </c>
      <c r="Q93" s="8">
        <v>314</v>
      </c>
      <c r="S93" s="8">
        <v>448</v>
      </c>
      <c r="U93" s="8">
        <v>301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  <c r="S97" s="8">
        <v>19</v>
      </c>
      <c r="U97" s="8">
        <v>13</v>
      </c>
    </row>
    <row r="98" spans="1:36" ht="15" customHeight="1" x14ac:dyDescent="0.4">
      <c r="A98" s="7" t="s">
        <v>118</v>
      </c>
      <c r="B98" s="8" t="s">
        <v>32</v>
      </c>
      <c r="S98" s="8">
        <v>3683</v>
      </c>
      <c r="U98" s="8">
        <v>5373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4420</v>
      </c>
      <c r="E104" s="8">
        <v>4921</v>
      </c>
      <c r="G104" s="8">
        <v>4833</v>
      </c>
      <c r="I104" s="8">
        <v>4698</v>
      </c>
      <c r="K104" s="8">
        <v>4149</v>
      </c>
      <c r="M104" s="8">
        <v>3840</v>
      </c>
      <c r="O104" s="8">
        <v>3324</v>
      </c>
      <c r="Q104" s="8">
        <v>2560</v>
      </c>
      <c r="S104" s="8">
        <v>1824</v>
      </c>
      <c r="U104" s="8">
        <v>1485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618</v>
      </c>
      <c r="Q107" s="8">
        <v>342</v>
      </c>
      <c r="S107" s="8">
        <v>156</v>
      </c>
      <c r="U107" s="8">
        <v>113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29723</v>
      </c>
      <c r="D111" s="14"/>
      <c r="E111" s="13">
        <v>19255</v>
      </c>
      <c r="F111" s="14"/>
      <c r="G111" s="13">
        <v>20327</v>
      </c>
      <c r="H111" s="14"/>
      <c r="I111" s="13">
        <v>17882</v>
      </c>
      <c r="J111" s="14"/>
      <c r="K111" s="13">
        <v>21763</v>
      </c>
      <c r="L111" s="14"/>
      <c r="M111" s="13">
        <v>19301</v>
      </c>
      <c r="N111" s="14"/>
      <c r="O111" s="13">
        <v>18935</v>
      </c>
      <c r="P111" s="14"/>
      <c r="Q111" s="13">
        <v>17664</v>
      </c>
      <c r="R111" s="14"/>
      <c r="S111" s="13">
        <v>14961</v>
      </c>
      <c r="T111" s="14"/>
      <c r="U111" s="13">
        <v>11742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55278</v>
      </c>
      <c r="D112" s="17">
        <f>SUM(C113:C131)-C113-SUM(C121:C124)</f>
        <v>55278</v>
      </c>
      <c r="E112" s="16">
        <v>59214</v>
      </c>
      <c r="F112" s="17">
        <f>SUM(E113:E131)-E113-SUM(E121:E124)</f>
        <v>59216</v>
      </c>
      <c r="G112" s="16">
        <v>53000</v>
      </c>
      <c r="H112" s="17">
        <f>SUM(G113:G131)-G113-SUM(G121:G124)</f>
        <v>53000</v>
      </c>
      <c r="I112" s="16">
        <v>63947</v>
      </c>
      <c r="J112" s="17">
        <f>SUM(I113:I131)-I113-SUM(I121:I124)</f>
        <v>63947</v>
      </c>
      <c r="K112" s="16">
        <v>55564</v>
      </c>
      <c r="L112" s="17">
        <f>SUM(K113:K131)-K113-SUM(K121:K124)</f>
        <v>55563</v>
      </c>
      <c r="M112" s="16">
        <v>53268</v>
      </c>
      <c r="N112" s="17">
        <f>SUM(M113:M131)-M113-SUM(M121:M124)</f>
        <v>53266</v>
      </c>
      <c r="O112" s="16">
        <v>52942</v>
      </c>
      <c r="P112" s="17">
        <f>SUM(O113:O131)-O113-SUM(O121:O124)</f>
        <v>52942</v>
      </c>
      <c r="Q112" s="16">
        <v>49735</v>
      </c>
      <c r="R112" s="17">
        <f>SUM(Q113:Q131)-Q113-SUM(Q121:Q124)</f>
        <v>49733</v>
      </c>
      <c r="S112" s="16">
        <v>54471</v>
      </c>
      <c r="T112" s="17">
        <f>SUM(S113:S131)-S113-SUM(S121:S124)</f>
        <v>54469</v>
      </c>
      <c r="U112" s="16">
        <v>35910</v>
      </c>
      <c r="V112" s="17">
        <f>SUM(U113:U131)-U113-SUM(U121:U124)</f>
        <v>35907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54370</v>
      </c>
      <c r="E113" s="8">
        <v>57857</v>
      </c>
      <c r="G113" s="8">
        <v>51706</v>
      </c>
      <c r="I113" s="8">
        <v>62353</v>
      </c>
      <c r="K113" s="8">
        <v>54057</v>
      </c>
      <c r="M113" s="8">
        <v>51952</v>
      </c>
      <c r="O113" s="8">
        <v>51919</v>
      </c>
      <c r="Q113" s="8">
        <v>48721</v>
      </c>
      <c r="S113" s="8">
        <v>39267</v>
      </c>
      <c r="U113" s="8">
        <v>20663</v>
      </c>
    </row>
    <row r="114" spans="1:33" ht="15" customHeight="1" outlineLevel="1" x14ac:dyDescent="0.4">
      <c r="A114" s="7" t="s">
        <v>134</v>
      </c>
      <c r="B114" s="8" t="s">
        <v>32</v>
      </c>
      <c r="C114" s="8">
        <v>20137</v>
      </c>
      <c r="E114" s="8">
        <v>20128</v>
      </c>
      <c r="G114" s="8">
        <v>10200</v>
      </c>
      <c r="I114" s="8">
        <v>10200</v>
      </c>
      <c r="K114" s="8">
        <v>10200</v>
      </c>
      <c r="M114" s="8">
        <v>10000</v>
      </c>
      <c r="O114" s="8">
        <v>10000</v>
      </c>
      <c r="Q114" s="8">
        <v>10000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34233</v>
      </c>
      <c r="E115" s="8">
        <v>37729</v>
      </c>
      <c r="G115" s="8">
        <v>41506</v>
      </c>
      <c r="I115" s="8">
        <v>52153</v>
      </c>
      <c r="K115" s="8">
        <v>43857</v>
      </c>
      <c r="M115" s="8">
        <v>41952</v>
      </c>
      <c r="O115" s="8">
        <v>41919</v>
      </c>
      <c r="Q115" s="8">
        <v>38721</v>
      </c>
      <c r="S115" s="8">
        <v>39267</v>
      </c>
      <c r="U115" s="8">
        <v>20663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737</v>
      </c>
      <c r="E120" s="8">
        <v>1299</v>
      </c>
      <c r="G120" s="8">
        <v>1294</v>
      </c>
      <c r="I120" s="8">
        <v>1594</v>
      </c>
      <c r="K120" s="8">
        <v>1506</v>
      </c>
      <c r="M120" s="8">
        <v>1314</v>
      </c>
      <c r="O120" s="8">
        <v>1023</v>
      </c>
      <c r="Q120" s="8">
        <v>802</v>
      </c>
      <c r="S120" s="8">
        <v>486</v>
      </c>
      <c r="U120" s="8">
        <v>1698</v>
      </c>
    </row>
    <row r="121" spans="1:33" ht="15" customHeight="1" x14ac:dyDescent="0.4">
      <c r="A121" s="7" t="s">
        <v>140</v>
      </c>
      <c r="B121" s="8" t="s">
        <v>32</v>
      </c>
      <c r="C121" s="8">
        <v>642</v>
      </c>
      <c r="E121" s="8">
        <v>1139</v>
      </c>
      <c r="G121" s="8">
        <v>1294</v>
      </c>
      <c r="I121" s="8">
        <v>813</v>
      </c>
      <c r="K121" s="8">
        <v>776</v>
      </c>
      <c r="M121" s="8">
        <v>746</v>
      </c>
      <c r="O121" s="8">
        <v>536</v>
      </c>
      <c r="Q121" s="8">
        <v>526</v>
      </c>
      <c r="S121" s="8">
        <v>13</v>
      </c>
      <c r="U121" s="8">
        <v>1639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C124" s="8">
        <v>95</v>
      </c>
      <c r="E124" s="8">
        <v>160</v>
      </c>
      <c r="I124" s="8">
        <v>781</v>
      </c>
      <c r="K124" s="8">
        <v>730</v>
      </c>
      <c r="M124" s="8">
        <v>568</v>
      </c>
      <c r="O124" s="8">
        <v>487</v>
      </c>
      <c r="Q124" s="8">
        <v>276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14503</v>
      </c>
      <c r="U126" s="8">
        <v>13420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171</v>
      </c>
      <c r="D131" s="14"/>
      <c r="E131" s="13">
        <v>60</v>
      </c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>
        <v>210</v>
      </c>
      <c r="R131" s="14"/>
      <c r="S131" s="13">
        <v>213</v>
      </c>
      <c r="T131" s="14"/>
      <c r="U131" s="13">
        <v>126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O134" s="8">
        <v>9</v>
      </c>
      <c r="Q134" s="8">
        <v>1</v>
      </c>
      <c r="S134" s="8">
        <v>24</v>
      </c>
    </row>
    <row r="135" spans="1:36" ht="15" customHeight="1" x14ac:dyDescent="0.4">
      <c r="A135" s="7" t="s">
        <v>151</v>
      </c>
      <c r="B135" s="8" t="s">
        <v>32</v>
      </c>
      <c r="C135" s="8">
        <v>1780</v>
      </c>
      <c r="E135" s="8">
        <v>1895</v>
      </c>
      <c r="G135" s="8">
        <v>2031</v>
      </c>
      <c r="I135" s="8">
        <v>2166</v>
      </c>
      <c r="K135" s="8">
        <v>2070</v>
      </c>
      <c r="M135" s="8">
        <v>2065</v>
      </c>
      <c r="O135" s="8">
        <v>2062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270002</v>
      </c>
      <c r="D136" s="24">
        <f>C84+C112+SUM(C132:C135)</f>
        <v>270002</v>
      </c>
      <c r="E136" s="23">
        <v>260708</v>
      </c>
      <c r="F136" s="24">
        <f>E84+E112+SUM(E132:E135)</f>
        <v>260707</v>
      </c>
      <c r="G136" s="23">
        <v>280772</v>
      </c>
      <c r="H136" s="24">
        <f>G84+G112+SUM(G132:G135)</f>
        <v>280771</v>
      </c>
      <c r="I136" s="23">
        <v>269511</v>
      </c>
      <c r="J136" s="24">
        <f>I84+I112+SUM(I132:I135)</f>
        <v>269510</v>
      </c>
      <c r="K136" s="23">
        <v>283443</v>
      </c>
      <c r="L136" s="24">
        <f>K84+K112+SUM(K132:K135)</f>
        <v>283442</v>
      </c>
      <c r="M136" s="23">
        <v>295668</v>
      </c>
      <c r="N136" s="24">
        <f>M84+M112+SUM(M132:M135)</f>
        <v>295667</v>
      </c>
      <c r="O136" s="23">
        <v>291232</v>
      </c>
      <c r="P136" s="24">
        <f>O84+O112+SUM(O132:O135)</f>
        <v>291231</v>
      </c>
      <c r="Q136" s="23">
        <v>273741</v>
      </c>
      <c r="R136" s="24">
        <f>Q84+Q112+SUM(Q132:Q135)</f>
        <v>273740</v>
      </c>
      <c r="S136" s="23">
        <v>289325</v>
      </c>
      <c r="T136" s="24">
        <f>S84+S112+SUM(S132:S135)</f>
        <v>54495</v>
      </c>
      <c r="U136" s="23">
        <v>246288</v>
      </c>
      <c r="V136" s="24">
        <f>U84+U112+SUM(U132:U135)</f>
        <v>246288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16768</v>
      </c>
      <c r="E141" s="8">
        <v>16773</v>
      </c>
      <c r="G141" s="8">
        <v>16778</v>
      </c>
      <c r="I141" s="8">
        <v>16778</v>
      </c>
      <c r="K141" s="8">
        <v>16778</v>
      </c>
      <c r="M141" s="8">
        <v>16778</v>
      </c>
      <c r="O141" s="8">
        <v>16778</v>
      </c>
      <c r="Q141" s="8">
        <v>16778</v>
      </c>
      <c r="S141" s="8">
        <v>16778</v>
      </c>
      <c r="U141" s="8">
        <v>16778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14723</v>
      </c>
      <c r="E144" s="8">
        <v>14734</v>
      </c>
      <c r="G144" s="8">
        <v>14739</v>
      </c>
      <c r="I144" s="8">
        <v>14739</v>
      </c>
      <c r="K144" s="8">
        <v>14739</v>
      </c>
      <c r="M144" s="8">
        <v>14739</v>
      </c>
      <c r="O144" s="8">
        <v>14739</v>
      </c>
      <c r="Q144" s="8">
        <v>14739</v>
      </c>
      <c r="S144" s="8">
        <v>14739</v>
      </c>
      <c r="U144" s="8">
        <v>20038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12668</v>
      </c>
      <c r="S148" s="8">
        <v>61591</v>
      </c>
      <c r="U148" s="8">
        <v>58822</v>
      </c>
    </row>
    <row r="149" spans="1:21" ht="15" customHeight="1" x14ac:dyDescent="0.4">
      <c r="A149" s="7" t="s">
        <v>165</v>
      </c>
      <c r="B149" s="8" t="s">
        <v>32</v>
      </c>
      <c r="C149" s="8">
        <v>3526</v>
      </c>
      <c r="E149" s="8">
        <v>3684</v>
      </c>
      <c r="G149" s="8">
        <v>3838</v>
      </c>
      <c r="I149" s="8">
        <v>3951</v>
      </c>
      <c r="K149" s="8">
        <v>3963</v>
      </c>
      <c r="M149" s="8">
        <v>3964</v>
      </c>
      <c r="O149" s="8">
        <v>3968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</row>
    <row r="152" spans="1:21" ht="15" customHeight="1" x14ac:dyDescent="0.4">
      <c r="A152" s="7" t="s">
        <v>168</v>
      </c>
      <c r="B152" s="8" t="s">
        <v>32</v>
      </c>
    </row>
    <row r="153" spans="1:21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  <c r="S157" s="8">
        <v>20028</v>
      </c>
      <c r="U157" s="8">
        <v>18533</v>
      </c>
    </row>
    <row r="158" spans="1:21" ht="15" customHeight="1" x14ac:dyDescent="0.4">
      <c r="A158" s="7" t="s">
        <v>174</v>
      </c>
      <c r="B158" s="8" t="s">
        <v>32</v>
      </c>
      <c r="U158" s="8">
        <v>40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2217</v>
      </c>
      <c r="R161" s="17"/>
      <c r="S161" s="16">
        <v>2353</v>
      </c>
      <c r="T161" s="17"/>
      <c r="U161" s="16">
        <v>15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315977</v>
      </c>
      <c r="D162" s="17">
        <f>C136+C163+C161</f>
        <v>315977</v>
      </c>
      <c r="E162" s="16">
        <v>307269</v>
      </c>
      <c r="F162" s="17">
        <f>E136+E163+E161</f>
        <v>307270</v>
      </c>
      <c r="G162" s="16">
        <v>327317</v>
      </c>
      <c r="H162" s="17">
        <f>G136+G163+G161</f>
        <v>327316</v>
      </c>
      <c r="I162" s="16">
        <v>308729</v>
      </c>
      <c r="J162" s="17">
        <f>I136+I163+I161</f>
        <v>308729</v>
      </c>
      <c r="K162" s="16">
        <v>315434</v>
      </c>
      <c r="L162" s="17">
        <f>K136+K163+K161</f>
        <v>315433</v>
      </c>
      <c r="M162" s="16">
        <v>325416</v>
      </c>
      <c r="N162" s="17">
        <f>M136+M163+M161</f>
        <v>325416</v>
      </c>
      <c r="O162" s="16">
        <v>320824</v>
      </c>
      <c r="P162" s="17">
        <f>O136+O163+O161</f>
        <v>320824</v>
      </c>
      <c r="Q162" s="16">
        <v>294807</v>
      </c>
      <c r="R162" s="17">
        <f>Q136+Q163+Q161</f>
        <v>294806</v>
      </c>
      <c r="S162" s="16">
        <v>281632</v>
      </c>
      <c r="T162" s="17">
        <f>S136+S163+S161</f>
        <v>301723</v>
      </c>
      <c r="U162" s="16">
        <v>242871</v>
      </c>
      <c r="V162" s="17">
        <f>U136+U163+U161</f>
        <v>242871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 t="b">
        <f>IF(AND(T162&gt;S162-5,T162&lt;S162+5),1)</f>
        <v>0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45975</v>
      </c>
      <c r="E163" s="8">
        <v>46562</v>
      </c>
      <c r="G163" s="8">
        <v>46544</v>
      </c>
      <c r="I163" s="8">
        <v>39218</v>
      </c>
      <c r="K163" s="8">
        <v>31990</v>
      </c>
      <c r="M163" s="8">
        <v>29748</v>
      </c>
      <c r="O163" s="8">
        <v>29592</v>
      </c>
      <c r="Q163" s="8">
        <v>18848</v>
      </c>
      <c r="S163" s="8">
        <v>10045</v>
      </c>
      <c r="U163" s="8">
        <v>-3432</v>
      </c>
    </row>
    <row r="164" spans="1:36" ht="15" customHeight="1" x14ac:dyDescent="0.4">
      <c r="A164" s="7" t="s">
        <v>180</v>
      </c>
      <c r="B164" s="8" t="s">
        <v>32</v>
      </c>
      <c r="C164" s="8">
        <v>10958</v>
      </c>
      <c r="E164" s="8">
        <v>11371</v>
      </c>
      <c r="G164" s="8">
        <v>11188</v>
      </c>
      <c r="I164" s="8">
        <v>3750</v>
      </c>
      <c r="K164" s="8">
        <v>3489</v>
      </c>
      <c r="M164" s="8">
        <v>5732</v>
      </c>
      <c r="O164" s="8">
        <v>5893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263970</v>
      </c>
      <c r="E167" s="8">
        <v>267019</v>
      </c>
      <c r="G167" s="8">
        <v>259000</v>
      </c>
      <c r="I167" s="8">
        <v>242594</v>
      </c>
      <c r="K167" s="8">
        <v>241171</v>
      </c>
      <c r="M167" s="8">
        <v>246009</v>
      </c>
      <c r="O167" s="8">
        <v>245329</v>
      </c>
      <c r="Q167" s="8">
        <v>212509</v>
      </c>
      <c r="S167" s="8">
        <v>189526</v>
      </c>
      <c r="U167" s="8">
        <v>164173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226800</v>
      </c>
      <c r="E169" s="8">
        <v>227454</v>
      </c>
      <c r="G169" s="8">
        <v>221542</v>
      </c>
      <c r="I169" s="8">
        <v>214198</v>
      </c>
      <c r="K169" s="8">
        <v>214102</v>
      </c>
      <c r="M169" s="8">
        <v>217411</v>
      </c>
      <c r="O169" s="8">
        <v>214671</v>
      </c>
      <c r="Q169" s="8">
        <v>183999</v>
      </c>
      <c r="S169" s="8">
        <v>166253</v>
      </c>
      <c r="U169" s="8">
        <v>137898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37170</v>
      </c>
      <c r="D171" s="24">
        <f>C167-C169+C170</f>
        <v>37170</v>
      </c>
      <c r="E171" s="23">
        <v>39565</v>
      </c>
      <c r="F171" s="24">
        <f>E167-E169+E170</f>
        <v>39565</v>
      </c>
      <c r="G171" s="23">
        <v>37458</v>
      </c>
      <c r="H171" s="24">
        <f>G167-G169+G170</f>
        <v>37458</v>
      </c>
      <c r="I171" s="23">
        <v>28396</v>
      </c>
      <c r="J171" s="24">
        <f>I167-I169+I170</f>
        <v>28396</v>
      </c>
      <c r="K171" s="23">
        <v>27069</v>
      </c>
      <c r="L171" s="24">
        <f>K167-K169+K170</f>
        <v>27069</v>
      </c>
      <c r="M171" s="23">
        <v>28598</v>
      </c>
      <c r="N171" s="24">
        <f>M167-M169+M170</f>
        <v>28598</v>
      </c>
      <c r="O171" s="23">
        <v>30658</v>
      </c>
      <c r="P171" s="24">
        <f>O167-O169+O170</f>
        <v>30658</v>
      </c>
      <c r="Q171" s="23">
        <v>28510</v>
      </c>
      <c r="R171" s="24">
        <f>Q167-Q169+Q170</f>
        <v>28510</v>
      </c>
      <c r="S171" s="23">
        <v>23273</v>
      </c>
      <c r="T171" s="24">
        <f>S167-S169+S170</f>
        <v>23273</v>
      </c>
      <c r="U171" s="23">
        <v>26275</v>
      </c>
      <c r="V171" s="24">
        <f>U167-U169+U170</f>
        <v>26275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23448</v>
      </c>
      <c r="E172" s="8">
        <v>26779</v>
      </c>
      <c r="G172" s="8">
        <v>26893</v>
      </c>
      <c r="I172" s="8">
        <v>28142</v>
      </c>
      <c r="K172" s="8">
        <v>26800</v>
      </c>
      <c r="M172" s="8">
        <v>26246</v>
      </c>
      <c r="O172" s="8">
        <v>25295</v>
      </c>
      <c r="Q172" s="8">
        <v>23112</v>
      </c>
      <c r="S172" s="8">
        <v>20059</v>
      </c>
      <c r="U172" s="8">
        <v>17861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13722</v>
      </c>
      <c r="D174" s="24">
        <f>C171-C172</f>
        <v>13722</v>
      </c>
      <c r="E174" s="23">
        <v>12786</v>
      </c>
      <c r="F174" s="24">
        <f>E171-E172</f>
        <v>12786</v>
      </c>
      <c r="G174" s="23">
        <v>10564</v>
      </c>
      <c r="H174" s="24">
        <f>G171-G172</f>
        <v>10565</v>
      </c>
      <c r="I174" s="23">
        <v>253</v>
      </c>
      <c r="J174" s="24">
        <f>I171-I172</f>
        <v>254</v>
      </c>
      <c r="K174" s="23">
        <v>268</v>
      </c>
      <c r="L174" s="24">
        <f>K171-K172</f>
        <v>269</v>
      </c>
      <c r="M174" s="23">
        <v>2352</v>
      </c>
      <c r="N174" s="24">
        <f>M171-M172</f>
        <v>2352</v>
      </c>
      <c r="O174" s="23">
        <v>5362</v>
      </c>
      <c r="P174" s="24">
        <f>O171-O172</f>
        <v>5363</v>
      </c>
      <c r="Q174" s="23">
        <v>5397</v>
      </c>
      <c r="R174" s="24">
        <f>Q171-Q172</f>
        <v>5398</v>
      </c>
      <c r="S174" s="23">
        <v>3213</v>
      </c>
      <c r="T174" s="24">
        <f>S171-S172</f>
        <v>3214</v>
      </c>
      <c r="U174" s="23">
        <v>8413</v>
      </c>
      <c r="V174" s="24">
        <f>U171-U172</f>
        <v>8414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6620</v>
      </c>
      <c r="D177" s="27">
        <f>SUM(C178:C188)</f>
        <v>6620</v>
      </c>
      <c r="E177" s="26">
        <v>3537</v>
      </c>
      <c r="F177" s="27">
        <f>SUM(E178:E188)</f>
        <v>3537</v>
      </c>
      <c r="G177" s="26">
        <v>2731</v>
      </c>
      <c r="H177" s="27">
        <f>SUM(G178:G188)</f>
        <v>2730</v>
      </c>
      <c r="I177" s="26">
        <v>2471</v>
      </c>
      <c r="J177" s="27">
        <f>SUM(I178:I188)</f>
        <v>2471</v>
      </c>
      <c r="K177" s="26">
        <v>2919</v>
      </c>
      <c r="L177" s="27">
        <f>SUM(K178:K188)</f>
        <v>2919</v>
      </c>
      <c r="M177" s="26">
        <v>2235</v>
      </c>
      <c r="N177" s="27">
        <f>SUM(M178:M188)</f>
        <v>2234</v>
      </c>
      <c r="O177" s="26">
        <v>1475</v>
      </c>
      <c r="P177" s="27">
        <f>SUM(O178:O188)</f>
        <v>1476</v>
      </c>
      <c r="Q177" s="26">
        <v>1703</v>
      </c>
      <c r="R177" s="27">
        <f>SUM(Q178:Q188)</f>
        <v>1702</v>
      </c>
      <c r="S177" s="26">
        <v>1358</v>
      </c>
      <c r="T177" s="27">
        <f>SUM(S178:S188)</f>
        <v>1354</v>
      </c>
      <c r="U177" s="26">
        <v>2028</v>
      </c>
      <c r="V177" s="27">
        <f>SUM(U178:U188)</f>
        <v>2028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3859</v>
      </c>
      <c r="E178" s="8">
        <v>2171</v>
      </c>
      <c r="G178" s="8">
        <v>1242</v>
      </c>
      <c r="I178" s="8">
        <v>1047</v>
      </c>
      <c r="K178" s="8">
        <v>902</v>
      </c>
      <c r="M178" s="8">
        <v>574</v>
      </c>
      <c r="O178" s="8">
        <v>546</v>
      </c>
      <c r="Q178" s="8">
        <v>546</v>
      </c>
      <c r="S178" s="8">
        <v>421</v>
      </c>
      <c r="U178" s="8">
        <v>363</v>
      </c>
    </row>
    <row r="179" spans="1:36" ht="15" customHeight="1" x14ac:dyDescent="0.4">
      <c r="A179" s="7" t="s">
        <v>195</v>
      </c>
      <c r="B179" s="8" t="s">
        <v>32</v>
      </c>
      <c r="S179" s="8">
        <v>214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1615</v>
      </c>
      <c r="M182" s="8">
        <v>230</v>
      </c>
    </row>
    <row r="183" spans="1:36" ht="15" customHeight="1" x14ac:dyDescent="0.4">
      <c r="A183" s="7" t="s">
        <v>199</v>
      </c>
      <c r="B183" s="8" t="s">
        <v>32</v>
      </c>
      <c r="U183" s="8">
        <v>693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115</v>
      </c>
      <c r="S185" s="8">
        <v>140</v>
      </c>
      <c r="U185" s="8">
        <v>434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1146</v>
      </c>
      <c r="E188" s="8">
        <v>1366</v>
      </c>
      <c r="G188" s="8">
        <v>1488</v>
      </c>
      <c r="I188" s="8">
        <v>1424</v>
      </c>
      <c r="K188" s="8">
        <v>2017</v>
      </c>
      <c r="M188" s="8">
        <v>1430</v>
      </c>
      <c r="O188" s="8">
        <v>930</v>
      </c>
      <c r="Q188" s="8">
        <v>1041</v>
      </c>
      <c r="S188" s="8">
        <v>579</v>
      </c>
      <c r="U188" s="8">
        <v>538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14397</v>
      </c>
      <c r="D189" s="27">
        <f>SUM(C190:C202)</f>
        <v>14397</v>
      </c>
      <c r="E189" s="26">
        <v>11268</v>
      </c>
      <c r="F189" s="27">
        <f>SUM(E190:E202)</f>
        <v>11269</v>
      </c>
      <c r="G189" s="26">
        <v>10340</v>
      </c>
      <c r="H189" s="27">
        <f>SUM(G190:G202)</f>
        <v>10340</v>
      </c>
      <c r="I189" s="26">
        <v>9885</v>
      </c>
      <c r="J189" s="27">
        <f>SUM(I190:I202)</f>
        <v>9884</v>
      </c>
      <c r="K189" s="26">
        <v>8135</v>
      </c>
      <c r="L189" s="27">
        <f>SUM(K190:K202)</f>
        <v>8134</v>
      </c>
      <c r="M189" s="26">
        <v>6501</v>
      </c>
      <c r="N189" s="27">
        <f>SUM(M190:M202)</f>
        <v>6501</v>
      </c>
      <c r="O189" s="26">
        <v>6145</v>
      </c>
      <c r="P189" s="27">
        <f>SUM(O190:O202)</f>
        <v>6144</v>
      </c>
      <c r="Q189" s="26">
        <v>7009</v>
      </c>
      <c r="R189" s="27">
        <f>SUM(Q190:Q202)</f>
        <v>7008</v>
      </c>
      <c r="S189" s="26">
        <v>7256</v>
      </c>
      <c r="T189" s="27">
        <f>SUM(S190:S202)</f>
        <v>7254</v>
      </c>
      <c r="U189" s="26">
        <v>7529</v>
      </c>
      <c r="V189" s="27">
        <f>SUM(U190:U202)</f>
        <v>7529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12217</v>
      </c>
      <c r="E190" s="8">
        <v>9040</v>
      </c>
      <c r="G190" s="8">
        <v>8396</v>
      </c>
      <c r="I190" s="8">
        <v>8012</v>
      </c>
      <c r="K190" s="8">
        <v>6477</v>
      </c>
      <c r="M190" s="8">
        <v>5157</v>
      </c>
      <c r="O190" s="8">
        <v>4807</v>
      </c>
      <c r="Q190" s="8">
        <v>4542</v>
      </c>
      <c r="S190" s="8">
        <v>4991</v>
      </c>
      <c r="U190" s="8">
        <v>4541</v>
      </c>
    </row>
    <row r="191" spans="1:36" ht="15" customHeight="1" x14ac:dyDescent="0.4">
      <c r="A191" s="7" t="s">
        <v>207</v>
      </c>
      <c r="B191" s="8" t="s">
        <v>32</v>
      </c>
      <c r="C191" s="8">
        <v>176</v>
      </c>
    </row>
    <row r="192" spans="1:36" ht="15" customHeight="1" x14ac:dyDescent="0.4">
      <c r="A192" s="7" t="s">
        <v>208</v>
      </c>
      <c r="B192" s="8" t="s">
        <v>32</v>
      </c>
      <c r="Q192" s="8">
        <v>507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S196" s="8">
        <v>714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2004</v>
      </c>
      <c r="E202" s="8">
        <v>2229</v>
      </c>
      <c r="G202" s="8">
        <v>1944</v>
      </c>
      <c r="I202" s="8">
        <v>1872</v>
      </c>
      <c r="K202" s="8">
        <v>1657</v>
      </c>
      <c r="M202" s="8">
        <v>1344</v>
      </c>
      <c r="O202" s="8">
        <v>1337</v>
      </c>
      <c r="Q202" s="8">
        <v>1959</v>
      </c>
      <c r="S202" s="8">
        <v>1549</v>
      </c>
      <c r="U202" s="8">
        <v>2988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5946</v>
      </c>
      <c r="D203" s="24">
        <f>C174+C177-C189</f>
        <v>5945</v>
      </c>
      <c r="E203" s="23">
        <v>5054</v>
      </c>
      <c r="F203" s="24">
        <f>E174+E177-E189</f>
        <v>5055</v>
      </c>
      <c r="G203" s="23">
        <v>2954</v>
      </c>
      <c r="H203" s="24">
        <f>G174+G177-G189</f>
        <v>2955</v>
      </c>
      <c r="I203" s="23">
        <v>-7160</v>
      </c>
      <c r="J203" s="24">
        <f>I174+I177-I189</f>
        <v>-7161</v>
      </c>
      <c r="K203" s="23">
        <v>-4947</v>
      </c>
      <c r="L203" s="24">
        <f>K174+K177-K189</f>
        <v>-4948</v>
      </c>
      <c r="M203" s="23">
        <v>-1913</v>
      </c>
      <c r="N203" s="24">
        <f>M174+M177-M189</f>
        <v>-1914</v>
      </c>
      <c r="O203" s="23">
        <v>692</v>
      </c>
      <c r="P203" s="24">
        <f>O174+O177-O189</f>
        <v>692</v>
      </c>
      <c r="Q203" s="23">
        <v>91</v>
      </c>
      <c r="R203" s="24">
        <f>Q174+Q177-Q189</f>
        <v>91</v>
      </c>
      <c r="S203" s="23">
        <v>-2684</v>
      </c>
      <c r="T203" s="24">
        <f>S174+S177-S189</f>
        <v>-2685</v>
      </c>
      <c r="U203" s="23">
        <v>2912</v>
      </c>
      <c r="V203" s="24">
        <f>U174+U177-U189</f>
        <v>2912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280</v>
      </c>
      <c r="D204" s="20">
        <f>SUM(C205:C215)</f>
        <v>279</v>
      </c>
      <c r="E204" s="19">
        <v>6147</v>
      </c>
      <c r="F204" s="20">
        <f>SUM(E205:E215)</f>
        <v>6147</v>
      </c>
      <c r="G204" s="19">
        <v>3613</v>
      </c>
      <c r="H204" s="20">
        <f>SUM(G205:G215)</f>
        <v>3613</v>
      </c>
      <c r="I204" s="19">
        <v>4666</v>
      </c>
      <c r="J204" s="20">
        <f>SUM(I205:I215)</f>
        <v>4665</v>
      </c>
      <c r="K204" s="19">
        <v>887</v>
      </c>
      <c r="L204" s="20">
        <f>SUM(K205:K215)</f>
        <v>887</v>
      </c>
      <c r="M204" s="19">
        <v>1083</v>
      </c>
      <c r="N204" s="20">
        <f>SUM(M205:M215)</f>
        <v>1083</v>
      </c>
      <c r="O204" s="19">
        <v>3698</v>
      </c>
      <c r="P204" s="20">
        <f>SUM(O205:O215)</f>
        <v>3698</v>
      </c>
      <c r="Q204" s="19">
        <v>3214</v>
      </c>
      <c r="R204" s="20">
        <f>SUM(Q205:Q215)</f>
        <v>3214</v>
      </c>
      <c r="S204" s="19">
        <v>1005</v>
      </c>
      <c r="T204" s="20">
        <f>SUM(S205:S215)</f>
        <v>1005</v>
      </c>
      <c r="U204" s="19">
        <v>5617</v>
      </c>
      <c r="V204" s="20">
        <f>SUM(U205:U215)</f>
        <v>5616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18</v>
      </c>
      <c r="U206" s="8">
        <v>5586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249</v>
      </c>
      <c r="E208" s="8">
        <v>6147</v>
      </c>
      <c r="G208" s="8">
        <v>3613</v>
      </c>
      <c r="I208" s="8">
        <v>4590</v>
      </c>
      <c r="K208" s="8">
        <v>819</v>
      </c>
      <c r="M208" s="8">
        <v>1083</v>
      </c>
      <c r="O208" s="8">
        <v>3698</v>
      </c>
      <c r="Q208" s="8">
        <v>3214</v>
      </c>
      <c r="S208" s="8">
        <v>987</v>
      </c>
      <c r="U208" s="8">
        <v>30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30</v>
      </c>
      <c r="I215" s="8">
        <v>75</v>
      </c>
      <c r="K215" s="8">
        <v>68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490</v>
      </c>
      <c r="D216" s="27">
        <f>SUM(C217:C227)</f>
        <v>490</v>
      </c>
      <c r="E216" s="26">
        <v>5066</v>
      </c>
      <c r="F216" s="27">
        <f>SUM(E217:E227)</f>
        <v>5066</v>
      </c>
      <c r="G216" s="26">
        <v>1089</v>
      </c>
      <c r="H216" s="27">
        <f>SUM(G217:G227)</f>
        <v>1088</v>
      </c>
      <c r="I216" s="26">
        <v>946</v>
      </c>
      <c r="J216" s="27">
        <f>SUM(I217:I227)</f>
        <v>946</v>
      </c>
      <c r="K216" s="26">
        <v>1954</v>
      </c>
      <c r="L216" s="27">
        <f>SUM(K217:K227)</f>
        <v>1953</v>
      </c>
      <c r="M216" s="26">
        <v>618</v>
      </c>
      <c r="N216" s="27">
        <f>SUM(M217:M227)</f>
        <v>618</v>
      </c>
      <c r="O216" s="26">
        <v>3261</v>
      </c>
      <c r="P216" s="27">
        <f>SUM(O217:O227)</f>
        <v>3261</v>
      </c>
      <c r="Q216" s="26">
        <v>13465</v>
      </c>
      <c r="R216" s="27">
        <f>SUM(Q217:Q227)</f>
        <v>13465</v>
      </c>
      <c r="S216" s="26">
        <v>35900</v>
      </c>
      <c r="T216" s="27">
        <f>SUM(S217:S227)</f>
        <v>35899</v>
      </c>
      <c r="U216" s="26">
        <v>8641</v>
      </c>
      <c r="V216" s="27">
        <f>SUM(U217:U227)</f>
        <v>8641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O219" s="8">
        <v>1695</v>
      </c>
      <c r="Q219" s="8">
        <v>3606</v>
      </c>
      <c r="S219" s="8">
        <v>394</v>
      </c>
      <c r="U219" s="8">
        <v>1031</v>
      </c>
    </row>
    <row r="220" spans="1:36" ht="15" customHeight="1" x14ac:dyDescent="0.4">
      <c r="A220" s="7" t="s">
        <v>209</v>
      </c>
      <c r="B220" s="8" t="s">
        <v>32</v>
      </c>
      <c r="S220" s="8">
        <v>19716</v>
      </c>
      <c r="U220" s="8">
        <v>741</v>
      </c>
    </row>
    <row r="221" spans="1:36" ht="15" customHeight="1" x14ac:dyDescent="0.4">
      <c r="A221" s="7" t="s">
        <v>211</v>
      </c>
      <c r="B221" s="8" t="s">
        <v>32</v>
      </c>
      <c r="C221" s="8">
        <v>153</v>
      </c>
      <c r="E221" s="8">
        <v>142</v>
      </c>
      <c r="G221" s="8">
        <v>86</v>
      </c>
      <c r="I221" s="8">
        <v>219</v>
      </c>
      <c r="K221" s="8">
        <v>346</v>
      </c>
      <c r="M221" s="8">
        <v>118</v>
      </c>
      <c r="O221" s="8">
        <v>238</v>
      </c>
      <c r="Q221" s="8">
        <v>2916</v>
      </c>
      <c r="S221" s="8">
        <v>10082</v>
      </c>
      <c r="U221" s="8">
        <v>5139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959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337</v>
      </c>
      <c r="E227" s="8">
        <v>4924</v>
      </c>
      <c r="G227" s="8">
        <v>1002</v>
      </c>
      <c r="I227" s="8">
        <v>727</v>
      </c>
      <c r="K227" s="8">
        <v>1607</v>
      </c>
      <c r="M227" s="8">
        <v>500</v>
      </c>
      <c r="O227" s="8">
        <v>1328</v>
      </c>
      <c r="Q227" s="8">
        <v>6943</v>
      </c>
      <c r="S227" s="8">
        <v>5707</v>
      </c>
      <c r="U227" s="8">
        <v>771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5735</v>
      </c>
      <c r="D229" s="24">
        <f>C203+C204-C216</f>
        <v>5736</v>
      </c>
      <c r="E229" s="23">
        <v>6135</v>
      </c>
      <c r="F229" s="24">
        <f>E203+E204-E216</f>
        <v>6135</v>
      </c>
      <c r="G229" s="23">
        <v>5478</v>
      </c>
      <c r="H229" s="24">
        <f>G203+G204-G216</f>
        <v>5478</v>
      </c>
      <c r="I229" s="23">
        <v>-3440</v>
      </c>
      <c r="J229" s="24">
        <f>I203+I204-I216</f>
        <v>-3440</v>
      </c>
      <c r="K229" s="23">
        <v>-6013</v>
      </c>
      <c r="L229" s="24">
        <f>K203+K204-K216</f>
        <v>-6014</v>
      </c>
      <c r="M229" s="23">
        <v>-1448</v>
      </c>
      <c r="N229" s="24">
        <f>M203+M204-M216</f>
        <v>-1448</v>
      </c>
      <c r="O229" s="23">
        <v>1129</v>
      </c>
      <c r="P229" s="24">
        <f>O203+O204-O216</f>
        <v>1129</v>
      </c>
      <c r="Q229" s="23">
        <v>-10159</v>
      </c>
      <c r="R229" s="24">
        <f>Q203+Q204-Q216</f>
        <v>-10160</v>
      </c>
      <c r="S229" s="23">
        <v>-37579</v>
      </c>
      <c r="T229" s="24">
        <f>S203+S204-S216</f>
        <v>-37579</v>
      </c>
      <c r="U229" s="23">
        <v>-110</v>
      </c>
      <c r="V229" s="24">
        <f>U203+U204-U216</f>
        <v>-112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5735</v>
      </c>
      <c r="E232" s="8">
        <v>6135</v>
      </c>
      <c r="G232" s="8">
        <v>5478</v>
      </c>
      <c r="I232" s="8">
        <v>-3440</v>
      </c>
      <c r="K232" s="8">
        <v>-6013</v>
      </c>
      <c r="M232" s="8">
        <v>-1448</v>
      </c>
      <c r="O232" s="8">
        <v>1129</v>
      </c>
      <c r="Q232" s="8">
        <v>-10159</v>
      </c>
      <c r="S232" s="8">
        <v>-37579</v>
      </c>
      <c r="U232" s="8">
        <v>-110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4027</v>
      </c>
      <c r="D233" s="14">
        <f>SUM(C234:C244)</f>
        <v>4451</v>
      </c>
      <c r="E233" s="13">
        <v>4517</v>
      </c>
      <c r="F233" s="14">
        <f>SUM(E234:E244)</f>
        <v>5102</v>
      </c>
      <c r="G233" s="13">
        <v>4183</v>
      </c>
      <c r="H233" s="14">
        <f>SUM(G234:G244)</f>
        <v>4750</v>
      </c>
      <c r="I233" s="13">
        <v>1485</v>
      </c>
      <c r="J233" s="14">
        <f>SUM(I234:I244)</f>
        <v>1873</v>
      </c>
      <c r="K233" s="13">
        <v>1224</v>
      </c>
      <c r="L233" s="14">
        <f>SUM(K234:K244)</f>
        <v>1370</v>
      </c>
      <c r="M233" s="13">
        <v>820</v>
      </c>
      <c r="N233" s="14">
        <f>SUM(M234:M244)</f>
        <v>968</v>
      </c>
      <c r="O233" s="13">
        <v>1214</v>
      </c>
      <c r="P233" s="14">
        <f>SUM(O234:O244)</f>
        <v>1335</v>
      </c>
      <c r="Q233" s="13">
        <v>828</v>
      </c>
      <c r="R233" s="14">
        <f>SUM(Q234:Q244)</f>
        <v>523</v>
      </c>
      <c r="S233" s="13">
        <v>692</v>
      </c>
      <c r="T233" s="14">
        <f>SUM(S234:S244)</f>
        <v>33</v>
      </c>
      <c r="U233" s="13">
        <v>-693</v>
      </c>
      <c r="V233" s="14">
        <f>SUM(U234:U244)</f>
        <v>-1041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4027</v>
      </c>
      <c r="E236" s="8">
        <v>4517</v>
      </c>
      <c r="G236" s="8">
        <v>4183</v>
      </c>
      <c r="I236" s="8">
        <v>1485</v>
      </c>
      <c r="K236" s="8">
        <v>1224</v>
      </c>
      <c r="M236" s="8">
        <v>820</v>
      </c>
      <c r="O236" s="8">
        <v>1214</v>
      </c>
      <c r="Q236" s="8">
        <v>828</v>
      </c>
      <c r="S236" s="8">
        <v>22</v>
      </c>
      <c r="U236" s="8">
        <v>420</v>
      </c>
    </row>
    <row r="237" spans="1:36" ht="15" customHeight="1" x14ac:dyDescent="0.4">
      <c r="A237" s="7" t="s">
        <v>245</v>
      </c>
      <c r="B237" s="8" t="s">
        <v>32</v>
      </c>
      <c r="S237" s="8">
        <v>56</v>
      </c>
      <c r="U237" s="8">
        <v>-1113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180</v>
      </c>
      <c r="E240" s="8">
        <v>190</v>
      </c>
      <c r="G240" s="8">
        <v>209</v>
      </c>
      <c r="I240" s="8">
        <v>171</v>
      </c>
      <c r="K240" s="8">
        <v>-30</v>
      </c>
      <c r="M240" s="8">
        <v>25</v>
      </c>
      <c r="O240" s="8">
        <v>47</v>
      </c>
      <c r="Q240" s="8">
        <v>-305</v>
      </c>
      <c r="S240" s="8">
        <v>-45</v>
      </c>
      <c r="U240" s="8">
        <v>-348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  <c r="C242" s="8">
        <v>244</v>
      </c>
      <c r="E242" s="8">
        <v>395</v>
      </c>
      <c r="G242" s="8">
        <v>358</v>
      </c>
      <c r="I242" s="8">
        <v>225</v>
      </c>
      <c r="K242" s="8">
        <v>119</v>
      </c>
      <c r="M242" s="8">
        <v>123</v>
      </c>
      <c r="O242" s="8">
        <v>74</v>
      </c>
    </row>
    <row r="243" spans="1:36" ht="15" customHeight="1" x14ac:dyDescent="0.4">
      <c r="A243" s="7" t="s">
        <v>251</v>
      </c>
      <c r="B243" s="8" t="s">
        <v>32</v>
      </c>
      <c r="I243" s="8">
        <v>-8</v>
      </c>
      <c r="K243" s="8">
        <v>57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1772</v>
      </c>
      <c r="D245" s="24">
        <f>D229-C233+SUM(C242:C244)-C241-C240</f>
        <v>1773</v>
      </c>
      <c r="E245" s="23">
        <v>1822</v>
      </c>
      <c r="F245" s="24">
        <f>F229-E233+SUM(E242:E244)-E241-E240</f>
        <v>1823</v>
      </c>
      <c r="G245" s="23">
        <v>1444</v>
      </c>
      <c r="H245" s="24">
        <f>H229-G233+SUM(G242:G244)-G241-G240</f>
        <v>1444</v>
      </c>
      <c r="I245" s="23">
        <v>-4880</v>
      </c>
      <c r="J245" s="24">
        <f>J229-I233+SUM(I242:I244)-I241-I240</f>
        <v>-4879</v>
      </c>
      <c r="K245" s="23">
        <v>-7031</v>
      </c>
      <c r="L245" s="24">
        <f>L229-K233+SUM(K242:K244)-K241-K240</f>
        <v>-7032</v>
      </c>
      <c r="M245" s="23">
        <v>-2170</v>
      </c>
      <c r="N245" s="24">
        <f>N229-M233+SUM(M242:M244)-M241-M240</f>
        <v>-2170</v>
      </c>
      <c r="O245" s="23">
        <v>-58</v>
      </c>
      <c r="P245" s="24">
        <f>P229-O233+SUM(O242:O244)-O241-O240</f>
        <v>-58</v>
      </c>
      <c r="Q245" s="23">
        <v>-10683</v>
      </c>
      <c r="R245" s="24">
        <f>R229-Q233+SUM(Q242:Q244)-Q241-Q240</f>
        <v>-10683</v>
      </c>
      <c r="S245" s="23">
        <v>-38227</v>
      </c>
      <c r="T245" s="24">
        <f>T229-S233+SUM(S242:S244)-S241-S240</f>
        <v>-38226</v>
      </c>
      <c r="U245" s="23">
        <v>930</v>
      </c>
      <c r="V245" s="24">
        <f>V229-U233+SUM(U242:U244)-U241-U240</f>
        <v>929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-37579</v>
      </c>
      <c r="U246" s="8">
        <v>-110</v>
      </c>
    </row>
    <row r="247" spans="1:36" ht="15" customHeight="1" x14ac:dyDescent="0.4">
      <c r="A247" s="7" t="s">
        <v>255</v>
      </c>
      <c r="B247" s="8" t="s">
        <v>32</v>
      </c>
      <c r="S247" s="8">
        <v>8735</v>
      </c>
      <c r="U247" s="8">
        <v>4885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19931</v>
      </c>
      <c r="U251" s="8">
        <v>-3813</v>
      </c>
    </row>
    <row r="252" spans="1:36" ht="15" customHeight="1" x14ac:dyDescent="0.4">
      <c r="A252" s="7" t="s">
        <v>520</v>
      </c>
      <c r="B252" s="8" t="s">
        <v>32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-804</v>
      </c>
      <c r="U254" s="8">
        <v>1210</v>
      </c>
    </row>
    <row r="255" spans="1:36" ht="15" customHeight="1" x14ac:dyDescent="0.4">
      <c r="A255" s="7" t="s">
        <v>263</v>
      </c>
      <c r="B255" s="8" t="s">
        <v>32</v>
      </c>
      <c r="S255" s="8">
        <v>157</v>
      </c>
      <c r="U255" s="8">
        <v>895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  <c r="U257" s="8">
        <v>434</v>
      </c>
    </row>
    <row r="258" spans="1:21" ht="15" customHeight="1" x14ac:dyDescent="0.4">
      <c r="A258" s="7" t="s">
        <v>266</v>
      </c>
      <c r="B258" s="8" t="s">
        <v>32</v>
      </c>
      <c r="U258" s="8">
        <v>71</v>
      </c>
    </row>
    <row r="259" spans="1:21" ht="15" customHeight="1" x14ac:dyDescent="0.4">
      <c r="A259" s="7" t="s">
        <v>267</v>
      </c>
      <c r="B259" s="8" t="s">
        <v>32</v>
      </c>
      <c r="S259" s="8">
        <v>17</v>
      </c>
      <c r="U259" s="8">
        <v>19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1112</v>
      </c>
      <c r="U261" s="8">
        <v>889</v>
      </c>
    </row>
    <row r="262" spans="1:21" ht="15" customHeight="1" x14ac:dyDescent="0.4">
      <c r="A262" s="7" t="s">
        <v>270</v>
      </c>
      <c r="B262" s="8" t="s">
        <v>32</v>
      </c>
      <c r="S262" s="8">
        <v>-41</v>
      </c>
      <c r="U262" s="8">
        <v>1721</v>
      </c>
    </row>
    <row r="263" spans="1:21" ht="15" customHeight="1" x14ac:dyDescent="0.4">
      <c r="A263" s="7" t="s">
        <v>271</v>
      </c>
      <c r="B263" s="8" t="s">
        <v>32</v>
      </c>
      <c r="S263" s="8">
        <v>-749</v>
      </c>
      <c r="U263" s="8">
        <v>-87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-422</v>
      </c>
      <c r="U265" s="8">
        <v>-364</v>
      </c>
    </row>
    <row r="266" spans="1:21" ht="15" customHeight="1" x14ac:dyDescent="0.4">
      <c r="A266" s="7" t="s">
        <v>274</v>
      </c>
      <c r="B266" s="8" t="s">
        <v>32</v>
      </c>
      <c r="S266" s="8">
        <v>4991</v>
      </c>
      <c r="U266" s="8">
        <v>4541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  <c r="S269" s="8">
        <v>-140</v>
      </c>
      <c r="U269" s="8">
        <v>-434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11071</v>
      </c>
      <c r="U272" s="8">
        <v>-8899</v>
      </c>
    </row>
    <row r="273" spans="1:36" ht="15" customHeight="1" x14ac:dyDescent="0.4">
      <c r="A273" s="7" t="s">
        <v>281</v>
      </c>
      <c r="B273" s="8" t="s">
        <v>32</v>
      </c>
      <c r="S273" s="8">
        <v>8649</v>
      </c>
      <c r="U273" s="8">
        <v>-4805</v>
      </c>
    </row>
    <row r="274" spans="1:36" ht="15" customHeight="1" x14ac:dyDescent="0.4">
      <c r="A274" s="7" t="s">
        <v>282</v>
      </c>
      <c r="B274" s="8" t="s">
        <v>32</v>
      </c>
      <c r="S274" s="8">
        <v>-8460</v>
      </c>
      <c r="U274" s="8">
        <v>14455</v>
      </c>
    </row>
    <row r="275" spans="1:36" ht="15" customHeight="1" x14ac:dyDescent="0.4">
      <c r="A275" s="7" t="s">
        <v>283</v>
      </c>
      <c r="B275" s="8" t="s">
        <v>32</v>
      </c>
      <c r="U275" s="8">
        <v>-1369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9946</v>
      </c>
      <c r="U277" s="8">
        <v>-556</v>
      </c>
    </row>
    <row r="278" spans="1:36" ht="15" customHeight="1" x14ac:dyDescent="0.4">
      <c r="A278" s="7" t="s">
        <v>286</v>
      </c>
      <c r="B278" s="8" t="s">
        <v>32</v>
      </c>
      <c r="S278" s="8">
        <v>-5063</v>
      </c>
    </row>
    <row r="279" spans="1:36" ht="15" customHeight="1" x14ac:dyDescent="0.4">
      <c r="A279" s="7" t="s">
        <v>287</v>
      </c>
      <c r="B279" s="8" t="s">
        <v>32</v>
      </c>
      <c r="S279" s="8">
        <v>-30</v>
      </c>
      <c r="U279" s="8">
        <v>-27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1236</v>
      </c>
      <c r="T280" s="14"/>
      <c r="U280" s="13">
        <v>5253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12558</v>
      </c>
      <c r="T285" s="27">
        <f>SUM(S246:S280)</f>
        <v>12557</v>
      </c>
      <c r="U285" s="26">
        <v>13909</v>
      </c>
      <c r="V285" s="27">
        <f>SUM(U246:U280)</f>
        <v>13909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417</v>
      </c>
      <c r="U286" s="8">
        <v>417</v>
      </c>
    </row>
    <row r="287" spans="1:36" ht="15" customHeight="1" x14ac:dyDescent="0.4">
      <c r="A287" s="7" t="s">
        <v>295</v>
      </c>
      <c r="B287" s="8" t="s">
        <v>32</v>
      </c>
      <c r="S287" s="8">
        <v>-4644</v>
      </c>
      <c r="U287" s="8">
        <v>-4836</v>
      </c>
    </row>
    <row r="288" spans="1:36" ht="15" customHeight="1" x14ac:dyDescent="0.4">
      <c r="A288" s="7" t="s">
        <v>296</v>
      </c>
      <c r="B288" s="8" t="s">
        <v>32</v>
      </c>
      <c r="S288" s="8">
        <v>-538</v>
      </c>
      <c r="U288" s="8">
        <v>-476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>
        <v>-6988</v>
      </c>
      <c r="T290" s="14"/>
      <c r="U290" s="13">
        <v>-12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805</v>
      </c>
      <c r="T291" s="24">
        <f>T285+SUM(S286:S290)</f>
        <v>804</v>
      </c>
      <c r="U291" s="23">
        <v>9001</v>
      </c>
      <c r="V291" s="24">
        <f>U285+SUM(U286:U290)</f>
        <v>9002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-478</v>
      </c>
      <c r="U292" s="8">
        <v>-1392</v>
      </c>
    </row>
    <row r="293" spans="1:36" ht="15" customHeight="1" x14ac:dyDescent="0.4">
      <c r="A293" s="7" t="s">
        <v>301</v>
      </c>
      <c r="B293" s="8" t="s">
        <v>32</v>
      </c>
      <c r="S293" s="8">
        <v>322</v>
      </c>
      <c r="U293" s="8">
        <v>2549</v>
      </c>
    </row>
    <row r="294" spans="1:36" ht="15" customHeight="1" x14ac:dyDescent="0.4">
      <c r="A294" s="7" t="s">
        <v>302</v>
      </c>
      <c r="B294" s="8" t="s">
        <v>32</v>
      </c>
      <c r="S294" s="8">
        <v>-2758</v>
      </c>
      <c r="U294" s="8">
        <v>-2192</v>
      </c>
    </row>
    <row r="295" spans="1:36" ht="15" customHeight="1" x14ac:dyDescent="0.4">
      <c r="A295" s="7" t="s">
        <v>303</v>
      </c>
      <c r="B295" s="8" t="s">
        <v>32</v>
      </c>
      <c r="S295" s="8">
        <v>1725</v>
      </c>
      <c r="U295" s="8">
        <v>1791</v>
      </c>
    </row>
    <row r="296" spans="1:36" ht="15" customHeight="1" x14ac:dyDescent="0.4">
      <c r="A296" s="7" t="s">
        <v>304</v>
      </c>
      <c r="B296" s="8" t="s">
        <v>32</v>
      </c>
      <c r="S296" s="8">
        <v>-1242</v>
      </c>
    </row>
    <row r="297" spans="1:36" ht="15" customHeight="1" x14ac:dyDescent="0.4">
      <c r="A297" s="7" t="s">
        <v>305</v>
      </c>
      <c r="B297" s="8" t="s">
        <v>32</v>
      </c>
      <c r="S297" s="8">
        <v>1804</v>
      </c>
    </row>
    <row r="298" spans="1:36" ht="15" customHeight="1" x14ac:dyDescent="0.4">
      <c r="A298" s="7" t="s">
        <v>306</v>
      </c>
      <c r="B298" s="8" t="s">
        <v>32</v>
      </c>
      <c r="S298" s="8">
        <v>-22</v>
      </c>
      <c r="U298" s="8">
        <v>-1244</v>
      </c>
    </row>
    <row r="299" spans="1:36" ht="15" customHeight="1" x14ac:dyDescent="0.4">
      <c r="A299" s="7" t="s">
        <v>307</v>
      </c>
      <c r="B299" s="8" t="s">
        <v>32</v>
      </c>
      <c r="S299" s="8">
        <v>36</v>
      </c>
      <c r="U299" s="8">
        <v>13637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-212</v>
      </c>
      <c r="U302" s="8">
        <v>-111</v>
      </c>
    </row>
    <row r="303" spans="1:36" ht="15" customHeight="1" x14ac:dyDescent="0.4">
      <c r="A303" s="7" t="s">
        <v>311</v>
      </c>
      <c r="B303" s="8" t="s">
        <v>32</v>
      </c>
      <c r="S303" s="8">
        <v>401</v>
      </c>
      <c r="U303" s="8">
        <v>107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-293</v>
      </c>
      <c r="U305" s="8">
        <v>35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-717</v>
      </c>
      <c r="T306" s="24">
        <f>SUM(S292:S305)</f>
        <v>-717</v>
      </c>
      <c r="U306" s="23">
        <v>13180</v>
      </c>
      <c r="V306" s="24">
        <f>SUM(U292:U305)</f>
        <v>13180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S307" s="8">
        <v>1419</v>
      </c>
      <c r="U307" s="8">
        <v>10178</v>
      </c>
    </row>
    <row r="308" spans="1:36" ht="15" customHeight="1" x14ac:dyDescent="0.4">
      <c r="A308" s="7" t="s">
        <v>315</v>
      </c>
      <c r="B308" s="8" t="s">
        <v>32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9442</v>
      </c>
      <c r="U312" s="8">
        <v>1855</v>
      </c>
    </row>
    <row r="313" spans="1:36" ht="15" customHeight="1" x14ac:dyDescent="0.4">
      <c r="A313" s="7" t="s">
        <v>320</v>
      </c>
      <c r="B313" s="8" t="s">
        <v>32</v>
      </c>
      <c r="S313" s="8">
        <v>-12996</v>
      </c>
      <c r="U313" s="8">
        <v>-32397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  <c r="U315" s="8">
        <v>-10000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  <c r="S322" s="8">
        <v>-36</v>
      </c>
      <c r="U322" s="8">
        <v>-18</v>
      </c>
    </row>
    <row r="323" spans="1:36" ht="15" customHeight="1" x14ac:dyDescent="0.4">
      <c r="A323" s="7" t="s">
        <v>330</v>
      </c>
      <c r="B323" s="8" t="s">
        <v>32</v>
      </c>
      <c r="S323" s="8">
        <v>1</v>
      </c>
      <c r="U323" s="8">
        <v>44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-2169</v>
      </c>
      <c r="T324" s="24">
        <f>SUM(S307:S323)</f>
        <v>-2170</v>
      </c>
      <c r="U324" s="23">
        <v>-30337</v>
      </c>
      <c r="V324" s="24">
        <f>SUM(U307:U323)</f>
        <v>-30338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-20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-2100</v>
      </c>
      <c r="T326" s="24">
        <f>S329-S327-S328</f>
        <v>-2100</v>
      </c>
      <c r="U326" s="23">
        <v>-8156</v>
      </c>
      <c r="V326" s="24">
        <f>U329-U327-U328</f>
        <v>-8158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22552</v>
      </c>
      <c r="U327" s="8">
        <v>21577</v>
      </c>
    </row>
    <row r="328" spans="1:36" ht="15" customHeight="1" x14ac:dyDescent="0.4">
      <c r="A328" s="7" t="s">
        <v>335</v>
      </c>
      <c r="B328" s="8" t="s">
        <v>32</v>
      </c>
      <c r="S328" s="8">
        <v>1125</v>
      </c>
      <c r="U328" s="8">
        <v>-4101</v>
      </c>
    </row>
    <row r="329" spans="1:36" ht="15" customHeight="1" x14ac:dyDescent="0.4">
      <c r="A329" s="7" t="s">
        <v>336</v>
      </c>
      <c r="B329" s="8" t="s">
        <v>32</v>
      </c>
      <c r="S329" s="8">
        <v>21577</v>
      </c>
      <c r="U329" s="8">
        <v>9318</v>
      </c>
    </row>
    <row r="330" spans="1:36" ht="15" customHeight="1" x14ac:dyDescent="0.4">
      <c r="A330" s="7" t="s">
        <v>337</v>
      </c>
      <c r="B330" s="8" t="s">
        <v>32</v>
      </c>
      <c r="S330" s="8">
        <v>23573</v>
      </c>
      <c r="U330" s="8">
        <v>10003</v>
      </c>
    </row>
    <row r="331" spans="1:36" ht="15" customHeight="1" x14ac:dyDescent="0.4">
      <c r="A331" s="7" t="s">
        <v>338</v>
      </c>
      <c r="B331" s="8" t="s">
        <v>32</v>
      </c>
      <c r="S331" s="8">
        <v>-1996</v>
      </c>
      <c r="U331" s="8">
        <v>-684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C07F-9411-4767-BDA1-872048201B0A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249</v>
      </c>
      <c r="AB3" s="7">
        <f>COUNTIF(AA8:AJ326,1)</f>
        <v>247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I4" s="8">
        <v>4</v>
      </c>
      <c r="K4" s="8">
        <v>4</v>
      </c>
      <c r="M4" s="8">
        <v>4</v>
      </c>
      <c r="O4" s="8">
        <v>4</v>
      </c>
      <c r="Q4" s="8">
        <v>4</v>
      </c>
      <c r="S4" s="8">
        <v>13</v>
      </c>
      <c r="U4" s="8">
        <v>13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42680000</v>
      </c>
      <c r="E5" s="8">
        <v>42680000</v>
      </c>
      <c r="G5" s="8">
        <v>42687000</v>
      </c>
      <c r="I5" s="8">
        <v>42816000</v>
      </c>
      <c r="K5" s="8">
        <v>42816000</v>
      </c>
      <c r="M5" s="8">
        <v>42816000</v>
      </c>
      <c r="O5" s="8">
        <v>42815761</v>
      </c>
      <c r="Q5" s="8">
        <v>42815761</v>
      </c>
      <c r="S5" s="8">
        <v>42815761</v>
      </c>
      <c r="U5" s="8">
        <v>42815761</v>
      </c>
    </row>
    <row r="6" spans="1:36" ht="15" customHeight="1" x14ac:dyDescent="0.4">
      <c r="A6" s="7" t="s">
        <v>27</v>
      </c>
      <c r="B6" s="8" t="s">
        <v>26</v>
      </c>
      <c r="I6" s="8">
        <v>1000</v>
      </c>
      <c r="K6" s="8">
        <v>1000</v>
      </c>
      <c r="M6" s="8">
        <v>1000</v>
      </c>
      <c r="O6" s="8">
        <v>814</v>
      </c>
      <c r="Q6" s="8">
        <v>989</v>
      </c>
      <c r="S6" s="8">
        <v>275</v>
      </c>
      <c r="U6" s="8">
        <v>455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522</v>
      </c>
      <c r="D7" s="14"/>
      <c r="E7" s="13" t="s">
        <v>522</v>
      </c>
      <c r="F7" s="14"/>
      <c r="G7" s="13" t="s">
        <v>522</v>
      </c>
      <c r="H7" s="14"/>
      <c r="I7" s="13" t="s">
        <v>522</v>
      </c>
      <c r="J7" s="14"/>
      <c r="K7" s="13" t="s">
        <v>522</v>
      </c>
      <c r="L7" s="14"/>
      <c r="M7" s="13" t="s">
        <v>522</v>
      </c>
      <c r="N7" s="14"/>
      <c r="O7" s="13" t="s">
        <v>522</v>
      </c>
      <c r="P7" s="14"/>
      <c r="Q7" s="13" t="s">
        <v>522</v>
      </c>
      <c r="R7" s="14"/>
      <c r="S7" s="13" t="s">
        <v>522</v>
      </c>
      <c r="T7" s="14"/>
      <c r="U7" s="13" t="s">
        <v>522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31755</v>
      </c>
      <c r="D8" s="17">
        <f>SUM(C9:C35)-SUM(C17:C21)</f>
        <v>31759</v>
      </c>
      <c r="E8" s="16">
        <v>30124</v>
      </c>
      <c r="F8" s="17">
        <f>SUM(E9:E35)-SUM(E17:E21)</f>
        <v>30122</v>
      </c>
      <c r="G8" s="16">
        <v>25649</v>
      </c>
      <c r="H8" s="17">
        <f>SUM(G9:G35)-SUM(G17:G21)</f>
        <v>25649</v>
      </c>
      <c r="I8" s="16">
        <v>25106</v>
      </c>
      <c r="J8" s="17">
        <f>SUM(I9:I35)-SUM(I17:I21)</f>
        <v>25106</v>
      </c>
      <c r="K8" s="16">
        <v>27063</v>
      </c>
      <c r="L8" s="17">
        <f>SUM(K9:K35)-SUM(K17:K21)</f>
        <v>27063</v>
      </c>
      <c r="M8" s="16">
        <v>22685</v>
      </c>
      <c r="N8" s="17">
        <f>SUM(M9:M35)-SUM(M17:M21)</f>
        <v>22684</v>
      </c>
      <c r="O8" s="16">
        <v>23349</v>
      </c>
      <c r="P8" s="17">
        <f>SUM(O9:O35)-SUM(O17:O21)</f>
        <v>23349</v>
      </c>
      <c r="Q8" s="16">
        <v>22287</v>
      </c>
      <c r="R8" s="17">
        <f>SUM(Q9:Q35)-SUM(Q17:Q21)</f>
        <v>22287</v>
      </c>
      <c r="S8" s="16">
        <v>22032</v>
      </c>
      <c r="T8" s="17">
        <f>SUM(S9:S35)-SUM(S17:S21)</f>
        <v>22033</v>
      </c>
      <c r="U8" s="16">
        <v>20139</v>
      </c>
      <c r="V8" s="17">
        <f>SUM(U9:U35)-SUM(U17:U21)</f>
        <v>20139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2930</v>
      </c>
      <c r="E10" s="8">
        <v>1468</v>
      </c>
      <c r="G10" s="8">
        <v>1669</v>
      </c>
      <c r="I10" s="8">
        <v>3010</v>
      </c>
      <c r="K10" s="8">
        <v>1493</v>
      </c>
      <c r="M10" s="8">
        <v>844</v>
      </c>
      <c r="O10" s="8">
        <v>2281</v>
      </c>
      <c r="Q10" s="8">
        <v>681</v>
      </c>
      <c r="S10" s="8">
        <v>1289</v>
      </c>
      <c r="U10" s="8">
        <v>670</v>
      </c>
    </row>
    <row r="11" spans="1:36" ht="15" customHeight="1" x14ac:dyDescent="0.4">
      <c r="A11" s="7" t="s">
        <v>35</v>
      </c>
      <c r="B11" s="8" t="s">
        <v>32</v>
      </c>
      <c r="C11" s="8">
        <v>17811</v>
      </c>
      <c r="E11" s="8">
        <v>17775</v>
      </c>
      <c r="G11" s="8">
        <v>16010</v>
      </c>
      <c r="I11" s="8">
        <v>14451</v>
      </c>
      <c r="K11" s="8">
        <v>16924</v>
      </c>
      <c r="M11" s="8">
        <v>13153</v>
      </c>
      <c r="O11" s="8">
        <v>12819</v>
      </c>
      <c r="Q11" s="8">
        <v>13748</v>
      </c>
      <c r="S11" s="8">
        <v>13681</v>
      </c>
      <c r="U11" s="8">
        <v>13363</v>
      </c>
    </row>
    <row r="12" spans="1:36" ht="15" customHeight="1" x14ac:dyDescent="0.4">
      <c r="A12" s="7" t="s">
        <v>36</v>
      </c>
      <c r="B12" s="8" t="s">
        <v>32</v>
      </c>
      <c r="I12" s="8">
        <v>50</v>
      </c>
      <c r="K12" s="8">
        <v>42</v>
      </c>
      <c r="M12" s="8">
        <v>56</v>
      </c>
      <c r="O12" s="8">
        <v>32</v>
      </c>
      <c r="Q12" s="8">
        <v>72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1430</v>
      </c>
      <c r="E15" s="8">
        <v>1357</v>
      </c>
      <c r="G15" s="8">
        <v>1118</v>
      </c>
      <c r="I15" s="8">
        <v>1169</v>
      </c>
      <c r="K15" s="8">
        <v>1185</v>
      </c>
      <c r="M15" s="8">
        <v>1107</v>
      </c>
      <c r="O15" s="8">
        <v>1154</v>
      </c>
      <c r="Q15" s="8">
        <v>1163</v>
      </c>
      <c r="S15" s="8">
        <v>652</v>
      </c>
    </row>
    <row r="16" spans="1:36" ht="15" customHeight="1" x14ac:dyDescent="0.4">
      <c r="A16" s="7" t="s">
        <v>40</v>
      </c>
      <c r="B16" s="8" t="s">
        <v>32</v>
      </c>
      <c r="C16" s="8">
        <v>8852</v>
      </c>
      <c r="E16" s="8">
        <v>8623</v>
      </c>
      <c r="G16" s="8">
        <v>6093</v>
      </c>
      <c r="I16" s="8">
        <v>5449</v>
      </c>
      <c r="K16" s="8">
        <v>6296</v>
      </c>
      <c r="M16" s="8">
        <v>6602</v>
      </c>
      <c r="O16" s="8">
        <v>6451</v>
      </c>
      <c r="Q16" s="8">
        <v>5850</v>
      </c>
      <c r="S16" s="8">
        <v>5911</v>
      </c>
      <c r="U16" s="8">
        <v>5383</v>
      </c>
    </row>
    <row r="17" spans="1:21" ht="15" customHeight="1" x14ac:dyDescent="0.4">
      <c r="A17" s="7" t="s">
        <v>41</v>
      </c>
      <c r="B17" s="8" t="s">
        <v>32</v>
      </c>
      <c r="C17" s="8">
        <v>3035</v>
      </c>
      <c r="E17" s="8">
        <v>2838</v>
      </c>
      <c r="G17" s="8">
        <v>2704</v>
      </c>
      <c r="S17" s="8">
        <v>2468</v>
      </c>
      <c r="U17" s="8">
        <v>2459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C19" s="8">
        <v>357</v>
      </c>
      <c r="E19" s="8">
        <v>308</v>
      </c>
      <c r="G19" s="8">
        <v>303</v>
      </c>
      <c r="S19" s="8">
        <v>444</v>
      </c>
      <c r="U19" s="8">
        <v>409</v>
      </c>
    </row>
    <row r="20" spans="1:21" ht="15" customHeight="1" x14ac:dyDescent="0.4">
      <c r="A20" s="7" t="s">
        <v>44</v>
      </c>
      <c r="B20" s="8" t="s">
        <v>32</v>
      </c>
      <c r="C20" s="8">
        <v>5460</v>
      </c>
      <c r="E20" s="8">
        <v>5478</v>
      </c>
      <c r="G20" s="8">
        <v>3086</v>
      </c>
      <c r="S20" s="8">
        <v>2999</v>
      </c>
      <c r="U20" s="8">
        <v>2516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  <c r="C22" s="8">
        <v>1</v>
      </c>
      <c r="S22" s="8">
        <v>136</v>
      </c>
      <c r="U22" s="8">
        <v>131</v>
      </c>
    </row>
    <row r="23" spans="1:21" ht="15" customHeight="1" x14ac:dyDescent="0.4">
      <c r="A23" s="7" t="s">
        <v>47</v>
      </c>
      <c r="B23" s="8" t="s">
        <v>32</v>
      </c>
      <c r="C23" s="8">
        <v>136</v>
      </c>
      <c r="E23" s="8">
        <v>160</v>
      </c>
      <c r="G23" s="8">
        <v>123</v>
      </c>
      <c r="I23" s="8">
        <v>171</v>
      </c>
      <c r="K23" s="8">
        <v>124</v>
      </c>
      <c r="M23" s="8">
        <v>175</v>
      </c>
      <c r="O23" s="8">
        <v>164</v>
      </c>
      <c r="Q23" s="8">
        <v>183</v>
      </c>
      <c r="S23" s="8">
        <v>164</v>
      </c>
      <c r="U23" s="8">
        <v>140</v>
      </c>
    </row>
    <row r="24" spans="1:21" ht="15" customHeight="1" x14ac:dyDescent="0.4">
      <c r="A24" s="7" t="s">
        <v>48</v>
      </c>
      <c r="B24" s="8" t="s">
        <v>32</v>
      </c>
      <c r="C24" s="8">
        <v>239</v>
      </c>
      <c r="E24" s="8">
        <v>264</v>
      </c>
      <c r="G24" s="8">
        <v>139</v>
      </c>
      <c r="S24" s="8">
        <v>121</v>
      </c>
      <c r="U24" s="8">
        <v>274</v>
      </c>
    </row>
    <row r="25" spans="1:21" ht="15" customHeight="1" x14ac:dyDescent="0.4">
      <c r="A25" s="7" t="s">
        <v>49</v>
      </c>
      <c r="B25" s="8" t="s">
        <v>32</v>
      </c>
      <c r="C25" s="8">
        <v>14</v>
      </c>
      <c r="E25" s="8">
        <v>58</v>
      </c>
      <c r="G25" s="8">
        <v>75</v>
      </c>
    </row>
    <row r="26" spans="1:21" ht="15" customHeight="1" x14ac:dyDescent="0.4">
      <c r="A26" s="7" t="s">
        <v>50</v>
      </c>
      <c r="B26" s="8" t="s">
        <v>32</v>
      </c>
      <c r="C26" s="8">
        <v>438</v>
      </c>
      <c r="E26" s="8">
        <v>501</v>
      </c>
      <c r="G26" s="8">
        <v>475</v>
      </c>
      <c r="S26" s="8">
        <v>1</v>
      </c>
      <c r="U26" s="8">
        <v>1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109</v>
      </c>
      <c r="U28" s="8">
        <v>178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74</v>
      </c>
      <c r="E33" s="8">
        <v>83</v>
      </c>
      <c r="G33" s="8">
        <v>110</v>
      </c>
      <c r="I33" s="8">
        <v>912</v>
      </c>
      <c r="K33" s="8">
        <v>1274</v>
      </c>
      <c r="M33" s="8">
        <v>848</v>
      </c>
      <c r="O33" s="8">
        <v>544</v>
      </c>
      <c r="Q33" s="8">
        <v>615</v>
      </c>
      <c r="S33" s="8">
        <v>6</v>
      </c>
      <c r="U33" s="8">
        <v>32</v>
      </c>
    </row>
    <row r="34" spans="1:36" ht="15" customHeight="1" x14ac:dyDescent="0.4">
      <c r="A34" s="7" t="s">
        <v>58</v>
      </c>
      <c r="B34" s="8" t="s">
        <v>32</v>
      </c>
      <c r="C34" s="8">
        <v>-166</v>
      </c>
      <c r="E34" s="8">
        <v>-167</v>
      </c>
      <c r="G34" s="8">
        <v>-163</v>
      </c>
      <c r="I34" s="8">
        <v>-106</v>
      </c>
      <c r="K34" s="8">
        <v>-275</v>
      </c>
      <c r="M34" s="8">
        <v>-101</v>
      </c>
      <c r="O34" s="8">
        <v>-96</v>
      </c>
      <c r="Q34" s="8">
        <v>-25</v>
      </c>
      <c r="S34" s="8">
        <v>-37</v>
      </c>
      <c r="U34" s="8">
        <v>-33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14963</v>
      </c>
      <c r="D36" s="17">
        <f>C37+C46+C55</f>
        <v>14962</v>
      </c>
      <c r="E36" s="16">
        <v>15088</v>
      </c>
      <c r="F36" s="17">
        <f>E37+E46+E55</f>
        <v>15087</v>
      </c>
      <c r="G36" s="16">
        <v>13698</v>
      </c>
      <c r="H36" s="17">
        <f>G37+G46+G55</f>
        <v>13698</v>
      </c>
      <c r="I36" s="16">
        <v>15161</v>
      </c>
      <c r="J36" s="17">
        <f>I37+I46+I55</f>
        <v>15161</v>
      </c>
      <c r="K36" s="16">
        <v>15378</v>
      </c>
      <c r="L36" s="17">
        <f>K37+K46+K55</f>
        <v>15378</v>
      </c>
      <c r="M36" s="16">
        <v>17049</v>
      </c>
      <c r="N36" s="17">
        <f>M37+M46+M55</f>
        <v>17049</v>
      </c>
      <c r="O36" s="16">
        <v>16736</v>
      </c>
      <c r="P36" s="17">
        <f>O37+O46+O55</f>
        <v>16736</v>
      </c>
      <c r="Q36" s="16">
        <v>16639</v>
      </c>
      <c r="R36" s="17">
        <f>Q37+Q46+Q55</f>
        <v>16639</v>
      </c>
      <c r="S36" s="16">
        <v>15972</v>
      </c>
      <c r="T36" s="17">
        <f>S37+S46+S55</f>
        <v>15973</v>
      </c>
      <c r="U36" s="16">
        <v>16786</v>
      </c>
      <c r="V36" s="17">
        <f>U37+U46+U55</f>
        <v>16786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12042</v>
      </c>
      <c r="D37" s="20">
        <f>SUM(C38:C45)-C43-SUM(C39:C41)</f>
        <v>12042</v>
      </c>
      <c r="E37" s="19">
        <v>11733</v>
      </c>
      <c r="F37" s="20">
        <f>SUM(E38:E45)-E43-SUM(E39:E41)</f>
        <v>11732</v>
      </c>
      <c r="G37" s="19">
        <v>10379</v>
      </c>
      <c r="H37" s="20">
        <f>SUM(G38:G45)-G43-SUM(G39:G41)</f>
        <v>10379</v>
      </c>
      <c r="I37" s="19">
        <v>12215</v>
      </c>
      <c r="J37" s="20">
        <f>SUM(I38:I45)-I43-SUM(I39:I41)</f>
        <v>12215</v>
      </c>
      <c r="K37" s="19">
        <v>12512</v>
      </c>
      <c r="L37" s="20">
        <f>SUM(K38:K45)-K43-SUM(K39:K41)</f>
        <v>12512</v>
      </c>
      <c r="M37" s="19">
        <v>13601</v>
      </c>
      <c r="N37" s="20">
        <f>SUM(M38:M45)-M43-SUM(M39:M41)</f>
        <v>13601</v>
      </c>
      <c r="O37" s="19">
        <v>13425</v>
      </c>
      <c r="P37" s="20">
        <f>SUM(O38:O45)-O43-SUM(O39:O41)</f>
        <v>13425</v>
      </c>
      <c r="Q37" s="19">
        <v>13242</v>
      </c>
      <c r="R37" s="20">
        <f>SUM(Q38:Q45)-Q43-SUM(Q39:Q41)</f>
        <v>13243</v>
      </c>
      <c r="S37" s="19">
        <v>13161</v>
      </c>
      <c r="T37" s="20">
        <f>SUM(S38:S45)-S43-SUM(S39:S41)</f>
        <v>13160</v>
      </c>
      <c r="U37" s="19">
        <v>12666</v>
      </c>
      <c r="V37" s="20">
        <f>SUM(U38:U45)-U43-SUM(U39:U41)</f>
        <v>12666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10100</v>
      </c>
      <c r="E38" s="8">
        <v>9716</v>
      </c>
      <c r="G38" s="8">
        <v>8542</v>
      </c>
      <c r="I38" s="8">
        <v>9682</v>
      </c>
      <c r="K38" s="8">
        <v>9917</v>
      </c>
      <c r="M38" s="8">
        <v>11310</v>
      </c>
      <c r="O38" s="8">
        <v>11211</v>
      </c>
      <c r="Q38" s="8">
        <v>11210</v>
      </c>
      <c r="S38" s="8">
        <v>10935</v>
      </c>
      <c r="U38" s="8">
        <v>10590</v>
      </c>
    </row>
    <row r="39" spans="1:36" ht="15" customHeight="1" x14ac:dyDescent="0.4">
      <c r="A39" s="7" t="s">
        <v>63</v>
      </c>
      <c r="B39" s="8" t="s">
        <v>32</v>
      </c>
      <c r="C39" s="8">
        <v>5863</v>
      </c>
      <c r="E39" s="8">
        <v>5524</v>
      </c>
      <c r="G39" s="8">
        <v>5024</v>
      </c>
      <c r="O39" s="8">
        <v>7122</v>
      </c>
      <c r="Q39" s="8">
        <v>7226</v>
      </c>
      <c r="S39" s="8">
        <v>7188</v>
      </c>
      <c r="U39" s="8">
        <v>6900</v>
      </c>
    </row>
    <row r="40" spans="1:36" ht="15" customHeight="1" x14ac:dyDescent="0.4">
      <c r="A40" s="7" t="s">
        <v>64</v>
      </c>
      <c r="B40" s="8" t="s">
        <v>32</v>
      </c>
      <c r="C40" s="8">
        <v>4013</v>
      </c>
      <c r="E40" s="8">
        <v>3957</v>
      </c>
      <c r="G40" s="8">
        <v>3315</v>
      </c>
      <c r="O40" s="8">
        <v>3904</v>
      </c>
      <c r="Q40" s="8">
        <v>3806</v>
      </c>
      <c r="S40" s="8">
        <v>3570</v>
      </c>
      <c r="U40" s="8">
        <v>3505</v>
      </c>
    </row>
    <row r="41" spans="1:36" ht="15" customHeight="1" x14ac:dyDescent="0.4">
      <c r="A41" s="7" t="s">
        <v>65</v>
      </c>
      <c r="B41" s="8" t="s">
        <v>32</v>
      </c>
      <c r="O41" s="8">
        <v>185</v>
      </c>
      <c r="Q41" s="8">
        <v>178</v>
      </c>
      <c r="S41" s="8">
        <v>177</v>
      </c>
      <c r="U41" s="8">
        <v>185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224</v>
      </c>
      <c r="D43" s="14"/>
      <c r="E43" s="13">
        <v>235</v>
      </c>
      <c r="F43" s="14"/>
      <c r="G43" s="13">
        <v>203</v>
      </c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K44" s="8">
        <v>109</v>
      </c>
      <c r="M44" s="8">
        <v>120</v>
      </c>
      <c r="O44" s="8">
        <v>141</v>
      </c>
      <c r="Q44" s="8">
        <v>5</v>
      </c>
      <c r="S44" s="8">
        <v>158</v>
      </c>
      <c r="U44" s="8">
        <v>9</v>
      </c>
    </row>
    <row r="45" spans="1:36" ht="15" customHeight="1" x14ac:dyDescent="0.4">
      <c r="A45" s="7" t="s">
        <v>69</v>
      </c>
      <c r="B45" s="8" t="s">
        <v>32</v>
      </c>
      <c r="C45" s="8">
        <v>1942</v>
      </c>
      <c r="E45" s="8">
        <v>2016</v>
      </c>
      <c r="G45" s="8">
        <v>1837</v>
      </c>
      <c r="I45" s="8">
        <v>2533</v>
      </c>
      <c r="K45" s="8">
        <v>2486</v>
      </c>
      <c r="M45" s="8">
        <v>2171</v>
      </c>
      <c r="O45" s="8">
        <v>2073</v>
      </c>
      <c r="Q45" s="8">
        <v>2028</v>
      </c>
      <c r="S45" s="8">
        <v>2067</v>
      </c>
      <c r="U45" s="8">
        <v>2067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78</v>
      </c>
      <c r="D46" s="20">
        <f>C46</f>
        <v>78</v>
      </c>
      <c r="E46" s="19">
        <v>68</v>
      </c>
      <c r="F46" s="20">
        <f>E46</f>
        <v>68</v>
      </c>
      <c r="G46" s="19">
        <v>60</v>
      </c>
      <c r="H46" s="20">
        <f>G46</f>
        <v>60</v>
      </c>
      <c r="I46" s="19">
        <v>53</v>
      </c>
      <c r="J46" s="20">
        <f>I46</f>
        <v>53</v>
      </c>
      <c r="K46" s="19">
        <v>54</v>
      </c>
      <c r="L46" s="20">
        <f>K46</f>
        <v>54</v>
      </c>
      <c r="M46" s="19">
        <v>73</v>
      </c>
      <c r="N46" s="20">
        <f>M46</f>
        <v>73</v>
      </c>
      <c r="O46" s="19">
        <v>72</v>
      </c>
      <c r="P46" s="20">
        <f>O46</f>
        <v>72</v>
      </c>
      <c r="Q46" s="19">
        <v>70</v>
      </c>
      <c r="R46" s="20">
        <f>Q46</f>
        <v>70</v>
      </c>
      <c r="S46" s="19">
        <v>424</v>
      </c>
      <c r="T46" s="20">
        <f>S46</f>
        <v>424</v>
      </c>
      <c r="U46" s="19">
        <v>446</v>
      </c>
      <c r="V46" s="20">
        <f>U46</f>
        <v>446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353</v>
      </c>
      <c r="U49" s="8">
        <v>377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71</v>
      </c>
      <c r="U54" s="8">
        <v>69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2842</v>
      </c>
      <c r="D55" s="20">
        <f>SUM(C56:C76)-C56</f>
        <v>2842</v>
      </c>
      <c r="E55" s="19">
        <v>3286</v>
      </c>
      <c r="F55" s="20">
        <f>SUM(E56:E76)-E56</f>
        <v>3286</v>
      </c>
      <c r="G55" s="19">
        <v>3259</v>
      </c>
      <c r="H55" s="20">
        <f>SUM(G56:G76)-G56</f>
        <v>3259</v>
      </c>
      <c r="I55" s="19">
        <v>2893</v>
      </c>
      <c r="J55" s="20">
        <f>SUM(I56:I76)-I56</f>
        <v>2894</v>
      </c>
      <c r="K55" s="19">
        <v>2812</v>
      </c>
      <c r="L55" s="20">
        <f>SUM(K56:K76)-K56</f>
        <v>2812</v>
      </c>
      <c r="M55" s="19">
        <v>3375</v>
      </c>
      <c r="N55" s="20">
        <f>SUM(M56:M76)-M56</f>
        <v>3375</v>
      </c>
      <c r="O55" s="19">
        <v>3239</v>
      </c>
      <c r="P55" s="20">
        <f>SUM(O56:O76)-O56</f>
        <v>3239</v>
      </c>
      <c r="Q55" s="19">
        <v>3327</v>
      </c>
      <c r="R55" s="20">
        <f>SUM(Q56:Q76)-Q56</f>
        <v>3326</v>
      </c>
      <c r="S55" s="19">
        <v>2388</v>
      </c>
      <c r="T55" s="20">
        <f>SUM(S56:S76)-S56</f>
        <v>2387</v>
      </c>
      <c r="U55" s="19">
        <v>3674</v>
      </c>
      <c r="V55" s="20">
        <f>SUM(U56:U76)-U56</f>
        <v>3676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579</v>
      </c>
      <c r="D56" s="11">
        <f>SUM(C57:C61)</f>
        <v>1233</v>
      </c>
      <c r="E56" s="8">
        <v>630</v>
      </c>
      <c r="F56" s="11">
        <f>SUM(E57:E61)</f>
        <v>1434</v>
      </c>
      <c r="G56" s="8">
        <v>466</v>
      </c>
      <c r="H56" s="11">
        <f>SUM(G57:G61)</f>
        <v>1321</v>
      </c>
      <c r="I56" s="8">
        <v>764</v>
      </c>
      <c r="J56" s="11">
        <f>SUM(I57:I61)</f>
        <v>764</v>
      </c>
      <c r="K56" s="8">
        <v>627</v>
      </c>
      <c r="L56" s="11">
        <f>SUM(K57:K61)</f>
        <v>627</v>
      </c>
      <c r="M56" s="8">
        <v>778</v>
      </c>
      <c r="N56" s="11">
        <f>SUM(M57:M61)</f>
        <v>778</v>
      </c>
      <c r="O56" s="8">
        <v>809</v>
      </c>
      <c r="P56" s="11">
        <f>SUM(O57:O61)</f>
        <v>809</v>
      </c>
      <c r="Q56" s="8">
        <v>802</v>
      </c>
      <c r="R56" s="11">
        <f>SUM(Q57:Q61)</f>
        <v>802</v>
      </c>
      <c r="S56" s="8">
        <v>359</v>
      </c>
      <c r="T56" s="11">
        <f>SUM(S57:S61)</f>
        <v>359</v>
      </c>
      <c r="U56" s="8">
        <v>632</v>
      </c>
      <c r="V56" s="11">
        <f>SUM(U57:U61)</f>
        <v>632</v>
      </c>
    </row>
    <row r="57" spans="1:36" ht="15" customHeight="1" x14ac:dyDescent="0.4">
      <c r="A57" s="7" t="s">
        <v>80</v>
      </c>
      <c r="B57" s="8" t="s">
        <v>32</v>
      </c>
      <c r="C57" s="8">
        <v>579</v>
      </c>
      <c r="E57" s="8">
        <v>630</v>
      </c>
      <c r="G57" s="8">
        <v>466</v>
      </c>
      <c r="I57" s="8">
        <v>413</v>
      </c>
      <c r="K57" s="8">
        <v>220</v>
      </c>
      <c r="M57" s="8">
        <v>359</v>
      </c>
      <c r="O57" s="8">
        <v>372</v>
      </c>
      <c r="Q57" s="8">
        <v>352</v>
      </c>
      <c r="S57" s="8">
        <v>359</v>
      </c>
      <c r="U57" s="8">
        <v>632</v>
      </c>
    </row>
    <row r="58" spans="1:36" ht="15" customHeight="1" x14ac:dyDescent="0.4">
      <c r="A58" s="7" t="s">
        <v>81</v>
      </c>
      <c r="B58" s="8" t="s">
        <v>32</v>
      </c>
      <c r="C58" s="8">
        <v>654</v>
      </c>
      <c r="E58" s="8">
        <v>804</v>
      </c>
      <c r="G58" s="8">
        <v>855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I61" s="8">
        <v>351</v>
      </c>
      <c r="K61" s="8">
        <v>407</v>
      </c>
      <c r="M61" s="8">
        <v>419</v>
      </c>
      <c r="O61" s="8">
        <v>437</v>
      </c>
      <c r="Q61" s="8">
        <v>450</v>
      </c>
    </row>
    <row r="62" spans="1:36" ht="15" customHeight="1" x14ac:dyDescent="0.4">
      <c r="A62" s="7" t="s">
        <v>85</v>
      </c>
      <c r="B62" s="8" t="s">
        <v>32</v>
      </c>
      <c r="C62" s="8">
        <v>473</v>
      </c>
      <c r="E62" s="8">
        <v>499</v>
      </c>
      <c r="G62" s="8">
        <v>451</v>
      </c>
      <c r="I62" s="8">
        <v>314</v>
      </c>
      <c r="K62" s="8">
        <v>372</v>
      </c>
      <c r="M62" s="8">
        <v>440</v>
      </c>
      <c r="O62" s="8">
        <v>558</v>
      </c>
      <c r="Q62" s="8">
        <v>777</v>
      </c>
      <c r="S62" s="8">
        <v>544</v>
      </c>
      <c r="U62" s="8">
        <v>582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C64" s="8">
        <v>59</v>
      </c>
      <c r="E64" s="8">
        <v>46</v>
      </c>
      <c r="G64" s="8">
        <v>29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221</v>
      </c>
      <c r="E67" s="8">
        <v>217</v>
      </c>
      <c r="G67" s="8">
        <v>356</v>
      </c>
      <c r="O67" s="8">
        <v>311</v>
      </c>
      <c r="Q67" s="8">
        <v>332</v>
      </c>
      <c r="S67" s="8">
        <v>13</v>
      </c>
      <c r="U67" s="8">
        <v>9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O70" s="8">
        <v>1155</v>
      </c>
      <c r="Q70" s="8">
        <v>1138</v>
      </c>
      <c r="S70" s="8">
        <v>1071</v>
      </c>
      <c r="U70" s="8">
        <v>832</v>
      </c>
    </row>
    <row r="71" spans="1:36" ht="15" customHeight="1" x14ac:dyDescent="0.4">
      <c r="A71" s="7" t="s">
        <v>52</v>
      </c>
      <c r="B71" s="8" t="s">
        <v>32</v>
      </c>
      <c r="U71" s="8">
        <v>1360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873</v>
      </c>
      <c r="D74" s="20">
        <f>C74</f>
        <v>873</v>
      </c>
      <c r="E74" s="19">
        <v>1116</v>
      </c>
      <c r="F74" s="20">
        <f>E74</f>
        <v>1116</v>
      </c>
      <c r="G74" s="19">
        <v>1117</v>
      </c>
      <c r="H74" s="20">
        <f>G74</f>
        <v>1117</v>
      </c>
      <c r="I74" s="19">
        <v>1873</v>
      </c>
      <c r="J74" s="20">
        <f>I74</f>
        <v>1873</v>
      </c>
      <c r="K74" s="19">
        <v>1872</v>
      </c>
      <c r="L74" s="20">
        <f>K74</f>
        <v>1872</v>
      </c>
      <c r="M74" s="19">
        <v>2223</v>
      </c>
      <c r="N74" s="20">
        <f>M74</f>
        <v>2223</v>
      </c>
      <c r="O74" s="19">
        <v>480</v>
      </c>
      <c r="P74" s="20">
        <f>O74</f>
        <v>480</v>
      </c>
      <c r="Q74" s="19">
        <v>370</v>
      </c>
      <c r="R74" s="20">
        <f>Q74</f>
        <v>370</v>
      </c>
      <c r="S74" s="19">
        <v>437</v>
      </c>
      <c r="T74" s="20">
        <f>S74</f>
        <v>437</v>
      </c>
      <c r="U74" s="19">
        <v>434</v>
      </c>
      <c r="V74" s="20">
        <f>U74</f>
        <v>434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-17</v>
      </c>
      <c r="E75" s="8">
        <v>-26</v>
      </c>
      <c r="G75" s="8">
        <v>-15</v>
      </c>
      <c r="I75" s="8">
        <v>-57</v>
      </c>
      <c r="K75" s="8">
        <v>-59</v>
      </c>
      <c r="M75" s="8">
        <v>-66</v>
      </c>
      <c r="O75" s="8">
        <v>-74</v>
      </c>
      <c r="Q75" s="8">
        <v>-93</v>
      </c>
      <c r="S75" s="8">
        <v>-37</v>
      </c>
      <c r="U75" s="8">
        <v>-173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I81" s="8">
        <v>9</v>
      </c>
      <c r="K81" s="8">
        <v>7</v>
      </c>
      <c r="M81" s="8">
        <v>4</v>
      </c>
      <c r="O81" s="8">
        <v>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46718</v>
      </c>
      <c r="D83" s="24">
        <f>C8+C37+C46+C55+C77+C81+C82</f>
        <v>46717</v>
      </c>
      <c r="E83" s="23">
        <v>45212</v>
      </c>
      <c r="F83" s="24">
        <f>E8+E37+E46+E55+E77+E81+E82</f>
        <v>45211</v>
      </c>
      <c r="G83" s="23">
        <v>39347</v>
      </c>
      <c r="H83" s="24">
        <f>G8+G37+G46+G55+G77+G81+G82</f>
        <v>39347</v>
      </c>
      <c r="I83" s="23">
        <v>40276</v>
      </c>
      <c r="J83" s="24">
        <f>I8+I37+I46+I55+I77+I81+I82</f>
        <v>40276</v>
      </c>
      <c r="K83" s="23">
        <v>42448</v>
      </c>
      <c r="L83" s="24">
        <f>K8+K37+K46+K55+K77+K81+K82</f>
        <v>42448</v>
      </c>
      <c r="M83" s="23">
        <v>39738</v>
      </c>
      <c r="N83" s="24">
        <f>M8+M37+M46+M55+M77+M81+M82</f>
        <v>39738</v>
      </c>
      <c r="O83" s="23">
        <v>40088</v>
      </c>
      <c r="P83" s="24">
        <f>O8+O37+O46+O55+O77+O81+O82</f>
        <v>40087</v>
      </c>
      <c r="Q83" s="23">
        <v>38926</v>
      </c>
      <c r="R83" s="24">
        <f>Q8+Q37+Q46+Q55+Q77+Q81+Q82</f>
        <v>38926</v>
      </c>
      <c r="S83" s="23">
        <v>38004</v>
      </c>
      <c r="T83" s="24">
        <f>S8+S37+S46+S55+S77+S81+S82</f>
        <v>38005</v>
      </c>
      <c r="U83" s="23">
        <v>36925</v>
      </c>
      <c r="V83" s="24">
        <f>V8+U37+U46+U55+U77+U81+U82</f>
        <v>36925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31229</v>
      </c>
      <c r="D84" s="15">
        <f>SUM(C85:C111)-C87</f>
        <v>31229</v>
      </c>
      <c r="E84" s="16">
        <v>29577</v>
      </c>
      <c r="F84" s="17">
        <f>SUM(E85:E111)-E87</f>
        <v>29572</v>
      </c>
      <c r="G84" s="16">
        <v>28053</v>
      </c>
      <c r="H84" s="17">
        <f>SUM(G85:G111)-G87</f>
        <v>28054</v>
      </c>
      <c r="I84" s="16">
        <v>28806</v>
      </c>
      <c r="J84" s="17">
        <f>SUM(I85:I111)-I87</f>
        <v>28806</v>
      </c>
      <c r="K84" s="16">
        <v>30596</v>
      </c>
      <c r="L84" s="17">
        <f>SUM(K85:K111)-K87</f>
        <v>30594</v>
      </c>
      <c r="M84" s="16">
        <v>28436</v>
      </c>
      <c r="N84" s="17">
        <f>SUM(M85:M111)-M87</f>
        <v>28436</v>
      </c>
      <c r="O84" s="16">
        <v>28825</v>
      </c>
      <c r="P84" s="17">
        <f>SUM(O85:O111)-O87</f>
        <v>28825</v>
      </c>
      <c r="Q84" s="16">
        <v>26156</v>
      </c>
      <c r="R84" s="17">
        <f>SUM(Q85:Q111)-Q87</f>
        <v>26156</v>
      </c>
      <c r="S84" s="16"/>
      <c r="T84" s="17">
        <f>SUM(S85:S111)-S87</f>
        <v>24223</v>
      </c>
      <c r="U84" s="16">
        <v>27412</v>
      </c>
      <c r="V84" s="17">
        <f>SUM(U85:U111)-U87</f>
        <v>27412</v>
      </c>
      <c r="W84" s="16"/>
      <c r="X84" s="17">
        <f>SUM(W85:W111)-W87</f>
        <v>0</v>
      </c>
      <c r="AA84" s="15">
        <f>IF(AND(D84&gt;C84-5,D84&lt;C84+5),1)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19228</v>
      </c>
      <c r="E85" s="8">
        <v>18268</v>
      </c>
      <c r="G85" s="8">
        <v>14250</v>
      </c>
      <c r="I85" s="8">
        <v>13655</v>
      </c>
      <c r="K85" s="8">
        <v>14078</v>
      </c>
      <c r="M85" s="8">
        <v>11060</v>
      </c>
      <c r="O85" s="8">
        <v>10099</v>
      </c>
      <c r="Q85" s="8">
        <v>11485</v>
      </c>
      <c r="S85" s="8">
        <v>12190</v>
      </c>
      <c r="U85" s="8">
        <v>11365</v>
      </c>
    </row>
    <row r="86" spans="1:36" ht="15" customHeight="1" x14ac:dyDescent="0.4">
      <c r="A86" s="7" t="s">
        <v>106</v>
      </c>
      <c r="B86" s="8" t="s">
        <v>32</v>
      </c>
      <c r="I86" s="8">
        <v>121</v>
      </c>
      <c r="K86" s="8">
        <v>71</v>
      </c>
      <c r="M86" s="8">
        <v>150</v>
      </c>
      <c r="O86" s="8">
        <v>160</v>
      </c>
      <c r="Q86" s="8">
        <v>94</v>
      </c>
    </row>
    <row r="87" spans="1:36" ht="15" customHeight="1" x14ac:dyDescent="0.4">
      <c r="A87" s="7" t="s">
        <v>107</v>
      </c>
      <c r="B87" s="8" t="s">
        <v>32</v>
      </c>
      <c r="C87" s="8">
        <v>7636</v>
      </c>
      <c r="E87" s="8">
        <v>7378</v>
      </c>
      <c r="G87" s="8">
        <v>10156</v>
      </c>
      <c r="I87" s="8">
        <v>8934</v>
      </c>
      <c r="K87" s="8">
        <v>10858</v>
      </c>
      <c r="M87" s="8">
        <v>12445</v>
      </c>
      <c r="O87" s="8">
        <v>14142</v>
      </c>
      <c r="Q87" s="8">
        <v>9800</v>
      </c>
      <c r="S87" s="8">
        <v>7621</v>
      </c>
      <c r="U87" s="8">
        <v>11988</v>
      </c>
    </row>
    <row r="88" spans="1:36" ht="15" customHeight="1" outlineLevel="1" x14ac:dyDescent="0.4">
      <c r="A88" s="7" t="s">
        <v>108</v>
      </c>
      <c r="B88" s="8" t="s">
        <v>32</v>
      </c>
      <c r="C88" s="8">
        <v>7636</v>
      </c>
      <c r="E88" s="8">
        <v>7378</v>
      </c>
      <c r="G88" s="8">
        <v>5056</v>
      </c>
      <c r="I88" s="8">
        <v>8934</v>
      </c>
      <c r="K88" s="8">
        <v>10858</v>
      </c>
      <c r="M88" s="8">
        <v>12445</v>
      </c>
      <c r="O88" s="8">
        <v>14142</v>
      </c>
      <c r="Q88" s="8">
        <v>9800</v>
      </c>
      <c r="S88" s="8">
        <v>7621</v>
      </c>
      <c r="U88" s="8">
        <v>11988</v>
      </c>
    </row>
    <row r="89" spans="1:36" ht="15" customHeight="1" outlineLevel="1" x14ac:dyDescent="0.4">
      <c r="A89" s="7" t="s">
        <v>109</v>
      </c>
      <c r="B89" s="8" t="s">
        <v>32</v>
      </c>
      <c r="G89" s="8">
        <v>5100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1779</v>
      </c>
      <c r="E91" s="8">
        <v>1858</v>
      </c>
      <c r="G91" s="8">
        <v>1673</v>
      </c>
      <c r="I91" s="8">
        <v>2517</v>
      </c>
      <c r="K91" s="8">
        <v>2850</v>
      </c>
      <c r="M91" s="8">
        <v>1934</v>
      </c>
      <c r="O91" s="8">
        <v>2319</v>
      </c>
      <c r="Q91" s="8">
        <v>2318</v>
      </c>
      <c r="S91" s="8">
        <v>2676</v>
      </c>
      <c r="U91" s="8">
        <v>2640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334</v>
      </c>
      <c r="E93" s="8">
        <v>132</v>
      </c>
      <c r="G93" s="8">
        <v>709</v>
      </c>
      <c r="I93" s="8">
        <v>278</v>
      </c>
      <c r="K93" s="8">
        <v>203</v>
      </c>
      <c r="M93" s="8">
        <v>354</v>
      </c>
      <c r="O93" s="8">
        <v>52</v>
      </c>
      <c r="Q93" s="8">
        <v>539</v>
      </c>
      <c r="S93" s="8">
        <v>80</v>
      </c>
      <c r="U93" s="8">
        <v>41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S98" s="8">
        <v>2</v>
      </c>
      <c r="U98" s="8">
        <v>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S100" s="8">
        <v>36</v>
      </c>
      <c r="U100" s="8">
        <v>249</v>
      </c>
    </row>
    <row r="101" spans="1:36" ht="15" customHeight="1" x14ac:dyDescent="0.4">
      <c r="A101" s="7" t="s">
        <v>121</v>
      </c>
      <c r="B101" s="8" t="s">
        <v>32</v>
      </c>
      <c r="C101" s="8">
        <v>454</v>
      </c>
      <c r="E101" s="8">
        <v>458</v>
      </c>
      <c r="G101" s="8">
        <v>275</v>
      </c>
    </row>
    <row r="102" spans="1:36" ht="15" customHeight="1" x14ac:dyDescent="0.4">
      <c r="A102" s="7" t="s">
        <v>122</v>
      </c>
      <c r="B102" s="8" t="s">
        <v>32</v>
      </c>
      <c r="C102" s="8">
        <v>84</v>
      </c>
      <c r="E102" s="8">
        <v>84</v>
      </c>
      <c r="G102" s="8">
        <v>63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910</v>
      </c>
      <c r="E104" s="8">
        <v>900</v>
      </c>
      <c r="G104" s="8">
        <v>567</v>
      </c>
      <c r="I104" s="8">
        <v>967</v>
      </c>
      <c r="K104" s="8">
        <v>643</v>
      </c>
      <c r="M104" s="8">
        <v>647</v>
      </c>
      <c r="O104" s="8">
        <v>565</v>
      </c>
      <c r="Q104" s="8">
        <v>614</v>
      </c>
      <c r="S104" s="8">
        <v>620</v>
      </c>
      <c r="U104" s="8">
        <v>738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16</v>
      </c>
      <c r="Q107" s="8">
        <v>143</v>
      </c>
    </row>
    <row r="108" spans="1:36" ht="15" customHeight="1" x14ac:dyDescent="0.4">
      <c r="A108" s="7" t="s">
        <v>128</v>
      </c>
      <c r="B108" s="8" t="s">
        <v>32</v>
      </c>
      <c r="C108" s="8">
        <v>591</v>
      </c>
      <c r="E108" s="8">
        <v>276</v>
      </c>
      <c r="G108" s="8">
        <v>187</v>
      </c>
    </row>
    <row r="109" spans="1:36" ht="15" customHeight="1" x14ac:dyDescent="0.4">
      <c r="A109" s="7" t="s">
        <v>129</v>
      </c>
      <c r="B109" s="8" t="s">
        <v>32</v>
      </c>
      <c r="C109" s="8">
        <v>103</v>
      </c>
      <c r="E109" s="8">
        <v>111</v>
      </c>
      <c r="G109" s="8">
        <v>24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110</v>
      </c>
      <c r="D111" s="14"/>
      <c r="E111" s="13">
        <v>107</v>
      </c>
      <c r="F111" s="14"/>
      <c r="G111" s="13">
        <v>150</v>
      </c>
      <c r="H111" s="14"/>
      <c r="I111" s="13">
        <v>2334</v>
      </c>
      <c r="J111" s="14"/>
      <c r="K111" s="13">
        <v>1891</v>
      </c>
      <c r="L111" s="14"/>
      <c r="M111" s="13">
        <v>1846</v>
      </c>
      <c r="N111" s="14"/>
      <c r="O111" s="13">
        <v>1472</v>
      </c>
      <c r="P111" s="14"/>
      <c r="Q111" s="13">
        <v>1163</v>
      </c>
      <c r="R111" s="14"/>
      <c r="S111" s="13">
        <v>998</v>
      </c>
      <c r="T111" s="14"/>
      <c r="U111" s="13">
        <v>389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6238</v>
      </c>
      <c r="D112" s="17">
        <f>SUM(C113:C131)-C113-SUM(C121:C124)</f>
        <v>6238</v>
      </c>
      <c r="E112" s="16">
        <v>6110</v>
      </c>
      <c r="F112" s="17">
        <f>SUM(E113:E131)-E113-SUM(E121:E124)</f>
        <v>6107</v>
      </c>
      <c r="G112" s="16">
        <v>1713</v>
      </c>
      <c r="H112" s="17">
        <f>SUM(G113:G131)-G113-SUM(G121:G124)</f>
        <v>1715</v>
      </c>
      <c r="I112" s="16">
        <v>1605</v>
      </c>
      <c r="J112" s="17">
        <f>SUM(I113:I131)-I113-SUM(I121:I124)</f>
        <v>1605</v>
      </c>
      <c r="K112" s="16">
        <v>1839</v>
      </c>
      <c r="L112" s="17">
        <f>SUM(K113:K131)-K113-SUM(K121:K124)</f>
        <v>1839</v>
      </c>
      <c r="M112" s="16">
        <v>1245</v>
      </c>
      <c r="N112" s="17">
        <f>SUM(M113:M131)-M113-SUM(M121:M124)</f>
        <v>1245</v>
      </c>
      <c r="O112" s="16">
        <v>1455</v>
      </c>
      <c r="P112" s="17">
        <f>SUM(O113:O131)-O113-SUM(O121:O124)</f>
        <v>1455</v>
      </c>
      <c r="Q112" s="16">
        <v>3482</v>
      </c>
      <c r="R112" s="17">
        <f>SUM(Q113:Q131)-Q113-SUM(Q121:Q124)</f>
        <v>3482</v>
      </c>
      <c r="S112" s="16">
        <v>4449</v>
      </c>
      <c r="T112" s="17">
        <f>SUM(S113:S131)-S113-SUM(S121:S124)</f>
        <v>4449</v>
      </c>
      <c r="U112" s="16">
        <v>4246</v>
      </c>
      <c r="V112" s="17">
        <f>SUM(U113:U131)-U113-SUM(U121:U124)</f>
        <v>4247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5336</v>
      </c>
      <c r="E113" s="8">
        <v>5228</v>
      </c>
      <c r="G113" s="8">
        <v>1003</v>
      </c>
      <c r="I113" s="8">
        <v>698</v>
      </c>
      <c r="K113" s="8">
        <v>895</v>
      </c>
      <c r="M113" s="8">
        <v>253</v>
      </c>
      <c r="O113" s="8">
        <v>472</v>
      </c>
      <c r="Q113" s="8">
        <v>2148</v>
      </c>
      <c r="S113" s="8">
        <v>3348</v>
      </c>
      <c r="U113" s="8">
        <v>2720</v>
      </c>
    </row>
    <row r="114" spans="1:33" ht="15" customHeight="1" outlineLevel="1" x14ac:dyDescent="0.4">
      <c r="A114" s="7" t="s">
        <v>134</v>
      </c>
      <c r="B114" s="8" t="s">
        <v>32</v>
      </c>
      <c r="C114" s="8">
        <v>5100</v>
      </c>
      <c r="E114" s="8">
        <v>5100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236</v>
      </c>
      <c r="E115" s="8">
        <v>128</v>
      </c>
      <c r="G115" s="8">
        <v>1003</v>
      </c>
      <c r="I115" s="8">
        <v>698</v>
      </c>
      <c r="K115" s="8">
        <v>895</v>
      </c>
      <c r="M115" s="8">
        <v>253</v>
      </c>
      <c r="O115" s="8">
        <v>472</v>
      </c>
      <c r="Q115" s="8">
        <v>2148</v>
      </c>
      <c r="S115" s="8">
        <v>3348</v>
      </c>
      <c r="U115" s="8">
        <v>2720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  <c r="C119" s="8">
        <v>27</v>
      </c>
      <c r="E119" s="8">
        <v>26</v>
      </c>
      <c r="G119" s="8">
        <v>26</v>
      </c>
    </row>
    <row r="120" spans="1:33" ht="15" customHeight="1" x14ac:dyDescent="0.4">
      <c r="A120" s="7" t="s">
        <v>139</v>
      </c>
      <c r="B120" s="8" t="s">
        <v>32</v>
      </c>
      <c r="C120" s="8">
        <v>557</v>
      </c>
      <c r="E120" s="8">
        <v>628</v>
      </c>
      <c r="G120" s="8">
        <v>542</v>
      </c>
      <c r="I120" s="8">
        <v>651</v>
      </c>
      <c r="K120" s="8">
        <v>643</v>
      </c>
      <c r="M120" s="8">
        <v>641</v>
      </c>
      <c r="O120" s="8">
        <v>629</v>
      </c>
      <c r="Q120" s="8">
        <v>687</v>
      </c>
      <c r="S120" s="8">
        <v>687</v>
      </c>
      <c r="U120" s="8">
        <v>1361</v>
      </c>
    </row>
    <row r="121" spans="1:33" ht="15" customHeight="1" x14ac:dyDescent="0.4">
      <c r="A121" s="7" t="s">
        <v>140</v>
      </c>
      <c r="B121" s="8" t="s">
        <v>32</v>
      </c>
      <c r="C121" s="8">
        <v>496</v>
      </c>
      <c r="E121" s="8">
        <v>519</v>
      </c>
      <c r="G121" s="8">
        <v>542</v>
      </c>
      <c r="I121" s="8">
        <v>651</v>
      </c>
      <c r="K121" s="8">
        <v>643</v>
      </c>
      <c r="M121" s="8">
        <v>641</v>
      </c>
      <c r="O121" s="8">
        <v>629</v>
      </c>
      <c r="Q121" s="8">
        <v>687</v>
      </c>
      <c r="S121" s="8">
        <v>687</v>
      </c>
      <c r="U121" s="8">
        <v>1210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C124" s="8">
        <v>61</v>
      </c>
      <c r="E124" s="8">
        <v>109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240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318</v>
      </c>
      <c r="D131" s="14"/>
      <c r="E131" s="13">
        <v>225</v>
      </c>
      <c r="F131" s="14"/>
      <c r="G131" s="13">
        <v>144</v>
      </c>
      <c r="H131" s="14"/>
      <c r="I131" s="13">
        <v>256</v>
      </c>
      <c r="J131" s="14"/>
      <c r="K131" s="13">
        <v>301</v>
      </c>
      <c r="L131" s="14"/>
      <c r="M131" s="13">
        <v>351</v>
      </c>
      <c r="N131" s="14"/>
      <c r="O131" s="13">
        <v>354</v>
      </c>
      <c r="P131" s="14"/>
      <c r="Q131" s="13">
        <v>647</v>
      </c>
      <c r="R131" s="14"/>
      <c r="S131" s="13">
        <v>174</v>
      </c>
      <c r="T131" s="14"/>
      <c r="U131" s="13">
        <v>166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S134" s="8">
        <v>1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37468</v>
      </c>
      <c r="D136" s="24">
        <f>C84+C112+SUM(C132:C135)</f>
        <v>37467</v>
      </c>
      <c r="E136" s="23">
        <v>35687</v>
      </c>
      <c r="F136" s="24">
        <f>E84+E112+SUM(E132:E135)</f>
        <v>35687</v>
      </c>
      <c r="G136" s="23">
        <v>29766</v>
      </c>
      <c r="H136" s="24">
        <f>G84+G112+SUM(G132:G135)</f>
        <v>29766</v>
      </c>
      <c r="I136" s="23">
        <v>30410</v>
      </c>
      <c r="J136" s="24">
        <f>I84+I112+SUM(I132:I135)</f>
        <v>30411</v>
      </c>
      <c r="K136" s="23">
        <v>32435</v>
      </c>
      <c r="L136" s="24">
        <f>K84+K112+SUM(K132:K135)</f>
        <v>32435</v>
      </c>
      <c r="M136" s="23">
        <v>29681</v>
      </c>
      <c r="N136" s="24">
        <f>M84+M112+SUM(M132:M135)</f>
        <v>29681</v>
      </c>
      <c r="O136" s="23">
        <v>30280</v>
      </c>
      <c r="P136" s="24">
        <f>O84+O112+SUM(O132:O135)</f>
        <v>30280</v>
      </c>
      <c r="Q136" s="23">
        <v>29638</v>
      </c>
      <c r="R136" s="24">
        <f>Q84+Q112+SUM(Q132:Q135)</f>
        <v>29638</v>
      </c>
      <c r="S136" s="23">
        <v>28674</v>
      </c>
      <c r="T136" s="24">
        <f>S84+S112+SUM(S132:S135)</f>
        <v>4450</v>
      </c>
      <c r="U136" s="23">
        <v>31658</v>
      </c>
      <c r="V136" s="24">
        <f>U84+U112+SUM(U132:U135)</f>
        <v>31658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2134</v>
      </c>
      <c r="E141" s="8">
        <v>2134</v>
      </c>
      <c r="G141" s="8">
        <v>2136</v>
      </c>
      <c r="I141" s="8">
        <v>2173</v>
      </c>
      <c r="K141" s="8">
        <v>2173</v>
      </c>
      <c r="M141" s="8">
        <v>2173</v>
      </c>
      <c r="O141" s="8">
        <v>2173</v>
      </c>
      <c r="Q141" s="8">
        <v>2173</v>
      </c>
      <c r="S141" s="8">
        <v>2173</v>
      </c>
      <c r="U141" s="8">
        <v>2173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3275</v>
      </c>
      <c r="E144" s="8">
        <v>3275</v>
      </c>
      <c r="G144" s="8">
        <v>3277</v>
      </c>
      <c r="I144" s="8">
        <v>3314</v>
      </c>
      <c r="K144" s="8">
        <v>3314</v>
      </c>
      <c r="M144" s="8">
        <v>3315</v>
      </c>
      <c r="O144" s="8">
        <v>3315</v>
      </c>
      <c r="Q144" s="8">
        <v>3315</v>
      </c>
      <c r="S144" s="8">
        <v>3314</v>
      </c>
      <c r="U144" s="8">
        <v>3314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3801</v>
      </c>
      <c r="S148" s="8">
        <v>3797</v>
      </c>
      <c r="U148" s="8">
        <v>-240</v>
      </c>
    </row>
    <row r="149" spans="1:21" ht="15" customHeight="1" x14ac:dyDescent="0.4">
      <c r="A149" s="7" t="s">
        <v>165</v>
      </c>
      <c r="B149" s="8" t="s">
        <v>32</v>
      </c>
      <c r="C149" s="8">
        <v>418</v>
      </c>
      <c r="E149" s="8">
        <v>440</v>
      </c>
      <c r="G149" s="8">
        <v>462</v>
      </c>
      <c r="I149" s="8">
        <v>480</v>
      </c>
      <c r="K149" s="8">
        <v>497</v>
      </c>
      <c r="M149" s="8">
        <v>518</v>
      </c>
      <c r="O149" s="8">
        <v>540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  <c r="C151" s="8">
        <v>2874</v>
      </c>
      <c r="E151" s="8">
        <v>2921</v>
      </c>
      <c r="G151" s="8">
        <v>3412</v>
      </c>
    </row>
    <row r="152" spans="1:21" ht="15" customHeight="1" x14ac:dyDescent="0.4">
      <c r="A152" s="7" t="s">
        <v>168</v>
      </c>
      <c r="B152" s="8" t="s">
        <v>32</v>
      </c>
      <c r="C152" s="8">
        <v>549</v>
      </c>
      <c r="E152" s="8">
        <v>753</v>
      </c>
      <c r="G152" s="8">
        <v>292</v>
      </c>
    </row>
    <row r="153" spans="1:21" ht="15" customHeight="1" x14ac:dyDescent="0.4">
      <c r="A153" s="7" t="s">
        <v>169</v>
      </c>
      <c r="B153" s="8" t="s">
        <v>32</v>
      </c>
      <c r="I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  <c r="U155" s="8">
        <v>-24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  <c r="U158" s="8">
        <v>3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>
        <v>47</v>
      </c>
      <c r="T161" s="17"/>
      <c r="U161" s="16">
        <v>41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46718</v>
      </c>
      <c r="D162" s="17">
        <f>C136+C163+C161</f>
        <v>46719</v>
      </c>
      <c r="E162" s="16">
        <v>45212</v>
      </c>
      <c r="F162" s="17">
        <f>E136+E163+E161</f>
        <v>45212</v>
      </c>
      <c r="G162" s="16">
        <v>39347</v>
      </c>
      <c r="H162" s="17">
        <f>G136+G163+G161</f>
        <v>39346</v>
      </c>
      <c r="I162" s="16">
        <v>40276</v>
      </c>
      <c r="J162" s="17">
        <f>I136+I163+I161</f>
        <v>40275</v>
      </c>
      <c r="K162" s="16">
        <v>42448</v>
      </c>
      <c r="L162" s="17">
        <f>K136+K163+K161</f>
        <v>42448</v>
      </c>
      <c r="M162" s="16">
        <v>39738</v>
      </c>
      <c r="N162" s="17">
        <f>M136+M163+M161</f>
        <v>39738</v>
      </c>
      <c r="O162" s="16">
        <v>40088</v>
      </c>
      <c r="P162" s="17">
        <f>O136+O163+O161</f>
        <v>40088</v>
      </c>
      <c r="Q162" s="16">
        <v>38926</v>
      </c>
      <c r="R162" s="17">
        <f>Q136+Q163+Q161</f>
        <v>38926</v>
      </c>
      <c r="S162" s="16">
        <v>38004</v>
      </c>
      <c r="T162" s="17">
        <f>S136+S163+S161</f>
        <v>38005</v>
      </c>
      <c r="U162" s="16">
        <v>36925</v>
      </c>
      <c r="V162" s="17">
        <f>U136+U163+U161</f>
        <v>36924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9251</v>
      </c>
      <c r="E163" s="8">
        <v>9525</v>
      </c>
      <c r="G163" s="8">
        <v>9580</v>
      </c>
      <c r="I163" s="8">
        <v>9865</v>
      </c>
      <c r="K163" s="8">
        <v>10013</v>
      </c>
      <c r="M163" s="8">
        <v>10057</v>
      </c>
      <c r="O163" s="8">
        <v>9808</v>
      </c>
      <c r="Q163" s="8">
        <v>9288</v>
      </c>
      <c r="S163" s="8">
        <v>9284</v>
      </c>
      <c r="U163" s="8">
        <v>5225</v>
      </c>
    </row>
    <row r="164" spans="1:36" ht="15" customHeight="1" x14ac:dyDescent="0.4">
      <c r="A164" s="7" t="s">
        <v>180</v>
      </c>
      <c r="B164" s="8" t="s">
        <v>32</v>
      </c>
      <c r="C164" s="8">
        <v>3423</v>
      </c>
      <c r="E164" s="8">
        <v>3675</v>
      </c>
      <c r="G164" s="8">
        <v>3704</v>
      </c>
      <c r="I164" s="8">
        <v>3899</v>
      </c>
      <c r="K164" s="8">
        <v>4030</v>
      </c>
      <c r="M164" s="8">
        <v>4051</v>
      </c>
      <c r="O164" s="8">
        <v>3780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126902</v>
      </c>
      <c r="E167" s="8">
        <v>131737</v>
      </c>
      <c r="G167" s="8">
        <v>123380</v>
      </c>
      <c r="I167" s="8">
        <v>120999</v>
      </c>
      <c r="K167" s="8">
        <v>117114</v>
      </c>
      <c r="M167" s="8">
        <v>107806</v>
      </c>
      <c r="O167" s="8">
        <v>106546</v>
      </c>
      <c r="Q167" s="8">
        <v>104798</v>
      </c>
      <c r="S167" s="8">
        <v>106444</v>
      </c>
      <c r="U167" s="8">
        <v>92171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109787</v>
      </c>
      <c r="E169" s="8">
        <v>115213</v>
      </c>
      <c r="G169" s="8">
        <v>106364</v>
      </c>
      <c r="I169" s="8">
        <v>100545</v>
      </c>
      <c r="K169" s="8">
        <v>97356</v>
      </c>
      <c r="M169" s="8">
        <v>89045</v>
      </c>
      <c r="O169" s="8">
        <v>88408</v>
      </c>
      <c r="Q169" s="8">
        <v>86309</v>
      </c>
      <c r="S169" s="8">
        <v>86754</v>
      </c>
      <c r="U169" s="8">
        <v>76216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17115</v>
      </c>
      <c r="D171" s="24">
        <f>C167-C169+C170</f>
        <v>17115</v>
      </c>
      <c r="E171" s="23">
        <v>16524</v>
      </c>
      <c r="F171" s="24">
        <f>E167-E169+E170</f>
        <v>16524</v>
      </c>
      <c r="G171" s="23">
        <v>17016</v>
      </c>
      <c r="H171" s="24">
        <f>G167-G169+G170</f>
        <v>17016</v>
      </c>
      <c r="I171" s="23">
        <v>20454</v>
      </c>
      <c r="J171" s="24">
        <f>I167-I169+I170</f>
        <v>20454</v>
      </c>
      <c r="K171" s="23">
        <v>19758</v>
      </c>
      <c r="L171" s="24">
        <f>K167-K169+K170</f>
        <v>19758</v>
      </c>
      <c r="M171" s="23">
        <v>18761</v>
      </c>
      <c r="N171" s="24">
        <f>M167-M169+M170</f>
        <v>18761</v>
      </c>
      <c r="O171" s="23">
        <v>18138</v>
      </c>
      <c r="P171" s="24">
        <f>O167-O169+O170</f>
        <v>18138</v>
      </c>
      <c r="Q171" s="23">
        <v>18490</v>
      </c>
      <c r="R171" s="24">
        <f>Q167-Q169+Q170</f>
        <v>18489</v>
      </c>
      <c r="S171" s="23">
        <v>19690</v>
      </c>
      <c r="T171" s="24">
        <f>S167-S169+S170</f>
        <v>19690</v>
      </c>
      <c r="U171" s="23">
        <v>15955</v>
      </c>
      <c r="V171" s="24">
        <f>U167-U169+U170</f>
        <v>15955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15274</v>
      </c>
      <c r="E172" s="8">
        <v>15936</v>
      </c>
      <c r="G172" s="8">
        <v>16013</v>
      </c>
      <c r="I172" s="8">
        <v>18539</v>
      </c>
      <c r="K172" s="8">
        <v>18617</v>
      </c>
      <c r="M172" s="8">
        <v>18093</v>
      </c>
      <c r="O172" s="8">
        <v>17814</v>
      </c>
      <c r="Q172" s="8">
        <v>17292</v>
      </c>
      <c r="S172" s="8">
        <v>18660</v>
      </c>
      <c r="U172" s="8">
        <v>18467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1841</v>
      </c>
      <c r="D174" s="24">
        <f>C171-C172</f>
        <v>1841</v>
      </c>
      <c r="E174" s="23">
        <v>587</v>
      </c>
      <c r="F174" s="24">
        <f>E171-E172</f>
        <v>588</v>
      </c>
      <c r="G174" s="23">
        <v>1003</v>
      </c>
      <c r="H174" s="24">
        <f>G171-G172</f>
        <v>1003</v>
      </c>
      <c r="I174" s="23">
        <v>1915</v>
      </c>
      <c r="J174" s="24">
        <f>I171-I172</f>
        <v>1915</v>
      </c>
      <c r="K174" s="23">
        <v>1141</v>
      </c>
      <c r="L174" s="24">
        <f>K171-K172</f>
        <v>1141</v>
      </c>
      <c r="M174" s="23">
        <v>668</v>
      </c>
      <c r="N174" s="24">
        <f>M171-M172</f>
        <v>668</v>
      </c>
      <c r="O174" s="23">
        <v>324</v>
      </c>
      <c r="P174" s="24">
        <f>O171-O172</f>
        <v>324</v>
      </c>
      <c r="Q174" s="23">
        <v>1198</v>
      </c>
      <c r="R174" s="24">
        <f>Q171-Q172</f>
        <v>1198</v>
      </c>
      <c r="S174" s="23">
        <v>1030</v>
      </c>
      <c r="T174" s="24">
        <f>S171-S172</f>
        <v>1030</v>
      </c>
      <c r="U174" s="23">
        <v>-2511</v>
      </c>
      <c r="V174" s="24">
        <f>U171-U172</f>
        <v>-2512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282</v>
      </c>
      <c r="D177" s="27">
        <f>SUM(C178:C188)</f>
        <v>282</v>
      </c>
      <c r="E177" s="26">
        <v>308</v>
      </c>
      <c r="F177" s="27">
        <f>SUM(E178:E188)</f>
        <v>308</v>
      </c>
      <c r="G177" s="26">
        <v>679</v>
      </c>
      <c r="H177" s="27">
        <f>SUM(G178:G188)</f>
        <v>678</v>
      </c>
      <c r="I177" s="26">
        <v>343</v>
      </c>
      <c r="J177" s="27">
        <f>SUM(I178:I188)</f>
        <v>343</v>
      </c>
      <c r="K177" s="26">
        <v>122</v>
      </c>
      <c r="L177" s="27">
        <f>SUM(K178:K188)</f>
        <v>122</v>
      </c>
      <c r="M177" s="26">
        <v>161</v>
      </c>
      <c r="N177" s="27">
        <f>SUM(M178:M188)</f>
        <v>161</v>
      </c>
      <c r="O177" s="26">
        <v>197</v>
      </c>
      <c r="P177" s="27">
        <f>SUM(O178:O188)</f>
        <v>197</v>
      </c>
      <c r="Q177" s="26">
        <v>154</v>
      </c>
      <c r="R177" s="27">
        <f>SUM(Q178:Q188)</f>
        <v>154</v>
      </c>
      <c r="S177" s="26">
        <v>373</v>
      </c>
      <c r="T177" s="27">
        <f>SUM(S178:S188)</f>
        <v>374</v>
      </c>
      <c r="U177" s="26">
        <v>199</v>
      </c>
      <c r="V177" s="27">
        <f>SUM(U178:U188)</f>
        <v>200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76</v>
      </c>
      <c r="E178" s="8">
        <v>48</v>
      </c>
      <c r="G178" s="8">
        <v>38</v>
      </c>
      <c r="I178" s="8">
        <v>29</v>
      </c>
      <c r="K178" s="8">
        <v>26</v>
      </c>
      <c r="M178" s="8">
        <v>21</v>
      </c>
      <c r="O178" s="8">
        <v>22</v>
      </c>
      <c r="Q178" s="8">
        <v>34</v>
      </c>
      <c r="S178" s="8">
        <v>25</v>
      </c>
      <c r="U178" s="8">
        <v>22</v>
      </c>
    </row>
    <row r="179" spans="1:36" ht="15" customHeight="1" x14ac:dyDescent="0.4">
      <c r="A179" s="7" t="s">
        <v>195</v>
      </c>
      <c r="B179" s="8" t="s">
        <v>32</v>
      </c>
      <c r="O179" s="8">
        <v>63</v>
      </c>
      <c r="S179" s="8">
        <v>186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14</v>
      </c>
      <c r="E182" s="8">
        <v>11</v>
      </c>
      <c r="G182" s="8">
        <v>310</v>
      </c>
    </row>
    <row r="183" spans="1:36" ht="15" customHeight="1" x14ac:dyDescent="0.4">
      <c r="A183" s="7" t="s">
        <v>199</v>
      </c>
      <c r="B183" s="8" t="s">
        <v>32</v>
      </c>
      <c r="S183" s="8">
        <v>3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11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192</v>
      </c>
      <c r="E188" s="8">
        <v>249</v>
      </c>
      <c r="G188" s="8">
        <v>330</v>
      </c>
      <c r="I188" s="8">
        <v>314</v>
      </c>
      <c r="K188" s="8">
        <v>96</v>
      </c>
      <c r="M188" s="8">
        <v>140</v>
      </c>
      <c r="O188" s="8">
        <v>112</v>
      </c>
      <c r="Q188" s="8">
        <v>109</v>
      </c>
      <c r="S188" s="8">
        <v>160</v>
      </c>
      <c r="U188" s="8">
        <v>178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1035</v>
      </c>
      <c r="D189" s="27">
        <f>SUM(C190:C202)</f>
        <v>1035</v>
      </c>
      <c r="E189" s="26">
        <v>758</v>
      </c>
      <c r="F189" s="27">
        <f>SUM(E190:E202)</f>
        <v>758</v>
      </c>
      <c r="G189" s="26">
        <v>701</v>
      </c>
      <c r="H189" s="27">
        <f>SUM(G190:G202)</f>
        <v>700</v>
      </c>
      <c r="I189" s="26">
        <v>624</v>
      </c>
      <c r="J189" s="27">
        <f>SUM(I190:I202)</f>
        <v>624</v>
      </c>
      <c r="K189" s="26">
        <v>272</v>
      </c>
      <c r="L189" s="27">
        <f>SUM(K190:K202)</f>
        <v>272</v>
      </c>
      <c r="M189" s="26">
        <v>248</v>
      </c>
      <c r="N189" s="27">
        <f>SUM(M190:M202)</f>
        <v>248</v>
      </c>
      <c r="O189" s="26">
        <v>248</v>
      </c>
      <c r="P189" s="27">
        <f>SUM(O190:O202)</f>
        <v>248</v>
      </c>
      <c r="Q189" s="26">
        <v>255</v>
      </c>
      <c r="R189" s="27">
        <f>SUM(Q190:Q202)</f>
        <v>256</v>
      </c>
      <c r="S189" s="26">
        <v>259</v>
      </c>
      <c r="T189" s="27">
        <f>SUM(S190:S202)</f>
        <v>259</v>
      </c>
      <c r="U189" s="26">
        <v>318</v>
      </c>
      <c r="V189" s="27">
        <f>SUM(U190:U202)</f>
        <v>318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902</v>
      </c>
      <c r="E190" s="8">
        <v>689</v>
      </c>
      <c r="G190" s="8">
        <v>554</v>
      </c>
      <c r="I190" s="8">
        <v>424</v>
      </c>
      <c r="K190" s="8">
        <v>207</v>
      </c>
      <c r="M190" s="8">
        <v>166</v>
      </c>
      <c r="O190" s="8">
        <v>164</v>
      </c>
      <c r="Q190" s="8">
        <v>167</v>
      </c>
      <c r="S190" s="8">
        <v>125</v>
      </c>
      <c r="U190" s="8">
        <v>146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  <c r="O193" s="8">
        <v>33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57</v>
      </c>
      <c r="E195" s="8">
        <v>10</v>
      </c>
      <c r="S195" s="8">
        <v>82</v>
      </c>
      <c r="U195" s="8">
        <v>112</v>
      </c>
    </row>
    <row r="196" spans="1:36" ht="15" customHeight="1" x14ac:dyDescent="0.4">
      <c r="A196" s="7" t="s">
        <v>212</v>
      </c>
      <c r="B196" s="8" t="s">
        <v>32</v>
      </c>
      <c r="U196" s="8">
        <v>13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Q199" s="8">
        <v>19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76</v>
      </c>
      <c r="E202" s="8">
        <v>59</v>
      </c>
      <c r="G202" s="8">
        <v>146</v>
      </c>
      <c r="I202" s="8">
        <v>200</v>
      </c>
      <c r="K202" s="8">
        <v>65</v>
      </c>
      <c r="M202" s="8">
        <v>82</v>
      </c>
      <c r="O202" s="8">
        <v>51</v>
      </c>
      <c r="Q202" s="8">
        <v>70</v>
      </c>
      <c r="S202" s="8">
        <v>52</v>
      </c>
      <c r="U202" s="8">
        <v>47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1087</v>
      </c>
      <c r="D203" s="24">
        <f>C174+C177-C189</f>
        <v>1088</v>
      </c>
      <c r="E203" s="23">
        <v>137</v>
      </c>
      <c r="F203" s="24">
        <f>E174+E177-E189</f>
        <v>137</v>
      </c>
      <c r="G203" s="23">
        <v>981</v>
      </c>
      <c r="H203" s="24">
        <f>G174+G177-G189</f>
        <v>981</v>
      </c>
      <c r="I203" s="23">
        <v>1635</v>
      </c>
      <c r="J203" s="24">
        <f>I174+I177-I189</f>
        <v>1634</v>
      </c>
      <c r="K203" s="23">
        <v>991</v>
      </c>
      <c r="L203" s="24">
        <f>K174+K177-K189</f>
        <v>991</v>
      </c>
      <c r="M203" s="23">
        <v>581</v>
      </c>
      <c r="N203" s="24">
        <f>M174+M177-M189</f>
        <v>581</v>
      </c>
      <c r="O203" s="23">
        <v>273</v>
      </c>
      <c r="P203" s="24">
        <f>O174+O177-O189</f>
        <v>273</v>
      </c>
      <c r="Q203" s="23">
        <v>1096</v>
      </c>
      <c r="R203" s="24">
        <f>Q174+Q177-Q189</f>
        <v>1097</v>
      </c>
      <c r="S203" s="23">
        <v>1144</v>
      </c>
      <c r="T203" s="24">
        <f>S174+S177-S189</f>
        <v>1144</v>
      </c>
      <c r="U203" s="23">
        <v>-2630</v>
      </c>
      <c r="V203" s="24">
        <f>U174+U177-U189</f>
        <v>-2630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23</v>
      </c>
      <c r="D204" s="20">
        <f>SUM(C205:C215)</f>
        <v>23</v>
      </c>
      <c r="E204" s="19">
        <v>930</v>
      </c>
      <c r="F204" s="20">
        <f>SUM(E205:E215)</f>
        <v>930</v>
      </c>
      <c r="G204" s="19">
        <v>155</v>
      </c>
      <c r="H204" s="20">
        <f>SUM(G205:G215)</f>
        <v>155</v>
      </c>
      <c r="I204" s="19">
        <v>703</v>
      </c>
      <c r="J204" s="20">
        <f>SUM(I205:I215)</f>
        <v>703</v>
      </c>
      <c r="K204" s="19">
        <v>1158</v>
      </c>
      <c r="L204" s="20">
        <f>SUM(K205:K215)</f>
        <v>1158</v>
      </c>
      <c r="M204" s="19">
        <v>1542</v>
      </c>
      <c r="N204" s="20">
        <f>SUM(M205:M215)</f>
        <v>1542</v>
      </c>
      <c r="O204" s="19">
        <v>181</v>
      </c>
      <c r="P204" s="20">
        <f>SUM(O205:O215)</f>
        <v>181</v>
      </c>
      <c r="Q204" s="19">
        <v>31</v>
      </c>
      <c r="R204" s="20">
        <f>SUM(Q205:Q215)</f>
        <v>31</v>
      </c>
      <c r="S204" s="19"/>
      <c r="T204" s="20">
        <f>SUM(S205:S215)</f>
        <v>0</v>
      </c>
      <c r="U204" s="19">
        <v>259</v>
      </c>
      <c r="V204" s="20">
        <f>SUM(U205:U215)</f>
        <v>259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E208" s="8">
        <v>930</v>
      </c>
      <c r="G208" s="8">
        <v>155</v>
      </c>
      <c r="I208" s="8">
        <v>656</v>
      </c>
      <c r="K208" s="8">
        <v>1158</v>
      </c>
      <c r="M208" s="8">
        <v>1516</v>
      </c>
      <c r="O208" s="8">
        <v>181</v>
      </c>
      <c r="Q208" s="8">
        <v>31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23</v>
      </c>
      <c r="I215" s="8">
        <v>47</v>
      </c>
      <c r="M215" s="8">
        <v>26</v>
      </c>
      <c r="U215" s="8">
        <v>259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191</v>
      </c>
      <c r="D216" s="27">
        <f>SUM(C217:C227)</f>
        <v>191</v>
      </c>
      <c r="E216" s="26">
        <v>124</v>
      </c>
      <c r="F216" s="27">
        <f>SUM(E217:E227)</f>
        <v>123</v>
      </c>
      <c r="G216" s="26">
        <v>209</v>
      </c>
      <c r="H216" s="27">
        <f>SUM(G217:G227)</f>
        <v>208</v>
      </c>
      <c r="I216" s="26">
        <v>1207</v>
      </c>
      <c r="J216" s="27">
        <f>SUM(I217:I227)</f>
        <v>1208</v>
      </c>
      <c r="K216" s="26">
        <v>1203</v>
      </c>
      <c r="L216" s="27">
        <f>SUM(K217:K227)</f>
        <v>1203</v>
      </c>
      <c r="M216" s="26">
        <v>1293</v>
      </c>
      <c r="N216" s="27">
        <f>SUM(M217:M227)</f>
        <v>1293</v>
      </c>
      <c r="O216" s="26">
        <v>251</v>
      </c>
      <c r="P216" s="27">
        <f>SUM(O217:O227)</f>
        <v>251</v>
      </c>
      <c r="Q216" s="26">
        <v>359</v>
      </c>
      <c r="R216" s="27">
        <f>SUM(Q217:Q227)</f>
        <v>359</v>
      </c>
      <c r="S216" s="26">
        <v>456</v>
      </c>
      <c r="T216" s="27">
        <f>SUM(S217:S227)</f>
        <v>457</v>
      </c>
      <c r="U216" s="26">
        <v>2934</v>
      </c>
      <c r="V216" s="27">
        <f>SUM(U217:U227)</f>
        <v>2932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  <c r="U220" s="8">
        <v>333</v>
      </c>
    </row>
    <row r="221" spans="1:36" ht="15" customHeight="1" x14ac:dyDescent="0.4">
      <c r="A221" s="7" t="s">
        <v>211</v>
      </c>
      <c r="B221" s="8" t="s">
        <v>32</v>
      </c>
      <c r="C221" s="8">
        <v>177</v>
      </c>
      <c r="E221" s="8">
        <v>123</v>
      </c>
      <c r="G221" s="8">
        <v>208</v>
      </c>
      <c r="I221" s="8">
        <v>690</v>
      </c>
      <c r="K221" s="8">
        <v>446</v>
      </c>
      <c r="M221" s="8">
        <v>91</v>
      </c>
      <c r="O221" s="8">
        <v>128</v>
      </c>
      <c r="Q221" s="8">
        <v>153</v>
      </c>
      <c r="S221" s="8">
        <v>179</v>
      </c>
      <c r="U221" s="8">
        <v>523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2074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14</v>
      </c>
      <c r="I227" s="8">
        <v>518</v>
      </c>
      <c r="K227" s="8">
        <v>757</v>
      </c>
      <c r="M227" s="8">
        <v>1202</v>
      </c>
      <c r="O227" s="8">
        <v>123</v>
      </c>
      <c r="Q227" s="8">
        <v>206</v>
      </c>
      <c r="S227" s="8">
        <v>278</v>
      </c>
      <c r="U227" s="8">
        <v>2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920</v>
      </c>
      <c r="D229" s="24">
        <f>C203+C204-C216</f>
        <v>919</v>
      </c>
      <c r="E229" s="23">
        <v>943</v>
      </c>
      <c r="F229" s="24">
        <f>E203+E204-E216</f>
        <v>943</v>
      </c>
      <c r="G229" s="23">
        <v>927</v>
      </c>
      <c r="H229" s="24">
        <f>G203+G204-G216</f>
        <v>927</v>
      </c>
      <c r="I229" s="23">
        <v>1131</v>
      </c>
      <c r="J229" s="24">
        <f>I203+I204-I216</f>
        <v>1131</v>
      </c>
      <c r="K229" s="23">
        <v>946</v>
      </c>
      <c r="L229" s="24">
        <f>K203+K204-K216</f>
        <v>946</v>
      </c>
      <c r="M229" s="23">
        <v>830</v>
      </c>
      <c r="N229" s="24">
        <f>M203+M204-M216</f>
        <v>830</v>
      </c>
      <c r="O229" s="23">
        <v>204</v>
      </c>
      <c r="P229" s="24">
        <f>O203+O204-O216</f>
        <v>203</v>
      </c>
      <c r="Q229" s="23">
        <v>768</v>
      </c>
      <c r="R229" s="24">
        <f>Q203+Q204-Q216</f>
        <v>768</v>
      </c>
      <c r="S229" s="23">
        <v>688</v>
      </c>
      <c r="T229" s="24">
        <f>S203+S204-S216</f>
        <v>688</v>
      </c>
      <c r="U229" s="23">
        <v>-5307</v>
      </c>
      <c r="V229" s="24">
        <f>U203+U204-U216</f>
        <v>-5305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920</v>
      </c>
      <c r="E232" s="8">
        <v>943</v>
      </c>
      <c r="G232" s="8">
        <v>927</v>
      </c>
      <c r="I232" s="8">
        <v>1131</v>
      </c>
      <c r="K232" s="8">
        <v>946</v>
      </c>
      <c r="M232" s="8">
        <v>830</v>
      </c>
      <c r="O232" s="8">
        <v>204</v>
      </c>
      <c r="Q232" s="8">
        <v>768</v>
      </c>
      <c r="S232" s="8">
        <v>688</v>
      </c>
      <c r="U232" s="8">
        <v>-5307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618</v>
      </c>
      <c r="D233" s="14">
        <f>SUM(C234:C244)</f>
        <v>618</v>
      </c>
      <c r="E233" s="13">
        <v>446</v>
      </c>
      <c r="F233" s="14">
        <f>SUM(E234:E244)</f>
        <v>446</v>
      </c>
      <c r="G233" s="13">
        <v>663</v>
      </c>
      <c r="H233" s="14">
        <f>SUM(G234:G244)</f>
        <v>663</v>
      </c>
      <c r="I233" s="13">
        <v>647</v>
      </c>
      <c r="J233" s="14">
        <f>SUM(I234:I244)</f>
        <v>640</v>
      </c>
      <c r="K233" s="13">
        <v>592</v>
      </c>
      <c r="L233" s="14">
        <f>SUM(K234:K244)</f>
        <v>544</v>
      </c>
      <c r="M233" s="13">
        <v>597</v>
      </c>
      <c r="N233" s="14">
        <f>SUM(M234:M244)</f>
        <v>565</v>
      </c>
      <c r="O233" s="13">
        <v>272</v>
      </c>
      <c r="P233" s="14">
        <f>SUM(O234:O244)</f>
        <v>308</v>
      </c>
      <c r="Q233" s="13">
        <v>657</v>
      </c>
      <c r="R233" s="14">
        <f>SUM(Q234:Q244)</f>
        <v>657</v>
      </c>
      <c r="S233" s="13">
        <v>464</v>
      </c>
      <c r="T233" s="14">
        <f>SUM(S234:S244)</f>
        <v>-14</v>
      </c>
      <c r="U233" s="13">
        <v>-1479</v>
      </c>
      <c r="V233" s="14">
        <f>SUM(U234:U244)</f>
        <v>-1484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618</v>
      </c>
      <c r="E236" s="8">
        <v>446</v>
      </c>
      <c r="G236" s="8">
        <v>663</v>
      </c>
      <c r="I236" s="8">
        <v>647</v>
      </c>
      <c r="K236" s="8">
        <v>592</v>
      </c>
      <c r="M236" s="8">
        <v>597</v>
      </c>
      <c r="O236" s="8">
        <v>272</v>
      </c>
      <c r="Q236" s="8">
        <v>886</v>
      </c>
      <c r="S236" s="8">
        <v>22</v>
      </c>
      <c r="U236" s="8">
        <v>173</v>
      </c>
    </row>
    <row r="237" spans="1:36" ht="15" customHeight="1" x14ac:dyDescent="0.4">
      <c r="A237" s="7" t="s">
        <v>245</v>
      </c>
      <c r="B237" s="8" t="s">
        <v>32</v>
      </c>
      <c r="Q237" s="8">
        <v>-229</v>
      </c>
      <c r="S237" s="8">
        <v>-33</v>
      </c>
      <c r="U237" s="8">
        <v>-1652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S240" s="8">
        <v>-3</v>
      </c>
      <c r="U240" s="8">
        <v>-5</v>
      </c>
    </row>
    <row r="241" spans="1:36" ht="15" customHeight="1" x14ac:dyDescent="0.4">
      <c r="A241" s="7" t="s">
        <v>249</v>
      </c>
      <c r="B241" s="8" t="s">
        <v>32</v>
      </c>
      <c r="I241" s="8">
        <v>2</v>
      </c>
      <c r="K241" s="8">
        <v>2</v>
      </c>
      <c r="M241" s="8">
        <v>2</v>
      </c>
      <c r="O241" s="8">
        <v>2</v>
      </c>
    </row>
    <row r="242" spans="1:36" ht="15" customHeight="1" x14ac:dyDescent="0.4">
      <c r="A242" s="7" t="s">
        <v>250</v>
      </c>
      <c r="B242" s="8" t="s">
        <v>32</v>
      </c>
      <c r="I242" s="8">
        <v>-9</v>
      </c>
      <c r="K242" s="8">
        <v>-50</v>
      </c>
      <c r="M242" s="8">
        <v>-34</v>
      </c>
      <c r="O242" s="8">
        <v>34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301</v>
      </c>
      <c r="D245" s="24">
        <f>D229-C233+SUM(C242:C244)-C241-C240</f>
        <v>301</v>
      </c>
      <c r="E245" s="23">
        <v>497</v>
      </c>
      <c r="F245" s="24">
        <f>F229-E233+SUM(E242:E244)-E241-E240</f>
        <v>497</v>
      </c>
      <c r="G245" s="23">
        <v>264</v>
      </c>
      <c r="H245" s="24">
        <f>H229-G233+SUM(G242:G244)-G241-G240</f>
        <v>264</v>
      </c>
      <c r="I245" s="23">
        <v>473</v>
      </c>
      <c r="J245" s="24">
        <f>J229-I233+SUM(I242:I244)-I241-I240</f>
        <v>473</v>
      </c>
      <c r="K245" s="23">
        <v>301</v>
      </c>
      <c r="L245" s="24">
        <f>L229-K233+SUM(K242:K244)-K241-K240</f>
        <v>302</v>
      </c>
      <c r="M245" s="23">
        <v>197</v>
      </c>
      <c r="N245" s="24">
        <f>N229-M233+SUM(M242:M244)-M241-M240</f>
        <v>197</v>
      </c>
      <c r="O245" s="23">
        <v>-36</v>
      </c>
      <c r="P245" s="24">
        <f>P229-O233+SUM(O242:O244)-O241-O240</f>
        <v>-37</v>
      </c>
      <c r="Q245" s="23">
        <v>110</v>
      </c>
      <c r="R245" s="24">
        <f>R229-Q233+SUM(Q242:Q244)-Q241-Q240</f>
        <v>111</v>
      </c>
      <c r="S245" s="23">
        <v>227</v>
      </c>
      <c r="T245" s="24">
        <f>T229-S233+SUM(S242:S244)-S241-S240</f>
        <v>227</v>
      </c>
      <c r="U245" s="23">
        <v>-3822</v>
      </c>
      <c r="V245" s="24">
        <f>V229-U233+SUM(U242:U244)-U241-U240</f>
        <v>-3821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688</v>
      </c>
      <c r="U246" s="8">
        <v>-5307</v>
      </c>
    </row>
    <row r="247" spans="1:36" ht="15" customHeight="1" x14ac:dyDescent="0.4">
      <c r="A247" s="7" t="s">
        <v>255</v>
      </c>
      <c r="B247" s="8" t="s">
        <v>32</v>
      </c>
      <c r="S247" s="8">
        <v>1539</v>
      </c>
      <c r="U247" s="8">
        <v>1681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-186</v>
      </c>
    </row>
    <row r="252" spans="1:36" ht="15" customHeight="1" x14ac:dyDescent="0.4">
      <c r="A252" s="7" t="s">
        <v>520</v>
      </c>
      <c r="B252" s="8" t="s">
        <v>32</v>
      </c>
      <c r="U252" s="8">
        <v>333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</row>
    <row r="255" spans="1:36" ht="15" customHeight="1" x14ac:dyDescent="0.4">
      <c r="A255" s="7" t="s">
        <v>263</v>
      </c>
      <c r="B255" s="8" t="s">
        <v>32</v>
      </c>
      <c r="S255" s="8">
        <v>94</v>
      </c>
      <c r="U255" s="8">
        <v>123</v>
      </c>
    </row>
    <row r="256" spans="1:36" ht="15" customHeight="1" x14ac:dyDescent="0.4">
      <c r="A256" s="7" t="s">
        <v>264</v>
      </c>
      <c r="B256" s="8" t="s">
        <v>32</v>
      </c>
      <c r="S256" s="8">
        <v>78</v>
      </c>
      <c r="U256" s="8">
        <v>105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-45</v>
      </c>
      <c r="U261" s="8">
        <v>133</v>
      </c>
    </row>
    <row r="262" spans="1:21" ht="15" customHeight="1" x14ac:dyDescent="0.4">
      <c r="A262" s="7" t="s">
        <v>270</v>
      </c>
      <c r="B262" s="8" t="s">
        <v>32</v>
      </c>
      <c r="S262" s="8">
        <v>-5</v>
      </c>
      <c r="U262" s="8">
        <v>674</v>
      </c>
    </row>
    <row r="263" spans="1:21" ht="15" customHeight="1" x14ac:dyDescent="0.4">
      <c r="A263" s="7" t="s">
        <v>271</v>
      </c>
      <c r="B263" s="8" t="s">
        <v>32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-24</v>
      </c>
      <c r="U265" s="8">
        <v>-21</v>
      </c>
    </row>
    <row r="266" spans="1:21" ht="15" customHeight="1" x14ac:dyDescent="0.4">
      <c r="A266" s="7" t="s">
        <v>274</v>
      </c>
      <c r="B266" s="8" t="s">
        <v>32</v>
      </c>
      <c r="S266" s="8">
        <v>125</v>
      </c>
      <c r="U266" s="8">
        <v>146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235</v>
      </c>
      <c r="U272" s="8">
        <v>317</v>
      </c>
    </row>
    <row r="273" spans="1:36" ht="15" customHeight="1" x14ac:dyDescent="0.4">
      <c r="A273" s="7" t="s">
        <v>281</v>
      </c>
      <c r="B273" s="8" t="s">
        <v>32</v>
      </c>
      <c r="S273" s="8">
        <v>-12</v>
      </c>
      <c r="U273" s="8">
        <v>527</v>
      </c>
    </row>
    <row r="274" spans="1:36" ht="15" customHeight="1" x14ac:dyDescent="0.4">
      <c r="A274" s="7" t="s">
        <v>282</v>
      </c>
      <c r="B274" s="8" t="s">
        <v>32</v>
      </c>
      <c r="S274" s="8">
        <v>189</v>
      </c>
      <c r="U274" s="8">
        <v>-824</v>
      </c>
    </row>
    <row r="275" spans="1:36" ht="15" customHeight="1" x14ac:dyDescent="0.4">
      <c r="A275" s="7" t="s">
        <v>283</v>
      </c>
      <c r="B275" s="8" t="s">
        <v>32</v>
      </c>
      <c r="S275" s="8">
        <v>638</v>
      </c>
      <c r="U275" s="8">
        <v>-216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-169</v>
      </c>
      <c r="U277" s="8">
        <v>69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/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3144</v>
      </c>
      <c r="T285" s="27">
        <f>SUM(S246:S280)</f>
        <v>3145</v>
      </c>
      <c r="U285" s="26">
        <v>-2258</v>
      </c>
      <c r="V285" s="27">
        <f>SUM(U246:U280)</f>
        <v>-2260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26</v>
      </c>
      <c r="U286" s="8">
        <v>22</v>
      </c>
    </row>
    <row r="287" spans="1:36" ht="15" customHeight="1" x14ac:dyDescent="0.4">
      <c r="A287" s="7" t="s">
        <v>295</v>
      </c>
      <c r="B287" s="8" t="s">
        <v>32</v>
      </c>
      <c r="S287" s="8">
        <v>-120</v>
      </c>
      <c r="U287" s="8">
        <v>-149</v>
      </c>
    </row>
    <row r="288" spans="1:36" ht="15" customHeight="1" x14ac:dyDescent="0.4">
      <c r="A288" s="7" t="s">
        <v>296</v>
      </c>
      <c r="B288" s="8" t="s">
        <v>32</v>
      </c>
      <c r="S288" s="8">
        <v>-1042</v>
      </c>
      <c r="U288" s="8">
        <v>-211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2008</v>
      </c>
      <c r="T291" s="24">
        <f>T285+SUM(S286:S290)</f>
        <v>2009</v>
      </c>
      <c r="U291" s="23">
        <v>-2596</v>
      </c>
      <c r="V291" s="24">
        <f>U285+SUM(U286:U290)</f>
        <v>-2596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-1388</v>
      </c>
      <c r="U294" s="8">
        <v>-1590</v>
      </c>
    </row>
    <row r="295" spans="1:36" ht="15" customHeight="1" x14ac:dyDescent="0.4">
      <c r="A295" s="7" t="s">
        <v>303</v>
      </c>
      <c r="B295" s="8" t="s">
        <v>32</v>
      </c>
      <c r="S295" s="8">
        <v>2</v>
      </c>
    </row>
    <row r="296" spans="1:36" ht="15" customHeight="1" x14ac:dyDescent="0.4">
      <c r="A296" s="7" t="s">
        <v>304</v>
      </c>
      <c r="B296" s="8" t="s">
        <v>32</v>
      </c>
      <c r="S296" s="8">
        <v>-18</v>
      </c>
    </row>
    <row r="297" spans="1:36" ht="15" customHeight="1" x14ac:dyDescent="0.4">
      <c r="A297" s="7" t="s">
        <v>305</v>
      </c>
      <c r="B297" s="8" t="s">
        <v>32</v>
      </c>
      <c r="S297" s="8">
        <v>700</v>
      </c>
    </row>
    <row r="298" spans="1:36" ht="15" customHeight="1" x14ac:dyDescent="0.4">
      <c r="A298" s="7" t="s">
        <v>306</v>
      </c>
      <c r="B298" s="8" t="s">
        <v>32</v>
      </c>
      <c r="U298" s="8">
        <v>-23</v>
      </c>
    </row>
    <row r="299" spans="1:36" ht="15" customHeight="1" x14ac:dyDescent="0.4">
      <c r="A299" s="7" t="s">
        <v>307</v>
      </c>
      <c r="B299" s="8" t="s">
        <v>32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-70</v>
      </c>
      <c r="U302" s="8">
        <v>-117</v>
      </c>
    </row>
    <row r="303" spans="1:36" ht="15" customHeight="1" x14ac:dyDescent="0.4">
      <c r="A303" s="7" t="s">
        <v>311</v>
      </c>
      <c r="B303" s="8" t="s">
        <v>32</v>
      </c>
      <c r="S303" s="8">
        <v>302</v>
      </c>
      <c r="U303" s="8">
        <v>79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63</v>
      </c>
      <c r="U305" s="8">
        <v>105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-409</v>
      </c>
      <c r="T306" s="24">
        <f>SUM(S292:S305)</f>
        <v>-409</v>
      </c>
      <c r="U306" s="23">
        <v>-1545</v>
      </c>
      <c r="V306" s="24">
        <f>SUM(U292:U305)</f>
        <v>-1546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S308" s="8">
        <v>-2570</v>
      </c>
      <c r="U308" s="8">
        <v>4428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1764</v>
      </c>
      <c r="U312" s="8">
        <v>100</v>
      </c>
    </row>
    <row r="313" spans="1:36" ht="15" customHeight="1" x14ac:dyDescent="0.4">
      <c r="A313" s="7" t="s">
        <v>320</v>
      </c>
      <c r="B313" s="8" t="s">
        <v>32</v>
      </c>
      <c r="S313" s="8">
        <v>-199</v>
      </c>
      <c r="U313" s="8">
        <v>-790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S320" s="8">
        <v>-214</v>
      </c>
      <c r="U320" s="8">
        <v>-214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  <c r="S322" s="8">
        <v>-1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-1220</v>
      </c>
      <c r="T324" s="24">
        <f>SUM(S307:S323)</f>
        <v>-1220</v>
      </c>
      <c r="U324" s="23">
        <v>3523</v>
      </c>
      <c r="V324" s="24">
        <f>SUM(U307:U323)</f>
        <v>3524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1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380</v>
      </c>
      <c r="T326" s="24">
        <f>S329-S327-S328</f>
        <v>380</v>
      </c>
      <c r="U326" s="23">
        <v>-619</v>
      </c>
      <c r="V326" s="24">
        <f>U329-U327-U328</f>
        <v>-620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681</v>
      </c>
      <c r="U327" s="8">
        <v>1289</v>
      </c>
    </row>
    <row r="328" spans="1:36" ht="15" customHeight="1" x14ac:dyDescent="0.4">
      <c r="A328" s="7" t="s">
        <v>335</v>
      </c>
      <c r="B328" s="8" t="s">
        <v>32</v>
      </c>
      <c r="S328" s="8">
        <v>228</v>
      </c>
    </row>
    <row r="329" spans="1:36" ht="15" customHeight="1" x14ac:dyDescent="0.4">
      <c r="A329" s="7" t="s">
        <v>336</v>
      </c>
      <c r="B329" s="8" t="s">
        <v>32</v>
      </c>
      <c r="S329" s="8">
        <v>1289</v>
      </c>
      <c r="U329" s="8">
        <v>669</v>
      </c>
    </row>
    <row r="330" spans="1:36" ht="15" customHeight="1" x14ac:dyDescent="0.4">
      <c r="A330" s="7" t="s">
        <v>337</v>
      </c>
      <c r="B330" s="8" t="s">
        <v>32</v>
      </c>
      <c r="S330" s="8">
        <v>1289</v>
      </c>
      <c r="U330" s="8">
        <v>669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7373-EFD3-4568-9C5D-7FCB0647E9AB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533</v>
      </c>
      <c r="D1" s="10"/>
      <c r="E1" s="9" t="s">
        <v>532</v>
      </c>
      <c r="F1" s="10"/>
      <c r="G1" s="9" t="s">
        <v>531</v>
      </c>
      <c r="H1" s="10"/>
      <c r="I1" s="9" t="s">
        <v>530</v>
      </c>
      <c r="J1" s="10"/>
      <c r="K1" s="9" t="s">
        <v>529</v>
      </c>
      <c r="L1" s="10"/>
      <c r="M1" s="9" t="s">
        <v>528</v>
      </c>
      <c r="N1" s="10"/>
      <c r="O1" s="9" t="s">
        <v>527</v>
      </c>
      <c r="P1" s="10"/>
      <c r="Q1" s="9" t="s">
        <v>526</v>
      </c>
      <c r="R1" s="10"/>
      <c r="S1" s="9" t="s">
        <v>525</v>
      </c>
      <c r="T1" s="10"/>
      <c r="U1" s="9" t="s">
        <v>524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I4" s="8">
        <v>2</v>
      </c>
      <c r="K4" s="8">
        <v>2</v>
      </c>
      <c r="M4" s="8">
        <v>2</v>
      </c>
      <c r="O4" s="8">
        <v>2</v>
      </c>
      <c r="Q4" s="8">
        <v>2</v>
      </c>
      <c r="S4" s="8">
        <v>5</v>
      </c>
      <c r="U4" s="8">
        <v>5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47492000</v>
      </c>
      <c r="E5" s="8">
        <v>47492000</v>
      </c>
      <c r="G5" s="8">
        <v>47492000</v>
      </c>
      <c r="I5" s="8">
        <v>47492000</v>
      </c>
      <c r="K5" s="8">
        <v>47492000</v>
      </c>
      <c r="M5" s="8">
        <v>47491985</v>
      </c>
      <c r="O5" s="8">
        <v>47491985</v>
      </c>
      <c r="Q5" s="8">
        <v>65591985</v>
      </c>
      <c r="S5" s="8">
        <v>65591985</v>
      </c>
      <c r="U5" s="8">
        <v>65591985</v>
      </c>
    </row>
    <row r="6" spans="1:36" ht="15" customHeight="1" x14ac:dyDescent="0.4">
      <c r="A6" s="7" t="s">
        <v>27</v>
      </c>
      <c r="B6" s="8" t="s">
        <v>26</v>
      </c>
      <c r="I6" s="8">
        <v>1000</v>
      </c>
      <c r="K6" s="8">
        <v>1000</v>
      </c>
      <c r="M6" s="8">
        <v>710</v>
      </c>
      <c r="O6" s="8">
        <v>486</v>
      </c>
      <c r="Q6" s="8">
        <v>1097</v>
      </c>
      <c r="S6" s="8">
        <v>100</v>
      </c>
      <c r="U6" s="8">
        <v>4181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523</v>
      </c>
      <c r="D7" s="14"/>
      <c r="E7" s="13" t="s">
        <v>523</v>
      </c>
      <c r="F7" s="14"/>
      <c r="G7" s="13" t="s">
        <v>523</v>
      </c>
      <c r="H7" s="14"/>
      <c r="I7" s="13" t="s">
        <v>523</v>
      </c>
      <c r="J7" s="14"/>
      <c r="K7" s="13" t="s">
        <v>523</v>
      </c>
      <c r="L7" s="14"/>
      <c r="M7" s="13" t="s">
        <v>523</v>
      </c>
      <c r="N7" s="14"/>
      <c r="O7" s="13" t="s">
        <v>523</v>
      </c>
      <c r="P7" s="14"/>
      <c r="Q7" s="13" t="s">
        <v>523</v>
      </c>
      <c r="R7" s="14"/>
      <c r="S7" s="13" t="s">
        <v>523</v>
      </c>
      <c r="T7" s="14"/>
      <c r="U7" s="13" t="s">
        <v>523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35210</v>
      </c>
      <c r="D8" s="17">
        <f>SUM(C9:C35)-SUM(C17:C21)</f>
        <v>35210</v>
      </c>
      <c r="E8" s="16">
        <v>37380</v>
      </c>
      <c r="F8" s="17">
        <f>SUM(E9:E35)-SUM(E17:E21)</f>
        <v>37380</v>
      </c>
      <c r="G8" s="16">
        <v>37088</v>
      </c>
      <c r="H8" s="17">
        <f>SUM(G9:G35)-SUM(G17:G21)</f>
        <v>37088</v>
      </c>
      <c r="I8" s="16">
        <v>35272</v>
      </c>
      <c r="J8" s="17">
        <f>SUM(I9:I35)-SUM(I17:I21)</f>
        <v>35273</v>
      </c>
      <c r="K8" s="16">
        <v>35336</v>
      </c>
      <c r="L8" s="17">
        <f>SUM(K9:K35)-SUM(K17:K21)</f>
        <v>35335</v>
      </c>
      <c r="M8" s="16">
        <v>30792</v>
      </c>
      <c r="N8" s="17">
        <f>SUM(M9:M35)-SUM(M17:M21)</f>
        <v>30791</v>
      </c>
      <c r="O8" s="16">
        <v>18083</v>
      </c>
      <c r="P8" s="17">
        <f>SUM(O9:O35)-SUM(O17:O21)</f>
        <v>18084</v>
      </c>
      <c r="Q8" s="16">
        <v>17006</v>
      </c>
      <c r="R8" s="17">
        <f>SUM(Q9:Q35)-SUM(Q17:Q21)</f>
        <v>17006</v>
      </c>
      <c r="S8" s="16">
        <v>12002</v>
      </c>
      <c r="T8" s="17">
        <f>SUM(S9:S35)-SUM(S17:S21)</f>
        <v>12002</v>
      </c>
      <c r="U8" s="16">
        <v>9147</v>
      </c>
      <c r="V8" s="17">
        <f>SUM(U9:U35)-SUM(U17:U21)</f>
        <v>9148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5442</v>
      </c>
      <c r="E10" s="8">
        <v>6145</v>
      </c>
      <c r="G10" s="8">
        <v>5128</v>
      </c>
      <c r="I10" s="8">
        <v>4901</v>
      </c>
      <c r="K10" s="8">
        <v>5419</v>
      </c>
      <c r="M10" s="8">
        <v>4902</v>
      </c>
      <c r="O10" s="8">
        <v>1949</v>
      </c>
      <c r="Q10" s="8">
        <v>2400</v>
      </c>
      <c r="S10" s="8">
        <v>1332</v>
      </c>
      <c r="U10" s="8">
        <v>1432</v>
      </c>
    </row>
    <row r="11" spans="1:36" ht="15" customHeight="1" x14ac:dyDescent="0.4">
      <c r="A11" s="7" t="s">
        <v>35</v>
      </c>
      <c r="B11" s="8" t="s">
        <v>32</v>
      </c>
      <c r="C11" s="8">
        <v>19238</v>
      </c>
      <c r="E11" s="8">
        <v>19410</v>
      </c>
      <c r="G11" s="8">
        <v>20533</v>
      </c>
      <c r="I11" s="8">
        <v>17625</v>
      </c>
      <c r="K11" s="8">
        <v>19342</v>
      </c>
      <c r="M11" s="8">
        <v>13566</v>
      </c>
      <c r="O11" s="8">
        <v>9055</v>
      </c>
      <c r="Q11" s="8">
        <v>7988</v>
      </c>
      <c r="S11" s="8">
        <v>5859</v>
      </c>
      <c r="U11" s="8">
        <v>4234</v>
      </c>
    </row>
    <row r="12" spans="1:36" ht="15" customHeight="1" x14ac:dyDescent="0.4">
      <c r="A12" s="7" t="s">
        <v>36</v>
      </c>
      <c r="B12" s="8" t="s">
        <v>32</v>
      </c>
      <c r="I12" s="8">
        <v>933</v>
      </c>
      <c r="K12" s="8">
        <v>798</v>
      </c>
      <c r="M12" s="8">
        <v>1100</v>
      </c>
      <c r="O12" s="8">
        <v>89</v>
      </c>
      <c r="Q12" s="8">
        <v>286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166</v>
      </c>
      <c r="E15" s="8">
        <v>188</v>
      </c>
      <c r="G15" s="8">
        <v>213</v>
      </c>
      <c r="I15" s="8">
        <v>204</v>
      </c>
      <c r="K15" s="8">
        <v>179</v>
      </c>
      <c r="M15" s="8">
        <v>229</v>
      </c>
      <c r="O15" s="8">
        <v>40</v>
      </c>
      <c r="Q15" s="8">
        <v>64</v>
      </c>
      <c r="S15" s="8">
        <v>51</v>
      </c>
    </row>
    <row r="16" spans="1:36" ht="15" customHeight="1" x14ac:dyDescent="0.4">
      <c r="A16" s="7" t="s">
        <v>40</v>
      </c>
      <c r="B16" s="8" t="s">
        <v>32</v>
      </c>
      <c r="C16" s="8">
        <v>9966</v>
      </c>
      <c r="E16" s="8">
        <v>11320</v>
      </c>
      <c r="G16" s="8">
        <v>10709</v>
      </c>
      <c r="I16" s="8">
        <v>10757</v>
      </c>
      <c r="K16" s="8">
        <v>8664</v>
      </c>
      <c r="M16" s="8">
        <v>9977</v>
      </c>
      <c r="O16" s="8">
        <v>6225</v>
      </c>
      <c r="Q16" s="8">
        <v>5228</v>
      </c>
      <c r="S16" s="8">
        <v>4195</v>
      </c>
      <c r="U16" s="8">
        <v>3209</v>
      </c>
    </row>
    <row r="17" spans="1:21" ht="15" customHeight="1" x14ac:dyDescent="0.4">
      <c r="A17" s="7" t="s">
        <v>41</v>
      </c>
      <c r="B17" s="8" t="s">
        <v>32</v>
      </c>
      <c r="C17" s="8">
        <v>6717</v>
      </c>
      <c r="E17" s="8">
        <v>7373</v>
      </c>
      <c r="G17" s="8">
        <v>8224</v>
      </c>
      <c r="S17" s="8">
        <v>2410</v>
      </c>
      <c r="U17" s="8">
        <v>2039</v>
      </c>
    </row>
    <row r="18" spans="1:21" ht="15" customHeight="1" x14ac:dyDescent="0.4">
      <c r="A18" s="7" t="s">
        <v>42</v>
      </c>
      <c r="B18" s="8" t="s">
        <v>32</v>
      </c>
      <c r="S18" s="8">
        <v>535</v>
      </c>
      <c r="U18" s="8">
        <v>282</v>
      </c>
    </row>
    <row r="19" spans="1:21" ht="15" customHeight="1" x14ac:dyDescent="0.4">
      <c r="A19" s="7" t="s">
        <v>43</v>
      </c>
      <c r="B19" s="8" t="s">
        <v>32</v>
      </c>
      <c r="C19" s="8">
        <v>571</v>
      </c>
      <c r="E19" s="8">
        <v>840</v>
      </c>
      <c r="G19" s="8">
        <v>884</v>
      </c>
      <c r="S19" s="8">
        <v>475</v>
      </c>
      <c r="U19" s="8">
        <v>274</v>
      </c>
    </row>
    <row r="20" spans="1:21" ht="15" customHeight="1" x14ac:dyDescent="0.4">
      <c r="A20" s="7" t="s">
        <v>44</v>
      </c>
      <c r="B20" s="8" t="s">
        <v>32</v>
      </c>
      <c r="C20" s="8">
        <v>2678</v>
      </c>
      <c r="E20" s="8">
        <v>3107</v>
      </c>
      <c r="G20" s="8">
        <v>1601</v>
      </c>
      <c r="S20" s="8">
        <v>775</v>
      </c>
      <c r="U20" s="8">
        <v>613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  <c r="C22" s="8">
        <v>36</v>
      </c>
      <c r="E22" s="8">
        <v>41</v>
      </c>
      <c r="G22" s="8">
        <v>10</v>
      </c>
    </row>
    <row r="23" spans="1:21" ht="15" customHeight="1" x14ac:dyDescent="0.4">
      <c r="A23" s="7" t="s">
        <v>47</v>
      </c>
      <c r="B23" s="8" t="s">
        <v>32</v>
      </c>
      <c r="C23" s="8">
        <v>323</v>
      </c>
      <c r="E23" s="8">
        <v>219</v>
      </c>
      <c r="G23" s="8">
        <v>266</v>
      </c>
      <c r="I23" s="8">
        <v>239</v>
      </c>
      <c r="K23" s="8">
        <v>270</v>
      </c>
      <c r="M23" s="8">
        <v>158</v>
      </c>
      <c r="O23" s="8">
        <v>189</v>
      </c>
      <c r="Q23" s="8">
        <v>288</v>
      </c>
    </row>
    <row r="24" spans="1:21" ht="15" customHeight="1" x14ac:dyDescent="0.4">
      <c r="A24" s="7" t="s">
        <v>48</v>
      </c>
      <c r="B24" s="8" t="s">
        <v>32</v>
      </c>
      <c r="C24" s="8">
        <v>82</v>
      </c>
      <c r="E24" s="8">
        <v>140</v>
      </c>
      <c r="G24" s="8">
        <v>331</v>
      </c>
    </row>
    <row r="25" spans="1:21" ht="15" customHeight="1" x14ac:dyDescent="0.4">
      <c r="A25" s="7" t="s">
        <v>49</v>
      </c>
      <c r="B25" s="8" t="s">
        <v>32</v>
      </c>
      <c r="C25" s="8">
        <v>19</v>
      </c>
      <c r="E25" s="8">
        <v>14</v>
      </c>
      <c r="G25" s="8">
        <v>11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  <c r="C32" s="8">
        <v>1</v>
      </c>
      <c r="E32" s="8">
        <v>1</v>
      </c>
    </row>
    <row r="33" spans="1:36" ht="15" customHeight="1" x14ac:dyDescent="0.4">
      <c r="A33" s="7" t="s">
        <v>57</v>
      </c>
      <c r="B33" s="8" t="s">
        <v>32</v>
      </c>
      <c r="C33" s="8">
        <v>145</v>
      </c>
      <c r="E33" s="8">
        <v>118</v>
      </c>
      <c r="G33" s="8">
        <v>99</v>
      </c>
      <c r="I33" s="8">
        <v>812</v>
      </c>
      <c r="K33" s="8">
        <v>875</v>
      </c>
      <c r="M33" s="8">
        <v>1049</v>
      </c>
      <c r="O33" s="8">
        <v>673</v>
      </c>
      <c r="Q33" s="8">
        <v>857</v>
      </c>
      <c r="S33" s="8">
        <v>630</v>
      </c>
      <c r="U33" s="8">
        <v>304</v>
      </c>
    </row>
    <row r="34" spans="1:36" ht="15" customHeight="1" x14ac:dyDescent="0.4">
      <c r="A34" s="7" t="s">
        <v>58</v>
      </c>
      <c r="B34" s="8" t="s">
        <v>32</v>
      </c>
      <c r="C34" s="8">
        <v>-208</v>
      </c>
      <c r="E34" s="8">
        <v>-216</v>
      </c>
      <c r="G34" s="8">
        <v>-212</v>
      </c>
      <c r="I34" s="8">
        <v>-198</v>
      </c>
      <c r="K34" s="8">
        <v>-212</v>
      </c>
      <c r="M34" s="8">
        <v>-190</v>
      </c>
      <c r="O34" s="8">
        <v>-136</v>
      </c>
      <c r="Q34" s="8">
        <v>-105</v>
      </c>
      <c r="S34" s="8">
        <v>-65</v>
      </c>
      <c r="U34" s="8">
        <v>-31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22098</v>
      </c>
      <c r="D36" s="17">
        <f>C37+C46+C55</f>
        <v>22098</v>
      </c>
      <c r="E36" s="16">
        <v>21690</v>
      </c>
      <c r="F36" s="17">
        <f>E37+E46+E55</f>
        <v>21690</v>
      </c>
      <c r="G36" s="16">
        <v>21844</v>
      </c>
      <c r="H36" s="17">
        <f>G37+G46+G55</f>
        <v>21843</v>
      </c>
      <c r="I36" s="16">
        <v>21911</v>
      </c>
      <c r="J36" s="17">
        <f>I37+I46+I55</f>
        <v>21912</v>
      </c>
      <c r="K36" s="16">
        <v>20246</v>
      </c>
      <c r="L36" s="17">
        <f>K37+K46+K55</f>
        <v>20246</v>
      </c>
      <c r="M36" s="16">
        <v>20087</v>
      </c>
      <c r="N36" s="17">
        <f>M37+M46+M55</f>
        <v>20087</v>
      </c>
      <c r="O36" s="16">
        <v>19955</v>
      </c>
      <c r="P36" s="17">
        <f>O37+O46+O55</f>
        <v>19954</v>
      </c>
      <c r="Q36" s="16">
        <v>24350</v>
      </c>
      <c r="R36" s="17">
        <f>Q37+Q46+Q55</f>
        <v>24349</v>
      </c>
      <c r="S36" s="16">
        <v>23955</v>
      </c>
      <c r="T36" s="17">
        <f>S37+S46+S55</f>
        <v>23954</v>
      </c>
      <c r="U36" s="16">
        <v>21985</v>
      </c>
      <c r="V36" s="17">
        <f>U37+U46+U55</f>
        <v>21985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15896</v>
      </c>
      <c r="D37" s="20">
        <f>SUM(C38:C45)-C43-SUM(C39:C41)</f>
        <v>15896</v>
      </c>
      <c r="E37" s="19">
        <v>15696</v>
      </c>
      <c r="F37" s="20">
        <f>SUM(E38:E45)-E43-SUM(E39:E41)</f>
        <v>15696</v>
      </c>
      <c r="G37" s="19">
        <v>16098</v>
      </c>
      <c r="H37" s="20">
        <f>SUM(G38:G45)-G43-SUM(G39:G41)</f>
        <v>16099</v>
      </c>
      <c r="I37" s="19">
        <v>16528</v>
      </c>
      <c r="J37" s="20">
        <f>SUM(I38:I45)-I43-SUM(I39:I41)</f>
        <v>16528</v>
      </c>
      <c r="K37" s="19">
        <v>15390</v>
      </c>
      <c r="L37" s="20">
        <f>SUM(K38:K45)-K43-SUM(K39:K41)</f>
        <v>15390</v>
      </c>
      <c r="M37" s="19">
        <v>15236</v>
      </c>
      <c r="N37" s="20">
        <f>SUM(M38:M45)-M43-SUM(M39:M41)</f>
        <v>15237</v>
      </c>
      <c r="O37" s="19">
        <v>14503</v>
      </c>
      <c r="P37" s="20">
        <f>SUM(O38:O45)-O43-SUM(O39:O41)</f>
        <v>14503</v>
      </c>
      <c r="Q37" s="19">
        <v>20724</v>
      </c>
      <c r="R37" s="20">
        <f>SUM(Q38:Q45)-Q43-SUM(Q39:Q41)</f>
        <v>20724</v>
      </c>
      <c r="S37" s="19">
        <v>20872</v>
      </c>
      <c r="T37" s="20">
        <f>SUM(S38:S45)-S43-SUM(S39:S41)</f>
        <v>20872</v>
      </c>
      <c r="U37" s="19">
        <v>19731</v>
      </c>
      <c r="V37" s="20">
        <f>SUM(U38:U45)-U43-SUM(U39:U41)</f>
        <v>19732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8895</v>
      </c>
      <c r="E38" s="8">
        <v>8489</v>
      </c>
      <c r="G38" s="8">
        <v>8721</v>
      </c>
      <c r="I38" s="8">
        <v>9145</v>
      </c>
      <c r="K38" s="8">
        <v>8165</v>
      </c>
      <c r="M38" s="8">
        <v>7945</v>
      </c>
      <c r="O38" s="8">
        <v>7592</v>
      </c>
      <c r="Q38" s="8">
        <v>7114</v>
      </c>
      <c r="S38" s="8">
        <v>6654</v>
      </c>
      <c r="U38" s="8">
        <v>5628</v>
      </c>
    </row>
    <row r="39" spans="1:36" ht="15" customHeight="1" x14ac:dyDescent="0.4">
      <c r="A39" s="7" t="s">
        <v>63</v>
      </c>
      <c r="B39" s="8" t="s">
        <v>32</v>
      </c>
      <c r="C39" s="8">
        <v>3904</v>
      </c>
      <c r="E39" s="8">
        <v>4029</v>
      </c>
      <c r="G39" s="8">
        <v>4731</v>
      </c>
      <c r="M39" s="8">
        <v>3910</v>
      </c>
      <c r="O39" s="8">
        <v>3687</v>
      </c>
      <c r="Q39" s="8">
        <v>3531</v>
      </c>
      <c r="S39" s="8">
        <v>3359</v>
      </c>
      <c r="U39" s="8">
        <v>3071</v>
      </c>
    </row>
    <row r="40" spans="1:36" ht="15" customHeight="1" x14ac:dyDescent="0.4">
      <c r="A40" s="7" t="s">
        <v>64</v>
      </c>
      <c r="B40" s="8" t="s">
        <v>32</v>
      </c>
      <c r="C40" s="8">
        <v>4832</v>
      </c>
      <c r="E40" s="8">
        <v>4328</v>
      </c>
      <c r="G40" s="8">
        <v>3789</v>
      </c>
      <c r="M40" s="8">
        <v>3864</v>
      </c>
      <c r="O40" s="8">
        <v>3767</v>
      </c>
      <c r="Q40" s="8">
        <v>3447</v>
      </c>
      <c r="S40" s="8">
        <v>3107</v>
      </c>
      <c r="U40" s="8">
        <v>2446</v>
      </c>
    </row>
    <row r="41" spans="1:36" ht="15" customHeight="1" x14ac:dyDescent="0.4">
      <c r="A41" s="7" t="s">
        <v>65</v>
      </c>
      <c r="B41" s="8" t="s">
        <v>32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159</v>
      </c>
      <c r="D43" s="14"/>
      <c r="E43" s="13">
        <v>132</v>
      </c>
      <c r="F43" s="14"/>
      <c r="G43" s="13">
        <v>201</v>
      </c>
      <c r="H43" s="14"/>
      <c r="I43" s="13"/>
      <c r="J43" s="14"/>
      <c r="K43" s="13"/>
      <c r="L43" s="14"/>
      <c r="M43" s="13">
        <v>170</v>
      </c>
      <c r="N43" s="14"/>
      <c r="O43" s="13">
        <v>138</v>
      </c>
      <c r="P43" s="14"/>
      <c r="Q43" s="13">
        <v>136</v>
      </c>
      <c r="R43" s="14"/>
      <c r="S43" s="13">
        <v>188</v>
      </c>
      <c r="T43" s="14"/>
      <c r="U43" s="13">
        <v>111</v>
      </c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47</v>
      </c>
      <c r="E44" s="8">
        <v>4</v>
      </c>
      <c r="G44" s="8">
        <v>171</v>
      </c>
      <c r="I44" s="8">
        <v>1</v>
      </c>
      <c r="K44" s="8">
        <v>24</v>
      </c>
      <c r="M44" s="8">
        <v>6</v>
      </c>
    </row>
    <row r="45" spans="1:36" ht="15" customHeight="1" x14ac:dyDescent="0.4">
      <c r="A45" s="7" t="s">
        <v>69</v>
      </c>
      <c r="B45" s="8" t="s">
        <v>32</v>
      </c>
      <c r="C45" s="8">
        <v>6954</v>
      </c>
      <c r="E45" s="8">
        <v>7203</v>
      </c>
      <c r="G45" s="8">
        <v>7207</v>
      </c>
      <c r="I45" s="8">
        <v>7382</v>
      </c>
      <c r="K45" s="8">
        <v>7201</v>
      </c>
      <c r="M45" s="8">
        <v>7286</v>
      </c>
      <c r="O45" s="8">
        <v>6911</v>
      </c>
      <c r="Q45" s="8">
        <v>13610</v>
      </c>
      <c r="S45" s="8">
        <v>14218</v>
      </c>
      <c r="U45" s="8">
        <v>14104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35</v>
      </c>
      <c r="D46" s="20">
        <f>C46</f>
        <v>35</v>
      </c>
      <c r="E46" s="19">
        <v>36</v>
      </c>
      <c r="F46" s="20">
        <f>E46</f>
        <v>36</v>
      </c>
      <c r="G46" s="19">
        <v>36</v>
      </c>
      <c r="H46" s="20">
        <f>G46</f>
        <v>36</v>
      </c>
      <c r="I46" s="19">
        <v>37</v>
      </c>
      <c r="J46" s="20">
        <f>I46</f>
        <v>37</v>
      </c>
      <c r="K46" s="19">
        <v>39</v>
      </c>
      <c r="L46" s="20">
        <f>K46</f>
        <v>39</v>
      </c>
      <c r="M46" s="19">
        <v>37</v>
      </c>
      <c r="N46" s="20">
        <f>M46</f>
        <v>37</v>
      </c>
      <c r="O46" s="19">
        <v>37</v>
      </c>
      <c r="P46" s="20">
        <f>O46</f>
        <v>37</v>
      </c>
      <c r="Q46" s="19">
        <v>37</v>
      </c>
      <c r="R46" s="20">
        <f>Q46</f>
        <v>37</v>
      </c>
      <c r="S46" s="19">
        <v>81</v>
      </c>
      <c r="T46" s="20">
        <f>S46</f>
        <v>81</v>
      </c>
      <c r="U46" s="19">
        <v>74</v>
      </c>
      <c r="V46" s="20">
        <f>U46</f>
        <v>74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81</v>
      </c>
      <c r="U54" s="8">
        <v>74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6167</v>
      </c>
      <c r="D55" s="20">
        <f>SUM(C56:C76)-C56</f>
        <v>6167</v>
      </c>
      <c r="E55" s="19">
        <v>5958</v>
      </c>
      <c r="F55" s="20">
        <f>SUM(E56:E76)-E56</f>
        <v>5958</v>
      </c>
      <c r="G55" s="19">
        <v>5709</v>
      </c>
      <c r="H55" s="20">
        <f>SUM(G56:G76)-G56</f>
        <v>5710</v>
      </c>
      <c r="I55" s="19">
        <v>5347</v>
      </c>
      <c r="J55" s="20">
        <f>SUM(I56:I76)-I56</f>
        <v>5347</v>
      </c>
      <c r="K55" s="19">
        <v>4817</v>
      </c>
      <c r="L55" s="20">
        <f>SUM(K56:K76)-K56</f>
        <v>4817</v>
      </c>
      <c r="M55" s="19">
        <v>4814</v>
      </c>
      <c r="N55" s="20">
        <f>SUM(M56:M76)-M56</f>
        <v>4814</v>
      </c>
      <c r="O55" s="19">
        <v>5414</v>
      </c>
      <c r="P55" s="20">
        <f>SUM(O56:O76)-O56</f>
        <v>5414</v>
      </c>
      <c r="Q55" s="19">
        <v>3588</v>
      </c>
      <c r="R55" s="20">
        <f>SUM(Q56:Q76)-Q56</f>
        <v>3588</v>
      </c>
      <c r="S55" s="19">
        <v>3001</v>
      </c>
      <c r="T55" s="20">
        <f>SUM(S56:S76)-S56</f>
        <v>3002</v>
      </c>
      <c r="U55" s="19">
        <v>2180</v>
      </c>
      <c r="V55" s="20">
        <f>SUM(U56:U76)-U56</f>
        <v>2179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3271</v>
      </c>
      <c r="D56" s="11">
        <f>SUM(C57:C61)</f>
        <v>3403</v>
      </c>
      <c r="E56" s="8">
        <v>3101</v>
      </c>
      <c r="F56" s="11">
        <f>SUM(E57:E61)</f>
        <v>3233</v>
      </c>
      <c r="G56" s="8">
        <v>3027</v>
      </c>
      <c r="H56" s="11">
        <f>SUM(G57:G61)</f>
        <v>3159</v>
      </c>
      <c r="I56" s="8">
        <v>2883</v>
      </c>
      <c r="J56" s="11">
        <f>SUM(I57:I61)</f>
        <v>2883</v>
      </c>
      <c r="K56" s="8">
        <v>2282</v>
      </c>
      <c r="L56" s="11">
        <f>SUM(K57:K61)</f>
        <v>2282</v>
      </c>
      <c r="M56" s="8">
        <v>2202</v>
      </c>
      <c r="N56" s="11">
        <f>SUM(M57:M61)</f>
        <v>2202</v>
      </c>
      <c r="O56" s="8">
        <v>1742</v>
      </c>
      <c r="P56" s="11">
        <f>SUM(O57:O61)</f>
        <v>1742</v>
      </c>
      <c r="Q56" s="8">
        <v>1632</v>
      </c>
      <c r="R56" s="11">
        <f>SUM(Q57:Q61)</f>
        <v>1632</v>
      </c>
      <c r="S56" s="8">
        <v>1536</v>
      </c>
      <c r="T56" s="11">
        <f>SUM(S57:S61)</f>
        <v>1536</v>
      </c>
      <c r="U56" s="8">
        <v>947</v>
      </c>
      <c r="V56" s="11">
        <f>SUM(U57:U61)</f>
        <v>947</v>
      </c>
    </row>
    <row r="57" spans="1:36" ht="15" customHeight="1" x14ac:dyDescent="0.4">
      <c r="A57" s="7" t="s">
        <v>80</v>
      </c>
      <c r="B57" s="8" t="s">
        <v>32</v>
      </c>
      <c r="C57" s="8">
        <v>3271</v>
      </c>
      <c r="E57" s="8">
        <v>3101</v>
      </c>
      <c r="G57" s="8">
        <v>3027</v>
      </c>
      <c r="I57" s="8">
        <v>2829</v>
      </c>
      <c r="K57" s="8">
        <v>2221</v>
      </c>
      <c r="M57" s="8">
        <v>2133</v>
      </c>
      <c r="O57" s="8">
        <v>1682</v>
      </c>
      <c r="Q57" s="8">
        <v>1568</v>
      </c>
      <c r="S57" s="8">
        <v>1388</v>
      </c>
      <c r="U57" s="8">
        <v>822</v>
      </c>
    </row>
    <row r="58" spans="1:36" ht="15" customHeight="1" x14ac:dyDescent="0.4">
      <c r="A58" s="7" t="s">
        <v>81</v>
      </c>
      <c r="B58" s="8" t="s">
        <v>32</v>
      </c>
      <c r="C58" s="8">
        <v>132</v>
      </c>
      <c r="E58" s="8">
        <v>132</v>
      </c>
      <c r="G58" s="8">
        <v>132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I61" s="8">
        <v>54</v>
      </c>
      <c r="K61" s="8">
        <v>61</v>
      </c>
      <c r="M61" s="8">
        <v>69</v>
      </c>
      <c r="O61" s="8">
        <v>60</v>
      </c>
      <c r="Q61" s="8">
        <v>64</v>
      </c>
      <c r="S61" s="8">
        <v>148</v>
      </c>
      <c r="U61" s="8">
        <v>125</v>
      </c>
    </row>
    <row r="62" spans="1:36" ht="15" customHeight="1" x14ac:dyDescent="0.4">
      <c r="A62" s="7" t="s">
        <v>85</v>
      </c>
      <c r="B62" s="8" t="s">
        <v>32</v>
      </c>
      <c r="C62" s="8">
        <v>217</v>
      </c>
      <c r="E62" s="8">
        <v>186</v>
      </c>
      <c r="G62" s="8">
        <v>151</v>
      </c>
      <c r="I62" s="8">
        <v>19</v>
      </c>
      <c r="K62" s="8">
        <v>7</v>
      </c>
      <c r="M62" s="8">
        <v>8</v>
      </c>
      <c r="O62" s="8">
        <v>9</v>
      </c>
      <c r="S62" s="8">
        <v>5</v>
      </c>
      <c r="U62" s="8">
        <v>95</v>
      </c>
    </row>
    <row r="63" spans="1:36" ht="15" customHeight="1" x14ac:dyDescent="0.4">
      <c r="A63" s="7" t="s">
        <v>86</v>
      </c>
      <c r="B63" s="8" t="s">
        <v>32</v>
      </c>
      <c r="O63" s="8">
        <v>1010</v>
      </c>
      <c r="Q63" s="8">
        <v>542</v>
      </c>
    </row>
    <row r="64" spans="1:36" ht="15" customHeight="1" x14ac:dyDescent="0.4">
      <c r="A64" s="7" t="s">
        <v>87</v>
      </c>
      <c r="B64" s="8" t="s">
        <v>32</v>
      </c>
      <c r="C64" s="8">
        <v>483</v>
      </c>
      <c r="E64" s="8">
        <v>410</v>
      </c>
      <c r="G64" s="8">
        <v>386</v>
      </c>
      <c r="O64" s="8">
        <v>647</v>
      </c>
      <c r="Q64" s="8">
        <v>2391</v>
      </c>
      <c r="S64" s="8">
        <v>2472</v>
      </c>
      <c r="U64" s="8">
        <v>2102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72</v>
      </c>
      <c r="E67" s="8">
        <v>66</v>
      </c>
      <c r="G67" s="8">
        <v>62</v>
      </c>
      <c r="M67" s="8">
        <v>182</v>
      </c>
      <c r="O67" s="8">
        <v>161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  <c r="M69" s="8">
        <v>1697</v>
      </c>
      <c r="O69" s="8">
        <v>1697</v>
      </c>
      <c r="Q69" s="8">
        <v>810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213</v>
      </c>
      <c r="U71" s="8">
        <v>213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2486</v>
      </c>
      <c r="D74" s="20">
        <f>C74</f>
        <v>2486</v>
      </c>
      <c r="E74" s="19">
        <v>2460</v>
      </c>
      <c r="F74" s="20">
        <f>E74</f>
        <v>2460</v>
      </c>
      <c r="G74" s="19">
        <v>2302</v>
      </c>
      <c r="H74" s="20">
        <f>G74</f>
        <v>2302</v>
      </c>
      <c r="I74" s="19">
        <v>2695</v>
      </c>
      <c r="J74" s="20">
        <f>I74</f>
        <v>2695</v>
      </c>
      <c r="K74" s="19">
        <v>2773</v>
      </c>
      <c r="L74" s="20">
        <f>K74</f>
        <v>2773</v>
      </c>
      <c r="M74" s="19">
        <v>951</v>
      </c>
      <c r="N74" s="20">
        <f>M74</f>
        <v>951</v>
      </c>
      <c r="O74" s="19">
        <v>512</v>
      </c>
      <c r="P74" s="20">
        <f>O74</f>
        <v>512</v>
      </c>
      <c r="Q74" s="19">
        <v>515</v>
      </c>
      <c r="R74" s="20">
        <f>Q74</f>
        <v>515</v>
      </c>
      <c r="S74" s="19">
        <v>1132</v>
      </c>
      <c r="T74" s="20">
        <f>S74</f>
        <v>1132</v>
      </c>
      <c r="U74" s="19">
        <v>983</v>
      </c>
      <c r="V74" s="20">
        <f>U74</f>
        <v>983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-494</v>
      </c>
      <c r="E75" s="8">
        <v>-397</v>
      </c>
      <c r="G75" s="8">
        <v>-350</v>
      </c>
      <c r="I75" s="8">
        <v>-250</v>
      </c>
      <c r="K75" s="8">
        <v>-245</v>
      </c>
      <c r="M75" s="8">
        <v>-226</v>
      </c>
      <c r="O75" s="8">
        <v>-364</v>
      </c>
      <c r="Q75" s="8">
        <v>-2302</v>
      </c>
      <c r="S75" s="8">
        <v>-2356</v>
      </c>
      <c r="U75" s="8">
        <v>-2161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>
        <v>11</v>
      </c>
      <c r="R77" s="14"/>
      <c r="S77" s="13">
        <v>5</v>
      </c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  <c r="Q80" s="8">
        <v>11</v>
      </c>
      <c r="S80" s="8">
        <v>5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57308</v>
      </c>
      <c r="D83" s="24">
        <f>C8+C37+C46+C55+C77+C81+C82</f>
        <v>57308</v>
      </c>
      <c r="E83" s="23">
        <v>59070</v>
      </c>
      <c r="F83" s="24">
        <f>E8+E37+E46+E55+E77+E81+E82</f>
        <v>59070</v>
      </c>
      <c r="G83" s="23">
        <v>58932</v>
      </c>
      <c r="H83" s="24">
        <f>G8+G37+G46+G55+G77+G81+G82</f>
        <v>58931</v>
      </c>
      <c r="I83" s="23">
        <v>57184</v>
      </c>
      <c r="J83" s="24">
        <f>I8+I37+I46+I55+I77+I81+I82</f>
        <v>57184</v>
      </c>
      <c r="K83" s="23">
        <v>55582</v>
      </c>
      <c r="L83" s="24">
        <f>K8+K37+K46+K55+K77+K81+K82</f>
        <v>55582</v>
      </c>
      <c r="M83" s="23">
        <v>50879</v>
      </c>
      <c r="N83" s="24">
        <f>M8+M37+M46+M55+M77+M81+M82</f>
        <v>50879</v>
      </c>
      <c r="O83" s="23">
        <v>38038</v>
      </c>
      <c r="P83" s="24">
        <f>O8+O37+O46+O55+O77+O81+O82</f>
        <v>38037</v>
      </c>
      <c r="Q83" s="23">
        <v>41367</v>
      </c>
      <c r="R83" s="24">
        <f>Q8+Q37+Q46+Q55+Q77+Q81+Q82</f>
        <v>41366</v>
      </c>
      <c r="S83" s="23">
        <v>35962</v>
      </c>
      <c r="T83" s="24">
        <f>S8+S37+S46+S55+S77+S81+S82</f>
        <v>35961</v>
      </c>
      <c r="U83" s="23">
        <v>31132</v>
      </c>
      <c r="V83" s="24">
        <f>V8+U37+U46+U55+U77+U81+U82</f>
        <v>31133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34008</v>
      </c>
      <c r="D84" s="15">
        <f>SUM(C85:C111)-C87</f>
        <v>34008</v>
      </c>
      <c r="E84" s="16">
        <v>35352</v>
      </c>
      <c r="F84" s="17">
        <f>SUM(E85:E111)-E87</f>
        <v>35352</v>
      </c>
      <c r="G84" s="16">
        <v>34564</v>
      </c>
      <c r="H84" s="17">
        <f>SUM(G85:G111)-G87</f>
        <v>34562</v>
      </c>
      <c r="I84" s="16">
        <v>32906</v>
      </c>
      <c r="J84" s="17">
        <f>SUM(I85:I111)-I87</f>
        <v>32905</v>
      </c>
      <c r="K84" s="16">
        <v>36362</v>
      </c>
      <c r="L84" s="17">
        <f>SUM(K85:K111)-K87</f>
        <v>36363</v>
      </c>
      <c r="M84" s="16">
        <v>34553</v>
      </c>
      <c r="N84" s="17">
        <f>SUM(M85:M111)-M87</f>
        <v>34553</v>
      </c>
      <c r="O84" s="16">
        <v>30520</v>
      </c>
      <c r="P84" s="17">
        <f>SUM(O85:O111)-O87</f>
        <v>30519</v>
      </c>
      <c r="Q84" s="16">
        <v>29559</v>
      </c>
      <c r="R84" s="17">
        <f>SUM(Q85:Q111)-Q87</f>
        <v>29559</v>
      </c>
      <c r="S84" s="16"/>
      <c r="T84" s="17">
        <f>SUM(S85:S111)-S87</f>
        <v>28628</v>
      </c>
      <c r="U84" s="16">
        <v>28824</v>
      </c>
      <c r="V84" s="17">
        <f>SUM(U85:U111)-U87</f>
        <v>28824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21859</v>
      </c>
      <c r="E85" s="8">
        <v>22352</v>
      </c>
      <c r="G85" s="8">
        <v>21422</v>
      </c>
      <c r="I85" s="8">
        <v>19056</v>
      </c>
      <c r="K85" s="8">
        <v>21016</v>
      </c>
      <c r="M85" s="8">
        <v>18155</v>
      </c>
      <c r="O85" s="8">
        <v>12564</v>
      </c>
      <c r="Q85" s="8">
        <v>11143</v>
      </c>
      <c r="S85" s="8">
        <v>7194</v>
      </c>
      <c r="U85" s="8">
        <v>4593</v>
      </c>
    </row>
    <row r="86" spans="1:36" ht="15" customHeight="1" x14ac:dyDescent="0.4">
      <c r="A86" s="7" t="s">
        <v>106</v>
      </c>
      <c r="B86" s="8" t="s">
        <v>32</v>
      </c>
      <c r="I86" s="8">
        <v>244</v>
      </c>
      <c r="K86" s="8">
        <v>364</v>
      </c>
      <c r="M86" s="8">
        <v>313</v>
      </c>
      <c r="O86" s="8">
        <v>234</v>
      </c>
      <c r="Q86" s="8">
        <v>77</v>
      </c>
    </row>
    <row r="87" spans="1:36" ht="15" customHeight="1" x14ac:dyDescent="0.4">
      <c r="A87" s="7" t="s">
        <v>107</v>
      </c>
      <c r="B87" s="8" t="s">
        <v>32</v>
      </c>
      <c r="C87" s="8">
        <v>7636</v>
      </c>
      <c r="E87" s="8">
        <v>8957</v>
      </c>
      <c r="G87" s="8">
        <v>8843</v>
      </c>
      <c r="I87" s="8">
        <v>10625</v>
      </c>
      <c r="K87" s="8">
        <v>11686</v>
      </c>
      <c r="M87" s="8">
        <v>13335</v>
      </c>
      <c r="O87" s="8">
        <v>13894</v>
      </c>
      <c r="Q87" s="8">
        <v>16773</v>
      </c>
      <c r="S87" s="8">
        <v>20102</v>
      </c>
      <c r="U87" s="8">
        <v>22661</v>
      </c>
    </row>
    <row r="88" spans="1:36" ht="15" customHeight="1" outlineLevel="1" x14ac:dyDescent="0.4">
      <c r="A88" s="7" t="s">
        <v>108</v>
      </c>
      <c r="B88" s="8" t="s">
        <v>32</v>
      </c>
      <c r="C88" s="8">
        <v>7636</v>
      </c>
      <c r="E88" s="8">
        <v>8897</v>
      </c>
      <c r="G88" s="8">
        <v>8713</v>
      </c>
      <c r="I88" s="8">
        <v>10495</v>
      </c>
      <c r="K88" s="8">
        <v>11686</v>
      </c>
      <c r="M88" s="8">
        <v>13335</v>
      </c>
      <c r="O88" s="8">
        <v>13894</v>
      </c>
      <c r="Q88" s="8">
        <v>16773</v>
      </c>
      <c r="S88" s="8">
        <v>20102</v>
      </c>
      <c r="U88" s="8">
        <v>22661</v>
      </c>
    </row>
    <row r="89" spans="1:36" ht="15" customHeight="1" outlineLevel="1" x14ac:dyDescent="0.4">
      <c r="A89" s="7" t="s">
        <v>109</v>
      </c>
      <c r="B89" s="8" t="s">
        <v>32</v>
      </c>
      <c r="E89" s="8">
        <v>60</v>
      </c>
      <c r="G89" s="8">
        <v>130</v>
      </c>
      <c r="I89" s="8">
        <v>130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1436</v>
      </c>
      <c r="E91" s="8">
        <v>1375</v>
      </c>
      <c r="G91" s="8">
        <v>1303</v>
      </c>
      <c r="I91" s="8">
        <v>2093</v>
      </c>
      <c r="K91" s="8">
        <v>2450</v>
      </c>
      <c r="M91" s="8">
        <v>1915</v>
      </c>
      <c r="O91" s="8">
        <v>1703</v>
      </c>
      <c r="Q91" s="8">
        <v>1184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297</v>
      </c>
      <c r="E93" s="8">
        <v>207</v>
      </c>
      <c r="G93" s="8">
        <v>112</v>
      </c>
      <c r="I93" s="8">
        <v>170</v>
      </c>
      <c r="K93" s="8">
        <v>27</v>
      </c>
      <c r="M93" s="8">
        <v>54</v>
      </c>
      <c r="O93" s="8">
        <v>52</v>
      </c>
      <c r="Q93" s="8">
        <v>49</v>
      </c>
      <c r="S93" s="8">
        <v>35</v>
      </c>
      <c r="U93" s="8">
        <v>36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C98" s="8">
        <v>195</v>
      </c>
      <c r="E98" s="8">
        <v>164</v>
      </c>
      <c r="G98" s="8">
        <v>278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737</v>
      </c>
      <c r="E104" s="8">
        <v>715</v>
      </c>
      <c r="G104" s="8">
        <v>711</v>
      </c>
      <c r="I104" s="8">
        <v>80</v>
      </c>
      <c r="K104" s="8">
        <v>68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M107" s="8">
        <v>68</v>
      </c>
      <c r="O107" s="8">
        <v>1647</v>
      </c>
      <c r="Q107" s="8">
        <v>55</v>
      </c>
    </row>
    <row r="108" spans="1:36" ht="15" customHeight="1" x14ac:dyDescent="0.4">
      <c r="A108" s="7" t="s">
        <v>128</v>
      </c>
      <c r="B108" s="8" t="s">
        <v>32</v>
      </c>
      <c r="C108" s="8">
        <v>1091</v>
      </c>
      <c r="E108" s="8">
        <v>617</v>
      </c>
      <c r="G108" s="8">
        <v>1028</v>
      </c>
    </row>
    <row r="109" spans="1:36" ht="15" customHeight="1" x14ac:dyDescent="0.4">
      <c r="A109" s="7" t="s">
        <v>129</v>
      </c>
      <c r="B109" s="8" t="s">
        <v>32</v>
      </c>
      <c r="C109" s="8">
        <v>570</v>
      </c>
      <c r="E109" s="8">
        <v>150</v>
      </c>
      <c r="G109" s="8">
        <v>670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187</v>
      </c>
      <c r="D111" s="14"/>
      <c r="E111" s="13">
        <v>815</v>
      </c>
      <c r="F111" s="14"/>
      <c r="G111" s="13">
        <v>195</v>
      </c>
      <c r="H111" s="14"/>
      <c r="I111" s="13">
        <v>637</v>
      </c>
      <c r="J111" s="14"/>
      <c r="K111" s="13">
        <v>752</v>
      </c>
      <c r="L111" s="14"/>
      <c r="M111" s="13">
        <v>713</v>
      </c>
      <c r="N111" s="14"/>
      <c r="O111" s="13">
        <v>425</v>
      </c>
      <c r="P111" s="14"/>
      <c r="Q111" s="13">
        <v>278</v>
      </c>
      <c r="R111" s="14"/>
      <c r="S111" s="13">
        <v>1297</v>
      </c>
      <c r="T111" s="14"/>
      <c r="U111" s="13">
        <v>1534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12733</v>
      </c>
      <c r="D112" s="17">
        <f>SUM(C113:C131)-C113-SUM(C121:C124)</f>
        <v>12733</v>
      </c>
      <c r="E112" s="16">
        <v>13273</v>
      </c>
      <c r="F112" s="17">
        <f>SUM(E113:E131)-E113-SUM(E121:E124)</f>
        <v>13273</v>
      </c>
      <c r="G112" s="16">
        <v>14518</v>
      </c>
      <c r="H112" s="17">
        <f>SUM(G113:G131)-G113-SUM(G121:G124)</f>
        <v>14518</v>
      </c>
      <c r="I112" s="16">
        <v>15609</v>
      </c>
      <c r="J112" s="17">
        <f>SUM(I113:I131)-I113-SUM(I121:I124)</f>
        <v>15610</v>
      </c>
      <c r="K112" s="16">
        <v>14898</v>
      </c>
      <c r="L112" s="17">
        <f>SUM(K113:K131)-K113-SUM(K121:K124)</f>
        <v>14898</v>
      </c>
      <c r="M112" s="16">
        <v>13316</v>
      </c>
      <c r="N112" s="17">
        <f>SUM(M113:M131)-M113-SUM(M121:M124)</f>
        <v>13316</v>
      </c>
      <c r="O112" s="16">
        <v>10559</v>
      </c>
      <c r="P112" s="17">
        <f>SUM(O113:O131)-O113-SUM(O121:O124)</f>
        <v>10559</v>
      </c>
      <c r="Q112" s="16">
        <v>11999</v>
      </c>
      <c r="R112" s="17">
        <f>SUM(Q113:Q131)-Q113-SUM(Q121:Q124)</f>
        <v>11999</v>
      </c>
      <c r="S112" s="16">
        <v>8248</v>
      </c>
      <c r="T112" s="17">
        <f>SUM(S113:S131)-S113-SUM(S121:S124)</f>
        <v>8247</v>
      </c>
      <c r="U112" s="16">
        <v>7735</v>
      </c>
      <c r="V112" s="17">
        <f>SUM(U113:U131)-U113-SUM(U121:U124)</f>
        <v>7735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12183</v>
      </c>
      <c r="E113" s="8">
        <v>12789</v>
      </c>
      <c r="G113" s="8">
        <v>14103</v>
      </c>
      <c r="I113" s="8">
        <v>15083</v>
      </c>
      <c r="K113" s="8">
        <v>14631</v>
      </c>
      <c r="M113" s="8">
        <v>13053</v>
      </c>
      <c r="O113" s="8">
        <v>10115</v>
      </c>
      <c r="Q113" s="8">
        <v>9264</v>
      </c>
      <c r="S113" s="8">
        <v>5575</v>
      </c>
      <c r="U113" s="8">
        <v>4635</v>
      </c>
    </row>
    <row r="114" spans="1:33" ht="15" customHeight="1" outlineLevel="1" x14ac:dyDescent="0.4">
      <c r="A114" s="7" t="s">
        <v>134</v>
      </c>
      <c r="B114" s="8" t="s">
        <v>32</v>
      </c>
      <c r="C114" s="8">
        <v>2000</v>
      </c>
      <c r="E114" s="8">
        <v>1940</v>
      </c>
      <c r="G114" s="8">
        <v>1810</v>
      </c>
      <c r="I114" s="8">
        <v>1680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10183</v>
      </c>
      <c r="E115" s="8">
        <v>10849</v>
      </c>
      <c r="G115" s="8">
        <v>12293</v>
      </c>
      <c r="I115" s="8">
        <v>13403</v>
      </c>
      <c r="K115" s="8">
        <v>14631</v>
      </c>
      <c r="M115" s="8">
        <v>13053</v>
      </c>
      <c r="O115" s="8">
        <v>10115</v>
      </c>
      <c r="Q115" s="8">
        <v>9264</v>
      </c>
      <c r="S115" s="8">
        <v>5575</v>
      </c>
      <c r="U115" s="8">
        <v>4635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  <c r="C119" s="8">
        <v>491</v>
      </c>
      <c r="E119" s="8">
        <v>421</v>
      </c>
      <c r="G119" s="8">
        <v>351</v>
      </c>
    </row>
    <row r="120" spans="1:33" ht="15" customHeight="1" x14ac:dyDescent="0.4">
      <c r="A120" s="7" t="s">
        <v>139</v>
      </c>
      <c r="B120" s="8" t="s">
        <v>32</v>
      </c>
      <c r="I120" s="8">
        <v>184</v>
      </c>
      <c r="K120" s="8">
        <v>213</v>
      </c>
      <c r="M120" s="8">
        <v>211</v>
      </c>
      <c r="O120" s="8">
        <v>399</v>
      </c>
      <c r="Q120" s="8">
        <v>323</v>
      </c>
      <c r="U120" s="8">
        <v>456</v>
      </c>
    </row>
    <row r="121" spans="1:33" ht="15" customHeight="1" x14ac:dyDescent="0.4">
      <c r="A121" s="7" t="s">
        <v>140</v>
      </c>
      <c r="B121" s="8" t="s">
        <v>32</v>
      </c>
      <c r="U121" s="8">
        <v>456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I124" s="8">
        <v>184</v>
      </c>
      <c r="K124" s="8">
        <v>213</v>
      </c>
      <c r="M124" s="8">
        <v>211</v>
      </c>
      <c r="O124" s="8">
        <v>399</v>
      </c>
      <c r="Q124" s="8">
        <v>323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2322</v>
      </c>
      <c r="U126" s="8">
        <v>2308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59</v>
      </c>
      <c r="D131" s="14"/>
      <c r="E131" s="13">
        <v>63</v>
      </c>
      <c r="F131" s="14"/>
      <c r="G131" s="13">
        <v>64</v>
      </c>
      <c r="H131" s="14"/>
      <c r="I131" s="13">
        <v>343</v>
      </c>
      <c r="J131" s="14"/>
      <c r="K131" s="13">
        <v>54</v>
      </c>
      <c r="L131" s="14"/>
      <c r="M131" s="13">
        <v>52</v>
      </c>
      <c r="N131" s="14"/>
      <c r="O131" s="13">
        <v>45</v>
      </c>
      <c r="P131" s="14"/>
      <c r="Q131" s="13">
        <v>2412</v>
      </c>
      <c r="R131" s="14"/>
      <c r="S131" s="13">
        <v>350</v>
      </c>
      <c r="T131" s="14"/>
      <c r="U131" s="13">
        <v>336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  <c r="I135" s="8">
        <v>53</v>
      </c>
      <c r="K135" s="8">
        <v>53</v>
      </c>
      <c r="M135" s="8">
        <v>51</v>
      </c>
      <c r="O135" s="8">
        <v>43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46741</v>
      </c>
      <c r="D136" s="24">
        <f>C84+C112+SUM(C132:C135)</f>
        <v>46741</v>
      </c>
      <c r="E136" s="23">
        <v>48625</v>
      </c>
      <c r="F136" s="24">
        <f>E84+E112+SUM(E132:E135)</f>
        <v>48625</v>
      </c>
      <c r="G136" s="23">
        <v>49082</v>
      </c>
      <c r="H136" s="24">
        <f>G84+G112+SUM(G132:G135)</f>
        <v>49082</v>
      </c>
      <c r="I136" s="23">
        <v>48569</v>
      </c>
      <c r="J136" s="24">
        <f>I84+I112+SUM(I132:I135)</f>
        <v>48568</v>
      </c>
      <c r="K136" s="23">
        <v>51314</v>
      </c>
      <c r="L136" s="24">
        <f>K84+K112+SUM(K132:K135)</f>
        <v>51313</v>
      </c>
      <c r="M136" s="23">
        <v>47919</v>
      </c>
      <c r="N136" s="24">
        <f>M84+M112+SUM(M132:M135)</f>
        <v>47920</v>
      </c>
      <c r="O136" s="23">
        <v>41122</v>
      </c>
      <c r="P136" s="24">
        <f>O84+O112+SUM(O132:O135)</f>
        <v>41122</v>
      </c>
      <c r="Q136" s="23">
        <v>41558</v>
      </c>
      <c r="R136" s="24">
        <f>Q84+Q112+SUM(Q132:Q135)</f>
        <v>41558</v>
      </c>
      <c r="S136" s="23">
        <v>36875</v>
      </c>
      <c r="T136" s="24">
        <f>S84+S112+SUM(S132:S135)</f>
        <v>8248</v>
      </c>
      <c r="U136" s="23">
        <v>36559</v>
      </c>
      <c r="V136" s="24">
        <f>U84+U112+SUM(U132:U135)</f>
        <v>36559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3918</v>
      </c>
      <c r="E141" s="8">
        <v>3918</v>
      </c>
      <c r="G141" s="8">
        <v>3918</v>
      </c>
      <c r="I141" s="8">
        <v>3918</v>
      </c>
      <c r="K141" s="8">
        <v>3918</v>
      </c>
      <c r="M141" s="8">
        <v>3918</v>
      </c>
      <c r="O141" s="8">
        <v>3918</v>
      </c>
      <c r="Q141" s="8">
        <v>4823</v>
      </c>
      <c r="S141" s="8">
        <v>4823</v>
      </c>
      <c r="U141" s="8">
        <v>4823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4145</v>
      </c>
      <c r="E144" s="8">
        <v>4145</v>
      </c>
      <c r="G144" s="8">
        <v>4145</v>
      </c>
      <c r="I144" s="8">
        <v>4145</v>
      </c>
      <c r="K144" s="8">
        <v>4145</v>
      </c>
      <c r="M144" s="8">
        <v>1369</v>
      </c>
      <c r="O144" s="8">
        <v>1369</v>
      </c>
      <c r="Q144" s="8">
        <v>2274</v>
      </c>
      <c r="S144" s="8">
        <v>2274</v>
      </c>
      <c r="U144" s="8">
        <v>2274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-7288</v>
      </c>
      <c r="S148" s="8">
        <v>-11267</v>
      </c>
      <c r="U148" s="8">
        <v>-15763</v>
      </c>
    </row>
    <row r="149" spans="1:21" ht="15" customHeight="1" x14ac:dyDescent="0.4">
      <c r="A149" s="7" t="s">
        <v>165</v>
      </c>
      <c r="B149" s="8" t="s">
        <v>32</v>
      </c>
      <c r="C149" s="8">
        <v>155</v>
      </c>
      <c r="E149" s="8">
        <v>170</v>
      </c>
      <c r="G149" s="8">
        <v>185</v>
      </c>
      <c r="I149" s="8">
        <v>200</v>
      </c>
      <c r="K149" s="8">
        <v>215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  <c r="C151" s="8">
        <v>2400</v>
      </c>
      <c r="E151" s="8">
        <v>1800</v>
      </c>
      <c r="G151" s="8">
        <v>1800</v>
      </c>
    </row>
    <row r="152" spans="1:21" ht="15" customHeight="1" x14ac:dyDescent="0.4">
      <c r="A152" s="7" t="s">
        <v>168</v>
      </c>
      <c r="B152" s="8" t="s">
        <v>32</v>
      </c>
      <c r="C152" s="8">
        <v>-51</v>
      </c>
      <c r="E152" s="8">
        <v>412</v>
      </c>
      <c r="G152" s="8">
        <v>-197</v>
      </c>
    </row>
    <row r="153" spans="1:21" ht="15" customHeight="1" x14ac:dyDescent="0.4">
      <c r="A153" s="7" t="s">
        <v>169</v>
      </c>
      <c r="B153" s="8" t="s">
        <v>32</v>
      </c>
      <c r="K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  <c r="S157" s="8">
        <v>3248</v>
      </c>
      <c r="U157" s="8">
        <v>3227</v>
      </c>
    </row>
    <row r="158" spans="1:21" ht="15" customHeight="1" x14ac:dyDescent="0.4">
      <c r="A158" s="7" t="s">
        <v>174</v>
      </c>
      <c r="B158" s="8" t="s">
        <v>32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>
        <v>9</v>
      </c>
      <c r="T161" s="17"/>
      <c r="U161" s="16">
        <v>13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57308</v>
      </c>
      <c r="D162" s="17">
        <f>C136+C163+C161</f>
        <v>57308</v>
      </c>
      <c r="E162" s="16">
        <v>59070</v>
      </c>
      <c r="F162" s="17">
        <f>E136+E163+E161</f>
        <v>59070</v>
      </c>
      <c r="G162" s="16">
        <v>58932</v>
      </c>
      <c r="H162" s="17">
        <f>G136+G163+G161</f>
        <v>58932</v>
      </c>
      <c r="I162" s="16">
        <v>57184</v>
      </c>
      <c r="J162" s="17">
        <f>I136+I163+I161</f>
        <v>57184</v>
      </c>
      <c r="K162" s="16">
        <v>55582</v>
      </c>
      <c r="L162" s="17">
        <f>K136+K163+K161</f>
        <v>55583</v>
      </c>
      <c r="M162" s="16">
        <v>50879</v>
      </c>
      <c r="N162" s="17">
        <f>M136+M163+M161</f>
        <v>50879</v>
      </c>
      <c r="O162" s="16">
        <v>38038</v>
      </c>
      <c r="P162" s="17">
        <f>O136+O163+O161</f>
        <v>38038</v>
      </c>
      <c r="Q162" s="16">
        <v>41367</v>
      </c>
      <c r="R162" s="17">
        <f>Q136+Q163+Q161</f>
        <v>41367</v>
      </c>
      <c r="S162" s="16">
        <v>35962</v>
      </c>
      <c r="T162" s="17">
        <f>S136+S163+S161</f>
        <v>35962</v>
      </c>
      <c r="U162" s="16">
        <v>31132</v>
      </c>
      <c r="V162" s="17">
        <f>U136+U163+U161</f>
        <v>31133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10567</v>
      </c>
      <c r="E163" s="8">
        <v>10445</v>
      </c>
      <c r="G163" s="8">
        <v>9850</v>
      </c>
      <c r="I163" s="8">
        <v>8615</v>
      </c>
      <c r="K163" s="8">
        <v>4269</v>
      </c>
      <c r="M163" s="8">
        <v>2960</v>
      </c>
      <c r="O163" s="8">
        <v>-3084</v>
      </c>
      <c r="Q163" s="8">
        <v>-191</v>
      </c>
      <c r="S163" s="8">
        <v>-922</v>
      </c>
      <c r="U163" s="8">
        <v>-5439</v>
      </c>
    </row>
    <row r="164" spans="1:36" ht="15" customHeight="1" x14ac:dyDescent="0.4">
      <c r="A164" s="7" t="s">
        <v>180</v>
      </c>
      <c r="B164" s="8" t="s">
        <v>32</v>
      </c>
      <c r="C164" s="8">
        <v>2349</v>
      </c>
      <c r="E164" s="8">
        <v>2212</v>
      </c>
      <c r="G164" s="8">
        <v>1603</v>
      </c>
      <c r="I164" s="8">
        <v>353</v>
      </c>
      <c r="K164" s="8">
        <v>-4008</v>
      </c>
      <c r="M164" s="8">
        <v>-2327</v>
      </c>
      <c r="O164" s="8">
        <v>-8371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90663</v>
      </c>
      <c r="E167" s="8">
        <v>96476</v>
      </c>
      <c r="G167" s="8">
        <v>92314</v>
      </c>
      <c r="I167" s="8">
        <v>82361</v>
      </c>
      <c r="K167" s="8">
        <v>84093</v>
      </c>
      <c r="M167" s="8">
        <v>81178</v>
      </c>
      <c r="O167" s="8">
        <v>59510</v>
      </c>
      <c r="Q167" s="8">
        <v>54467</v>
      </c>
      <c r="S167" s="8">
        <v>44777</v>
      </c>
      <c r="U167" s="8">
        <v>35964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79034</v>
      </c>
      <c r="E169" s="8">
        <v>83897</v>
      </c>
      <c r="G169" s="8">
        <v>80189</v>
      </c>
      <c r="I169" s="8">
        <v>68946</v>
      </c>
      <c r="K169" s="8">
        <v>71244</v>
      </c>
      <c r="M169" s="8">
        <v>69387</v>
      </c>
      <c r="O169" s="8">
        <v>52448</v>
      </c>
      <c r="Q169" s="8">
        <v>47573</v>
      </c>
      <c r="S169" s="8">
        <v>38256</v>
      </c>
      <c r="U169" s="8">
        <v>31484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11629</v>
      </c>
      <c r="D171" s="24">
        <f>C167-C169+C170</f>
        <v>11629</v>
      </c>
      <c r="E171" s="23">
        <v>12579</v>
      </c>
      <c r="F171" s="24">
        <f>E167-E169+E170</f>
        <v>12579</v>
      </c>
      <c r="G171" s="23">
        <v>12124</v>
      </c>
      <c r="H171" s="24">
        <f>G167-G169+G170</f>
        <v>12125</v>
      </c>
      <c r="I171" s="23">
        <v>13415</v>
      </c>
      <c r="J171" s="24">
        <f>I167-I169+I170</f>
        <v>13415</v>
      </c>
      <c r="K171" s="23">
        <v>12849</v>
      </c>
      <c r="L171" s="24">
        <f>K167-K169+K170</f>
        <v>12849</v>
      </c>
      <c r="M171" s="23">
        <v>11791</v>
      </c>
      <c r="N171" s="24">
        <f>M167-M169+M170</f>
        <v>11791</v>
      </c>
      <c r="O171" s="23">
        <v>7062</v>
      </c>
      <c r="P171" s="24">
        <f>O167-O169+O170</f>
        <v>7062</v>
      </c>
      <c r="Q171" s="23">
        <v>6894</v>
      </c>
      <c r="R171" s="24">
        <f>Q167-Q169+Q170</f>
        <v>6894</v>
      </c>
      <c r="S171" s="23">
        <v>6521</v>
      </c>
      <c r="T171" s="24">
        <f>S167-S169+S170</f>
        <v>6521</v>
      </c>
      <c r="U171" s="23">
        <v>4480</v>
      </c>
      <c r="V171" s="24">
        <f>U167-U169+U170</f>
        <v>4480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10686</v>
      </c>
      <c r="E172" s="8">
        <v>10887</v>
      </c>
      <c r="G172" s="8">
        <v>11563</v>
      </c>
      <c r="I172" s="8">
        <v>12174</v>
      </c>
      <c r="K172" s="8">
        <v>12388</v>
      </c>
      <c r="M172" s="8">
        <v>11881</v>
      </c>
      <c r="O172" s="8">
        <v>10099</v>
      </c>
      <c r="Q172" s="8">
        <v>8284</v>
      </c>
      <c r="S172" s="8">
        <v>7453</v>
      </c>
      <c r="U172" s="8">
        <v>6655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943</v>
      </c>
      <c r="D174" s="24">
        <f>C171-C172</f>
        <v>943</v>
      </c>
      <c r="E174" s="23">
        <v>1692</v>
      </c>
      <c r="F174" s="24">
        <f>E171-E172</f>
        <v>1692</v>
      </c>
      <c r="G174" s="23">
        <v>562</v>
      </c>
      <c r="H174" s="24">
        <f>G171-G172</f>
        <v>561</v>
      </c>
      <c r="I174" s="23">
        <v>1241</v>
      </c>
      <c r="J174" s="24">
        <f>I171-I172</f>
        <v>1241</v>
      </c>
      <c r="K174" s="23">
        <v>460</v>
      </c>
      <c r="L174" s="24">
        <f>K171-K172</f>
        <v>461</v>
      </c>
      <c r="M174" s="23">
        <v>-90</v>
      </c>
      <c r="N174" s="24">
        <f>M171-M172</f>
        <v>-90</v>
      </c>
      <c r="O174" s="23">
        <v>-3036</v>
      </c>
      <c r="P174" s="24">
        <f>O171-O172</f>
        <v>-3037</v>
      </c>
      <c r="Q174" s="23">
        <v>-1390</v>
      </c>
      <c r="R174" s="24">
        <f>Q171-Q172</f>
        <v>-1390</v>
      </c>
      <c r="S174" s="23">
        <v>-932</v>
      </c>
      <c r="T174" s="24">
        <f>S171-S172</f>
        <v>-932</v>
      </c>
      <c r="U174" s="23">
        <v>-2175</v>
      </c>
      <c r="V174" s="24">
        <f>U171-U172</f>
        <v>-2175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700</v>
      </c>
      <c r="D177" s="27">
        <f>SUM(C178:C188)</f>
        <v>700</v>
      </c>
      <c r="E177" s="26">
        <v>533</v>
      </c>
      <c r="F177" s="27">
        <f>SUM(E178:E188)</f>
        <v>533</v>
      </c>
      <c r="G177" s="26">
        <v>556</v>
      </c>
      <c r="H177" s="27">
        <f>SUM(G178:G188)</f>
        <v>556</v>
      </c>
      <c r="I177" s="26">
        <v>604</v>
      </c>
      <c r="J177" s="27">
        <f>SUM(I178:I188)</f>
        <v>605</v>
      </c>
      <c r="K177" s="26">
        <v>641</v>
      </c>
      <c r="L177" s="27">
        <f>SUM(K178:K188)</f>
        <v>642</v>
      </c>
      <c r="M177" s="26">
        <v>405</v>
      </c>
      <c r="N177" s="27">
        <f>SUM(M178:M188)</f>
        <v>404</v>
      </c>
      <c r="O177" s="26">
        <v>420</v>
      </c>
      <c r="P177" s="27">
        <f>SUM(O178:O188)</f>
        <v>420</v>
      </c>
      <c r="Q177" s="26">
        <v>523</v>
      </c>
      <c r="R177" s="27">
        <f>SUM(Q178:Q188)</f>
        <v>523</v>
      </c>
      <c r="S177" s="26">
        <v>319</v>
      </c>
      <c r="T177" s="27">
        <f>SUM(S178:S188)</f>
        <v>319</v>
      </c>
      <c r="U177" s="26">
        <v>233</v>
      </c>
      <c r="V177" s="27">
        <f>SUM(U178:U188)</f>
        <v>233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251</v>
      </c>
      <c r="E178" s="8">
        <v>151</v>
      </c>
      <c r="G178" s="8">
        <v>105</v>
      </c>
      <c r="I178" s="8">
        <v>78</v>
      </c>
      <c r="K178" s="8">
        <v>42</v>
      </c>
      <c r="M178" s="8">
        <v>34</v>
      </c>
      <c r="O178" s="8">
        <v>36</v>
      </c>
      <c r="Q178" s="8">
        <v>56</v>
      </c>
      <c r="S178" s="8">
        <v>21</v>
      </c>
      <c r="U178" s="8">
        <v>15</v>
      </c>
    </row>
    <row r="179" spans="1:36" ht="15" customHeight="1" x14ac:dyDescent="0.4">
      <c r="A179" s="7" t="s">
        <v>195</v>
      </c>
      <c r="B179" s="8" t="s">
        <v>32</v>
      </c>
      <c r="Q179" s="8">
        <v>101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I182" s="8">
        <v>146</v>
      </c>
      <c r="K182" s="8">
        <v>280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  <c r="Q184" s="8">
        <v>11</v>
      </c>
    </row>
    <row r="185" spans="1:36" ht="15" customHeight="1" x14ac:dyDescent="0.4">
      <c r="A185" s="7" t="s">
        <v>201</v>
      </c>
      <c r="B185" s="8" t="s">
        <v>32</v>
      </c>
      <c r="Q185" s="8">
        <v>2</v>
      </c>
      <c r="S185" s="8">
        <v>3</v>
      </c>
      <c r="U185" s="8">
        <v>16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449</v>
      </c>
      <c r="E188" s="8">
        <v>382</v>
      </c>
      <c r="G188" s="8">
        <v>451</v>
      </c>
      <c r="I188" s="8">
        <v>381</v>
      </c>
      <c r="K188" s="8">
        <v>320</v>
      </c>
      <c r="M188" s="8">
        <v>370</v>
      </c>
      <c r="O188" s="8">
        <v>384</v>
      </c>
      <c r="Q188" s="8">
        <v>353</v>
      </c>
      <c r="S188" s="8">
        <v>295</v>
      </c>
      <c r="U188" s="8">
        <v>202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2270</v>
      </c>
      <c r="D189" s="27">
        <f>SUM(C190:C202)</f>
        <v>2270</v>
      </c>
      <c r="E189" s="26">
        <v>1981</v>
      </c>
      <c r="F189" s="27">
        <f>SUM(E190:E202)</f>
        <v>1981</v>
      </c>
      <c r="G189" s="26">
        <v>1765</v>
      </c>
      <c r="H189" s="27">
        <f>SUM(G190:G202)</f>
        <v>1765</v>
      </c>
      <c r="I189" s="26">
        <v>1663</v>
      </c>
      <c r="J189" s="27">
        <f>SUM(I190:I202)</f>
        <v>1663</v>
      </c>
      <c r="K189" s="26">
        <v>1297</v>
      </c>
      <c r="L189" s="27">
        <f>SUM(K190:K202)</f>
        <v>1297</v>
      </c>
      <c r="M189" s="26">
        <v>1159</v>
      </c>
      <c r="N189" s="27">
        <f>SUM(M190:M202)</f>
        <v>1159</v>
      </c>
      <c r="O189" s="26">
        <v>1059</v>
      </c>
      <c r="P189" s="27">
        <f>SUM(O190:O202)</f>
        <v>1059</v>
      </c>
      <c r="Q189" s="26">
        <v>1078</v>
      </c>
      <c r="R189" s="27">
        <f>SUM(Q190:Q202)</f>
        <v>1078</v>
      </c>
      <c r="S189" s="26">
        <v>1027</v>
      </c>
      <c r="T189" s="27">
        <f>SUM(S190:S202)</f>
        <v>1027</v>
      </c>
      <c r="U189" s="26">
        <v>1063</v>
      </c>
      <c r="V189" s="27">
        <f>SUM(U190:U202)</f>
        <v>1064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2208</v>
      </c>
      <c r="E190" s="8">
        <v>1897</v>
      </c>
      <c r="G190" s="8">
        <v>1655</v>
      </c>
      <c r="I190" s="8">
        <v>1583</v>
      </c>
      <c r="K190" s="8">
        <v>1211</v>
      </c>
      <c r="M190" s="8">
        <v>1045</v>
      </c>
      <c r="O190" s="8">
        <v>941</v>
      </c>
      <c r="Q190" s="8">
        <v>847</v>
      </c>
      <c r="S190" s="8">
        <v>864</v>
      </c>
      <c r="U190" s="8">
        <v>862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C196" s="8">
        <v>4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58</v>
      </c>
      <c r="E202" s="8">
        <v>84</v>
      </c>
      <c r="G202" s="8">
        <v>110</v>
      </c>
      <c r="I202" s="8">
        <v>80</v>
      </c>
      <c r="K202" s="8">
        <v>86</v>
      </c>
      <c r="M202" s="8">
        <v>114</v>
      </c>
      <c r="O202" s="8">
        <v>118</v>
      </c>
      <c r="Q202" s="8">
        <v>231</v>
      </c>
      <c r="S202" s="8">
        <v>163</v>
      </c>
      <c r="U202" s="8">
        <v>202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-627</v>
      </c>
      <c r="D203" s="24">
        <f>C174+C177-C189</f>
        <v>-627</v>
      </c>
      <c r="E203" s="23">
        <v>244</v>
      </c>
      <c r="F203" s="24">
        <f>E174+E177-E189</f>
        <v>244</v>
      </c>
      <c r="G203" s="23">
        <v>-647</v>
      </c>
      <c r="H203" s="24">
        <f>G174+G177-G189</f>
        <v>-647</v>
      </c>
      <c r="I203" s="23">
        <v>182</v>
      </c>
      <c r="J203" s="24">
        <f>I174+I177-I189</f>
        <v>182</v>
      </c>
      <c r="K203" s="23">
        <v>-195</v>
      </c>
      <c r="L203" s="24">
        <f>K174+K177-K189</f>
        <v>-196</v>
      </c>
      <c r="M203" s="23">
        <v>-843</v>
      </c>
      <c r="N203" s="24">
        <f>M174+M177-M189</f>
        <v>-844</v>
      </c>
      <c r="O203" s="23">
        <v>-3676</v>
      </c>
      <c r="P203" s="24">
        <f>O174+O177-O189</f>
        <v>-3675</v>
      </c>
      <c r="Q203" s="23">
        <v>-1945</v>
      </c>
      <c r="R203" s="24">
        <f>Q174+Q177-Q189</f>
        <v>-1945</v>
      </c>
      <c r="S203" s="23">
        <v>-1640</v>
      </c>
      <c r="T203" s="24">
        <f>S174+S177-S189</f>
        <v>-1640</v>
      </c>
      <c r="U203" s="23">
        <v>-3005</v>
      </c>
      <c r="V203" s="24">
        <f>U174+U177-U189</f>
        <v>-3005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752</v>
      </c>
      <c r="D204" s="20">
        <f>SUM(C205:C215)</f>
        <v>752</v>
      </c>
      <c r="E204" s="19">
        <v>223</v>
      </c>
      <c r="F204" s="20">
        <f>SUM(E205:E215)</f>
        <v>223</v>
      </c>
      <c r="G204" s="19">
        <v>1221</v>
      </c>
      <c r="H204" s="20">
        <f>SUM(G205:G215)</f>
        <v>1221</v>
      </c>
      <c r="I204" s="19">
        <v>806</v>
      </c>
      <c r="J204" s="20">
        <f>SUM(I205:I215)</f>
        <v>806</v>
      </c>
      <c r="K204" s="19"/>
      <c r="L204" s="20">
        <f>SUM(K205:K215)</f>
        <v>0</v>
      </c>
      <c r="M204" s="19">
        <v>152</v>
      </c>
      <c r="N204" s="20">
        <f>SUM(M205:M215)</f>
        <v>152</v>
      </c>
      <c r="O204" s="19">
        <v>2147</v>
      </c>
      <c r="P204" s="20">
        <f>SUM(O205:O215)</f>
        <v>2147</v>
      </c>
      <c r="Q204" s="19">
        <v>593</v>
      </c>
      <c r="R204" s="20">
        <f>SUM(Q205:Q215)</f>
        <v>593</v>
      </c>
      <c r="S204" s="19">
        <v>946</v>
      </c>
      <c r="T204" s="20">
        <f>SUM(S205:S215)</f>
        <v>946</v>
      </c>
      <c r="U204" s="19"/>
      <c r="V204" s="20">
        <f>SUM(U205:U215)</f>
        <v>0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M206" s="8">
        <v>152</v>
      </c>
      <c r="Q206" s="8">
        <v>76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610</v>
      </c>
      <c r="E208" s="8">
        <v>223</v>
      </c>
      <c r="I208" s="8">
        <v>806</v>
      </c>
      <c r="O208" s="8">
        <v>2024</v>
      </c>
      <c r="Q208" s="8">
        <v>196</v>
      </c>
      <c r="S208" s="8">
        <v>36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142</v>
      </c>
      <c r="G215" s="8">
        <v>1221</v>
      </c>
      <c r="O215" s="8">
        <v>123</v>
      </c>
      <c r="Q215" s="8">
        <v>321</v>
      </c>
      <c r="S215" s="8">
        <v>910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27</v>
      </c>
      <c r="D216" s="27">
        <f>SUM(C217:C227)</f>
        <v>27</v>
      </c>
      <c r="E216" s="26">
        <v>251</v>
      </c>
      <c r="F216" s="27">
        <f>SUM(E217:E227)</f>
        <v>251</v>
      </c>
      <c r="G216" s="26">
        <v>977</v>
      </c>
      <c r="H216" s="27">
        <f>SUM(G217:G227)</f>
        <v>977</v>
      </c>
      <c r="I216" s="26">
        <v>864</v>
      </c>
      <c r="J216" s="27">
        <f>SUM(I217:I227)</f>
        <v>864</v>
      </c>
      <c r="K216" s="26">
        <v>3929</v>
      </c>
      <c r="L216" s="27">
        <f>SUM(K217:K227)</f>
        <v>3929</v>
      </c>
      <c r="M216" s="26">
        <v>573</v>
      </c>
      <c r="N216" s="27">
        <f>SUM(M217:M227)</f>
        <v>572</v>
      </c>
      <c r="O216" s="26">
        <v>2657</v>
      </c>
      <c r="P216" s="27">
        <f>SUM(O217:O227)</f>
        <v>2658</v>
      </c>
      <c r="Q216" s="26">
        <v>904</v>
      </c>
      <c r="R216" s="27">
        <f>SUM(Q217:Q227)</f>
        <v>904</v>
      </c>
      <c r="S216" s="26">
        <v>333</v>
      </c>
      <c r="T216" s="27">
        <f>SUM(S217:S227)</f>
        <v>333</v>
      </c>
      <c r="U216" s="26">
        <v>1491</v>
      </c>
      <c r="V216" s="27">
        <f>SUM(U217:U227)</f>
        <v>1490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O219" s="8">
        <v>3</v>
      </c>
      <c r="Q219" s="8">
        <v>14</v>
      </c>
      <c r="U219" s="8">
        <v>30</v>
      </c>
    </row>
    <row r="220" spans="1:36" ht="15" customHeight="1" x14ac:dyDescent="0.4">
      <c r="A220" s="7" t="s">
        <v>209</v>
      </c>
      <c r="B220" s="8" t="s">
        <v>32</v>
      </c>
      <c r="S220" s="8">
        <v>228</v>
      </c>
      <c r="U220" s="8">
        <v>506</v>
      </c>
    </row>
    <row r="221" spans="1:36" ht="15" customHeight="1" x14ac:dyDescent="0.4">
      <c r="A221" s="7" t="s">
        <v>211</v>
      </c>
      <c r="B221" s="8" t="s">
        <v>32</v>
      </c>
      <c r="C221" s="8">
        <v>27</v>
      </c>
      <c r="E221" s="8">
        <v>198</v>
      </c>
      <c r="G221" s="8">
        <v>643</v>
      </c>
      <c r="I221" s="8">
        <v>286</v>
      </c>
      <c r="K221" s="8">
        <v>1877</v>
      </c>
      <c r="M221" s="8">
        <v>445</v>
      </c>
      <c r="O221" s="8">
        <v>1329</v>
      </c>
      <c r="Q221" s="8">
        <v>271</v>
      </c>
      <c r="S221" s="8">
        <v>37</v>
      </c>
      <c r="U221" s="8">
        <v>856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98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E227" s="8">
        <v>53</v>
      </c>
      <c r="G227" s="8">
        <v>334</v>
      </c>
      <c r="I227" s="8">
        <v>578</v>
      </c>
      <c r="K227" s="8">
        <v>2052</v>
      </c>
      <c r="M227" s="8">
        <v>127</v>
      </c>
      <c r="O227" s="8">
        <v>1326</v>
      </c>
      <c r="Q227" s="8">
        <v>619</v>
      </c>
      <c r="S227" s="8">
        <v>68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98</v>
      </c>
      <c r="D229" s="24">
        <f>C203+C204-C216</f>
        <v>98</v>
      </c>
      <c r="E229" s="23">
        <v>216</v>
      </c>
      <c r="F229" s="24">
        <f>E203+E204-E216</f>
        <v>216</v>
      </c>
      <c r="G229" s="23">
        <v>-402</v>
      </c>
      <c r="H229" s="24">
        <f>G203+G204-G216</f>
        <v>-403</v>
      </c>
      <c r="I229" s="23">
        <v>124</v>
      </c>
      <c r="J229" s="24">
        <f>I203+I204-I216</f>
        <v>124</v>
      </c>
      <c r="K229" s="23">
        <v>-4124</v>
      </c>
      <c r="L229" s="24">
        <f>K203+K204-K216</f>
        <v>-4124</v>
      </c>
      <c r="M229" s="23">
        <v>-1265</v>
      </c>
      <c r="N229" s="24">
        <f>M203+M204-M216</f>
        <v>-1264</v>
      </c>
      <c r="O229" s="23">
        <v>-4185</v>
      </c>
      <c r="P229" s="24">
        <f>O203+O204-O216</f>
        <v>-4186</v>
      </c>
      <c r="Q229" s="23">
        <v>-2256</v>
      </c>
      <c r="R229" s="24">
        <f>Q203+Q204-Q216</f>
        <v>-2256</v>
      </c>
      <c r="S229" s="23">
        <v>-1027</v>
      </c>
      <c r="T229" s="24">
        <f>S203+S204-S216</f>
        <v>-1027</v>
      </c>
      <c r="U229" s="23">
        <v>-4496</v>
      </c>
      <c r="V229" s="24">
        <f>U203+U204-U216</f>
        <v>-4496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98</v>
      </c>
      <c r="E232" s="8">
        <v>216</v>
      </c>
      <c r="G232" s="8">
        <v>-402</v>
      </c>
      <c r="I232" s="8">
        <v>124</v>
      </c>
      <c r="K232" s="8">
        <v>-4124</v>
      </c>
      <c r="M232" s="8">
        <v>-1265</v>
      </c>
      <c r="O232" s="8">
        <v>-4185</v>
      </c>
      <c r="Q232" s="8">
        <v>-2256</v>
      </c>
      <c r="S232" s="8">
        <v>-1027</v>
      </c>
      <c r="U232" s="8">
        <v>-4496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275</v>
      </c>
      <c r="D233" s="14">
        <f>SUM(C234:C244)</f>
        <v>275</v>
      </c>
      <c r="E233" s="13">
        <v>195</v>
      </c>
      <c r="F233" s="14">
        <f>SUM(E234:E244)</f>
        <v>195</v>
      </c>
      <c r="G233" s="13">
        <v>50</v>
      </c>
      <c r="H233" s="14">
        <f>SUM(G234:G244)</f>
        <v>50</v>
      </c>
      <c r="I233" s="13">
        <v>214</v>
      </c>
      <c r="J233" s="14">
        <f>SUM(I234:I244)</f>
        <v>229</v>
      </c>
      <c r="K233" s="13">
        <v>55</v>
      </c>
      <c r="L233" s="14">
        <f>SUM(K234:K244)</f>
        <v>34</v>
      </c>
      <c r="M233" s="13">
        <v>55</v>
      </c>
      <c r="N233" s="14">
        <f>SUM(M234:M244)</f>
        <v>65</v>
      </c>
      <c r="O233" s="13">
        <v>52</v>
      </c>
      <c r="P233" s="14">
        <f>SUM(O234:O244)</f>
        <v>-1766</v>
      </c>
      <c r="Q233" s="13">
        <v>41</v>
      </c>
      <c r="R233" s="14">
        <f>SUM(Q234:Q244)</f>
        <v>48</v>
      </c>
      <c r="S233" s="13">
        <v>-17</v>
      </c>
      <c r="T233" s="14">
        <f>SUM(S234:S244)</f>
        <v>-25</v>
      </c>
      <c r="U233" s="13">
        <v>21</v>
      </c>
      <c r="V233" s="14">
        <f>SUM(U234:U244)</f>
        <v>21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275</v>
      </c>
      <c r="E236" s="8">
        <v>195</v>
      </c>
      <c r="G236" s="8">
        <v>50</v>
      </c>
      <c r="I236" s="8">
        <v>214</v>
      </c>
      <c r="K236" s="8">
        <v>55</v>
      </c>
      <c r="M236" s="8">
        <v>55</v>
      </c>
      <c r="O236" s="8">
        <v>52</v>
      </c>
      <c r="Q236" s="8">
        <v>41</v>
      </c>
      <c r="S236" s="8">
        <v>22</v>
      </c>
      <c r="U236" s="8">
        <v>36</v>
      </c>
    </row>
    <row r="237" spans="1:36" ht="15" customHeight="1" x14ac:dyDescent="0.4">
      <c r="A237" s="7" t="s">
        <v>245</v>
      </c>
      <c r="B237" s="8" t="s">
        <v>32</v>
      </c>
      <c r="S237" s="8">
        <v>-46</v>
      </c>
      <c r="U237" s="8">
        <v>-15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I240" s="8">
        <v>2</v>
      </c>
      <c r="K240" s="8">
        <v>1</v>
      </c>
      <c r="M240" s="8">
        <v>-1</v>
      </c>
      <c r="O240" s="8">
        <v>-6</v>
      </c>
      <c r="Q240" s="8">
        <v>7</v>
      </c>
      <c r="S240" s="8">
        <v>-1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  <c r="I242" s="8">
        <v>13</v>
      </c>
      <c r="K242" s="8">
        <v>-22</v>
      </c>
      <c r="M242" s="8">
        <v>11</v>
      </c>
      <c r="O242" s="8">
        <v>-1812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-177</v>
      </c>
      <c r="D245" s="24">
        <f>D229-C233+SUM(C242:C244)-C241-C240</f>
        <v>-177</v>
      </c>
      <c r="E245" s="23">
        <v>21</v>
      </c>
      <c r="F245" s="24">
        <f>F229-E233+SUM(E242:E244)-E241-E240</f>
        <v>21</v>
      </c>
      <c r="G245" s="23">
        <v>-452</v>
      </c>
      <c r="H245" s="24">
        <f>H229-G233+SUM(G242:G244)-G241-G240</f>
        <v>-453</v>
      </c>
      <c r="I245" s="23">
        <v>-79</v>
      </c>
      <c r="J245" s="24">
        <f>J229-I233+SUM(I242:I244)-I241-I240</f>
        <v>-79</v>
      </c>
      <c r="K245" s="23">
        <v>-4202</v>
      </c>
      <c r="L245" s="24">
        <f>L229-K233+SUM(K242:K244)-K241-K240</f>
        <v>-4202</v>
      </c>
      <c r="M245" s="23">
        <v>-1308</v>
      </c>
      <c r="N245" s="24">
        <f>N229-M233+SUM(M242:M244)-M241-M240</f>
        <v>-1307</v>
      </c>
      <c r="O245" s="23">
        <v>-6043</v>
      </c>
      <c r="P245" s="24">
        <f>P229-O233+SUM(O242:O244)-O241-O240</f>
        <v>-6044</v>
      </c>
      <c r="Q245" s="23">
        <v>-2305</v>
      </c>
      <c r="R245" s="24">
        <f>R229-Q233+SUM(Q242:Q244)-Q241-Q240</f>
        <v>-2304</v>
      </c>
      <c r="S245" s="23">
        <v>-1011</v>
      </c>
      <c r="T245" s="24">
        <f>T229-S233+SUM(S242:S244)-S241-S240</f>
        <v>-1009</v>
      </c>
      <c r="U245" s="23">
        <v>-4517</v>
      </c>
      <c r="V245" s="24">
        <f>V229-U233+SUM(U242:U244)-U241-U240</f>
        <v>-4517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-1027</v>
      </c>
      <c r="V246" s="11">
        <v>-4496</v>
      </c>
    </row>
    <row r="247" spans="1:36" ht="15" customHeight="1" x14ac:dyDescent="0.4">
      <c r="A247" s="7" t="s">
        <v>255</v>
      </c>
      <c r="B247" s="8" t="s">
        <v>32</v>
      </c>
      <c r="S247" s="8">
        <v>929</v>
      </c>
      <c r="V247" s="11">
        <v>774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V251" s="11">
        <v>30</v>
      </c>
    </row>
    <row r="252" spans="1:36" ht="15" customHeight="1" x14ac:dyDescent="0.4">
      <c r="A252" s="7" t="s">
        <v>520</v>
      </c>
      <c r="B252" s="8" t="s">
        <v>32</v>
      </c>
      <c r="S252" s="8">
        <v>228</v>
      </c>
      <c r="V252" s="11">
        <v>506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-36</v>
      </c>
      <c r="V254" s="11">
        <v>46</v>
      </c>
    </row>
    <row r="255" spans="1:36" ht="15" customHeight="1" x14ac:dyDescent="0.4">
      <c r="A255" s="7" t="s">
        <v>263</v>
      </c>
      <c r="B255" s="8" t="s">
        <v>32</v>
      </c>
      <c r="S255" s="8">
        <v>28</v>
      </c>
      <c r="V255" s="11">
        <v>198</v>
      </c>
    </row>
    <row r="256" spans="1:36" ht="15" customHeight="1" x14ac:dyDescent="0.4">
      <c r="A256" s="7" t="s">
        <v>264</v>
      </c>
      <c r="B256" s="8" t="s">
        <v>32</v>
      </c>
      <c r="S256" s="8">
        <v>9</v>
      </c>
      <c r="V256" s="11">
        <v>11</v>
      </c>
    </row>
    <row r="257" spans="1:22" ht="15" customHeight="1" x14ac:dyDescent="0.4">
      <c r="A257" s="7" t="s">
        <v>265</v>
      </c>
      <c r="B257" s="8" t="s">
        <v>32</v>
      </c>
      <c r="V257" s="11">
        <v>19</v>
      </c>
    </row>
    <row r="258" spans="1:22" ht="15" customHeight="1" x14ac:dyDescent="0.4">
      <c r="A258" s="7" t="s">
        <v>266</v>
      </c>
      <c r="B258" s="8" t="s">
        <v>32</v>
      </c>
    </row>
    <row r="259" spans="1:22" ht="15" customHeight="1" x14ac:dyDescent="0.4">
      <c r="A259" s="7" t="s">
        <v>267</v>
      </c>
      <c r="B259" s="8" t="s">
        <v>32</v>
      </c>
    </row>
    <row r="260" spans="1:22" ht="15" customHeight="1" x14ac:dyDescent="0.4">
      <c r="A260" s="7" t="s">
        <v>268</v>
      </c>
      <c r="B260" s="8" t="s">
        <v>32</v>
      </c>
    </row>
    <row r="261" spans="1:22" ht="15" customHeight="1" x14ac:dyDescent="0.4">
      <c r="A261" s="7" t="s">
        <v>269</v>
      </c>
      <c r="B261" s="8" t="s">
        <v>32</v>
      </c>
      <c r="S261" s="8">
        <v>13</v>
      </c>
      <c r="V261" s="11">
        <v>-284</v>
      </c>
    </row>
    <row r="262" spans="1:22" ht="15" customHeight="1" x14ac:dyDescent="0.4">
      <c r="A262" s="7" t="s">
        <v>270</v>
      </c>
      <c r="B262" s="8" t="s">
        <v>32</v>
      </c>
      <c r="V262" s="11">
        <v>456</v>
      </c>
    </row>
    <row r="263" spans="1:22" ht="15" customHeight="1" x14ac:dyDescent="0.4">
      <c r="A263" s="7" t="s">
        <v>271</v>
      </c>
      <c r="B263" s="8" t="s">
        <v>32</v>
      </c>
    </row>
    <row r="264" spans="1:22" ht="15" customHeight="1" x14ac:dyDescent="0.4">
      <c r="A264" s="7" t="s">
        <v>272</v>
      </c>
      <c r="B264" s="8" t="s">
        <v>32</v>
      </c>
    </row>
    <row r="265" spans="1:22" ht="15" customHeight="1" x14ac:dyDescent="0.4">
      <c r="A265" s="7" t="s">
        <v>273</v>
      </c>
      <c r="B265" s="8" t="s">
        <v>32</v>
      </c>
      <c r="S265" s="8">
        <v>-21</v>
      </c>
      <c r="V265" s="11">
        <v>-15</v>
      </c>
    </row>
    <row r="266" spans="1:22" ht="15" customHeight="1" x14ac:dyDescent="0.4">
      <c r="A266" s="7" t="s">
        <v>274</v>
      </c>
      <c r="B266" s="8" t="s">
        <v>32</v>
      </c>
      <c r="S266" s="8">
        <v>797</v>
      </c>
      <c r="V266" s="11">
        <v>665</v>
      </c>
    </row>
    <row r="267" spans="1:22" ht="15" customHeight="1" x14ac:dyDescent="0.4">
      <c r="A267" s="7" t="s">
        <v>275</v>
      </c>
      <c r="B267" s="8" t="s">
        <v>32</v>
      </c>
    </row>
    <row r="268" spans="1:22" ht="15" customHeight="1" x14ac:dyDescent="0.4">
      <c r="A268" s="7" t="s">
        <v>276</v>
      </c>
      <c r="B268" s="8" t="s">
        <v>32</v>
      </c>
    </row>
    <row r="269" spans="1:22" ht="15" customHeight="1" x14ac:dyDescent="0.4">
      <c r="A269" s="7" t="s">
        <v>277</v>
      </c>
      <c r="B269" s="8" t="s">
        <v>32</v>
      </c>
      <c r="S269" s="8">
        <v>-3</v>
      </c>
      <c r="V269" s="11">
        <v>-16</v>
      </c>
    </row>
    <row r="270" spans="1:22" ht="15" customHeight="1" x14ac:dyDescent="0.4">
      <c r="A270" s="7" t="s">
        <v>278</v>
      </c>
      <c r="B270" s="8" t="s">
        <v>32</v>
      </c>
    </row>
    <row r="271" spans="1:22" ht="15" customHeight="1" x14ac:dyDescent="0.4">
      <c r="A271" s="7" t="s">
        <v>279</v>
      </c>
      <c r="B271" s="8" t="s">
        <v>32</v>
      </c>
    </row>
    <row r="272" spans="1:22" ht="15" customHeight="1" x14ac:dyDescent="0.4">
      <c r="A272" s="7" t="s">
        <v>280</v>
      </c>
      <c r="B272" s="8" t="s">
        <v>32</v>
      </c>
      <c r="S272" s="8">
        <v>2262</v>
      </c>
      <c r="V272" s="11">
        <v>1979</v>
      </c>
    </row>
    <row r="273" spans="1:36" ht="15" customHeight="1" x14ac:dyDescent="0.4">
      <c r="A273" s="7" t="s">
        <v>281</v>
      </c>
      <c r="B273" s="8" t="s">
        <v>32</v>
      </c>
      <c r="S273" s="8">
        <v>976</v>
      </c>
      <c r="V273" s="11">
        <v>888</v>
      </c>
    </row>
    <row r="274" spans="1:36" ht="15" customHeight="1" x14ac:dyDescent="0.4">
      <c r="A274" s="7" t="s">
        <v>282</v>
      </c>
      <c r="B274" s="8" t="s">
        <v>32</v>
      </c>
      <c r="S274" s="8">
        <v>-4216</v>
      </c>
      <c r="V274" s="11">
        <v>-2361</v>
      </c>
    </row>
    <row r="275" spans="1:36" ht="15" customHeight="1" x14ac:dyDescent="0.4">
      <c r="A275" s="7" t="s">
        <v>283</v>
      </c>
      <c r="B275" s="8" t="s">
        <v>32</v>
      </c>
      <c r="S275" s="8">
        <v>144</v>
      </c>
      <c r="V275" s="11">
        <v>-76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-168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-910</v>
      </c>
      <c r="T280" s="14"/>
      <c r="U280" s="13"/>
      <c r="V280" s="14">
        <v>505</v>
      </c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-994</v>
      </c>
      <c r="T285" s="27">
        <f>SUM(S246:S280)</f>
        <v>-995</v>
      </c>
      <c r="U285" s="26"/>
      <c r="V285" s="27">
        <f>SUM(U246:U280)</f>
        <v>0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20</v>
      </c>
      <c r="V286" s="11">
        <v>16</v>
      </c>
    </row>
    <row r="287" spans="1:36" ht="15" customHeight="1" x14ac:dyDescent="0.4">
      <c r="A287" s="7" t="s">
        <v>295</v>
      </c>
      <c r="B287" s="8" t="s">
        <v>32</v>
      </c>
      <c r="S287" s="8">
        <v>-800</v>
      </c>
      <c r="V287" s="11">
        <v>-512</v>
      </c>
    </row>
    <row r="288" spans="1:36" ht="15" customHeight="1" x14ac:dyDescent="0.4">
      <c r="A288" s="7" t="s">
        <v>296</v>
      </c>
      <c r="B288" s="8" t="s">
        <v>32</v>
      </c>
      <c r="S288" s="8">
        <v>-50</v>
      </c>
      <c r="V288" s="11">
        <v>-25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-1824</v>
      </c>
      <c r="T291" s="24">
        <f>T285+SUM(S286:S290)</f>
        <v>-1825</v>
      </c>
      <c r="U291" s="23"/>
      <c r="V291" s="24">
        <f>U285+SUM(U286:U290)</f>
        <v>0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-350</v>
      </c>
      <c r="V292" s="11">
        <v>-289</v>
      </c>
    </row>
    <row r="293" spans="1:36" ht="15" customHeight="1" x14ac:dyDescent="0.4">
      <c r="A293" s="7" t="s">
        <v>301</v>
      </c>
      <c r="B293" s="8" t="s">
        <v>32</v>
      </c>
      <c r="S293" s="8">
        <v>617</v>
      </c>
      <c r="V293" s="11">
        <v>188</v>
      </c>
    </row>
    <row r="294" spans="1:36" ht="15" customHeight="1" x14ac:dyDescent="0.4">
      <c r="A294" s="7" t="s">
        <v>302</v>
      </c>
      <c r="B294" s="8" t="s">
        <v>32</v>
      </c>
      <c r="S294" s="8">
        <v>-245</v>
      </c>
      <c r="V294" s="11">
        <v>-97</v>
      </c>
    </row>
    <row r="295" spans="1:36" ht="15" customHeight="1" x14ac:dyDescent="0.4">
      <c r="A295" s="7" t="s">
        <v>303</v>
      </c>
      <c r="B295" s="8" t="s">
        <v>32</v>
      </c>
      <c r="S295" s="8">
        <v>2078</v>
      </c>
      <c r="V295" s="11">
        <v>173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S298" s="8">
        <v>-123</v>
      </c>
      <c r="V298" s="11">
        <v>-32</v>
      </c>
    </row>
    <row r="299" spans="1:36" ht="15" customHeight="1" x14ac:dyDescent="0.4">
      <c r="A299" s="7" t="s">
        <v>307</v>
      </c>
      <c r="B299" s="8" t="s">
        <v>32</v>
      </c>
      <c r="S299" s="8">
        <v>1</v>
      </c>
      <c r="V299" s="11">
        <v>130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-31</v>
      </c>
      <c r="V305" s="11">
        <v>-16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1947</v>
      </c>
      <c r="T306" s="24">
        <f>SUM(S292:S305)</f>
        <v>1947</v>
      </c>
      <c r="U306" s="23"/>
      <c r="V306" s="24">
        <f>SUM(U292:U305)</f>
        <v>0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S307" s="8">
        <v>848</v>
      </c>
      <c r="V307" s="11">
        <v>1796</v>
      </c>
    </row>
    <row r="308" spans="1:36" ht="15" customHeight="1" x14ac:dyDescent="0.4">
      <c r="A308" s="7" t="s">
        <v>315</v>
      </c>
      <c r="B308" s="8" t="s">
        <v>32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1806</v>
      </c>
      <c r="V312" s="11">
        <v>561</v>
      </c>
    </row>
    <row r="313" spans="1:36" ht="15" customHeight="1" x14ac:dyDescent="0.4">
      <c r="A313" s="7" t="s">
        <v>320</v>
      </c>
      <c r="B313" s="8" t="s">
        <v>32</v>
      </c>
      <c r="S313" s="8">
        <v>-3808</v>
      </c>
      <c r="V313" s="11">
        <v>-723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-1154</v>
      </c>
      <c r="T324" s="24">
        <f>SUM(S307:S323)</f>
        <v>-1154</v>
      </c>
      <c r="U324" s="23"/>
      <c r="V324" s="24">
        <f>SUM(U307:U323)</f>
        <v>0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-1031</v>
      </c>
      <c r="T326" s="24">
        <f>S329-S327-S328</f>
        <v>-1030</v>
      </c>
      <c r="U326" s="23"/>
      <c r="V326" s="24">
        <f>U329-U327-U328</f>
        <v>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1454</v>
      </c>
      <c r="V327" s="11">
        <v>516</v>
      </c>
    </row>
    <row r="328" spans="1:36" ht="15" customHeight="1" x14ac:dyDescent="0.4">
      <c r="A328" s="7" t="s">
        <v>335</v>
      </c>
      <c r="B328" s="8" t="s">
        <v>32</v>
      </c>
      <c r="S328" s="8">
        <v>92</v>
      </c>
      <c r="V328" s="11">
        <v>-1</v>
      </c>
    </row>
    <row r="329" spans="1:36" ht="15" customHeight="1" x14ac:dyDescent="0.4">
      <c r="A329" s="7" t="s">
        <v>336</v>
      </c>
      <c r="B329" s="8" t="s">
        <v>32</v>
      </c>
      <c r="S329" s="8">
        <v>516</v>
      </c>
      <c r="V329" s="11">
        <v>514</v>
      </c>
    </row>
    <row r="330" spans="1:36" ht="15" customHeight="1" x14ac:dyDescent="0.4">
      <c r="A330" s="7" t="s">
        <v>337</v>
      </c>
      <c r="B330" s="8" t="s">
        <v>32</v>
      </c>
      <c r="S330" s="8">
        <v>1332</v>
      </c>
      <c r="V330" s="11">
        <v>1432</v>
      </c>
    </row>
    <row r="331" spans="1:36" ht="15" customHeight="1" x14ac:dyDescent="0.4">
      <c r="A331" s="7" t="s">
        <v>338</v>
      </c>
      <c r="B331" s="8" t="s">
        <v>32</v>
      </c>
      <c r="S331" s="8">
        <v>-65</v>
      </c>
      <c r="V331" s="11">
        <v>-34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>
        <v>-752</v>
      </c>
      <c r="T336" s="14"/>
      <c r="U336" s="13"/>
      <c r="V336" s="14">
        <v>-883</v>
      </c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37</vt:i4>
      </vt:variant>
    </vt:vector>
  </HeadingPairs>
  <TitlesOfParts>
    <vt:vector size="37" baseType="lpstr">
      <vt:lpstr>東洋製鋼.2000</vt:lpstr>
      <vt:lpstr>川崎電気.2000</vt:lpstr>
      <vt:lpstr>赤井電機.2001</vt:lpstr>
      <vt:lpstr>富士車両.2001</vt:lpstr>
      <vt:lpstr>池貝.2001</vt:lpstr>
      <vt:lpstr>大倉電気.2002</vt:lpstr>
      <vt:lpstr>新潟鉄工所.2002</vt:lpstr>
      <vt:lpstr>雪印食品.2002</vt:lpstr>
      <vt:lpstr>段谷産業.2002</vt:lpstr>
      <vt:lpstr>ナカミチ.2002</vt:lpstr>
      <vt:lpstr>日本重化学工業.2002</vt:lpstr>
      <vt:lpstr>日本加工製紙.2002</vt:lpstr>
      <vt:lpstr>住倉工業.2002</vt:lpstr>
      <vt:lpstr>宝幸.2002</vt:lpstr>
      <vt:lpstr>ＴＷＲホールディングス.2002</vt:lpstr>
      <vt:lpstr>シントム.2002</vt:lpstr>
      <vt:lpstr>日立精機.2002</vt:lpstr>
      <vt:lpstr>神戸生糸.2003</vt:lpstr>
      <vt:lpstr>ニッケファブリック.2003</vt:lpstr>
      <vt:lpstr>大江工業.2003</vt:lpstr>
      <vt:lpstr>福助.2003</vt:lpstr>
      <vt:lpstr>オリエント時計.2003</vt:lpstr>
      <vt:lpstr>丸石ホールディングス.2004</vt:lpstr>
      <vt:lpstr>海岸ベルマネジメント(カネボウ).2005</vt:lpstr>
      <vt:lpstr>トスコ.2008</vt:lpstr>
      <vt:lpstr>春日電機.2009</vt:lpstr>
      <vt:lpstr>小杉産業.2009</vt:lpstr>
      <vt:lpstr>シルバーオックス.2009</vt:lpstr>
      <vt:lpstr>シルバー精工.2011</vt:lpstr>
      <vt:lpstr>マイクロンメモリ　ジャパン(エルピーダメモリ).2012</vt:lpstr>
      <vt:lpstr>山水電気.2012</vt:lpstr>
      <vt:lpstr>シコー.2012</vt:lpstr>
      <vt:lpstr>サクラダ.2012</vt:lpstr>
      <vt:lpstr>フード・プラネット.2017</vt:lpstr>
      <vt:lpstr>タカタ.2017</vt:lpstr>
      <vt:lpstr>郷鉄工所.2017</vt:lpstr>
      <vt:lpstr>シベール.2019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MAGA_Phantom</dc:creator>
  <cp:lastModifiedBy>MAGA_Phantom</cp:lastModifiedBy>
  <dcterms:created xsi:type="dcterms:W3CDTF">2019-06-11T02:51:04Z</dcterms:created>
  <dcterms:modified xsi:type="dcterms:W3CDTF">2019-06-11T03:38:38Z</dcterms:modified>
</cp:coreProperties>
</file>