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Minh Hoang DANG\OneDrive\DUT2\Stage\ExCELL\dist\three.js\project\data\"/>
    </mc:Choice>
  </mc:AlternateContent>
  <bookViews>
    <workbookView xWindow="0" yWindow="0" windowWidth="22992" windowHeight="9036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2" i="1"/>
  <c r="G3" i="1"/>
  <c r="M3" i="1" s="1"/>
  <c r="G4" i="1"/>
  <c r="M4" i="1" s="1"/>
  <c r="G5" i="1"/>
  <c r="M5" i="1" s="1"/>
  <c r="G6" i="1"/>
  <c r="M6" i="1" s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14" i="1"/>
  <c r="M14" i="1" s="1"/>
  <c r="G15" i="1"/>
  <c r="M15" i="1" s="1"/>
  <c r="G16" i="1"/>
  <c r="M16" i="1" s="1"/>
  <c r="G17" i="1"/>
  <c r="M17" i="1" s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M29" i="1" s="1"/>
  <c r="G30" i="1"/>
  <c r="M30" i="1" s="1"/>
  <c r="G31" i="1"/>
  <c r="M31" i="1" s="1"/>
  <c r="G32" i="1"/>
  <c r="M32" i="1" s="1"/>
  <c r="G33" i="1"/>
  <c r="M33" i="1" s="1"/>
  <c r="G34" i="1"/>
  <c r="M34" i="1" s="1"/>
  <c r="G35" i="1"/>
  <c r="M35" i="1" s="1"/>
  <c r="G36" i="1"/>
  <c r="M36" i="1" s="1"/>
  <c r="G37" i="1"/>
  <c r="M37" i="1" s="1"/>
  <c r="G38" i="1"/>
  <c r="M38" i="1" s="1"/>
  <c r="G39" i="1"/>
  <c r="M39" i="1" s="1"/>
  <c r="G40" i="1"/>
  <c r="M40" i="1" s="1"/>
  <c r="G41" i="1"/>
  <c r="M41" i="1" s="1"/>
  <c r="G42" i="1"/>
  <c r="M42" i="1" s="1"/>
  <c r="G43" i="1"/>
  <c r="M43" i="1" s="1"/>
  <c r="G44" i="1"/>
  <c r="M44" i="1" s="1"/>
  <c r="G45" i="1"/>
  <c r="M45" i="1" s="1"/>
  <c r="G46" i="1"/>
  <c r="M46" i="1" s="1"/>
  <c r="G47" i="1"/>
  <c r="M47" i="1" s="1"/>
  <c r="G48" i="1"/>
  <c r="M48" i="1" s="1"/>
  <c r="G49" i="1"/>
  <c r="M49" i="1" s="1"/>
  <c r="G50" i="1"/>
  <c r="M50" i="1" s="1"/>
  <c r="G51" i="1"/>
  <c r="M51" i="1" s="1"/>
  <c r="G52" i="1"/>
  <c r="M52" i="1" s="1"/>
  <c r="G53" i="1"/>
  <c r="M53" i="1" s="1"/>
  <c r="G54" i="1"/>
  <c r="M54" i="1" s="1"/>
  <c r="G55" i="1"/>
  <c r="M55" i="1" s="1"/>
  <c r="G56" i="1"/>
  <c r="M56" i="1" s="1"/>
  <c r="G57" i="1"/>
  <c r="M57" i="1" s="1"/>
  <c r="G58" i="1"/>
  <c r="M58" i="1" s="1"/>
  <c r="G59" i="1"/>
  <c r="M59" i="1" s="1"/>
  <c r="G60" i="1"/>
  <c r="M60" i="1" s="1"/>
  <c r="G61" i="1"/>
  <c r="M61" i="1" s="1"/>
  <c r="G62" i="1"/>
  <c r="M62" i="1" s="1"/>
  <c r="G63" i="1"/>
  <c r="M63" i="1" s="1"/>
  <c r="G64" i="1"/>
  <c r="M64" i="1" s="1"/>
  <c r="G65" i="1"/>
  <c r="M65" i="1" s="1"/>
  <c r="G66" i="1"/>
  <c r="M66" i="1" s="1"/>
  <c r="G67" i="1"/>
  <c r="M67" i="1" s="1"/>
  <c r="G68" i="1"/>
  <c r="M68" i="1" s="1"/>
  <c r="G69" i="1"/>
  <c r="M69" i="1" s="1"/>
  <c r="G70" i="1"/>
  <c r="M70" i="1" s="1"/>
  <c r="G71" i="1"/>
  <c r="M71" i="1" s="1"/>
  <c r="G72" i="1"/>
  <c r="M72" i="1" s="1"/>
  <c r="G73" i="1"/>
  <c r="M73" i="1" s="1"/>
  <c r="G74" i="1"/>
  <c r="M74" i="1" s="1"/>
  <c r="G75" i="1"/>
  <c r="M75" i="1" s="1"/>
  <c r="G76" i="1"/>
  <c r="M76" i="1" s="1"/>
  <c r="G77" i="1"/>
  <c r="M77" i="1" s="1"/>
  <c r="G78" i="1"/>
  <c r="M78" i="1" s="1"/>
  <c r="G79" i="1"/>
  <c r="M79" i="1" s="1"/>
  <c r="G80" i="1"/>
  <c r="M80" i="1" s="1"/>
  <c r="G81" i="1"/>
  <c r="M81" i="1" s="1"/>
  <c r="G82" i="1"/>
  <c r="M82" i="1" s="1"/>
  <c r="G83" i="1"/>
  <c r="M83" i="1" s="1"/>
  <c r="G84" i="1"/>
  <c r="M84" i="1" s="1"/>
  <c r="G85" i="1"/>
  <c r="M85" i="1" s="1"/>
  <c r="G86" i="1"/>
  <c r="M86" i="1" s="1"/>
  <c r="G87" i="1"/>
  <c r="M87" i="1" s="1"/>
  <c r="G88" i="1"/>
  <c r="M88" i="1" s="1"/>
  <c r="G89" i="1"/>
  <c r="M89" i="1" s="1"/>
  <c r="G90" i="1"/>
  <c r="M90" i="1" s="1"/>
  <c r="G91" i="1"/>
  <c r="M91" i="1" s="1"/>
  <c r="G92" i="1"/>
  <c r="M92" i="1" s="1"/>
  <c r="G93" i="1"/>
  <c r="M93" i="1" s="1"/>
  <c r="G94" i="1"/>
  <c r="M94" i="1" s="1"/>
  <c r="G95" i="1"/>
  <c r="M95" i="1" s="1"/>
  <c r="G96" i="1"/>
  <c r="M96" i="1" s="1"/>
  <c r="G97" i="1"/>
  <c r="M97" i="1" s="1"/>
  <c r="G98" i="1"/>
  <c r="M98" i="1" s="1"/>
  <c r="G99" i="1"/>
  <c r="M99" i="1" s="1"/>
  <c r="G100" i="1"/>
  <c r="M100" i="1" s="1"/>
  <c r="G101" i="1"/>
  <c r="M101" i="1" s="1"/>
  <c r="G102" i="1"/>
  <c r="M102" i="1" s="1"/>
  <c r="G103" i="1"/>
  <c r="M103" i="1" s="1"/>
  <c r="G104" i="1"/>
  <c r="M104" i="1" s="1"/>
  <c r="G105" i="1"/>
  <c r="M105" i="1" s="1"/>
  <c r="G106" i="1"/>
  <c r="M106" i="1" s="1"/>
  <c r="G107" i="1"/>
  <c r="M107" i="1" s="1"/>
  <c r="G108" i="1"/>
  <c r="M108" i="1" s="1"/>
  <c r="G109" i="1"/>
  <c r="M109" i="1" s="1"/>
  <c r="G110" i="1"/>
  <c r="M110" i="1" s="1"/>
  <c r="G111" i="1"/>
  <c r="M111" i="1" s="1"/>
  <c r="G112" i="1"/>
  <c r="M112" i="1" s="1"/>
  <c r="G113" i="1"/>
  <c r="M113" i="1" s="1"/>
  <c r="G114" i="1"/>
  <c r="M114" i="1" s="1"/>
  <c r="G115" i="1"/>
  <c r="M115" i="1" s="1"/>
  <c r="G116" i="1"/>
  <c r="M116" i="1" s="1"/>
  <c r="G117" i="1"/>
  <c r="M117" i="1" s="1"/>
  <c r="G118" i="1"/>
  <c r="M118" i="1" s="1"/>
  <c r="G119" i="1"/>
  <c r="M119" i="1" s="1"/>
  <c r="G120" i="1"/>
  <c r="M120" i="1" s="1"/>
  <c r="G121" i="1"/>
  <c r="M121" i="1" s="1"/>
  <c r="G122" i="1"/>
  <c r="M122" i="1" s="1"/>
  <c r="G123" i="1"/>
  <c r="M123" i="1" s="1"/>
  <c r="G124" i="1"/>
  <c r="M124" i="1" s="1"/>
  <c r="G125" i="1"/>
  <c r="M125" i="1" s="1"/>
  <c r="G126" i="1"/>
  <c r="M126" i="1" s="1"/>
  <c r="G127" i="1"/>
  <c r="M127" i="1" s="1"/>
  <c r="G128" i="1"/>
  <c r="M128" i="1" s="1"/>
  <c r="G129" i="1"/>
  <c r="M129" i="1" s="1"/>
  <c r="G130" i="1"/>
  <c r="M130" i="1" s="1"/>
  <c r="G131" i="1"/>
  <c r="M131" i="1" s="1"/>
  <c r="G132" i="1"/>
  <c r="M132" i="1" s="1"/>
  <c r="G133" i="1"/>
  <c r="M133" i="1" s="1"/>
  <c r="G134" i="1"/>
  <c r="M134" i="1" s="1"/>
  <c r="G135" i="1"/>
  <c r="M135" i="1" s="1"/>
  <c r="G136" i="1"/>
  <c r="M136" i="1" s="1"/>
  <c r="G137" i="1"/>
  <c r="M137" i="1" s="1"/>
  <c r="G138" i="1"/>
  <c r="M138" i="1" s="1"/>
  <c r="G139" i="1"/>
  <c r="M139" i="1" s="1"/>
  <c r="G140" i="1"/>
  <c r="M140" i="1" s="1"/>
  <c r="G141" i="1"/>
  <c r="M141" i="1" s="1"/>
  <c r="G142" i="1"/>
  <c r="M142" i="1" s="1"/>
  <c r="G143" i="1"/>
  <c r="M143" i="1" s="1"/>
  <c r="G144" i="1"/>
  <c r="M144" i="1" s="1"/>
  <c r="G145" i="1"/>
  <c r="M145" i="1" s="1"/>
  <c r="G146" i="1"/>
  <c r="M146" i="1" s="1"/>
  <c r="G147" i="1"/>
  <c r="M147" i="1" s="1"/>
  <c r="G148" i="1"/>
  <c r="M148" i="1" s="1"/>
  <c r="G149" i="1"/>
  <c r="M149" i="1" s="1"/>
  <c r="G150" i="1"/>
  <c r="M150" i="1" s="1"/>
  <c r="G151" i="1"/>
  <c r="M151" i="1" s="1"/>
  <c r="G152" i="1"/>
  <c r="M152" i="1" s="1"/>
  <c r="G153" i="1"/>
  <c r="M153" i="1" s="1"/>
  <c r="G154" i="1"/>
  <c r="M154" i="1" s="1"/>
  <c r="G155" i="1"/>
  <c r="M155" i="1" s="1"/>
  <c r="G156" i="1"/>
  <c r="M156" i="1" s="1"/>
  <c r="G157" i="1"/>
  <c r="M157" i="1" s="1"/>
  <c r="G158" i="1"/>
  <c r="M158" i="1" s="1"/>
  <c r="G159" i="1"/>
  <c r="M159" i="1" s="1"/>
  <c r="G160" i="1"/>
  <c r="M160" i="1" s="1"/>
  <c r="G161" i="1"/>
  <c r="M161" i="1" s="1"/>
  <c r="G162" i="1"/>
  <c r="M162" i="1" s="1"/>
  <c r="G163" i="1"/>
  <c r="M163" i="1" s="1"/>
  <c r="G164" i="1"/>
  <c r="M164" i="1" s="1"/>
  <c r="G165" i="1"/>
  <c r="M165" i="1" s="1"/>
  <c r="G166" i="1"/>
  <c r="M166" i="1" s="1"/>
  <c r="G167" i="1"/>
  <c r="M167" i="1" s="1"/>
  <c r="G168" i="1"/>
  <c r="M168" i="1" s="1"/>
  <c r="G2" i="1"/>
  <c r="M2" i="1" s="1"/>
  <c r="H106" i="1" l="1"/>
  <c r="O106" i="1" s="1"/>
  <c r="H42" i="1"/>
  <c r="O42" i="1" s="1"/>
  <c r="O131" i="1"/>
  <c r="O99" i="1"/>
  <c r="O3" i="1"/>
  <c r="H105" i="1"/>
  <c r="O105" i="1" s="1"/>
  <c r="H41" i="1"/>
  <c r="O41" i="1" s="1"/>
  <c r="H144" i="1"/>
  <c r="O144" i="1" s="1"/>
  <c r="H16" i="1"/>
  <c r="O16" i="1" s="1"/>
  <c r="H55" i="1"/>
  <c r="O55" i="1" s="1"/>
  <c r="H158" i="1"/>
  <c r="O158" i="1" s="1"/>
  <c r="H133" i="1"/>
  <c r="O133" i="1" s="1"/>
  <c r="H5" i="1"/>
  <c r="O5" i="1" s="1"/>
  <c r="K57" i="1"/>
  <c r="L57" i="1" s="1"/>
  <c r="K160" i="1"/>
  <c r="L160" i="1" s="1"/>
  <c r="K40" i="1"/>
  <c r="L40" i="1" s="1"/>
  <c r="K115" i="1"/>
  <c r="L115" i="1" s="1"/>
  <c r="K134" i="1"/>
  <c r="L134" i="1" s="1"/>
  <c r="K101" i="1"/>
  <c r="L101" i="1" s="1"/>
  <c r="K22" i="1"/>
  <c r="L22" i="1" s="1"/>
  <c r="K36" i="1"/>
  <c r="L36" i="1" s="1"/>
  <c r="K80" i="1"/>
  <c r="L80" i="1" s="1"/>
  <c r="K2" i="1"/>
  <c r="L2" i="1" s="1"/>
  <c r="K58" i="1"/>
  <c r="L58" i="1" s="1"/>
  <c r="K81" i="1"/>
  <c r="L81" i="1" s="1"/>
  <c r="K41" i="1"/>
  <c r="L41" i="1" s="1"/>
  <c r="K161" i="1"/>
  <c r="L161" i="1" s="1"/>
  <c r="K135" i="1"/>
  <c r="L135" i="1" s="1"/>
  <c r="K37" i="1"/>
  <c r="L37" i="1" s="1"/>
  <c r="K150" i="1"/>
  <c r="L150" i="1" s="1"/>
  <c r="K116" i="1"/>
  <c r="L116" i="1" s="1"/>
  <c r="K23" i="1"/>
  <c r="L23" i="1" s="1"/>
  <c r="K102" i="1"/>
  <c r="L102" i="1" s="1"/>
  <c r="K3" i="1"/>
  <c r="L3" i="1" s="1"/>
  <c r="K103" i="1"/>
  <c r="L103" i="1" s="1"/>
  <c r="K59" i="1"/>
  <c r="L59" i="1" s="1"/>
  <c r="K151" i="1"/>
  <c r="L151" i="1" s="1"/>
  <c r="K82" i="1"/>
  <c r="L82" i="1" s="1"/>
  <c r="K24" i="1"/>
  <c r="L24" i="1" s="1"/>
  <c r="K136" i="1"/>
  <c r="L136" i="1" s="1"/>
  <c r="K117" i="1"/>
  <c r="L117" i="1" s="1"/>
  <c r="K42" i="1"/>
  <c r="L42" i="1" s="1"/>
  <c r="K162" i="1"/>
  <c r="L162" i="1" s="1"/>
  <c r="K163" i="1"/>
  <c r="L163" i="1" s="1"/>
  <c r="K43" i="1"/>
  <c r="L43" i="1" s="1"/>
  <c r="K83" i="1"/>
  <c r="L83" i="1" s="1"/>
  <c r="K60" i="1"/>
  <c r="L60" i="1" s="1"/>
  <c r="K25" i="1"/>
  <c r="L25" i="1" s="1"/>
  <c r="K104" i="1"/>
  <c r="L104" i="1" s="1"/>
  <c r="K137" i="1"/>
  <c r="L137" i="1" s="1"/>
  <c r="K152" i="1"/>
  <c r="L152" i="1" s="1"/>
  <c r="K118" i="1"/>
  <c r="L118" i="1" s="1"/>
  <c r="K9" i="1"/>
  <c r="L9" i="1" s="1"/>
  <c r="K61" i="1"/>
  <c r="L61" i="1" s="1"/>
  <c r="K119" i="1"/>
  <c r="L119" i="1" s="1"/>
  <c r="K71" i="1"/>
  <c r="L71" i="1" s="1"/>
  <c r="K138" i="1"/>
  <c r="L138" i="1" s="1"/>
  <c r="K26" i="1"/>
  <c r="L26" i="1" s="1"/>
  <c r="K44" i="1"/>
  <c r="L44" i="1" s="1"/>
  <c r="K16" i="1"/>
  <c r="L16" i="1" s="1"/>
  <c r="K96" i="1"/>
  <c r="L96" i="1" s="1"/>
  <c r="K10" i="1"/>
  <c r="L10" i="1" s="1"/>
  <c r="K27" i="1"/>
  <c r="L27" i="1" s="1"/>
  <c r="K120" i="1"/>
  <c r="L120" i="1" s="1"/>
  <c r="K139" i="1"/>
  <c r="L139" i="1" s="1"/>
  <c r="K72" i="1"/>
  <c r="L72" i="1" s="1"/>
  <c r="K17" i="1"/>
  <c r="L17" i="1" s="1"/>
  <c r="K45" i="1"/>
  <c r="L45" i="1" s="1"/>
  <c r="K62" i="1"/>
  <c r="L62" i="1" s="1"/>
  <c r="K112" i="1"/>
  <c r="L112" i="1" s="1"/>
  <c r="K140" i="1"/>
  <c r="L140" i="1" s="1"/>
  <c r="K63" i="1"/>
  <c r="L63" i="1" s="1"/>
  <c r="K73" i="1"/>
  <c r="L73" i="1" s="1"/>
  <c r="K131" i="1"/>
  <c r="L131" i="1" s="1"/>
  <c r="K28" i="1"/>
  <c r="L28" i="1" s="1"/>
  <c r="K46" i="1"/>
  <c r="L46" i="1" s="1"/>
  <c r="K11" i="1"/>
  <c r="L11" i="1" s="1"/>
  <c r="K97" i="1"/>
  <c r="L97" i="1" s="1"/>
  <c r="K18" i="1"/>
  <c r="L18" i="1" s="1"/>
  <c r="K121" i="1"/>
  <c r="L121" i="1" s="1"/>
  <c r="K79" i="1"/>
  <c r="L79" i="1" s="1"/>
  <c r="K141" i="1"/>
  <c r="L141" i="1" s="1"/>
  <c r="K47" i="1"/>
  <c r="L47" i="1" s="1"/>
  <c r="K113" i="1"/>
  <c r="L113" i="1" s="1"/>
  <c r="K19" i="1"/>
  <c r="L19" i="1" s="1"/>
  <c r="K64" i="1"/>
  <c r="L64" i="1" s="1"/>
  <c r="K132" i="1"/>
  <c r="L132" i="1" s="1"/>
  <c r="K122" i="1"/>
  <c r="L122" i="1" s="1"/>
  <c r="K12" i="1"/>
  <c r="L12" i="1" s="1"/>
  <c r="K98" i="1"/>
  <c r="L98" i="1" s="1"/>
  <c r="K74" i="1"/>
  <c r="L74" i="1" s="1"/>
  <c r="K90" i="1"/>
  <c r="L90" i="1" s="1"/>
  <c r="K48" i="1"/>
  <c r="L48" i="1" s="1"/>
  <c r="K13" i="1"/>
  <c r="L13" i="1" s="1"/>
  <c r="K65" i="1"/>
  <c r="L65" i="1" s="1"/>
  <c r="K123" i="1"/>
  <c r="L123" i="1" s="1"/>
  <c r="K99" i="1"/>
  <c r="L99" i="1" s="1"/>
  <c r="K142" i="1"/>
  <c r="L142" i="1" s="1"/>
  <c r="K133" i="1"/>
  <c r="L133" i="1" s="1"/>
  <c r="K114" i="1"/>
  <c r="L114" i="1" s="1"/>
  <c r="K20" i="1"/>
  <c r="L20" i="1" s="1"/>
  <c r="K75" i="1"/>
  <c r="L75" i="1" s="1"/>
  <c r="K49" i="1"/>
  <c r="L49" i="1" s="1"/>
  <c r="K21" i="1"/>
  <c r="L21" i="1" s="1"/>
  <c r="K100" i="1"/>
  <c r="L100" i="1" s="1"/>
  <c r="K76" i="1"/>
  <c r="L76" i="1" s="1"/>
  <c r="K105" i="1"/>
  <c r="L105" i="1" s="1"/>
  <c r="K143" i="1"/>
  <c r="L143" i="1" s="1"/>
  <c r="K153" i="1"/>
  <c r="L153" i="1" s="1"/>
  <c r="K14" i="1"/>
  <c r="L14" i="1" s="1"/>
  <c r="K124" i="1"/>
  <c r="L124" i="1" s="1"/>
  <c r="K29" i="1"/>
  <c r="L29" i="1" s="1"/>
  <c r="K84" i="1"/>
  <c r="L84" i="1" s="1"/>
  <c r="K144" i="1"/>
  <c r="L144" i="1" s="1"/>
  <c r="K125" i="1"/>
  <c r="L125" i="1" s="1"/>
  <c r="K50" i="1"/>
  <c r="L50" i="1" s="1"/>
  <c r="K66" i="1"/>
  <c r="L66" i="1" s="1"/>
  <c r="K77" i="1"/>
  <c r="L77" i="1" s="1"/>
  <c r="K30" i="1"/>
  <c r="L30" i="1" s="1"/>
  <c r="K106" i="1"/>
  <c r="L106" i="1" s="1"/>
  <c r="K38" i="1"/>
  <c r="L38" i="1" s="1"/>
  <c r="K154" i="1"/>
  <c r="L154" i="1" s="1"/>
  <c r="K15" i="1"/>
  <c r="L15" i="1" s="1"/>
  <c r="K164" i="1"/>
  <c r="L164" i="1" s="1"/>
  <c r="K107" i="1"/>
  <c r="L107" i="1" s="1"/>
  <c r="K51" i="1"/>
  <c r="L51" i="1" s="1"/>
  <c r="K145" i="1"/>
  <c r="L145" i="1" s="1"/>
  <c r="K78" i="1"/>
  <c r="L78" i="1" s="1"/>
  <c r="K85" i="1"/>
  <c r="L85" i="1" s="1"/>
  <c r="K4" i="1"/>
  <c r="L4" i="1" s="1"/>
  <c r="K31" i="1"/>
  <c r="L31" i="1" s="1"/>
  <c r="K91" i="1"/>
  <c r="L91" i="1" s="1"/>
  <c r="K67" i="1"/>
  <c r="L67" i="1" s="1"/>
  <c r="K126" i="1"/>
  <c r="L126" i="1" s="1"/>
  <c r="K155" i="1"/>
  <c r="L155" i="1" s="1"/>
  <c r="K68" i="1"/>
  <c r="L68" i="1" s="1"/>
  <c r="K165" i="1"/>
  <c r="L165" i="1" s="1"/>
  <c r="K92" i="1"/>
  <c r="L92" i="1" s="1"/>
  <c r="K32" i="1"/>
  <c r="L32" i="1" s="1"/>
  <c r="K146" i="1"/>
  <c r="L146" i="1" s="1"/>
  <c r="K5" i="1"/>
  <c r="L5" i="1" s="1"/>
  <c r="K108" i="1"/>
  <c r="L108" i="1" s="1"/>
  <c r="K127" i="1"/>
  <c r="L127" i="1" s="1"/>
  <c r="K86" i="1"/>
  <c r="L86" i="1" s="1"/>
  <c r="K52" i="1"/>
  <c r="L52" i="1" s="1"/>
  <c r="K156" i="1"/>
  <c r="L156" i="1" s="1"/>
  <c r="K128" i="1"/>
  <c r="L128" i="1" s="1"/>
  <c r="K166" i="1"/>
  <c r="L166" i="1" s="1"/>
  <c r="K93" i="1"/>
  <c r="L93" i="1" s="1"/>
  <c r="K157" i="1"/>
  <c r="L157" i="1" s="1"/>
  <c r="K69" i="1"/>
  <c r="L69" i="1" s="1"/>
  <c r="K6" i="1"/>
  <c r="L6" i="1" s="1"/>
  <c r="K87" i="1"/>
  <c r="L87" i="1" s="1"/>
  <c r="K33" i="1"/>
  <c r="L33" i="1" s="1"/>
  <c r="K147" i="1"/>
  <c r="L147" i="1" s="1"/>
  <c r="K109" i="1"/>
  <c r="L109" i="1" s="1"/>
  <c r="K39" i="1"/>
  <c r="L39" i="1" s="1"/>
  <c r="K53" i="1"/>
  <c r="L53" i="1" s="1"/>
  <c r="K88" i="1"/>
  <c r="L88" i="1" s="1"/>
  <c r="K54" i="1"/>
  <c r="L54" i="1" s="1"/>
  <c r="K70" i="1"/>
  <c r="L70" i="1" s="1"/>
  <c r="K34" i="1"/>
  <c r="L34" i="1" s="1"/>
  <c r="K158" i="1"/>
  <c r="L158" i="1" s="1"/>
  <c r="K167" i="1"/>
  <c r="L167" i="1" s="1"/>
  <c r="K148" i="1"/>
  <c r="L148" i="1" s="1"/>
  <c r="K94" i="1"/>
  <c r="L94" i="1" s="1"/>
  <c r="K110" i="1"/>
  <c r="L110" i="1" s="1"/>
  <c r="K129" i="1"/>
  <c r="L129" i="1" s="1"/>
  <c r="K7" i="1"/>
  <c r="L7" i="1" s="1"/>
  <c r="K55" i="1"/>
  <c r="L55" i="1" s="1"/>
  <c r="K95" i="1"/>
  <c r="L95" i="1" s="1"/>
  <c r="K159" i="1"/>
  <c r="L159" i="1" s="1"/>
  <c r="K130" i="1"/>
  <c r="L130" i="1" s="1"/>
  <c r="K35" i="1"/>
  <c r="L35" i="1" s="1"/>
  <c r="K56" i="1"/>
  <c r="L56" i="1" s="1"/>
  <c r="K8" i="1"/>
  <c r="L8" i="1" s="1"/>
  <c r="K89" i="1"/>
  <c r="L89" i="1" s="1"/>
  <c r="K168" i="1"/>
  <c r="L168" i="1" s="1"/>
  <c r="K111" i="1"/>
  <c r="L111" i="1" s="1"/>
  <c r="K149" i="1"/>
  <c r="L149" i="1" s="1"/>
  <c r="F57" i="1"/>
  <c r="H57" i="1" s="1"/>
  <c r="O57" i="1" s="1"/>
  <c r="F160" i="1"/>
  <c r="H160" i="1" s="1"/>
  <c r="O160" i="1" s="1"/>
  <c r="F40" i="1"/>
  <c r="H40" i="1" s="1"/>
  <c r="O40" i="1" s="1"/>
  <c r="F115" i="1"/>
  <c r="H115" i="1" s="1"/>
  <c r="O115" i="1" s="1"/>
  <c r="F134" i="1"/>
  <c r="H134" i="1" s="1"/>
  <c r="O134" i="1" s="1"/>
  <c r="F101" i="1"/>
  <c r="H101" i="1" s="1"/>
  <c r="O101" i="1" s="1"/>
  <c r="F22" i="1"/>
  <c r="H22" i="1" s="1"/>
  <c r="O22" i="1" s="1"/>
  <c r="F36" i="1"/>
  <c r="H36" i="1" s="1"/>
  <c r="O36" i="1" s="1"/>
  <c r="F80" i="1"/>
  <c r="F2" i="1"/>
  <c r="H2" i="1" s="1"/>
  <c r="O2" i="1" s="1"/>
  <c r="F58" i="1"/>
  <c r="H58" i="1" s="1"/>
  <c r="O58" i="1" s="1"/>
  <c r="F81" i="1"/>
  <c r="H81" i="1" s="1"/>
  <c r="O81" i="1" s="1"/>
  <c r="F41" i="1"/>
  <c r="F161" i="1"/>
  <c r="H161" i="1" s="1"/>
  <c r="O161" i="1" s="1"/>
  <c r="F135" i="1"/>
  <c r="H135" i="1" s="1"/>
  <c r="O135" i="1" s="1"/>
  <c r="F37" i="1"/>
  <c r="H37" i="1" s="1"/>
  <c r="O37" i="1" s="1"/>
  <c r="F150" i="1"/>
  <c r="H150" i="1" s="1"/>
  <c r="O150" i="1" s="1"/>
  <c r="F116" i="1"/>
  <c r="H116" i="1" s="1"/>
  <c r="O116" i="1" s="1"/>
  <c r="F23" i="1"/>
  <c r="H23" i="1" s="1"/>
  <c r="O23" i="1" s="1"/>
  <c r="F102" i="1"/>
  <c r="H102" i="1" s="1"/>
  <c r="O102" i="1" s="1"/>
  <c r="F3" i="1"/>
  <c r="H3" i="1" s="1"/>
  <c r="F103" i="1"/>
  <c r="H103" i="1" s="1"/>
  <c r="O103" i="1" s="1"/>
  <c r="F59" i="1"/>
  <c r="H59" i="1" s="1"/>
  <c r="O59" i="1" s="1"/>
  <c r="F151" i="1"/>
  <c r="H151" i="1" s="1"/>
  <c r="O151" i="1" s="1"/>
  <c r="F82" i="1"/>
  <c r="H82" i="1" s="1"/>
  <c r="O82" i="1" s="1"/>
  <c r="F24" i="1"/>
  <c r="H24" i="1" s="1"/>
  <c r="O24" i="1" s="1"/>
  <c r="F136" i="1"/>
  <c r="H136" i="1" s="1"/>
  <c r="O136" i="1" s="1"/>
  <c r="F117" i="1"/>
  <c r="H117" i="1" s="1"/>
  <c r="O117" i="1" s="1"/>
  <c r="F42" i="1"/>
  <c r="F162" i="1"/>
  <c r="H162" i="1" s="1"/>
  <c r="O162" i="1" s="1"/>
  <c r="F163" i="1"/>
  <c r="H163" i="1" s="1"/>
  <c r="O163" i="1" s="1"/>
  <c r="F43" i="1"/>
  <c r="F83" i="1"/>
  <c r="F60" i="1"/>
  <c r="F25" i="1"/>
  <c r="H25" i="1" s="1"/>
  <c r="O25" i="1" s="1"/>
  <c r="F104" i="1"/>
  <c r="H104" i="1" s="1"/>
  <c r="O104" i="1" s="1"/>
  <c r="F137" i="1"/>
  <c r="H137" i="1" s="1"/>
  <c r="O137" i="1" s="1"/>
  <c r="F152" i="1"/>
  <c r="H152" i="1" s="1"/>
  <c r="O152" i="1" s="1"/>
  <c r="F118" i="1"/>
  <c r="H118" i="1" s="1"/>
  <c r="O118" i="1" s="1"/>
  <c r="F9" i="1"/>
  <c r="H9" i="1" s="1"/>
  <c r="O9" i="1" s="1"/>
  <c r="F61" i="1"/>
  <c r="H61" i="1" s="1"/>
  <c r="O61" i="1" s="1"/>
  <c r="F119" i="1"/>
  <c r="H119" i="1" s="1"/>
  <c r="O119" i="1" s="1"/>
  <c r="F71" i="1"/>
  <c r="H71" i="1" s="1"/>
  <c r="O71" i="1" s="1"/>
  <c r="F138" i="1"/>
  <c r="H138" i="1" s="1"/>
  <c r="O138" i="1" s="1"/>
  <c r="F26" i="1"/>
  <c r="H26" i="1" s="1"/>
  <c r="O26" i="1" s="1"/>
  <c r="F44" i="1"/>
  <c r="H44" i="1" s="1"/>
  <c r="O44" i="1" s="1"/>
  <c r="F16" i="1"/>
  <c r="F96" i="1"/>
  <c r="H96" i="1" s="1"/>
  <c r="O96" i="1" s="1"/>
  <c r="F10" i="1"/>
  <c r="H10" i="1" s="1"/>
  <c r="O10" i="1" s="1"/>
  <c r="F27" i="1"/>
  <c r="H27" i="1" s="1"/>
  <c r="O27" i="1" s="1"/>
  <c r="F120" i="1"/>
  <c r="H120" i="1" s="1"/>
  <c r="O120" i="1" s="1"/>
  <c r="F139" i="1"/>
  <c r="H139" i="1" s="1"/>
  <c r="O139" i="1" s="1"/>
  <c r="F72" i="1"/>
  <c r="H72" i="1" s="1"/>
  <c r="O72" i="1" s="1"/>
  <c r="F17" i="1"/>
  <c r="H17" i="1" s="1"/>
  <c r="O17" i="1" s="1"/>
  <c r="F45" i="1"/>
  <c r="H45" i="1" s="1"/>
  <c r="O45" i="1" s="1"/>
  <c r="F62" i="1"/>
  <c r="H62" i="1" s="1"/>
  <c r="O62" i="1" s="1"/>
  <c r="F112" i="1"/>
  <c r="H112" i="1" s="1"/>
  <c r="O112" i="1" s="1"/>
  <c r="F140" i="1"/>
  <c r="H140" i="1" s="1"/>
  <c r="O140" i="1" s="1"/>
  <c r="F63" i="1"/>
  <c r="H63" i="1" s="1"/>
  <c r="O63" i="1" s="1"/>
  <c r="F73" i="1"/>
  <c r="H73" i="1" s="1"/>
  <c r="O73" i="1" s="1"/>
  <c r="F131" i="1"/>
  <c r="H131" i="1" s="1"/>
  <c r="F28" i="1"/>
  <c r="H28" i="1" s="1"/>
  <c r="O28" i="1" s="1"/>
  <c r="F46" i="1"/>
  <c r="H46" i="1" s="1"/>
  <c r="O46" i="1" s="1"/>
  <c r="F11" i="1"/>
  <c r="F97" i="1"/>
  <c r="H97" i="1" s="1"/>
  <c r="O97" i="1" s="1"/>
  <c r="F18" i="1"/>
  <c r="F121" i="1"/>
  <c r="H121" i="1" s="1"/>
  <c r="O121" i="1" s="1"/>
  <c r="F79" i="1"/>
  <c r="H79" i="1" s="1"/>
  <c r="O79" i="1" s="1"/>
  <c r="F141" i="1"/>
  <c r="H141" i="1" s="1"/>
  <c r="O141" i="1" s="1"/>
  <c r="F47" i="1"/>
  <c r="H47" i="1" s="1"/>
  <c r="O47" i="1" s="1"/>
  <c r="F113" i="1"/>
  <c r="H113" i="1" s="1"/>
  <c r="O113" i="1" s="1"/>
  <c r="F19" i="1"/>
  <c r="F64" i="1"/>
  <c r="H64" i="1" s="1"/>
  <c r="O64" i="1" s="1"/>
  <c r="F132" i="1"/>
  <c r="H132" i="1" s="1"/>
  <c r="O132" i="1" s="1"/>
  <c r="F122" i="1"/>
  <c r="H122" i="1" s="1"/>
  <c r="O122" i="1" s="1"/>
  <c r="F12" i="1"/>
  <c r="H12" i="1" s="1"/>
  <c r="O12" i="1" s="1"/>
  <c r="F98" i="1"/>
  <c r="H98" i="1" s="1"/>
  <c r="O98" i="1" s="1"/>
  <c r="F74" i="1"/>
  <c r="H74" i="1" s="1"/>
  <c r="O74" i="1" s="1"/>
  <c r="F90" i="1"/>
  <c r="H90" i="1" s="1"/>
  <c r="O90" i="1" s="1"/>
  <c r="F48" i="1"/>
  <c r="H48" i="1" s="1"/>
  <c r="O48" i="1" s="1"/>
  <c r="F13" i="1"/>
  <c r="H13" i="1" s="1"/>
  <c r="O13" i="1" s="1"/>
  <c r="F65" i="1"/>
  <c r="H65" i="1" s="1"/>
  <c r="O65" i="1" s="1"/>
  <c r="F123" i="1"/>
  <c r="H123" i="1" s="1"/>
  <c r="O123" i="1" s="1"/>
  <c r="F99" i="1"/>
  <c r="H99" i="1" s="1"/>
  <c r="F142" i="1"/>
  <c r="H142" i="1" s="1"/>
  <c r="O142" i="1" s="1"/>
  <c r="F133" i="1"/>
  <c r="F114" i="1"/>
  <c r="H114" i="1" s="1"/>
  <c r="O114" i="1" s="1"/>
  <c r="F20" i="1"/>
  <c r="H20" i="1" s="1"/>
  <c r="O20" i="1" s="1"/>
  <c r="F75" i="1"/>
  <c r="F49" i="1"/>
  <c r="H49" i="1" s="1"/>
  <c r="O49" i="1" s="1"/>
  <c r="F21" i="1"/>
  <c r="H21" i="1" s="1"/>
  <c r="O21" i="1" s="1"/>
  <c r="F100" i="1"/>
  <c r="H100" i="1" s="1"/>
  <c r="O100" i="1" s="1"/>
  <c r="F76" i="1"/>
  <c r="H76" i="1" s="1"/>
  <c r="O76" i="1" s="1"/>
  <c r="F105" i="1"/>
  <c r="F143" i="1"/>
  <c r="H143" i="1" s="1"/>
  <c r="O143" i="1" s="1"/>
  <c r="F153" i="1"/>
  <c r="H153" i="1" s="1"/>
  <c r="O153" i="1" s="1"/>
  <c r="F14" i="1"/>
  <c r="H14" i="1" s="1"/>
  <c r="O14" i="1" s="1"/>
  <c r="F124" i="1"/>
  <c r="H124" i="1" s="1"/>
  <c r="O124" i="1" s="1"/>
  <c r="F29" i="1"/>
  <c r="H29" i="1" s="1"/>
  <c r="O29" i="1" s="1"/>
  <c r="F84" i="1"/>
  <c r="H84" i="1" s="1"/>
  <c r="O84" i="1" s="1"/>
  <c r="F144" i="1"/>
  <c r="F125" i="1"/>
  <c r="H125" i="1" s="1"/>
  <c r="O125" i="1" s="1"/>
  <c r="F50" i="1"/>
  <c r="H50" i="1" s="1"/>
  <c r="O50" i="1" s="1"/>
  <c r="F66" i="1"/>
  <c r="H66" i="1" s="1"/>
  <c r="O66" i="1" s="1"/>
  <c r="F77" i="1"/>
  <c r="H77" i="1" s="1"/>
  <c r="O77" i="1" s="1"/>
  <c r="F30" i="1"/>
  <c r="H30" i="1" s="1"/>
  <c r="O30" i="1" s="1"/>
  <c r="F106" i="1"/>
  <c r="F38" i="1"/>
  <c r="H38" i="1" s="1"/>
  <c r="O38" i="1" s="1"/>
  <c r="F154" i="1"/>
  <c r="H154" i="1" s="1"/>
  <c r="O154" i="1" s="1"/>
  <c r="F15" i="1"/>
  <c r="H15" i="1" s="1"/>
  <c r="O15" i="1" s="1"/>
  <c r="F164" i="1"/>
  <c r="H164" i="1" s="1"/>
  <c r="O164" i="1" s="1"/>
  <c r="F107" i="1"/>
  <c r="F51" i="1"/>
  <c r="F145" i="1"/>
  <c r="H145" i="1" s="1"/>
  <c r="O145" i="1" s="1"/>
  <c r="F78" i="1"/>
  <c r="H78" i="1" s="1"/>
  <c r="O78" i="1" s="1"/>
  <c r="F85" i="1"/>
  <c r="H85" i="1" s="1"/>
  <c r="O85" i="1" s="1"/>
  <c r="F4" i="1"/>
  <c r="H4" i="1" s="1"/>
  <c r="O4" i="1" s="1"/>
  <c r="F31" i="1"/>
  <c r="H31" i="1" s="1"/>
  <c r="O31" i="1" s="1"/>
  <c r="F91" i="1"/>
  <c r="H91" i="1" s="1"/>
  <c r="O91" i="1" s="1"/>
  <c r="F67" i="1"/>
  <c r="F126" i="1"/>
  <c r="H126" i="1" s="1"/>
  <c r="O126" i="1" s="1"/>
  <c r="F155" i="1"/>
  <c r="H155" i="1" s="1"/>
  <c r="O155" i="1" s="1"/>
  <c r="F68" i="1"/>
  <c r="H68" i="1" s="1"/>
  <c r="O68" i="1" s="1"/>
  <c r="F165" i="1"/>
  <c r="H165" i="1" s="1"/>
  <c r="O165" i="1" s="1"/>
  <c r="F92" i="1"/>
  <c r="H92" i="1" s="1"/>
  <c r="O92" i="1" s="1"/>
  <c r="F32" i="1"/>
  <c r="H32" i="1" s="1"/>
  <c r="O32" i="1" s="1"/>
  <c r="F146" i="1"/>
  <c r="H146" i="1" s="1"/>
  <c r="O146" i="1" s="1"/>
  <c r="F5" i="1"/>
  <c r="F108" i="1"/>
  <c r="H108" i="1" s="1"/>
  <c r="O108" i="1" s="1"/>
  <c r="F127" i="1"/>
  <c r="H127" i="1" s="1"/>
  <c r="O127" i="1" s="1"/>
  <c r="F86" i="1"/>
  <c r="H86" i="1" s="1"/>
  <c r="O86" i="1" s="1"/>
  <c r="F52" i="1"/>
  <c r="H52" i="1" s="1"/>
  <c r="O52" i="1" s="1"/>
  <c r="F156" i="1"/>
  <c r="H156" i="1" s="1"/>
  <c r="O156" i="1" s="1"/>
  <c r="F128" i="1"/>
  <c r="H128" i="1" s="1"/>
  <c r="O128" i="1" s="1"/>
  <c r="F166" i="1"/>
  <c r="H166" i="1" s="1"/>
  <c r="O166" i="1" s="1"/>
  <c r="F93" i="1"/>
  <c r="H93" i="1" s="1"/>
  <c r="O93" i="1" s="1"/>
  <c r="F157" i="1"/>
  <c r="H157" i="1" s="1"/>
  <c r="O157" i="1" s="1"/>
  <c r="F69" i="1"/>
  <c r="H69" i="1" s="1"/>
  <c r="O69" i="1" s="1"/>
  <c r="F6" i="1"/>
  <c r="H6" i="1" s="1"/>
  <c r="O6" i="1" s="1"/>
  <c r="F87" i="1"/>
  <c r="H87" i="1" s="1"/>
  <c r="O87" i="1" s="1"/>
  <c r="F33" i="1"/>
  <c r="H33" i="1" s="1"/>
  <c r="O33" i="1" s="1"/>
  <c r="F147" i="1"/>
  <c r="H147" i="1" s="1"/>
  <c r="O147" i="1" s="1"/>
  <c r="F109" i="1"/>
  <c r="H109" i="1" s="1"/>
  <c r="O109" i="1" s="1"/>
  <c r="F39" i="1"/>
  <c r="H39" i="1" s="1"/>
  <c r="O39" i="1" s="1"/>
  <c r="F53" i="1"/>
  <c r="H53" i="1" s="1"/>
  <c r="O53" i="1" s="1"/>
  <c r="F88" i="1"/>
  <c r="H88" i="1" s="1"/>
  <c r="O88" i="1" s="1"/>
  <c r="F54" i="1"/>
  <c r="H54" i="1" s="1"/>
  <c r="O54" i="1" s="1"/>
  <c r="F70" i="1"/>
  <c r="H70" i="1" s="1"/>
  <c r="O70" i="1" s="1"/>
  <c r="F34" i="1"/>
  <c r="H34" i="1" s="1"/>
  <c r="O34" i="1" s="1"/>
  <c r="F158" i="1"/>
  <c r="F167" i="1"/>
  <c r="H167" i="1" s="1"/>
  <c r="O167" i="1" s="1"/>
  <c r="F148" i="1"/>
  <c r="H148" i="1" s="1"/>
  <c r="O148" i="1" s="1"/>
  <c r="F94" i="1"/>
  <c r="F110" i="1"/>
  <c r="H110" i="1" s="1"/>
  <c r="O110" i="1" s="1"/>
  <c r="F129" i="1"/>
  <c r="H129" i="1" s="1"/>
  <c r="O129" i="1" s="1"/>
  <c r="F7" i="1"/>
  <c r="H7" i="1" s="1"/>
  <c r="O7" i="1" s="1"/>
  <c r="F55" i="1"/>
  <c r="F95" i="1"/>
  <c r="F159" i="1"/>
  <c r="H159" i="1" s="1"/>
  <c r="O159" i="1" s="1"/>
  <c r="F130" i="1"/>
  <c r="H130" i="1" s="1"/>
  <c r="O130" i="1" s="1"/>
  <c r="F35" i="1"/>
  <c r="F56" i="1"/>
  <c r="H56" i="1" s="1"/>
  <c r="O56" i="1" s="1"/>
  <c r="F8" i="1"/>
  <c r="H8" i="1" s="1"/>
  <c r="O8" i="1" s="1"/>
  <c r="F89" i="1"/>
  <c r="H89" i="1" s="1"/>
  <c r="O89" i="1" s="1"/>
  <c r="F168" i="1"/>
  <c r="H168" i="1" s="1"/>
  <c r="O168" i="1" s="1"/>
  <c r="F111" i="1"/>
  <c r="H111" i="1" s="1"/>
  <c r="O111" i="1" s="1"/>
  <c r="F149" i="1"/>
  <c r="H149" i="1" s="1"/>
  <c r="O149" i="1" s="1"/>
  <c r="H67" i="1" l="1"/>
  <c r="O67" i="1" s="1"/>
  <c r="H107" i="1"/>
  <c r="O107" i="1" s="1"/>
  <c r="H19" i="1"/>
  <c r="O19" i="1" s="1"/>
  <c r="H11" i="1"/>
  <c r="O11" i="1" s="1"/>
  <c r="H43" i="1"/>
  <c r="O43" i="1" s="1"/>
  <c r="H60" i="1"/>
  <c r="O60" i="1" s="1"/>
  <c r="H35" i="1"/>
  <c r="O35" i="1" s="1"/>
  <c r="H51" i="1"/>
  <c r="O51" i="1" s="1"/>
  <c r="H80" i="1"/>
  <c r="O80" i="1" s="1"/>
  <c r="J158" i="1"/>
  <c r="N158" i="1" s="1"/>
  <c r="P158" i="1" s="1"/>
  <c r="J127" i="1"/>
  <c r="N127" i="1" s="1"/>
  <c r="P127" i="1" s="1"/>
  <c r="H94" i="1"/>
  <c r="O94" i="1" s="1"/>
  <c r="H75" i="1"/>
  <c r="O75" i="1" s="1"/>
  <c r="H83" i="1"/>
  <c r="O83" i="1" s="1"/>
  <c r="H95" i="1"/>
  <c r="O95" i="1" s="1"/>
  <c r="H18" i="1"/>
  <c r="O18" i="1" s="1"/>
  <c r="J124" i="1"/>
  <c r="N124" i="1" s="1"/>
  <c r="P124" i="1" s="1"/>
  <c r="Q2" i="1"/>
  <c r="J159" i="1"/>
  <c r="N159" i="1" s="1"/>
  <c r="P159" i="1" s="1"/>
  <c r="J109" i="1"/>
  <c r="N109" i="1" s="1"/>
  <c r="P109" i="1" s="1"/>
  <c r="J146" i="1"/>
  <c r="N146" i="1" s="1"/>
  <c r="P146" i="1" s="1"/>
  <c r="J91" i="1"/>
  <c r="N91" i="1" s="1"/>
  <c r="P91" i="1" s="1"/>
  <c r="J164" i="1"/>
  <c r="N164" i="1" s="1"/>
  <c r="P164" i="1" s="1"/>
  <c r="J50" i="1"/>
  <c r="N50" i="1" s="1"/>
  <c r="P50" i="1" s="1"/>
  <c r="J143" i="1"/>
  <c r="N143" i="1" s="1"/>
  <c r="P143" i="1" s="1"/>
  <c r="J114" i="1"/>
  <c r="N114" i="1" s="1"/>
  <c r="P114" i="1" s="1"/>
  <c r="J90" i="1"/>
  <c r="N90" i="1" s="1"/>
  <c r="P90" i="1" s="1"/>
  <c r="J113" i="1"/>
  <c r="N113" i="1" s="1"/>
  <c r="P113" i="1" s="1"/>
  <c r="J46" i="1"/>
  <c r="N46" i="1" s="1"/>
  <c r="P46" i="1" s="1"/>
  <c r="J45" i="1"/>
  <c r="N45" i="1" s="1"/>
  <c r="P45" i="1" s="1"/>
  <c r="J16" i="1"/>
  <c r="N16" i="1" s="1"/>
  <c r="P16" i="1" s="1"/>
  <c r="J163" i="1"/>
  <c r="N163" i="1" s="1"/>
  <c r="P163" i="1" s="1"/>
  <c r="J59" i="1"/>
  <c r="N59" i="1" s="1"/>
  <c r="P59" i="1" s="1"/>
  <c r="J135" i="1"/>
  <c r="N135" i="1" s="1"/>
  <c r="P135" i="1" s="1"/>
  <c r="J22" i="1"/>
  <c r="N22" i="1" s="1"/>
  <c r="P22" i="1" s="1"/>
  <c r="J167" i="1"/>
  <c r="N167" i="1" s="1"/>
  <c r="P167" i="1" s="1"/>
  <c r="J111" i="1"/>
  <c r="N111" i="1" s="1"/>
  <c r="P111" i="1" s="1"/>
  <c r="J166" i="1"/>
  <c r="N166" i="1" s="1"/>
  <c r="P166" i="1" s="1"/>
  <c r="J162" i="1"/>
  <c r="N162" i="1" s="1"/>
  <c r="P162" i="1" s="1"/>
  <c r="J118" i="1"/>
  <c r="N118" i="1" s="1"/>
  <c r="P118" i="1" s="1"/>
  <c r="J130" i="1"/>
  <c r="N130" i="1" s="1"/>
  <c r="P130" i="1" s="1"/>
  <c r="J148" i="1"/>
  <c r="N148" i="1" s="1"/>
  <c r="P148" i="1" s="1"/>
  <c r="J39" i="1"/>
  <c r="N39" i="1" s="1"/>
  <c r="P39" i="1" s="1"/>
  <c r="J93" i="1"/>
  <c r="N93" i="1" s="1"/>
  <c r="P93" i="1" s="1"/>
  <c r="J5" i="1"/>
  <c r="N5" i="1" s="1"/>
  <c r="P5" i="1" s="1"/>
  <c r="J67" i="1"/>
  <c r="N67" i="1" s="1"/>
  <c r="P67" i="1" s="1"/>
  <c r="J107" i="1"/>
  <c r="N107" i="1" s="1"/>
  <c r="P107" i="1" s="1"/>
  <c r="J66" i="1"/>
  <c r="N66" i="1" s="1"/>
  <c r="P66" i="1" s="1"/>
  <c r="J153" i="1"/>
  <c r="N153" i="1" s="1"/>
  <c r="P153" i="1" s="1"/>
  <c r="J20" i="1"/>
  <c r="N20" i="1" s="1"/>
  <c r="P20" i="1" s="1"/>
  <c r="J48" i="1"/>
  <c r="N48" i="1" s="1"/>
  <c r="P48" i="1" s="1"/>
  <c r="J19" i="1"/>
  <c r="N19" i="1" s="1"/>
  <c r="P19" i="1" s="1"/>
  <c r="J62" i="1"/>
  <c r="N62" i="1" s="1"/>
  <c r="P62" i="1" s="1"/>
  <c r="J96" i="1"/>
  <c r="N96" i="1" s="1"/>
  <c r="P96" i="1" s="1"/>
  <c r="J9" i="1"/>
  <c r="N9" i="1" s="1"/>
  <c r="P9" i="1" s="1"/>
  <c r="J151" i="1"/>
  <c r="N151" i="1" s="1"/>
  <c r="P151" i="1" s="1"/>
  <c r="J37" i="1"/>
  <c r="N37" i="1" s="1"/>
  <c r="P37" i="1" s="1"/>
  <c r="J36" i="1"/>
  <c r="N36" i="1" s="1"/>
  <c r="P36" i="1" s="1"/>
  <c r="J94" i="1"/>
  <c r="N94" i="1" s="1"/>
  <c r="P94" i="1" s="1"/>
  <c r="J53" i="1"/>
  <c r="N53" i="1" s="1"/>
  <c r="P53" i="1" s="1"/>
  <c r="J157" i="1"/>
  <c r="N157" i="1" s="1"/>
  <c r="P157" i="1" s="1"/>
  <c r="J108" i="1"/>
  <c r="N108" i="1" s="1"/>
  <c r="P108" i="1" s="1"/>
  <c r="J51" i="1"/>
  <c r="N51" i="1" s="1"/>
  <c r="P51" i="1" s="1"/>
  <c r="J77" i="1"/>
  <c r="N77" i="1" s="1"/>
  <c r="P77" i="1" s="1"/>
  <c r="J14" i="1"/>
  <c r="N14" i="1" s="1"/>
  <c r="P14" i="1" s="1"/>
  <c r="J13" i="1"/>
  <c r="N13" i="1" s="1"/>
  <c r="P13" i="1" s="1"/>
  <c r="J64" i="1"/>
  <c r="N64" i="1" s="1"/>
  <c r="P64" i="1" s="1"/>
  <c r="J97" i="1"/>
  <c r="N97" i="1" s="1"/>
  <c r="P97" i="1" s="1"/>
  <c r="J10" i="1"/>
  <c r="N10" i="1" s="1"/>
  <c r="P10" i="1" s="1"/>
  <c r="J61" i="1"/>
  <c r="N61" i="1" s="1"/>
  <c r="P61" i="1" s="1"/>
  <c r="J83" i="1"/>
  <c r="N83" i="1" s="1"/>
  <c r="P83" i="1" s="1"/>
  <c r="J150" i="1"/>
  <c r="N150" i="1" s="1"/>
  <c r="P150" i="1" s="1"/>
  <c r="J80" i="1"/>
  <c r="N80" i="1" s="1"/>
  <c r="P80" i="1" s="1"/>
  <c r="J133" i="1"/>
  <c r="N133" i="1" s="1"/>
  <c r="P133" i="1" s="1"/>
  <c r="J103" i="1"/>
  <c r="N103" i="1" s="1"/>
  <c r="P103" i="1" s="1"/>
  <c r="J105" i="1"/>
  <c r="N105" i="1" s="1"/>
  <c r="P105" i="1" s="1"/>
  <c r="J147" i="1"/>
  <c r="N147" i="1" s="1"/>
  <c r="P147" i="1" s="1"/>
  <c r="J74" i="1"/>
  <c r="N74" i="1" s="1"/>
  <c r="P74" i="1" s="1"/>
  <c r="J161" i="1"/>
  <c r="N161" i="1" s="1"/>
  <c r="P161" i="1" s="1"/>
  <c r="J31" i="1"/>
  <c r="N31" i="1" s="1"/>
  <c r="P31" i="1" s="1"/>
  <c r="J128" i="1"/>
  <c r="N128" i="1" s="1"/>
  <c r="P128" i="1" s="1"/>
  <c r="J47" i="1"/>
  <c r="N47" i="1" s="1"/>
  <c r="P47" i="1" s="1"/>
  <c r="J101" i="1"/>
  <c r="N101" i="1" s="1"/>
  <c r="P101" i="1" s="1"/>
  <c r="J32" i="1"/>
  <c r="N32" i="1" s="1"/>
  <c r="P32" i="1" s="1"/>
  <c r="J28" i="1"/>
  <c r="N28" i="1" s="1"/>
  <c r="P28" i="1" s="1"/>
  <c r="J8" i="1"/>
  <c r="N8" i="1" s="1"/>
  <c r="P8" i="1" s="1"/>
  <c r="J54" i="1"/>
  <c r="N54" i="1" s="1"/>
  <c r="P54" i="1" s="1"/>
  <c r="J6" i="1"/>
  <c r="N6" i="1" s="1"/>
  <c r="P6" i="1" s="1"/>
  <c r="J78" i="1"/>
  <c r="N78" i="1" s="1"/>
  <c r="P78" i="1" s="1"/>
  <c r="J106" i="1"/>
  <c r="N106" i="1" s="1"/>
  <c r="P106" i="1" s="1"/>
  <c r="J123" i="1"/>
  <c r="N123" i="1" s="1"/>
  <c r="P123" i="1" s="1"/>
  <c r="J122" i="1"/>
  <c r="N122" i="1" s="1"/>
  <c r="P122" i="1" s="1"/>
  <c r="J120" i="1"/>
  <c r="N120" i="1" s="1"/>
  <c r="P120" i="1" s="1"/>
  <c r="J71" i="1"/>
  <c r="N71" i="1" s="1"/>
  <c r="P71" i="1" s="1"/>
  <c r="J23" i="1"/>
  <c r="N23" i="1" s="1"/>
  <c r="P23" i="1" s="1"/>
  <c r="J58" i="1"/>
  <c r="N58" i="1" s="1"/>
  <c r="P58" i="1" s="1"/>
  <c r="J17" i="1"/>
  <c r="N17" i="1" s="1"/>
  <c r="P17" i="1" s="1"/>
  <c r="J15" i="1"/>
  <c r="N15" i="1" s="1"/>
  <c r="P15" i="1" s="1"/>
  <c r="J44" i="1"/>
  <c r="N44" i="1" s="1"/>
  <c r="P44" i="1" s="1"/>
  <c r="J125" i="1"/>
  <c r="N125" i="1" s="1"/>
  <c r="P125" i="1" s="1"/>
  <c r="J152" i="1"/>
  <c r="N152" i="1" s="1"/>
  <c r="P152" i="1" s="1"/>
  <c r="J38" i="1"/>
  <c r="N38" i="1" s="1"/>
  <c r="P38" i="1" s="1"/>
  <c r="J34" i="1"/>
  <c r="N34" i="1" s="1"/>
  <c r="P34" i="1" s="1"/>
  <c r="J4" i="1"/>
  <c r="N4" i="1" s="1"/>
  <c r="P4" i="1" s="1"/>
  <c r="J142" i="1"/>
  <c r="N142" i="1" s="1"/>
  <c r="P142" i="1" s="1"/>
  <c r="J72" i="1"/>
  <c r="N72" i="1" s="1"/>
  <c r="P72" i="1" s="1"/>
  <c r="J3" i="1"/>
  <c r="N3" i="1" s="1"/>
  <c r="P3" i="1" s="1"/>
  <c r="J168" i="1"/>
  <c r="N168" i="1" s="1"/>
  <c r="P168" i="1" s="1"/>
  <c r="J55" i="1"/>
  <c r="N55" i="1" s="1"/>
  <c r="P55" i="1" s="1"/>
  <c r="J33" i="1"/>
  <c r="N33" i="1" s="1"/>
  <c r="P33" i="1" s="1"/>
  <c r="J156" i="1"/>
  <c r="N156" i="1" s="1"/>
  <c r="P156" i="1" s="1"/>
  <c r="J92" i="1"/>
  <c r="N92" i="1" s="1"/>
  <c r="P92" i="1" s="1"/>
  <c r="J154" i="1"/>
  <c r="N154" i="1" s="1"/>
  <c r="P154" i="1" s="1"/>
  <c r="J144" i="1"/>
  <c r="N144" i="1" s="1"/>
  <c r="P144" i="1" s="1"/>
  <c r="J76" i="1"/>
  <c r="N76" i="1" s="1"/>
  <c r="P76" i="1" s="1"/>
  <c r="J98" i="1"/>
  <c r="N98" i="1" s="1"/>
  <c r="P98" i="1" s="1"/>
  <c r="J141" i="1"/>
  <c r="N141" i="1" s="1"/>
  <c r="P141" i="1" s="1"/>
  <c r="J131" i="1"/>
  <c r="N131" i="1" s="1"/>
  <c r="P131" i="1" s="1"/>
  <c r="J26" i="1"/>
  <c r="N26" i="1" s="1"/>
  <c r="P26" i="1" s="1"/>
  <c r="J137" i="1"/>
  <c r="N137" i="1" s="1"/>
  <c r="P137" i="1" s="1"/>
  <c r="J42" i="1"/>
  <c r="N42" i="1" s="1"/>
  <c r="P42" i="1" s="1"/>
  <c r="J41" i="1"/>
  <c r="N41" i="1" s="1"/>
  <c r="P41" i="1" s="1"/>
  <c r="J134" i="1"/>
  <c r="N134" i="1" s="1"/>
  <c r="P134" i="1" s="1"/>
  <c r="J87" i="1"/>
  <c r="N87" i="1" s="1"/>
  <c r="P87" i="1" s="1"/>
  <c r="J81" i="1"/>
  <c r="N81" i="1" s="1"/>
  <c r="P81" i="1" s="1"/>
  <c r="J56" i="1"/>
  <c r="N56" i="1" s="1"/>
  <c r="P56" i="1" s="1"/>
  <c r="J70" i="1"/>
  <c r="N70" i="1" s="1"/>
  <c r="P70" i="1" s="1"/>
  <c r="J69" i="1"/>
  <c r="N69" i="1" s="1"/>
  <c r="P69" i="1" s="1"/>
  <c r="J85" i="1"/>
  <c r="N85" i="1" s="1"/>
  <c r="P85" i="1" s="1"/>
  <c r="J30" i="1"/>
  <c r="N30" i="1" s="1"/>
  <c r="P30" i="1" s="1"/>
  <c r="J99" i="1"/>
  <c r="N99" i="1" s="1"/>
  <c r="P99" i="1" s="1"/>
  <c r="J132" i="1"/>
  <c r="N132" i="1" s="1"/>
  <c r="P132" i="1" s="1"/>
  <c r="J139" i="1"/>
  <c r="N139" i="1" s="1"/>
  <c r="P139" i="1" s="1"/>
  <c r="J119" i="1"/>
  <c r="N119" i="1" s="1"/>
  <c r="P119" i="1" s="1"/>
  <c r="J102" i="1"/>
  <c r="N102" i="1" s="1"/>
  <c r="P102" i="1" s="1"/>
  <c r="J2" i="1"/>
  <c r="N2" i="1" s="1"/>
  <c r="P2" i="1" s="1"/>
  <c r="J89" i="1"/>
  <c r="N89" i="1" s="1"/>
  <c r="P89" i="1" s="1"/>
  <c r="J7" i="1"/>
  <c r="N7" i="1" s="1"/>
  <c r="P7" i="1" s="1"/>
  <c r="J52" i="1"/>
  <c r="N52" i="1" s="1"/>
  <c r="P52" i="1" s="1"/>
  <c r="J165" i="1"/>
  <c r="N165" i="1" s="1"/>
  <c r="P165" i="1" s="1"/>
  <c r="J84" i="1"/>
  <c r="N84" i="1" s="1"/>
  <c r="P84" i="1" s="1"/>
  <c r="J100" i="1"/>
  <c r="N100" i="1" s="1"/>
  <c r="P100" i="1" s="1"/>
  <c r="J12" i="1"/>
  <c r="N12" i="1" s="1"/>
  <c r="P12" i="1" s="1"/>
  <c r="J79" i="1"/>
  <c r="N79" i="1" s="1"/>
  <c r="P79" i="1" s="1"/>
  <c r="J73" i="1"/>
  <c r="N73" i="1" s="1"/>
  <c r="P73" i="1" s="1"/>
  <c r="J138" i="1"/>
  <c r="N138" i="1" s="1"/>
  <c r="P138" i="1" s="1"/>
  <c r="J104" i="1"/>
  <c r="N104" i="1" s="1"/>
  <c r="P104" i="1" s="1"/>
  <c r="J117" i="1"/>
  <c r="N117" i="1" s="1"/>
  <c r="P117" i="1" s="1"/>
  <c r="J115" i="1"/>
  <c r="N115" i="1" s="1"/>
  <c r="P115" i="1" s="1"/>
  <c r="J35" i="1"/>
  <c r="N35" i="1" s="1"/>
  <c r="P35" i="1" s="1"/>
  <c r="J129" i="1"/>
  <c r="N129" i="1" s="1"/>
  <c r="P129" i="1" s="1"/>
  <c r="J86" i="1"/>
  <c r="N86" i="1" s="1"/>
  <c r="P86" i="1" s="1"/>
  <c r="J68" i="1"/>
  <c r="N68" i="1" s="1"/>
  <c r="P68" i="1" s="1"/>
  <c r="J29" i="1"/>
  <c r="N29" i="1" s="1"/>
  <c r="P29" i="1" s="1"/>
  <c r="J21" i="1"/>
  <c r="N21" i="1" s="1"/>
  <c r="P21" i="1" s="1"/>
  <c r="J121" i="1"/>
  <c r="N121" i="1" s="1"/>
  <c r="P121" i="1" s="1"/>
  <c r="J63" i="1"/>
  <c r="N63" i="1" s="1"/>
  <c r="P63" i="1" s="1"/>
  <c r="J25" i="1"/>
  <c r="N25" i="1" s="1"/>
  <c r="P25" i="1" s="1"/>
  <c r="J136" i="1"/>
  <c r="N136" i="1" s="1"/>
  <c r="P136" i="1" s="1"/>
  <c r="J40" i="1"/>
  <c r="N40" i="1" s="1"/>
  <c r="P40" i="1" s="1"/>
  <c r="J88" i="1"/>
  <c r="N88" i="1" s="1"/>
  <c r="P88" i="1" s="1"/>
  <c r="J145" i="1"/>
  <c r="N145" i="1" s="1"/>
  <c r="P145" i="1" s="1"/>
  <c r="J65" i="1"/>
  <c r="N65" i="1" s="1"/>
  <c r="P65" i="1" s="1"/>
  <c r="J27" i="1"/>
  <c r="N27" i="1" s="1"/>
  <c r="P27" i="1" s="1"/>
  <c r="J116" i="1"/>
  <c r="N116" i="1" s="1"/>
  <c r="P116" i="1" s="1"/>
  <c r="J110" i="1"/>
  <c r="N110" i="1" s="1"/>
  <c r="P110" i="1" s="1"/>
  <c r="J155" i="1"/>
  <c r="N155" i="1" s="1"/>
  <c r="P155" i="1" s="1"/>
  <c r="J49" i="1"/>
  <c r="N49" i="1" s="1"/>
  <c r="P49" i="1" s="1"/>
  <c r="J140" i="1"/>
  <c r="N140" i="1" s="1"/>
  <c r="P140" i="1" s="1"/>
  <c r="J24" i="1"/>
  <c r="N24" i="1" s="1"/>
  <c r="P24" i="1" s="1"/>
  <c r="J126" i="1"/>
  <c r="N126" i="1" s="1"/>
  <c r="P126" i="1" s="1"/>
  <c r="J75" i="1"/>
  <c r="N75" i="1" s="1"/>
  <c r="P75" i="1" s="1"/>
  <c r="J112" i="1"/>
  <c r="N112" i="1" s="1"/>
  <c r="P112" i="1" s="1"/>
  <c r="J82" i="1"/>
  <c r="N82" i="1" s="1"/>
  <c r="P82" i="1" s="1"/>
  <c r="J160" i="1"/>
  <c r="N160" i="1" s="1"/>
  <c r="P160" i="1" s="1"/>
  <c r="J57" i="1"/>
  <c r="N57" i="1" s="1"/>
  <c r="P57" i="1" s="1"/>
  <c r="J149" i="1"/>
  <c r="N149" i="1" s="1"/>
  <c r="P149" i="1" s="1"/>
  <c r="J43" i="1" l="1"/>
  <c r="N43" i="1" s="1"/>
  <c r="P43" i="1" s="1"/>
  <c r="J18" i="1"/>
  <c r="N18" i="1" s="1"/>
  <c r="P18" i="1" s="1"/>
  <c r="J95" i="1"/>
  <c r="N95" i="1" s="1"/>
  <c r="P95" i="1" s="1"/>
  <c r="S2" i="1"/>
  <c r="J11" i="1"/>
  <c r="N11" i="1" s="1"/>
  <c r="P11" i="1" s="1"/>
  <c r="J60" i="1"/>
  <c r="N60" i="1" s="1"/>
  <c r="P60" i="1" s="1"/>
  <c r="R2" i="1"/>
  <c r="T2" i="1" l="1"/>
</calcChain>
</file>

<file path=xl/sharedStrings.xml><?xml version="1.0" encoding="utf-8"?>
<sst xmlns="http://schemas.openxmlformats.org/spreadsheetml/2006/main" count="20" uniqueCount="20">
  <si>
    <t>cell_x</t>
  </si>
  <si>
    <t>cell_y</t>
  </si>
  <si>
    <t>time_step</t>
  </si>
  <si>
    <t>zscore</t>
  </si>
  <si>
    <t>pvalue</t>
  </si>
  <si>
    <t>d/R</t>
  </si>
  <si>
    <t>lat1</t>
  </si>
  <si>
    <t>lat2</t>
  </si>
  <si>
    <t>lng1</t>
  </si>
  <si>
    <t>lng2</t>
  </si>
  <si>
    <t>bearing</t>
  </si>
  <si>
    <t>bearingDeg</t>
  </si>
  <si>
    <t>maxLat</t>
  </si>
  <si>
    <t>maxLng</t>
  </si>
  <si>
    <t>minLat</t>
  </si>
  <si>
    <t>minLng</t>
  </si>
  <si>
    <t>lat3</t>
  </si>
  <si>
    <t>lng3</t>
  </si>
  <si>
    <t>deltaLat</t>
  </si>
  <si>
    <t>deltaLng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</si>
</sst>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1" fillId="0" borderId="0" xfId="0" applyFont="1"/>
    <xf numFmtId="0" fontId="0" fillId="0" borderId="0" xfId="0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abSelected="1" workbookViewId="0">
      <selection activeCell="N2" sqref="N2"/>
    </sheetView>
  </sheetViews>
  <sheetFormatPr defaultRowHeight="15.6" x14ac:dyDescent="0.3"/>
  <cols>
    <col min="12" max="12" width="14.3984375" customWidth="1"/>
    <col min="19" max="19" width="11.8984375" bestFit="1" customWidth="1"/>
  </cols>
  <sheetData>
    <row r="1" spans="1:2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12</v>
      </c>
      <c r="R1" s="3" t="s">
        <v>13</v>
      </c>
      <c r="S1" s="3" t="s">
        <v>14</v>
      </c>
      <c r="T1" s="3" t="s">
        <v>15</v>
      </c>
    </row>
    <row r="2" spans="1:20" x14ac:dyDescent="0.3">
      <c r="A2">
        <v>32</v>
      </c>
      <c r="B2">
        <v>22</v>
      </c>
      <c r="C2">
        <v>10</v>
      </c>
      <c r="D2">
        <v>2.5411999999999999</v>
      </c>
      <c r="E2">
        <v>1.0999999999999999E-2</v>
      </c>
      <c r="F2" s="2">
        <f t="shared" ref="F2:F33" si="0">SQRT(POWER(A2*200,2)+POWER(B2*200,2))*0.001/6371</f>
        <v>1.2190543298664321E-3</v>
      </c>
      <c r="G2">
        <f>RADIANS(40.477399)</f>
        <v>0.70646388519346015</v>
      </c>
      <c r="H2">
        <f>DEGREES(ASIN(SIN(G2)*COS(F2) + COS(G2)*SIN(F2)*COS(K2)))</f>
        <v>40.534943907219372</v>
      </c>
      <c r="I2">
        <f>RADIANS(-74.25909)</f>
        <v>-1.296065620034796</v>
      </c>
      <c r="J2">
        <f t="shared" ref="J2:J33" si="1" xml:space="preserve"> DEGREES($I$2 + ATAN2(COS(F2)-SIN(G2)*SIN(H2), SIN(K2)*SIN(F2)*COS(G2)))</f>
        <v>-74.221680430342531</v>
      </c>
      <c r="K2">
        <f t="shared" ref="K2:K33" si="2">ATAN2(A2,B2)</f>
        <v>0.60228734613496415</v>
      </c>
      <c r="L2">
        <f t="shared" ref="L2:L33" si="3">DEGREES(K2)</f>
        <v>34.5085229876684</v>
      </c>
      <c r="M2">
        <f>(A2*200*0.001/111.2)+DEGREES(G2)</f>
        <v>40.53495295683453</v>
      </c>
      <c r="N2">
        <f>(B2*200*0.001)/(COS(RADIANS(M2))*111.2) + J2</f>
        <v>-74.169617477912666</v>
      </c>
      <c r="O2">
        <f>M2 - H2</f>
        <v>9.0496151585739426E-6</v>
      </c>
      <c r="P2">
        <f>N2-J2</f>
        <v>5.206295242986414E-2</v>
      </c>
      <c r="Q2">
        <f>MAX(H:H)</f>
        <v>40.534943907219372</v>
      </c>
      <c r="R2">
        <f>MAX(J:J)</f>
        <v>-74.202427235941968</v>
      </c>
      <c r="S2">
        <f>MIN(H:H)</f>
        <v>40.518746090759457</v>
      </c>
      <c r="T2">
        <f>MIN(J:J)</f>
        <v>-74.221680430342531</v>
      </c>
    </row>
    <row r="3" spans="1:20" x14ac:dyDescent="0.3">
      <c r="A3">
        <v>32</v>
      </c>
      <c r="B3">
        <v>22</v>
      </c>
      <c r="C3">
        <v>9</v>
      </c>
      <c r="D3">
        <v>2.4152</v>
      </c>
      <c r="E3">
        <v>1.5699999999999999E-2</v>
      </c>
      <c r="F3" s="2">
        <f t="shared" si="0"/>
        <v>1.2190543298664321E-3</v>
      </c>
      <c r="G3">
        <f t="shared" ref="G3:G66" si="4">RADIANS(40.477399)</f>
        <v>0.70646388519346015</v>
      </c>
      <c r="H3">
        <f t="shared" ref="H3:H66" si="5">DEGREES(ASIN(SIN(G3)*COS(F3) + COS(G3)*SIN(F3)*COS(K3)))</f>
        <v>40.534943907219372</v>
      </c>
      <c r="I3">
        <f t="shared" ref="I3:I66" si="6">RADIANS(-74.25909)</f>
        <v>-1.296065620034796</v>
      </c>
      <c r="J3">
        <f t="shared" si="1"/>
        <v>-74.221680430342531</v>
      </c>
      <c r="K3">
        <f t="shared" si="2"/>
        <v>0.60228734613496415</v>
      </c>
      <c r="L3">
        <f t="shared" si="3"/>
        <v>34.5085229876684</v>
      </c>
      <c r="M3">
        <f>(A3*200*0.001/111.2)+DEGREES(G3)</f>
        <v>40.53495295683453</v>
      </c>
      <c r="N3">
        <f>(B3*200*0.001)/(COS(RADIANS(M3))*111.2) + J3</f>
        <v>-74.169617477912666</v>
      </c>
      <c r="O3">
        <f>M3 - H3</f>
        <v>9.0496151585739426E-6</v>
      </c>
      <c r="P3">
        <f>N3-J3</f>
        <v>5.206295242986414E-2</v>
      </c>
    </row>
    <row r="4" spans="1:20" x14ac:dyDescent="0.3">
      <c r="A4">
        <v>32</v>
      </c>
      <c r="B4">
        <v>22</v>
      </c>
      <c r="C4">
        <v>3</v>
      </c>
      <c r="D4">
        <v>2.4300000000000002</v>
      </c>
      <c r="E4">
        <v>1.5100000000000001E-2</v>
      </c>
      <c r="F4" s="2">
        <f t="shared" si="0"/>
        <v>1.2190543298664321E-3</v>
      </c>
      <c r="G4">
        <f t="shared" si="4"/>
        <v>0.70646388519346015</v>
      </c>
      <c r="H4">
        <f t="shared" si="5"/>
        <v>40.534943907219372</v>
      </c>
      <c r="I4">
        <f t="shared" si="6"/>
        <v>-1.296065620034796</v>
      </c>
      <c r="J4">
        <f t="shared" si="1"/>
        <v>-74.221680430342531</v>
      </c>
      <c r="K4">
        <f t="shared" si="2"/>
        <v>0.60228734613496415</v>
      </c>
      <c r="L4">
        <f t="shared" si="3"/>
        <v>34.5085229876684</v>
      </c>
      <c r="M4">
        <f>(A4*200*0.001/111.2)+DEGREES(G4)</f>
        <v>40.53495295683453</v>
      </c>
      <c r="N4">
        <f>(B4*200*0.001)/(COS(RADIANS(M4))*111.2) + J4</f>
        <v>-74.169617477912666</v>
      </c>
      <c r="O4">
        <f>M4 - H4</f>
        <v>9.0496151585739426E-6</v>
      </c>
      <c r="P4">
        <f>N4-J4</f>
        <v>5.206295242986414E-2</v>
      </c>
    </row>
    <row r="5" spans="1:20" x14ac:dyDescent="0.3">
      <c r="A5">
        <v>32</v>
      </c>
      <c r="B5">
        <v>22</v>
      </c>
      <c r="C5">
        <v>4</v>
      </c>
      <c r="D5">
        <v>2.3195000000000001</v>
      </c>
      <c r="E5">
        <v>2.0400000000000001E-2</v>
      </c>
      <c r="F5" s="2">
        <f t="shared" si="0"/>
        <v>1.2190543298664321E-3</v>
      </c>
      <c r="G5">
        <f t="shared" si="4"/>
        <v>0.70646388519346015</v>
      </c>
      <c r="H5">
        <f t="shared" si="5"/>
        <v>40.534943907219372</v>
      </c>
      <c r="I5">
        <f t="shared" si="6"/>
        <v>-1.296065620034796</v>
      </c>
      <c r="J5">
        <f t="shared" si="1"/>
        <v>-74.221680430342531</v>
      </c>
      <c r="K5">
        <f t="shared" si="2"/>
        <v>0.60228734613496415</v>
      </c>
      <c r="L5">
        <f t="shared" si="3"/>
        <v>34.5085229876684</v>
      </c>
      <c r="M5">
        <f>(A5*200*0.001/111.2)+DEGREES(G5)</f>
        <v>40.53495295683453</v>
      </c>
      <c r="N5">
        <f>(B5*200*0.001)/(COS(RADIANS(M5))*111.2) + J5</f>
        <v>-74.169617477912666</v>
      </c>
      <c r="O5">
        <f>M5 - H5</f>
        <v>9.0496151585739426E-6</v>
      </c>
      <c r="P5">
        <f>N5-J5</f>
        <v>5.206295242986414E-2</v>
      </c>
    </row>
    <row r="6" spans="1:20" x14ac:dyDescent="0.3">
      <c r="A6">
        <v>32</v>
      </c>
      <c r="B6">
        <v>22</v>
      </c>
      <c r="C6">
        <v>5</v>
      </c>
      <c r="D6">
        <v>2.3599000000000001</v>
      </c>
      <c r="E6">
        <v>1.83E-2</v>
      </c>
      <c r="F6" s="2">
        <f t="shared" si="0"/>
        <v>1.2190543298664321E-3</v>
      </c>
      <c r="G6">
        <f t="shared" si="4"/>
        <v>0.70646388519346015</v>
      </c>
      <c r="H6">
        <f t="shared" si="5"/>
        <v>40.534943907219372</v>
      </c>
      <c r="I6">
        <f t="shared" si="6"/>
        <v>-1.296065620034796</v>
      </c>
      <c r="J6">
        <f t="shared" si="1"/>
        <v>-74.221680430342531</v>
      </c>
      <c r="K6">
        <f t="shared" si="2"/>
        <v>0.60228734613496415</v>
      </c>
      <c r="L6">
        <f t="shared" si="3"/>
        <v>34.5085229876684</v>
      </c>
      <c r="M6">
        <f>(A6*200*0.001/111.2)+DEGREES(G6)</f>
        <v>40.53495295683453</v>
      </c>
      <c r="N6">
        <f>(B6*200*0.001)/(COS(RADIANS(M6))*111.2) + J6</f>
        <v>-74.169617477912666</v>
      </c>
      <c r="O6">
        <f>M6 - H6</f>
        <v>9.0496151585739426E-6</v>
      </c>
      <c r="P6">
        <f>N6-J6</f>
        <v>5.206295242986414E-2</v>
      </c>
    </row>
    <row r="7" spans="1:20" x14ac:dyDescent="0.3">
      <c r="A7">
        <v>32</v>
      </c>
      <c r="B7">
        <v>22</v>
      </c>
      <c r="C7">
        <v>6</v>
      </c>
      <c r="D7">
        <v>2.7875000000000001</v>
      </c>
      <c r="E7">
        <v>5.3E-3</v>
      </c>
      <c r="F7" s="2">
        <f t="shared" si="0"/>
        <v>1.2190543298664321E-3</v>
      </c>
      <c r="G7">
        <f t="shared" si="4"/>
        <v>0.70646388519346015</v>
      </c>
      <c r="H7">
        <f t="shared" si="5"/>
        <v>40.534943907219372</v>
      </c>
      <c r="I7">
        <f t="shared" si="6"/>
        <v>-1.296065620034796</v>
      </c>
      <c r="J7">
        <f t="shared" si="1"/>
        <v>-74.221680430342531</v>
      </c>
      <c r="K7">
        <f t="shared" si="2"/>
        <v>0.60228734613496415</v>
      </c>
      <c r="L7">
        <f t="shared" si="3"/>
        <v>34.5085229876684</v>
      </c>
      <c r="M7">
        <f>(A7*200*0.001/111.2)+DEGREES(G7)</f>
        <v>40.53495295683453</v>
      </c>
      <c r="N7">
        <f>(B7*200*0.001)/(COS(RADIANS(M7))*111.2) + J7</f>
        <v>-74.169617477912666</v>
      </c>
      <c r="O7">
        <f>M7 - H7</f>
        <v>9.0496151585739426E-6</v>
      </c>
      <c r="P7">
        <f>N7-J7</f>
        <v>5.206295242986414E-2</v>
      </c>
    </row>
    <row r="8" spans="1:20" x14ac:dyDescent="0.3">
      <c r="A8">
        <v>32</v>
      </c>
      <c r="B8">
        <v>22</v>
      </c>
      <c r="C8">
        <v>7</v>
      </c>
      <c r="D8">
        <v>2.8681999999999999</v>
      </c>
      <c r="E8">
        <v>4.1000000000000003E-3</v>
      </c>
      <c r="F8" s="2">
        <f t="shared" si="0"/>
        <v>1.2190543298664321E-3</v>
      </c>
      <c r="G8">
        <f t="shared" si="4"/>
        <v>0.70646388519346015</v>
      </c>
      <c r="H8">
        <f t="shared" si="5"/>
        <v>40.534943907219372</v>
      </c>
      <c r="I8">
        <f t="shared" si="6"/>
        <v>-1.296065620034796</v>
      </c>
      <c r="J8">
        <f t="shared" si="1"/>
        <v>-74.221680430342531</v>
      </c>
      <c r="K8">
        <f t="shared" si="2"/>
        <v>0.60228734613496415</v>
      </c>
      <c r="L8">
        <f t="shared" si="3"/>
        <v>34.5085229876684</v>
      </c>
      <c r="M8">
        <f>(A8*200*0.001/111.2)+DEGREES(G8)</f>
        <v>40.53495295683453</v>
      </c>
      <c r="N8">
        <f>(B8*200*0.001)/(COS(RADIANS(M8))*111.2) + J8</f>
        <v>-74.169617477912666</v>
      </c>
      <c r="O8">
        <f>M8 - H8</f>
        <v>9.0496151585739426E-6</v>
      </c>
      <c r="P8">
        <f>N8-J8</f>
        <v>5.206295242986414E-2</v>
      </c>
    </row>
    <row r="9" spans="1:20" x14ac:dyDescent="0.3">
      <c r="A9">
        <v>31</v>
      </c>
      <c r="B9">
        <v>22</v>
      </c>
      <c r="C9">
        <v>13</v>
      </c>
      <c r="D9">
        <v>3.4443999999999999</v>
      </c>
      <c r="E9">
        <v>5.9999999999999995E-4</v>
      </c>
      <c r="F9" s="2">
        <f t="shared" si="0"/>
        <v>1.1933183367602079E-3</v>
      </c>
      <c r="G9">
        <f t="shared" si="4"/>
        <v>0.70646388519346015</v>
      </c>
      <c r="H9">
        <f t="shared" si="5"/>
        <v>40.533145264463933</v>
      </c>
      <c r="I9">
        <f t="shared" si="6"/>
        <v>-1.296065620034796</v>
      </c>
      <c r="J9">
        <f t="shared" si="1"/>
        <v>-74.221628605493066</v>
      </c>
      <c r="K9">
        <f t="shared" si="2"/>
        <v>0.61719139154036218</v>
      </c>
      <c r="L9">
        <f t="shared" si="3"/>
        <v>35.362461887069053</v>
      </c>
      <c r="M9">
        <f>(A9*200*0.001/111.2)+DEGREES(G9)</f>
        <v>40.533154395683454</v>
      </c>
      <c r="N9">
        <f>(B9*200*0.001)/(COS(RADIANS(M9))*111.2) + J9</f>
        <v>-74.16956705054794</v>
      </c>
      <c r="O9">
        <f>M9 - H9</f>
        <v>9.1312195209525271E-6</v>
      </c>
      <c r="P9">
        <f>N9-J9</f>
        <v>5.2061554945126431E-2</v>
      </c>
    </row>
    <row r="10" spans="1:20" x14ac:dyDescent="0.3">
      <c r="A10">
        <v>31</v>
      </c>
      <c r="B10">
        <v>22</v>
      </c>
      <c r="C10">
        <v>12</v>
      </c>
      <c r="D10">
        <v>3.1558000000000002</v>
      </c>
      <c r="E10">
        <v>1.6000000000000001E-3</v>
      </c>
      <c r="F10" s="2">
        <f t="shared" si="0"/>
        <v>1.1933183367602079E-3</v>
      </c>
      <c r="G10">
        <f t="shared" si="4"/>
        <v>0.70646388519346015</v>
      </c>
      <c r="H10">
        <f t="shared" si="5"/>
        <v>40.533145264463933</v>
      </c>
      <c r="I10">
        <f t="shared" si="6"/>
        <v>-1.296065620034796</v>
      </c>
      <c r="J10">
        <f t="shared" si="1"/>
        <v>-74.221628605493066</v>
      </c>
      <c r="K10">
        <f t="shared" si="2"/>
        <v>0.61719139154036218</v>
      </c>
      <c r="L10">
        <f t="shared" si="3"/>
        <v>35.362461887069053</v>
      </c>
      <c r="M10">
        <f>(A10*200*0.001/111.2)+DEGREES(G10)</f>
        <v>40.533154395683454</v>
      </c>
      <c r="N10">
        <f>(B10*200*0.001)/(COS(RADIANS(M10))*111.2) + J10</f>
        <v>-74.16956705054794</v>
      </c>
      <c r="O10">
        <f>M10 - H10</f>
        <v>9.1312195209525271E-6</v>
      </c>
      <c r="P10">
        <f>N10-J10</f>
        <v>5.2061554945126431E-2</v>
      </c>
    </row>
    <row r="11" spans="1:20" x14ac:dyDescent="0.3">
      <c r="A11">
        <v>31</v>
      </c>
      <c r="B11">
        <v>22</v>
      </c>
      <c r="C11">
        <v>14</v>
      </c>
      <c r="D11">
        <v>3.0526</v>
      </c>
      <c r="E11">
        <v>2.3E-3</v>
      </c>
      <c r="F11" s="2">
        <f t="shared" si="0"/>
        <v>1.1933183367602079E-3</v>
      </c>
      <c r="G11">
        <f t="shared" si="4"/>
        <v>0.70646388519346015</v>
      </c>
      <c r="H11">
        <f t="shared" si="5"/>
        <v>40.533145264463933</v>
      </c>
      <c r="I11">
        <f t="shared" si="6"/>
        <v>-1.296065620034796</v>
      </c>
      <c r="J11">
        <f t="shared" si="1"/>
        <v>-74.221628605493066</v>
      </c>
      <c r="K11">
        <f t="shared" si="2"/>
        <v>0.61719139154036218</v>
      </c>
      <c r="L11">
        <f t="shared" si="3"/>
        <v>35.362461887069053</v>
      </c>
      <c r="M11">
        <f>(A11*200*0.001/111.2)+DEGREES(G11)</f>
        <v>40.533154395683454</v>
      </c>
      <c r="N11">
        <f>(B11*200*0.001)/(COS(RADIANS(M11))*111.2) + J11</f>
        <v>-74.16956705054794</v>
      </c>
      <c r="O11">
        <f>M11 - H11</f>
        <v>9.1312195209525271E-6</v>
      </c>
      <c r="P11">
        <f>N11-J11</f>
        <v>5.2061554945126431E-2</v>
      </c>
    </row>
    <row r="12" spans="1:20" x14ac:dyDescent="0.3">
      <c r="A12">
        <v>31</v>
      </c>
      <c r="B12">
        <v>22</v>
      </c>
      <c r="C12">
        <v>15</v>
      </c>
      <c r="D12">
        <v>2.6760999999999999</v>
      </c>
      <c r="E12">
        <v>7.4000000000000003E-3</v>
      </c>
      <c r="F12" s="2">
        <f t="shared" si="0"/>
        <v>1.1933183367602079E-3</v>
      </c>
      <c r="G12">
        <f t="shared" si="4"/>
        <v>0.70646388519346015</v>
      </c>
      <c r="H12">
        <f t="shared" si="5"/>
        <v>40.533145264463933</v>
      </c>
      <c r="I12">
        <f t="shared" si="6"/>
        <v>-1.296065620034796</v>
      </c>
      <c r="J12">
        <f t="shared" si="1"/>
        <v>-74.221628605493066</v>
      </c>
      <c r="K12">
        <f t="shared" si="2"/>
        <v>0.61719139154036218</v>
      </c>
      <c r="L12">
        <f t="shared" si="3"/>
        <v>35.362461887069053</v>
      </c>
      <c r="M12">
        <f>(A12*200*0.001/111.2)+DEGREES(G12)</f>
        <v>40.533154395683454</v>
      </c>
      <c r="N12">
        <f>(B12*200*0.001)/(COS(RADIANS(M12))*111.2) + J12</f>
        <v>-74.16956705054794</v>
      </c>
      <c r="O12">
        <f>M12 - H12</f>
        <v>9.1312195209525271E-6</v>
      </c>
      <c r="P12">
        <f>N12-J12</f>
        <v>5.2061554945126431E-2</v>
      </c>
    </row>
    <row r="13" spans="1:20" x14ac:dyDescent="0.3">
      <c r="A13">
        <v>31</v>
      </c>
      <c r="B13">
        <v>22</v>
      </c>
      <c r="C13">
        <v>0</v>
      </c>
      <c r="D13">
        <v>2.6619999999999999</v>
      </c>
      <c r="E13">
        <v>7.7999999999999996E-3</v>
      </c>
      <c r="F13" s="2">
        <f t="shared" si="0"/>
        <v>1.1933183367602079E-3</v>
      </c>
      <c r="G13">
        <f t="shared" si="4"/>
        <v>0.70646388519346015</v>
      </c>
      <c r="H13">
        <f t="shared" si="5"/>
        <v>40.533145264463933</v>
      </c>
      <c r="I13">
        <f t="shared" si="6"/>
        <v>-1.296065620034796</v>
      </c>
      <c r="J13">
        <f t="shared" si="1"/>
        <v>-74.221628605493066</v>
      </c>
      <c r="K13">
        <f t="shared" si="2"/>
        <v>0.61719139154036218</v>
      </c>
      <c r="L13">
        <f t="shared" si="3"/>
        <v>35.362461887069053</v>
      </c>
      <c r="M13">
        <f>(A13*200*0.001/111.2)+DEGREES(G13)</f>
        <v>40.533154395683454</v>
      </c>
      <c r="N13">
        <f>(B13*200*0.001)/(COS(RADIANS(M13))*111.2) + J13</f>
        <v>-74.16956705054794</v>
      </c>
      <c r="O13">
        <f>M13 - H13</f>
        <v>9.1312195209525271E-6</v>
      </c>
      <c r="P13">
        <f>N13-J13</f>
        <v>5.2061554945126431E-2</v>
      </c>
    </row>
    <row r="14" spans="1:20" x14ac:dyDescent="0.3">
      <c r="A14">
        <v>31</v>
      </c>
      <c r="B14">
        <v>22</v>
      </c>
      <c r="C14">
        <v>1</v>
      </c>
      <c r="D14">
        <v>3.5834999999999999</v>
      </c>
      <c r="E14">
        <v>2.9999999999999997E-4</v>
      </c>
      <c r="F14" s="2">
        <f t="shared" si="0"/>
        <v>1.1933183367602079E-3</v>
      </c>
      <c r="G14">
        <f t="shared" si="4"/>
        <v>0.70646388519346015</v>
      </c>
      <c r="H14">
        <f t="shared" si="5"/>
        <v>40.533145264463933</v>
      </c>
      <c r="I14">
        <f t="shared" si="6"/>
        <v>-1.296065620034796</v>
      </c>
      <c r="J14">
        <f t="shared" si="1"/>
        <v>-74.221628605493066</v>
      </c>
      <c r="K14">
        <f t="shared" si="2"/>
        <v>0.61719139154036218</v>
      </c>
      <c r="L14">
        <f t="shared" si="3"/>
        <v>35.362461887069053</v>
      </c>
      <c r="M14">
        <f>(A14*200*0.001/111.2)+DEGREES(G14)</f>
        <v>40.533154395683454</v>
      </c>
      <c r="N14">
        <f>(B14*200*0.001)/(COS(RADIANS(M14))*111.2) + J14</f>
        <v>-74.16956705054794</v>
      </c>
      <c r="O14">
        <f>M14 - H14</f>
        <v>9.1312195209525271E-6</v>
      </c>
      <c r="P14">
        <f>N14-J14</f>
        <v>5.2061554945126431E-2</v>
      </c>
    </row>
    <row r="15" spans="1:20" x14ac:dyDescent="0.3">
      <c r="A15">
        <v>31</v>
      </c>
      <c r="B15">
        <v>22</v>
      </c>
      <c r="C15">
        <v>2</v>
      </c>
      <c r="D15">
        <v>4.0141</v>
      </c>
      <c r="E15">
        <v>1E-4</v>
      </c>
      <c r="F15" s="2">
        <f t="shared" si="0"/>
        <v>1.1933183367602079E-3</v>
      </c>
      <c r="G15">
        <f t="shared" si="4"/>
        <v>0.70646388519346015</v>
      </c>
      <c r="H15">
        <f t="shared" si="5"/>
        <v>40.533145264463933</v>
      </c>
      <c r="I15">
        <f t="shared" si="6"/>
        <v>-1.296065620034796</v>
      </c>
      <c r="J15">
        <f t="shared" si="1"/>
        <v>-74.221628605493066</v>
      </c>
      <c r="K15">
        <f t="shared" si="2"/>
        <v>0.61719139154036218</v>
      </c>
      <c r="L15">
        <f t="shared" si="3"/>
        <v>35.362461887069053</v>
      </c>
      <c r="M15">
        <f>(A15*200*0.001/111.2)+DEGREES(G15)</f>
        <v>40.533154395683454</v>
      </c>
      <c r="N15">
        <f>(B15*200*0.001)/(COS(RADIANS(M15))*111.2) + J15</f>
        <v>-74.16956705054794</v>
      </c>
      <c r="O15">
        <f>M15 - H15</f>
        <v>9.1312195209525271E-6</v>
      </c>
      <c r="P15">
        <f>N15-J15</f>
        <v>5.2061554945126431E-2</v>
      </c>
    </row>
    <row r="16" spans="1:20" x14ac:dyDescent="0.3">
      <c r="A16">
        <v>30</v>
      </c>
      <c r="B16">
        <v>22</v>
      </c>
      <c r="C16">
        <v>13</v>
      </c>
      <c r="D16">
        <v>3.8509000000000002</v>
      </c>
      <c r="E16">
        <v>1E-4</v>
      </c>
      <c r="F16" s="2">
        <f t="shared" si="0"/>
        <v>1.1678590637412196E-3</v>
      </c>
      <c r="G16">
        <f t="shared" si="4"/>
        <v>0.70646388519346015</v>
      </c>
      <c r="H16">
        <f t="shared" si="5"/>
        <v>40.531346621708444</v>
      </c>
      <c r="I16">
        <f t="shared" si="6"/>
        <v>-1.296065620034796</v>
      </c>
      <c r="J16">
        <f t="shared" si="1"/>
        <v>-74.221576666545914</v>
      </c>
      <c r="K16">
        <f t="shared" si="2"/>
        <v>0.63274883500218315</v>
      </c>
      <c r="L16">
        <f t="shared" si="3"/>
        <v>36.25383773744479</v>
      </c>
      <c r="M16">
        <f>(A16*200*0.001/111.2)+DEGREES(G16)</f>
        <v>40.53135583453237</v>
      </c>
      <c r="N16">
        <f>(B16*200*0.001)/(COS(RADIANS(M16))*111.2) + J16</f>
        <v>-74.169516508959191</v>
      </c>
      <c r="O16">
        <f>M16 - H16</f>
        <v>9.2128239259636757E-6</v>
      </c>
      <c r="P16">
        <f>N16-J16</f>
        <v>5.2060157586723221E-2</v>
      </c>
    </row>
    <row r="17" spans="1:16" x14ac:dyDescent="0.3">
      <c r="A17">
        <v>30</v>
      </c>
      <c r="B17">
        <v>22</v>
      </c>
      <c r="C17">
        <v>12</v>
      </c>
      <c r="D17">
        <v>3.6337999999999999</v>
      </c>
      <c r="E17">
        <v>2.9999999999999997E-4</v>
      </c>
      <c r="F17" s="2">
        <f t="shared" si="0"/>
        <v>1.1678590637412196E-3</v>
      </c>
      <c r="G17">
        <f t="shared" si="4"/>
        <v>0.70646388519346015</v>
      </c>
      <c r="H17">
        <f t="shared" si="5"/>
        <v>40.531346621708444</v>
      </c>
      <c r="I17">
        <f t="shared" si="6"/>
        <v>-1.296065620034796</v>
      </c>
      <c r="J17">
        <f t="shared" si="1"/>
        <v>-74.221576666545914</v>
      </c>
      <c r="K17">
        <f t="shared" si="2"/>
        <v>0.63274883500218315</v>
      </c>
      <c r="L17">
        <f t="shared" si="3"/>
        <v>36.25383773744479</v>
      </c>
      <c r="M17">
        <f>(A17*200*0.001/111.2)+DEGREES(G17)</f>
        <v>40.53135583453237</v>
      </c>
      <c r="N17">
        <f>(B17*200*0.001)/(COS(RADIANS(M17))*111.2) + J17</f>
        <v>-74.169516508959191</v>
      </c>
      <c r="O17">
        <f>M17 - H17</f>
        <v>9.2128239259636757E-6</v>
      </c>
      <c r="P17">
        <f>N17-J17</f>
        <v>5.2060157586723221E-2</v>
      </c>
    </row>
    <row r="18" spans="1:16" x14ac:dyDescent="0.3">
      <c r="A18">
        <v>30</v>
      </c>
      <c r="B18">
        <v>22</v>
      </c>
      <c r="C18">
        <v>14</v>
      </c>
      <c r="D18">
        <v>3.4639000000000002</v>
      </c>
      <c r="E18">
        <v>5.0000000000000001E-4</v>
      </c>
      <c r="F18" s="2">
        <f t="shared" si="0"/>
        <v>1.1678590637412196E-3</v>
      </c>
      <c r="G18">
        <f t="shared" si="4"/>
        <v>0.70646388519346015</v>
      </c>
      <c r="H18">
        <f t="shared" si="5"/>
        <v>40.531346621708444</v>
      </c>
      <c r="I18">
        <f t="shared" si="6"/>
        <v>-1.296065620034796</v>
      </c>
      <c r="J18">
        <f t="shared" si="1"/>
        <v>-74.221576666545914</v>
      </c>
      <c r="K18">
        <f t="shared" si="2"/>
        <v>0.63274883500218315</v>
      </c>
      <c r="L18">
        <f t="shared" si="3"/>
        <v>36.25383773744479</v>
      </c>
      <c r="M18">
        <f>(A18*200*0.001/111.2)+DEGREES(G18)</f>
        <v>40.53135583453237</v>
      </c>
      <c r="N18">
        <f>(B18*200*0.001)/(COS(RADIANS(M18))*111.2) + J18</f>
        <v>-74.169516508959191</v>
      </c>
      <c r="O18">
        <f>M18 - H18</f>
        <v>9.2128239259636757E-6</v>
      </c>
      <c r="P18">
        <f>N18-J18</f>
        <v>5.2060157586723221E-2</v>
      </c>
    </row>
    <row r="19" spans="1:16" x14ac:dyDescent="0.3">
      <c r="A19">
        <v>30</v>
      </c>
      <c r="B19">
        <v>22</v>
      </c>
      <c r="C19">
        <v>15</v>
      </c>
      <c r="D19">
        <v>3.0451000000000001</v>
      </c>
      <c r="E19">
        <v>2.3E-3</v>
      </c>
      <c r="F19" s="2">
        <f t="shared" si="0"/>
        <v>1.1678590637412196E-3</v>
      </c>
      <c r="G19">
        <f t="shared" si="4"/>
        <v>0.70646388519346015</v>
      </c>
      <c r="H19">
        <f t="shared" si="5"/>
        <v>40.531346621708444</v>
      </c>
      <c r="I19">
        <f t="shared" si="6"/>
        <v>-1.296065620034796</v>
      </c>
      <c r="J19">
        <f t="shared" si="1"/>
        <v>-74.221576666545914</v>
      </c>
      <c r="K19">
        <f t="shared" si="2"/>
        <v>0.63274883500218315</v>
      </c>
      <c r="L19">
        <f t="shared" si="3"/>
        <v>36.25383773744479</v>
      </c>
      <c r="M19">
        <f>(A19*200*0.001/111.2)+DEGREES(G19)</f>
        <v>40.53135583453237</v>
      </c>
      <c r="N19">
        <f>(B19*200*0.001)/(COS(RADIANS(M19))*111.2) + J19</f>
        <v>-74.169516508959191</v>
      </c>
      <c r="O19">
        <f>M19 - H19</f>
        <v>9.2128239259636757E-6</v>
      </c>
      <c r="P19">
        <f>N19-J19</f>
        <v>5.2060157586723221E-2</v>
      </c>
    </row>
    <row r="20" spans="1:16" x14ac:dyDescent="0.3">
      <c r="A20">
        <v>30</v>
      </c>
      <c r="B20">
        <v>22</v>
      </c>
      <c r="C20">
        <v>0</v>
      </c>
      <c r="D20">
        <v>3.1839</v>
      </c>
      <c r="E20">
        <v>1.5E-3</v>
      </c>
      <c r="F20" s="2">
        <f t="shared" si="0"/>
        <v>1.1678590637412196E-3</v>
      </c>
      <c r="G20">
        <f t="shared" si="4"/>
        <v>0.70646388519346015</v>
      </c>
      <c r="H20">
        <f t="shared" si="5"/>
        <v>40.531346621708444</v>
      </c>
      <c r="I20">
        <f t="shared" si="6"/>
        <v>-1.296065620034796</v>
      </c>
      <c r="J20">
        <f t="shared" si="1"/>
        <v>-74.221576666545914</v>
      </c>
      <c r="K20">
        <f t="shared" si="2"/>
        <v>0.63274883500218315</v>
      </c>
      <c r="L20">
        <f t="shared" si="3"/>
        <v>36.25383773744479</v>
      </c>
      <c r="M20">
        <f>(A20*200*0.001/111.2)+DEGREES(G20)</f>
        <v>40.53135583453237</v>
      </c>
      <c r="N20">
        <f>(B20*200*0.001)/(COS(RADIANS(M20))*111.2) + J20</f>
        <v>-74.169516508959191</v>
      </c>
      <c r="O20">
        <f>M20 - H20</f>
        <v>9.2128239259636757E-6</v>
      </c>
      <c r="P20">
        <f>N20-J20</f>
        <v>5.2060157586723221E-2</v>
      </c>
    </row>
    <row r="21" spans="1:16" x14ac:dyDescent="0.3">
      <c r="A21">
        <v>30</v>
      </c>
      <c r="B21">
        <v>22</v>
      </c>
      <c r="C21">
        <v>1</v>
      </c>
      <c r="D21">
        <v>4.0350999999999999</v>
      </c>
      <c r="E21">
        <v>1E-4</v>
      </c>
      <c r="F21" s="2">
        <f t="shared" si="0"/>
        <v>1.1678590637412196E-3</v>
      </c>
      <c r="G21">
        <f t="shared" si="4"/>
        <v>0.70646388519346015</v>
      </c>
      <c r="H21">
        <f t="shared" si="5"/>
        <v>40.531346621708444</v>
      </c>
      <c r="I21">
        <f t="shared" si="6"/>
        <v>-1.296065620034796</v>
      </c>
      <c r="J21">
        <f t="shared" si="1"/>
        <v>-74.221576666545914</v>
      </c>
      <c r="K21">
        <f t="shared" si="2"/>
        <v>0.63274883500218315</v>
      </c>
      <c r="L21">
        <f t="shared" si="3"/>
        <v>36.25383773744479</v>
      </c>
      <c r="M21">
        <f>(A21*200*0.001/111.2)+DEGREES(G21)</f>
        <v>40.53135583453237</v>
      </c>
      <c r="N21">
        <f>(B21*200*0.001)/(COS(RADIANS(M21))*111.2) + J21</f>
        <v>-74.169516508959191</v>
      </c>
      <c r="O21">
        <f>M21 - H21</f>
        <v>9.2128239259636757E-6</v>
      </c>
      <c r="P21">
        <f>N21-J21</f>
        <v>5.2060157586723221E-2</v>
      </c>
    </row>
    <row r="22" spans="1:16" x14ac:dyDescent="0.3">
      <c r="A22">
        <v>29</v>
      </c>
      <c r="B22">
        <v>22</v>
      </c>
      <c r="C22">
        <v>8</v>
      </c>
      <c r="D22">
        <v>2.9033000000000002</v>
      </c>
      <c r="E22">
        <v>3.7000000000000002E-3</v>
      </c>
      <c r="F22" s="2">
        <f t="shared" si="0"/>
        <v>1.1426950069503246E-3</v>
      </c>
      <c r="G22">
        <f t="shared" si="4"/>
        <v>0.70646388519346015</v>
      </c>
      <c r="H22">
        <f t="shared" si="5"/>
        <v>40.529547978952948</v>
      </c>
      <c r="I22">
        <f t="shared" si="6"/>
        <v>-1.296065620034796</v>
      </c>
      <c r="J22">
        <f t="shared" si="1"/>
        <v>-74.221524613318053</v>
      </c>
      <c r="K22">
        <f t="shared" si="2"/>
        <v>0.64899555899650085</v>
      </c>
      <c r="L22">
        <f t="shared" si="3"/>
        <v>37.184706453233126</v>
      </c>
      <c r="M22">
        <f>(A22*200*0.001/111.2)+DEGREES(G22)</f>
        <v>40.529557273381293</v>
      </c>
      <c r="N22">
        <f>(B22*200*0.001)/(COS(RADIANS(M22))*111.2) + J22</f>
        <v>-74.169465852963441</v>
      </c>
      <c r="O22">
        <f>M22 - H22</f>
        <v>9.2944283451856791E-6</v>
      </c>
      <c r="P22">
        <f>N22-J22</f>
        <v>5.2058760354611877E-2</v>
      </c>
    </row>
    <row r="23" spans="1:16" x14ac:dyDescent="0.3">
      <c r="A23">
        <v>29</v>
      </c>
      <c r="B23">
        <v>22</v>
      </c>
      <c r="C23">
        <v>10</v>
      </c>
      <c r="D23">
        <v>2.8765000000000001</v>
      </c>
      <c r="E23">
        <v>4.0000000000000001E-3</v>
      </c>
      <c r="F23" s="2">
        <f t="shared" si="0"/>
        <v>1.1426950069503246E-3</v>
      </c>
      <c r="G23">
        <f t="shared" si="4"/>
        <v>0.70646388519346015</v>
      </c>
      <c r="H23">
        <f t="shared" si="5"/>
        <v>40.529547978952948</v>
      </c>
      <c r="I23">
        <f t="shared" si="6"/>
        <v>-1.296065620034796</v>
      </c>
      <c r="J23">
        <f t="shared" si="1"/>
        <v>-74.221524613318053</v>
      </c>
      <c r="K23">
        <f t="shared" si="2"/>
        <v>0.64899555899650085</v>
      </c>
      <c r="L23">
        <f t="shared" si="3"/>
        <v>37.184706453233126</v>
      </c>
      <c r="M23">
        <f>(A23*200*0.001/111.2)+DEGREES(G23)</f>
        <v>40.529557273381293</v>
      </c>
      <c r="N23">
        <f>(B23*200*0.001)/(COS(RADIANS(M23))*111.2) + J23</f>
        <v>-74.169465852963441</v>
      </c>
      <c r="O23">
        <f>M23 - H23</f>
        <v>9.2944283451856791E-6</v>
      </c>
      <c r="P23">
        <f>N23-J23</f>
        <v>5.2058760354611877E-2</v>
      </c>
    </row>
    <row r="24" spans="1:16" x14ac:dyDescent="0.3">
      <c r="A24">
        <v>29</v>
      </c>
      <c r="B24">
        <v>22</v>
      </c>
      <c r="C24">
        <v>9</v>
      </c>
      <c r="D24">
        <v>2.8534999999999999</v>
      </c>
      <c r="E24">
        <v>4.3E-3</v>
      </c>
      <c r="F24" s="2">
        <f t="shared" si="0"/>
        <v>1.1426950069503246E-3</v>
      </c>
      <c r="G24">
        <f t="shared" si="4"/>
        <v>0.70646388519346015</v>
      </c>
      <c r="H24">
        <f t="shared" si="5"/>
        <v>40.529547978952948</v>
      </c>
      <c r="I24">
        <f t="shared" si="6"/>
        <v>-1.296065620034796</v>
      </c>
      <c r="J24">
        <f t="shared" si="1"/>
        <v>-74.221524613318053</v>
      </c>
      <c r="K24">
        <f t="shared" si="2"/>
        <v>0.64899555899650085</v>
      </c>
      <c r="L24">
        <f t="shared" si="3"/>
        <v>37.184706453233126</v>
      </c>
      <c r="M24">
        <f>(A24*200*0.001/111.2)+DEGREES(G24)</f>
        <v>40.529557273381293</v>
      </c>
      <c r="N24">
        <f>(B24*200*0.001)/(COS(RADIANS(M24))*111.2) + J24</f>
        <v>-74.169465852963441</v>
      </c>
      <c r="O24">
        <f>M24 - H24</f>
        <v>9.2944283451856791E-6</v>
      </c>
      <c r="P24">
        <f>N24-J24</f>
        <v>5.2058760354611877E-2</v>
      </c>
    </row>
    <row r="25" spans="1:16" x14ac:dyDescent="0.3">
      <c r="A25">
        <v>29</v>
      </c>
      <c r="B25">
        <v>22</v>
      </c>
      <c r="C25">
        <v>11</v>
      </c>
      <c r="D25">
        <v>2.7755999999999998</v>
      </c>
      <c r="E25">
        <v>5.4999999999999997E-3</v>
      </c>
      <c r="F25" s="2">
        <f t="shared" si="0"/>
        <v>1.1426950069503246E-3</v>
      </c>
      <c r="G25">
        <f t="shared" si="4"/>
        <v>0.70646388519346015</v>
      </c>
      <c r="H25">
        <f t="shared" si="5"/>
        <v>40.529547978952948</v>
      </c>
      <c r="I25">
        <f t="shared" si="6"/>
        <v>-1.296065620034796</v>
      </c>
      <c r="J25">
        <f t="shared" si="1"/>
        <v>-74.221524613318053</v>
      </c>
      <c r="K25">
        <f t="shared" si="2"/>
        <v>0.64899555899650085</v>
      </c>
      <c r="L25">
        <f t="shared" si="3"/>
        <v>37.184706453233126</v>
      </c>
      <c r="M25">
        <f>(A25*200*0.001/111.2)+DEGREES(G25)</f>
        <v>40.529557273381293</v>
      </c>
      <c r="N25">
        <f>(B25*200*0.001)/(COS(RADIANS(M25))*111.2) + J25</f>
        <v>-74.169465852963441</v>
      </c>
      <c r="O25">
        <f>M25 - H25</f>
        <v>9.2944283451856791E-6</v>
      </c>
      <c r="P25">
        <f>N25-J25</f>
        <v>5.2058760354611877E-2</v>
      </c>
    </row>
    <row r="26" spans="1:16" x14ac:dyDescent="0.3">
      <c r="A26">
        <v>29</v>
      </c>
      <c r="B26">
        <v>22</v>
      </c>
      <c r="C26">
        <v>13</v>
      </c>
      <c r="D26">
        <v>2.2044000000000001</v>
      </c>
      <c r="E26">
        <v>2.75E-2</v>
      </c>
      <c r="F26" s="2">
        <f t="shared" si="0"/>
        <v>1.1426950069503246E-3</v>
      </c>
      <c r="G26">
        <f t="shared" si="4"/>
        <v>0.70646388519346015</v>
      </c>
      <c r="H26">
        <f t="shared" si="5"/>
        <v>40.529547978952948</v>
      </c>
      <c r="I26">
        <f t="shared" si="6"/>
        <v>-1.296065620034796</v>
      </c>
      <c r="J26">
        <f t="shared" si="1"/>
        <v>-74.221524613318053</v>
      </c>
      <c r="K26">
        <f t="shared" si="2"/>
        <v>0.64899555899650085</v>
      </c>
      <c r="L26">
        <f t="shared" si="3"/>
        <v>37.184706453233126</v>
      </c>
      <c r="M26">
        <f>(A26*200*0.001/111.2)+DEGREES(G26)</f>
        <v>40.529557273381293</v>
      </c>
      <c r="N26">
        <f>(B26*200*0.001)/(COS(RADIANS(M26))*111.2) + J26</f>
        <v>-74.169465852963441</v>
      </c>
      <c r="O26">
        <f>M26 - H26</f>
        <v>9.2944283451856791E-6</v>
      </c>
      <c r="P26">
        <f>N26-J26</f>
        <v>5.2058760354611877E-2</v>
      </c>
    </row>
    <row r="27" spans="1:16" x14ac:dyDescent="0.3">
      <c r="A27">
        <v>29</v>
      </c>
      <c r="B27">
        <v>22</v>
      </c>
      <c r="C27">
        <v>12</v>
      </c>
      <c r="D27">
        <v>2.1627000000000001</v>
      </c>
      <c r="E27">
        <v>3.0599999999999999E-2</v>
      </c>
      <c r="F27" s="2">
        <f t="shared" si="0"/>
        <v>1.1426950069503246E-3</v>
      </c>
      <c r="G27">
        <f t="shared" si="4"/>
        <v>0.70646388519346015</v>
      </c>
      <c r="H27">
        <f t="shared" si="5"/>
        <v>40.529547978952948</v>
      </c>
      <c r="I27">
        <f t="shared" si="6"/>
        <v>-1.296065620034796</v>
      </c>
      <c r="J27">
        <f t="shared" si="1"/>
        <v>-74.221524613318053</v>
      </c>
      <c r="K27">
        <f t="shared" si="2"/>
        <v>0.64899555899650085</v>
      </c>
      <c r="L27">
        <f t="shared" si="3"/>
        <v>37.184706453233126</v>
      </c>
      <c r="M27">
        <f>(A27*200*0.001/111.2)+DEGREES(G27)</f>
        <v>40.529557273381293</v>
      </c>
      <c r="N27">
        <f>(B27*200*0.001)/(COS(RADIANS(M27))*111.2) + J27</f>
        <v>-74.169465852963441</v>
      </c>
      <c r="O27">
        <f>M27 - H27</f>
        <v>9.2944283451856791E-6</v>
      </c>
      <c r="P27">
        <f>N27-J27</f>
        <v>5.2058760354611877E-2</v>
      </c>
    </row>
    <row r="28" spans="1:16" x14ac:dyDescent="0.3">
      <c r="A28">
        <v>29</v>
      </c>
      <c r="B28">
        <v>22</v>
      </c>
      <c r="C28">
        <v>14</v>
      </c>
      <c r="D28">
        <v>2.0104000000000002</v>
      </c>
      <c r="E28">
        <v>4.4400000000000002E-2</v>
      </c>
      <c r="F28" s="2">
        <f t="shared" si="0"/>
        <v>1.1426950069503246E-3</v>
      </c>
      <c r="G28">
        <f t="shared" si="4"/>
        <v>0.70646388519346015</v>
      </c>
      <c r="H28">
        <f t="shared" si="5"/>
        <v>40.529547978952948</v>
      </c>
      <c r="I28">
        <f t="shared" si="6"/>
        <v>-1.296065620034796</v>
      </c>
      <c r="J28">
        <f t="shared" si="1"/>
        <v>-74.221524613318053</v>
      </c>
      <c r="K28">
        <f t="shared" si="2"/>
        <v>0.64899555899650085</v>
      </c>
      <c r="L28">
        <f t="shared" si="3"/>
        <v>37.184706453233126</v>
      </c>
      <c r="M28">
        <f>(A28*200*0.001/111.2)+DEGREES(G28)</f>
        <v>40.529557273381293</v>
      </c>
      <c r="N28">
        <f>(B28*200*0.001)/(COS(RADIANS(M28))*111.2) + J28</f>
        <v>-74.169465852963441</v>
      </c>
      <c r="O28">
        <f>M28 - H28</f>
        <v>9.2944283451856791E-6</v>
      </c>
      <c r="P28">
        <f>N28-J28</f>
        <v>5.2058760354611877E-2</v>
      </c>
    </row>
    <row r="29" spans="1:16" x14ac:dyDescent="0.3">
      <c r="A29">
        <v>29</v>
      </c>
      <c r="B29">
        <v>22</v>
      </c>
      <c r="C29">
        <v>1</v>
      </c>
      <c r="D29">
        <v>2.2904</v>
      </c>
      <c r="E29">
        <v>2.1999999999999999E-2</v>
      </c>
      <c r="F29" s="2">
        <f t="shared" si="0"/>
        <v>1.1426950069503246E-3</v>
      </c>
      <c r="G29">
        <f t="shared" si="4"/>
        <v>0.70646388519346015</v>
      </c>
      <c r="H29">
        <f t="shared" si="5"/>
        <v>40.529547978952948</v>
      </c>
      <c r="I29">
        <f t="shared" si="6"/>
        <v>-1.296065620034796</v>
      </c>
      <c r="J29">
        <f t="shared" si="1"/>
        <v>-74.221524613318053</v>
      </c>
      <c r="K29">
        <f t="shared" si="2"/>
        <v>0.64899555899650085</v>
      </c>
      <c r="L29">
        <f t="shared" si="3"/>
        <v>37.184706453233126</v>
      </c>
      <c r="M29">
        <f>(A29*200*0.001/111.2)+DEGREES(G29)</f>
        <v>40.529557273381293</v>
      </c>
      <c r="N29">
        <f>(B29*200*0.001)/(COS(RADIANS(M29))*111.2) + J29</f>
        <v>-74.169465852963441</v>
      </c>
      <c r="O29">
        <f>M29 - H29</f>
        <v>9.2944283451856791E-6</v>
      </c>
      <c r="P29">
        <f>N29-J29</f>
        <v>5.2058760354611877E-2</v>
      </c>
    </row>
    <row r="30" spans="1:16" x14ac:dyDescent="0.3">
      <c r="A30">
        <v>29</v>
      </c>
      <c r="B30">
        <v>22</v>
      </c>
      <c r="C30">
        <v>2</v>
      </c>
      <c r="D30">
        <v>2.4704999999999999</v>
      </c>
      <c r="E30">
        <v>1.35E-2</v>
      </c>
      <c r="F30" s="2">
        <f t="shared" si="0"/>
        <v>1.1426950069503246E-3</v>
      </c>
      <c r="G30">
        <f t="shared" si="4"/>
        <v>0.70646388519346015</v>
      </c>
      <c r="H30">
        <f t="shared" si="5"/>
        <v>40.529547978952948</v>
      </c>
      <c r="I30">
        <f t="shared" si="6"/>
        <v>-1.296065620034796</v>
      </c>
      <c r="J30">
        <f t="shared" si="1"/>
        <v>-74.221524613318053</v>
      </c>
      <c r="K30">
        <f t="shared" si="2"/>
        <v>0.64899555899650085</v>
      </c>
      <c r="L30">
        <f t="shared" si="3"/>
        <v>37.184706453233126</v>
      </c>
      <c r="M30">
        <f>(A30*200*0.001/111.2)+DEGREES(G30)</f>
        <v>40.529557273381293</v>
      </c>
      <c r="N30">
        <f>(B30*200*0.001)/(COS(RADIANS(M30))*111.2) + J30</f>
        <v>-74.169465852963441</v>
      </c>
      <c r="O30">
        <f>M30 - H30</f>
        <v>9.2944283451856791E-6</v>
      </c>
      <c r="P30">
        <f>N30-J30</f>
        <v>5.2058760354611877E-2</v>
      </c>
    </row>
    <row r="31" spans="1:16" x14ac:dyDescent="0.3">
      <c r="A31">
        <v>29</v>
      </c>
      <c r="B31">
        <v>22</v>
      </c>
      <c r="C31">
        <v>3</v>
      </c>
      <c r="D31">
        <v>2.7923</v>
      </c>
      <c r="E31">
        <v>5.1999999999999998E-3</v>
      </c>
      <c r="F31" s="2">
        <f t="shared" si="0"/>
        <v>1.1426950069503246E-3</v>
      </c>
      <c r="G31">
        <f t="shared" si="4"/>
        <v>0.70646388519346015</v>
      </c>
      <c r="H31">
        <f t="shared" si="5"/>
        <v>40.529547978952948</v>
      </c>
      <c r="I31">
        <f t="shared" si="6"/>
        <v>-1.296065620034796</v>
      </c>
      <c r="J31">
        <f t="shared" si="1"/>
        <v>-74.221524613318053</v>
      </c>
      <c r="K31">
        <f t="shared" si="2"/>
        <v>0.64899555899650085</v>
      </c>
      <c r="L31">
        <f t="shared" si="3"/>
        <v>37.184706453233126</v>
      </c>
      <c r="M31">
        <f>(A31*200*0.001/111.2)+DEGREES(G31)</f>
        <v>40.529557273381293</v>
      </c>
      <c r="N31">
        <f>(B31*200*0.001)/(COS(RADIANS(M31))*111.2) + J31</f>
        <v>-74.169465852963441</v>
      </c>
      <c r="O31">
        <f>M31 - H31</f>
        <v>9.2944283451856791E-6</v>
      </c>
      <c r="P31">
        <f>N31-J31</f>
        <v>5.2058760354611877E-2</v>
      </c>
    </row>
    <row r="32" spans="1:16" x14ac:dyDescent="0.3">
      <c r="A32">
        <v>29</v>
      </c>
      <c r="B32">
        <v>22</v>
      </c>
      <c r="C32">
        <v>4</v>
      </c>
      <c r="D32">
        <v>2.9603000000000002</v>
      </c>
      <c r="E32">
        <v>3.0999999999999999E-3</v>
      </c>
      <c r="F32" s="2">
        <f t="shared" si="0"/>
        <v>1.1426950069503246E-3</v>
      </c>
      <c r="G32">
        <f t="shared" si="4"/>
        <v>0.70646388519346015</v>
      </c>
      <c r="H32">
        <f t="shared" si="5"/>
        <v>40.529547978952948</v>
      </c>
      <c r="I32">
        <f t="shared" si="6"/>
        <v>-1.296065620034796</v>
      </c>
      <c r="J32">
        <f t="shared" si="1"/>
        <v>-74.221524613318053</v>
      </c>
      <c r="K32">
        <f t="shared" si="2"/>
        <v>0.64899555899650085</v>
      </c>
      <c r="L32">
        <f t="shared" si="3"/>
        <v>37.184706453233126</v>
      </c>
      <c r="M32">
        <f>(A32*200*0.001/111.2)+DEGREES(G32)</f>
        <v>40.529557273381293</v>
      </c>
      <c r="N32">
        <f>(B32*200*0.001)/(COS(RADIANS(M32))*111.2) + J32</f>
        <v>-74.169465852963441</v>
      </c>
      <c r="O32">
        <f>M32 - H32</f>
        <v>9.2944283451856791E-6</v>
      </c>
      <c r="P32">
        <f>N32-J32</f>
        <v>5.2058760354611877E-2</v>
      </c>
    </row>
    <row r="33" spans="1:16" x14ac:dyDescent="0.3">
      <c r="A33">
        <v>29</v>
      </c>
      <c r="B33">
        <v>22</v>
      </c>
      <c r="C33">
        <v>5</v>
      </c>
      <c r="D33">
        <v>2.9980000000000002</v>
      </c>
      <c r="E33">
        <v>2.7000000000000001E-3</v>
      </c>
      <c r="F33" s="2">
        <f t="shared" si="0"/>
        <v>1.1426950069503246E-3</v>
      </c>
      <c r="G33">
        <f t="shared" si="4"/>
        <v>0.70646388519346015</v>
      </c>
      <c r="H33">
        <f t="shared" si="5"/>
        <v>40.529547978952948</v>
      </c>
      <c r="I33">
        <f t="shared" si="6"/>
        <v>-1.296065620034796</v>
      </c>
      <c r="J33">
        <f t="shared" si="1"/>
        <v>-74.221524613318053</v>
      </c>
      <c r="K33">
        <f t="shared" si="2"/>
        <v>0.64899555899650085</v>
      </c>
      <c r="L33">
        <f t="shared" si="3"/>
        <v>37.184706453233126</v>
      </c>
      <c r="M33">
        <f>(A33*200*0.001/111.2)+DEGREES(G33)</f>
        <v>40.529557273381293</v>
      </c>
      <c r="N33">
        <f>(B33*200*0.001)/(COS(RADIANS(M33))*111.2) + J33</f>
        <v>-74.169465852963441</v>
      </c>
      <c r="O33">
        <f>M33 - H33</f>
        <v>9.2944283451856791E-6</v>
      </c>
      <c r="P33">
        <f>N33-J33</f>
        <v>5.2058760354611877E-2</v>
      </c>
    </row>
    <row r="34" spans="1:16" x14ac:dyDescent="0.3">
      <c r="A34">
        <v>29</v>
      </c>
      <c r="B34">
        <v>22</v>
      </c>
      <c r="C34">
        <v>6</v>
      </c>
      <c r="D34">
        <v>2.9842</v>
      </c>
      <c r="E34">
        <v>2.8E-3</v>
      </c>
      <c r="F34" s="2">
        <f t="shared" ref="F34:F65" si="7">SQRT(POWER(A34*200,2)+POWER(B34*200,2))*0.001/6371</f>
        <v>1.1426950069503246E-3</v>
      </c>
      <c r="G34">
        <f t="shared" si="4"/>
        <v>0.70646388519346015</v>
      </c>
      <c r="H34">
        <f t="shared" si="5"/>
        <v>40.529547978952948</v>
      </c>
      <c r="I34">
        <f t="shared" si="6"/>
        <v>-1.296065620034796</v>
      </c>
      <c r="J34">
        <f t="shared" ref="J34:J65" si="8" xml:space="preserve"> DEGREES($I$2 + ATAN2(COS(F34)-SIN(G34)*SIN(H34), SIN(K34)*SIN(F34)*COS(G34)))</f>
        <v>-74.221524613318053</v>
      </c>
      <c r="K34">
        <f t="shared" ref="K34:K65" si="9">ATAN2(A34,B34)</f>
        <v>0.64899555899650085</v>
      </c>
      <c r="L34">
        <f t="shared" ref="L34:L65" si="10">DEGREES(K34)</f>
        <v>37.184706453233126</v>
      </c>
      <c r="M34">
        <f>(A34*200*0.001/111.2)+DEGREES(G34)</f>
        <v>40.529557273381293</v>
      </c>
      <c r="N34">
        <f>(B34*200*0.001)/(COS(RADIANS(M34))*111.2) + J34</f>
        <v>-74.169465852963441</v>
      </c>
      <c r="O34">
        <f>M34 - H34</f>
        <v>9.2944283451856791E-6</v>
      </c>
      <c r="P34">
        <f>N34-J34</f>
        <v>5.2058760354611877E-2</v>
      </c>
    </row>
    <row r="35" spans="1:16" x14ac:dyDescent="0.3">
      <c r="A35">
        <v>29</v>
      </c>
      <c r="B35">
        <v>22</v>
      </c>
      <c r="C35">
        <v>7</v>
      </c>
      <c r="D35">
        <v>3.0931999999999999</v>
      </c>
      <c r="E35">
        <v>2E-3</v>
      </c>
      <c r="F35" s="2">
        <f t="shared" si="7"/>
        <v>1.1426950069503246E-3</v>
      </c>
      <c r="G35">
        <f t="shared" si="4"/>
        <v>0.70646388519346015</v>
      </c>
      <c r="H35">
        <f t="shared" si="5"/>
        <v>40.529547978952948</v>
      </c>
      <c r="I35">
        <f t="shared" si="6"/>
        <v>-1.296065620034796</v>
      </c>
      <c r="J35">
        <f t="shared" si="8"/>
        <v>-74.221524613318053</v>
      </c>
      <c r="K35">
        <f t="shared" si="9"/>
        <v>0.64899555899650085</v>
      </c>
      <c r="L35">
        <f t="shared" si="10"/>
        <v>37.184706453233126</v>
      </c>
      <c r="M35">
        <f>(A35*200*0.001/111.2)+DEGREES(G35)</f>
        <v>40.529557273381293</v>
      </c>
      <c r="N35">
        <f>(B35*200*0.001)/(COS(RADIANS(M35))*111.2) + J35</f>
        <v>-74.169465852963441</v>
      </c>
      <c r="O35">
        <f>M35 - H35</f>
        <v>9.2944283451856791E-6</v>
      </c>
      <c r="P35">
        <f>N35-J35</f>
        <v>5.2058760354611877E-2</v>
      </c>
    </row>
    <row r="36" spans="1:16" x14ac:dyDescent="0.3">
      <c r="A36">
        <v>32</v>
      </c>
      <c r="B36">
        <v>23</v>
      </c>
      <c r="C36">
        <v>8</v>
      </c>
      <c r="D36">
        <v>2.2812000000000001</v>
      </c>
      <c r="E36">
        <v>2.2499999999999999E-2</v>
      </c>
      <c r="F36" s="2">
        <f t="shared" si="7"/>
        <v>1.2371094330709798E-3</v>
      </c>
      <c r="G36">
        <f t="shared" si="4"/>
        <v>0.70646388519346015</v>
      </c>
      <c r="H36">
        <f t="shared" si="5"/>
        <v>40.534942821681959</v>
      </c>
      <c r="I36">
        <f t="shared" si="6"/>
        <v>-1.296065620034796</v>
      </c>
      <c r="J36">
        <f t="shared" si="8"/>
        <v>-74.219979962421689</v>
      </c>
      <c r="K36">
        <f t="shared" si="9"/>
        <v>0.6231993299340659</v>
      </c>
      <c r="L36">
        <f t="shared" si="10"/>
        <v>35.706691400602885</v>
      </c>
      <c r="M36">
        <f>(A36*200*0.001/111.2)+DEGREES(G36)</f>
        <v>40.53495295683453</v>
      </c>
      <c r="N36">
        <f>(B36*200*0.001)/(COS(RADIANS(M36))*111.2) + J36</f>
        <v>-74.165550512154098</v>
      </c>
      <c r="O36">
        <f>M36 - H36</f>
        <v>1.0135152571422168E-5</v>
      </c>
      <c r="P36">
        <f>N36-J36</f>
        <v>5.4429450267591051E-2</v>
      </c>
    </row>
    <row r="37" spans="1:16" x14ac:dyDescent="0.3">
      <c r="A37">
        <v>32</v>
      </c>
      <c r="B37">
        <v>23</v>
      </c>
      <c r="C37">
        <v>10</v>
      </c>
      <c r="D37">
        <v>2.2787000000000002</v>
      </c>
      <c r="E37">
        <v>2.2700000000000001E-2</v>
      </c>
      <c r="F37" s="2">
        <f t="shared" si="7"/>
        <v>1.2371094330709798E-3</v>
      </c>
      <c r="G37">
        <f t="shared" si="4"/>
        <v>0.70646388519346015</v>
      </c>
      <c r="H37">
        <f t="shared" si="5"/>
        <v>40.534942821681959</v>
      </c>
      <c r="I37">
        <f t="shared" si="6"/>
        <v>-1.296065620034796</v>
      </c>
      <c r="J37">
        <f t="shared" si="8"/>
        <v>-74.219979962421689</v>
      </c>
      <c r="K37">
        <f t="shared" si="9"/>
        <v>0.6231993299340659</v>
      </c>
      <c r="L37">
        <f t="shared" si="10"/>
        <v>35.706691400602885</v>
      </c>
      <c r="M37">
        <f>(A37*200*0.001/111.2)+DEGREES(G37)</f>
        <v>40.53495295683453</v>
      </c>
      <c r="N37">
        <f>(B37*200*0.001)/(COS(RADIANS(M37))*111.2) + J37</f>
        <v>-74.165550512154098</v>
      </c>
      <c r="O37">
        <f>M37 - H37</f>
        <v>1.0135152571422168E-5</v>
      </c>
      <c r="P37">
        <f>N37-J37</f>
        <v>5.4429450267591051E-2</v>
      </c>
    </row>
    <row r="38" spans="1:16" x14ac:dyDescent="0.3">
      <c r="A38">
        <v>32</v>
      </c>
      <c r="B38">
        <v>23</v>
      </c>
      <c r="C38">
        <v>2</v>
      </c>
      <c r="D38">
        <v>2.0065</v>
      </c>
      <c r="E38">
        <v>4.48E-2</v>
      </c>
      <c r="F38" s="2">
        <f t="shared" si="7"/>
        <v>1.2371094330709798E-3</v>
      </c>
      <c r="G38">
        <f t="shared" si="4"/>
        <v>0.70646388519346015</v>
      </c>
      <c r="H38">
        <f t="shared" si="5"/>
        <v>40.534942821681959</v>
      </c>
      <c r="I38">
        <f t="shared" si="6"/>
        <v>-1.296065620034796</v>
      </c>
      <c r="J38">
        <f t="shared" si="8"/>
        <v>-74.219979962421689</v>
      </c>
      <c r="K38">
        <f t="shared" si="9"/>
        <v>0.6231993299340659</v>
      </c>
      <c r="L38">
        <f t="shared" si="10"/>
        <v>35.706691400602885</v>
      </c>
      <c r="M38">
        <f>(A38*200*0.001/111.2)+DEGREES(G38)</f>
        <v>40.53495295683453</v>
      </c>
      <c r="N38">
        <f>(B38*200*0.001)/(COS(RADIANS(M38))*111.2) + J38</f>
        <v>-74.165550512154098</v>
      </c>
      <c r="O38">
        <f>M38 - H38</f>
        <v>1.0135152571422168E-5</v>
      </c>
      <c r="P38">
        <f>N38-J38</f>
        <v>5.4429450267591051E-2</v>
      </c>
    </row>
    <row r="39" spans="1:16" x14ac:dyDescent="0.3">
      <c r="A39">
        <v>32</v>
      </c>
      <c r="B39">
        <v>23</v>
      </c>
      <c r="C39">
        <v>5</v>
      </c>
      <c r="D39">
        <v>2.2477</v>
      </c>
      <c r="E39">
        <v>2.46E-2</v>
      </c>
      <c r="F39" s="2">
        <f t="shared" si="7"/>
        <v>1.2371094330709798E-3</v>
      </c>
      <c r="G39">
        <f t="shared" si="4"/>
        <v>0.70646388519346015</v>
      </c>
      <c r="H39">
        <f t="shared" si="5"/>
        <v>40.534942821681959</v>
      </c>
      <c r="I39">
        <f t="shared" si="6"/>
        <v>-1.296065620034796</v>
      </c>
      <c r="J39">
        <f t="shared" si="8"/>
        <v>-74.219979962421689</v>
      </c>
      <c r="K39">
        <f t="shared" si="9"/>
        <v>0.6231993299340659</v>
      </c>
      <c r="L39">
        <f t="shared" si="10"/>
        <v>35.706691400602885</v>
      </c>
      <c r="M39">
        <f>(A39*200*0.001/111.2)+DEGREES(G39)</f>
        <v>40.53495295683453</v>
      </c>
      <c r="N39">
        <f>(B39*200*0.001)/(COS(RADIANS(M39))*111.2) + J39</f>
        <v>-74.165550512154098</v>
      </c>
      <c r="O39">
        <f>M39 - H39</f>
        <v>1.0135152571422168E-5</v>
      </c>
      <c r="P39">
        <f>N39-J39</f>
        <v>5.4429450267591051E-2</v>
      </c>
    </row>
    <row r="40" spans="1:16" x14ac:dyDescent="0.3">
      <c r="A40">
        <v>27</v>
      </c>
      <c r="B40">
        <v>23</v>
      </c>
      <c r="C40">
        <v>8</v>
      </c>
      <c r="D40">
        <v>3.1513</v>
      </c>
      <c r="E40">
        <v>1.6000000000000001E-3</v>
      </c>
      <c r="F40" s="2">
        <f t="shared" si="7"/>
        <v>1.1134294679622163E-3</v>
      </c>
      <c r="G40">
        <f t="shared" si="4"/>
        <v>0.70646388519346015</v>
      </c>
      <c r="H40">
        <f t="shared" si="5"/>
        <v>40.525949608116562</v>
      </c>
      <c r="I40">
        <f t="shared" si="6"/>
        <v>-1.296065620034796</v>
      </c>
      <c r="J40">
        <f t="shared" si="8"/>
        <v>-74.219707864691827</v>
      </c>
      <c r="K40">
        <f t="shared" si="9"/>
        <v>0.70556817768521096</v>
      </c>
      <c r="L40">
        <f t="shared" si="10"/>
        <v>40.426078740099136</v>
      </c>
      <c r="M40">
        <f>(A40*200*0.001/111.2)+DEGREES(G40)</f>
        <v>40.525960151079133</v>
      </c>
      <c r="N40">
        <f>(B40*200*0.001)/(COS(RADIANS(M40))*111.2) + J40</f>
        <v>-74.165285718137596</v>
      </c>
      <c r="O40">
        <f>M40 - H40</f>
        <v>1.054296257052556E-5</v>
      </c>
      <c r="P40">
        <f>N40-J40</f>
        <v>5.4422146554230721E-2</v>
      </c>
    </row>
    <row r="41" spans="1:16" x14ac:dyDescent="0.3">
      <c r="A41">
        <v>27</v>
      </c>
      <c r="B41">
        <v>23</v>
      </c>
      <c r="C41">
        <v>10</v>
      </c>
      <c r="D41">
        <v>2.6572</v>
      </c>
      <c r="E41">
        <v>7.9000000000000008E-3</v>
      </c>
      <c r="F41" s="2">
        <f t="shared" si="7"/>
        <v>1.1134294679622163E-3</v>
      </c>
      <c r="G41">
        <f t="shared" si="4"/>
        <v>0.70646388519346015</v>
      </c>
      <c r="H41">
        <f t="shared" si="5"/>
        <v>40.525949608116562</v>
      </c>
      <c r="I41">
        <f t="shared" si="6"/>
        <v>-1.296065620034796</v>
      </c>
      <c r="J41">
        <f t="shared" si="8"/>
        <v>-74.219707864691827</v>
      </c>
      <c r="K41">
        <f t="shared" si="9"/>
        <v>0.70556817768521096</v>
      </c>
      <c r="L41">
        <f t="shared" si="10"/>
        <v>40.426078740099136</v>
      </c>
      <c r="M41">
        <f>(A41*200*0.001/111.2)+DEGREES(G41)</f>
        <v>40.525960151079133</v>
      </c>
      <c r="N41">
        <f>(B41*200*0.001)/(COS(RADIANS(M41))*111.2) + J41</f>
        <v>-74.165285718137596</v>
      </c>
      <c r="O41">
        <f>M41 - H41</f>
        <v>1.054296257052556E-5</v>
      </c>
      <c r="P41">
        <f>N41-J41</f>
        <v>5.4422146554230721E-2</v>
      </c>
    </row>
    <row r="42" spans="1:16" x14ac:dyDescent="0.3">
      <c r="A42">
        <v>27</v>
      </c>
      <c r="B42">
        <v>23</v>
      </c>
      <c r="C42">
        <v>9</v>
      </c>
      <c r="D42">
        <v>2.92</v>
      </c>
      <c r="E42">
        <v>3.5000000000000001E-3</v>
      </c>
      <c r="F42" s="2">
        <f t="shared" si="7"/>
        <v>1.1134294679622163E-3</v>
      </c>
      <c r="G42">
        <f t="shared" si="4"/>
        <v>0.70646388519346015</v>
      </c>
      <c r="H42">
        <f t="shared" si="5"/>
        <v>40.525949608116562</v>
      </c>
      <c r="I42">
        <f t="shared" si="6"/>
        <v>-1.296065620034796</v>
      </c>
      <c r="J42">
        <f t="shared" si="8"/>
        <v>-74.219707864691827</v>
      </c>
      <c r="K42">
        <f t="shared" si="9"/>
        <v>0.70556817768521096</v>
      </c>
      <c r="L42">
        <f t="shared" si="10"/>
        <v>40.426078740099136</v>
      </c>
      <c r="M42">
        <f>(A42*200*0.001/111.2)+DEGREES(G42)</f>
        <v>40.525960151079133</v>
      </c>
      <c r="N42">
        <f>(B42*200*0.001)/(COS(RADIANS(M42))*111.2) + J42</f>
        <v>-74.165285718137596</v>
      </c>
      <c r="O42">
        <f>M42 - H42</f>
        <v>1.054296257052556E-5</v>
      </c>
      <c r="P42">
        <f>N42-J42</f>
        <v>5.4422146554230721E-2</v>
      </c>
    </row>
    <row r="43" spans="1:16" x14ac:dyDescent="0.3">
      <c r="A43">
        <v>27</v>
      </c>
      <c r="B43">
        <v>23</v>
      </c>
      <c r="C43">
        <v>11</v>
      </c>
      <c r="D43">
        <v>2.7317</v>
      </c>
      <c r="E43">
        <v>6.3E-3</v>
      </c>
      <c r="F43" s="2">
        <f t="shared" si="7"/>
        <v>1.1134294679622163E-3</v>
      </c>
      <c r="G43">
        <f t="shared" si="4"/>
        <v>0.70646388519346015</v>
      </c>
      <c r="H43">
        <f t="shared" si="5"/>
        <v>40.525949608116562</v>
      </c>
      <c r="I43">
        <f t="shared" si="6"/>
        <v>-1.296065620034796</v>
      </c>
      <c r="J43">
        <f t="shared" si="8"/>
        <v>-74.219707864691827</v>
      </c>
      <c r="K43">
        <f t="shared" si="9"/>
        <v>0.70556817768521096</v>
      </c>
      <c r="L43">
        <f t="shared" si="10"/>
        <v>40.426078740099136</v>
      </c>
      <c r="M43">
        <f>(A43*200*0.001/111.2)+DEGREES(G43)</f>
        <v>40.525960151079133</v>
      </c>
      <c r="N43">
        <f>(B43*200*0.001)/(COS(RADIANS(M43))*111.2) + J43</f>
        <v>-74.165285718137596</v>
      </c>
      <c r="O43">
        <f>M43 - H43</f>
        <v>1.054296257052556E-5</v>
      </c>
      <c r="P43">
        <f>N43-J43</f>
        <v>5.4422146554230721E-2</v>
      </c>
    </row>
    <row r="44" spans="1:16" x14ac:dyDescent="0.3">
      <c r="A44">
        <v>27</v>
      </c>
      <c r="B44">
        <v>23</v>
      </c>
      <c r="C44">
        <v>13</v>
      </c>
      <c r="D44">
        <v>1.9729000000000001</v>
      </c>
      <c r="E44">
        <v>4.8500000000000001E-2</v>
      </c>
      <c r="F44" s="2">
        <f t="shared" si="7"/>
        <v>1.1134294679622163E-3</v>
      </c>
      <c r="G44">
        <f t="shared" si="4"/>
        <v>0.70646388519346015</v>
      </c>
      <c r="H44">
        <f t="shared" si="5"/>
        <v>40.525949608116562</v>
      </c>
      <c r="I44">
        <f t="shared" si="6"/>
        <v>-1.296065620034796</v>
      </c>
      <c r="J44">
        <f t="shared" si="8"/>
        <v>-74.219707864691827</v>
      </c>
      <c r="K44">
        <f t="shared" si="9"/>
        <v>0.70556817768521096</v>
      </c>
      <c r="L44">
        <f t="shared" si="10"/>
        <v>40.426078740099136</v>
      </c>
      <c r="M44">
        <f>(A44*200*0.001/111.2)+DEGREES(G44)</f>
        <v>40.525960151079133</v>
      </c>
      <c r="N44">
        <f>(B44*200*0.001)/(COS(RADIANS(M44))*111.2) + J44</f>
        <v>-74.165285718137596</v>
      </c>
      <c r="O44">
        <f>M44 - H44</f>
        <v>1.054296257052556E-5</v>
      </c>
      <c r="P44">
        <f>N44-J44</f>
        <v>5.4422146554230721E-2</v>
      </c>
    </row>
    <row r="45" spans="1:16" x14ac:dyDescent="0.3">
      <c r="A45">
        <v>27</v>
      </c>
      <c r="B45">
        <v>23</v>
      </c>
      <c r="C45">
        <v>12</v>
      </c>
      <c r="D45">
        <v>2.3309000000000002</v>
      </c>
      <c r="E45">
        <v>1.9800000000000002E-2</v>
      </c>
      <c r="F45" s="2">
        <f t="shared" si="7"/>
        <v>1.1134294679622163E-3</v>
      </c>
      <c r="G45">
        <f t="shared" si="4"/>
        <v>0.70646388519346015</v>
      </c>
      <c r="H45">
        <f t="shared" si="5"/>
        <v>40.525949608116562</v>
      </c>
      <c r="I45">
        <f t="shared" si="6"/>
        <v>-1.296065620034796</v>
      </c>
      <c r="J45">
        <f t="shared" si="8"/>
        <v>-74.219707864691827</v>
      </c>
      <c r="K45">
        <f t="shared" si="9"/>
        <v>0.70556817768521096</v>
      </c>
      <c r="L45">
        <f t="shared" si="10"/>
        <v>40.426078740099136</v>
      </c>
      <c r="M45">
        <f>(A45*200*0.001/111.2)+DEGREES(G45)</f>
        <v>40.525960151079133</v>
      </c>
      <c r="N45">
        <f>(B45*200*0.001)/(COS(RADIANS(M45))*111.2) + J45</f>
        <v>-74.165285718137596</v>
      </c>
      <c r="O45">
        <f>M45 - H45</f>
        <v>1.054296257052556E-5</v>
      </c>
      <c r="P45">
        <f>N45-J45</f>
        <v>5.4422146554230721E-2</v>
      </c>
    </row>
    <row r="46" spans="1:16" x14ac:dyDescent="0.3">
      <c r="A46">
        <v>27</v>
      </c>
      <c r="B46">
        <v>23</v>
      </c>
      <c r="C46">
        <v>14</v>
      </c>
      <c r="D46">
        <v>2.0644</v>
      </c>
      <c r="E46">
        <v>3.9E-2</v>
      </c>
      <c r="F46" s="2">
        <f t="shared" si="7"/>
        <v>1.1134294679622163E-3</v>
      </c>
      <c r="G46">
        <f t="shared" si="4"/>
        <v>0.70646388519346015</v>
      </c>
      <c r="H46">
        <f t="shared" si="5"/>
        <v>40.525949608116562</v>
      </c>
      <c r="I46">
        <f t="shared" si="6"/>
        <v>-1.296065620034796</v>
      </c>
      <c r="J46">
        <f t="shared" si="8"/>
        <v>-74.219707864691827</v>
      </c>
      <c r="K46">
        <f t="shared" si="9"/>
        <v>0.70556817768521096</v>
      </c>
      <c r="L46">
        <f t="shared" si="10"/>
        <v>40.426078740099136</v>
      </c>
      <c r="M46">
        <f>(A46*200*0.001/111.2)+DEGREES(G46)</f>
        <v>40.525960151079133</v>
      </c>
      <c r="N46">
        <f>(B46*200*0.001)/(COS(RADIANS(M46))*111.2) + J46</f>
        <v>-74.165285718137596</v>
      </c>
      <c r="O46">
        <f>M46 - H46</f>
        <v>1.054296257052556E-5</v>
      </c>
      <c r="P46">
        <f>N46-J46</f>
        <v>5.4422146554230721E-2</v>
      </c>
    </row>
    <row r="47" spans="1:16" x14ac:dyDescent="0.3">
      <c r="A47">
        <v>27</v>
      </c>
      <c r="B47">
        <v>23</v>
      </c>
      <c r="C47">
        <v>15</v>
      </c>
      <c r="D47">
        <v>2.1482999999999999</v>
      </c>
      <c r="E47">
        <v>3.1699999999999999E-2</v>
      </c>
      <c r="F47" s="2">
        <f t="shared" si="7"/>
        <v>1.1134294679622163E-3</v>
      </c>
      <c r="G47">
        <f t="shared" si="4"/>
        <v>0.70646388519346015</v>
      </c>
      <c r="H47">
        <f t="shared" si="5"/>
        <v>40.525949608116562</v>
      </c>
      <c r="I47">
        <f t="shared" si="6"/>
        <v>-1.296065620034796</v>
      </c>
      <c r="J47">
        <f t="shared" si="8"/>
        <v>-74.219707864691827</v>
      </c>
      <c r="K47">
        <f t="shared" si="9"/>
        <v>0.70556817768521096</v>
      </c>
      <c r="L47">
        <f t="shared" si="10"/>
        <v>40.426078740099136</v>
      </c>
      <c r="M47">
        <f>(A47*200*0.001/111.2)+DEGREES(G47)</f>
        <v>40.525960151079133</v>
      </c>
      <c r="N47">
        <f>(B47*200*0.001)/(COS(RADIANS(M47))*111.2) + J47</f>
        <v>-74.165285718137596</v>
      </c>
      <c r="O47">
        <f>M47 - H47</f>
        <v>1.054296257052556E-5</v>
      </c>
      <c r="P47">
        <f>N47-J47</f>
        <v>5.4422146554230721E-2</v>
      </c>
    </row>
    <row r="48" spans="1:16" x14ac:dyDescent="0.3">
      <c r="A48">
        <v>27</v>
      </c>
      <c r="B48">
        <v>23</v>
      </c>
      <c r="C48">
        <v>0</v>
      </c>
      <c r="D48">
        <v>2.331</v>
      </c>
      <c r="E48">
        <v>1.9800000000000002E-2</v>
      </c>
      <c r="F48" s="2">
        <f t="shared" si="7"/>
        <v>1.1134294679622163E-3</v>
      </c>
      <c r="G48">
        <f t="shared" si="4"/>
        <v>0.70646388519346015</v>
      </c>
      <c r="H48">
        <f t="shared" si="5"/>
        <v>40.525949608116562</v>
      </c>
      <c r="I48">
        <f t="shared" si="6"/>
        <v>-1.296065620034796</v>
      </c>
      <c r="J48">
        <f t="shared" si="8"/>
        <v>-74.219707864691827</v>
      </c>
      <c r="K48">
        <f t="shared" si="9"/>
        <v>0.70556817768521096</v>
      </c>
      <c r="L48">
        <f t="shared" si="10"/>
        <v>40.426078740099136</v>
      </c>
      <c r="M48">
        <f>(A48*200*0.001/111.2)+DEGREES(G48)</f>
        <v>40.525960151079133</v>
      </c>
      <c r="N48">
        <f>(B48*200*0.001)/(COS(RADIANS(M48))*111.2) + J48</f>
        <v>-74.165285718137596</v>
      </c>
      <c r="O48">
        <f>M48 - H48</f>
        <v>1.054296257052556E-5</v>
      </c>
      <c r="P48">
        <f>N48-J48</f>
        <v>5.4422146554230721E-2</v>
      </c>
    </row>
    <row r="49" spans="1:16" x14ac:dyDescent="0.3">
      <c r="A49">
        <v>27</v>
      </c>
      <c r="B49">
        <v>23</v>
      </c>
      <c r="C49">
        <v>1</v>
      </c>
      <c r="D49">
        <v>2.4350000000000001</v>
      </c>
      <c r="E49">
        <v>1.49E-2</v>
      </c>
      <c r="F49" s="2">
        <f t="shared" si="7"/>
        <v>1.1134294679622163E-3</v>
      </c>
      <c r="G49">
        <f t="shared" si="4"/>
        <v>0.70646388519346015</v>
      </c>
      <c r="H49">
        <f t="shared" si="5"/>
        <v>40.525949608116562</v>
      </c>
      <c r="I49">
        <f t="shared" si="6"/>
        <v>-1.296065620034796</v>
      </c>
      <c r="J49">
        <f t="shared" si="8"/>
        <v>-74.219707864691827</v>
      </c>
      <c r="K49">
        <f t="shared" si="9"/>
        <v>0.70556817768521096</v>
      </c>
      <c r="L49">
        <f t="shared" si="10"/>
        <v>40.426078740099136</v>
      </c>
      <c r="M49">
        <f>(A49*200*0.001/111.2)+DEGREES(G49)</f>
        <v>40.525960151079133</v>
      </c>
      <c r="N49">
        <f>(B49*200*0.001)/(COS(RADIANS(M49))*111.2) + J49</f>
        <v>-74.165285718137596</v>
      </c>
      <c r="O49">
        <f>M49 - H49</f>
        <v>1.054296257052556E-5</v>
      </c>
      <c r="P49">
        <f>N49-J49</f>
        <v>5.4422146554230721E-2</v>
      </c>
    </row>
    <row r="50" spans="1:16" x14ac:dyDescent="0.3">
      <c r="A50">
        <v>27</v>
      </c>
      <c r="B50">
        <v>23</v>
      </c>
      <c r="C50">
        <v>2</v>
      </c>
      <c r="D50">
        <v>2.3336000000000001</v>
      </c>
      <c r="E50">
        <v>1.9599999999999999E-2</v>
      </c>
      <c r="F50" s="2">
        <f t="shared" si="7"/>
        <v>1.1134294679622163E-3</v>
      </c>
      <c r="G50">
        <f t="shared" si="4"/>
        <v>0.70646388519346015</v>
      </c>
      <c r="H50">
        <f t="shared" si="5"/>
        <v>40.525949608116562</v>
      </c>
      <c r="I50">
        <f t="shared" si="6"/>
        <v>-1.296065620034796</v>
      </c>
      <c r="J50">
        <f t="shared" si="8"/>
        <v>-74.219707864691827</v>
      </c>
      <c r="K50">
        <f t="shared" si="9"/>
        <v>0.70556817768521096</v>
      </c>
      <c r="L50">
        <f t="shared" si="10"/>
        <v>40.426078740099136</v>
      </c>
      <c r="M50">
        <f>(A50*200*0.001/111.2)+DEGREES(G50)</f>
        <v>40.525960151079133</v>
      </c>
      <c r="N50">
        <f>(B50*200*0.001)/(COS(RADIANS(M50))*111.2) + J50</f>
        <v>-74.165285718137596</v>
      </c>
      <c r="O50">
        <f>M50 - H50</f>
        <v>1.054296257052556E-5</v>
      </c>
      <c r="P50">
        <f>N50-J50</f>
        <v>5.4422146554230721E-2</v>
      </c>
    </row>
    <row r="51" spans="1:16" x14ac:dyDescent="0.3">
      <c r="A51">
        <v>27</v>
      </c>
      <c r="B51">
        <v>23</v>
      </c>
      <c r="C51">
        <v>3</v>
      </c>
      <c r="D51">
        <v>2.6110000000000002</v>
      </c>
      <c r="E51">
        <v>8.9999999999999993E-3</v>
      </c>
      <c r="F51" s="2">
        <f t="shared" si="7"/>
        <v>1.1134294679622163E-3</v>
      </c>
      <c r="G51">
        <f t="shared" si="4"/>
        <v>0.70646388519346015</v>
      </c>
      <c r="H51">
        <f t="shared" si="5"/>
        <v>40.525949608116562</v>
      </c>
      <c r="I51">
        <f t="shared" si="6"/>
        <v>-1.296065620034796</v>
      </c>
      <c r="J51">
        <f t="shared" si="8"/>
        <v>-74.219707864691827</v>
      </c>
      <c r="K51">
        <f t="shared" si="9"/>
        <v>0.70556817768521096</v>
      </c>
      <c r="L51">
        <f t="shared" si="10"/>
        <v>40.426078740099136</v>
      </c>
      <c r="M51">
        <f>(A51*200*0.001/111.2)+DEGREES(G51)</f>
        <v>40.525960151079133</v>
      </c>
      <c r="N51">
        <f>(B51*200*0.001)/(COS(RADIANS(M51))*111.2) + J51</f>
        <v>-74.165285718137596</v>
      </c>
      <c r="O51">
        <f>M51 - H51</f>
        <v>1.054296257052556E-5</v>
      </c>
      <c r="P51">
        <f>N51-J51</f>
        <v>5.4422146554230721E-2</v>
      </c>
    </row>
    <row r="52" spans="1:16" x14ac:dyDescent="0.3">
      <c r="A52">
        <v>27</v>
      </c>
      <c r="B52">
        <v>23</v>
      </c>
      <c r="C52">
        <v>4</v>
      </c>
      <c r="D52">
        <v>2.9514</v>
      </c>
      <c r="E52">
        <v>3.2000000000000002E-3</v>
      </c>
      <c r="F52" s="2">
        <f t="shared" si="7"/>
        <v>1.1134294679622163E-3</v>
      </c>
      <c r="G52">
        <f t="shared" si="4"/>
        <v>0.70646388519346015</v>
      </c>
      <c r="H52">
        <f t="shared" si="5"/>
        <v>40.525949608116562</v>
      </c>
      <c r="I52">
        <f t="shared" si="6"/>
        <v>-1.296065620034796</v>
      </c>
      <c r="J52">
        <f t="shared" si="8"/>
        <v>-74.219707864691827</v>
      </c>
      <c r="K52">
        <f t="shared" si="9"/>
        <v>0.70556817768521096</v>
      </c>
      <c r="L52">
        <f t="shared" si="10"/>
        <v>40.426078740099136</v>
      </c>
      <c r="M52">
        <f>(A52*200*0.001/111.2)+DEGREES(G52)</f>
        <v>40.525960151079133</v>
      </c>
      <c r="N52">
        <f>(B52*200*0.001)/(COS(RADIANS(M52))*111.2) + J52</f>
        <v>-74.165285718137596</v>
      </c>
      <c r="O52">
        <f>M52 - H52</f>
        <v>1.054296257052556E-5</v>
      </c>
      <c r="P52">
        <f>N52-J52</f>
        <v>5.4422146554230721E-2</v>
      </c>
    </row>
    <row r="53" spans="1:16" x14ac:dyDescent="0.3">
      <c r="A53">
        <v>27</v>
      </c>
      <c r="B53">
        <v>23</v>
      </c>
      <c r="C53">
        <v>5</v>
      </c>
      <c r="D53">
        <v>2.8988999999999998</v>
      </c>
      <c r="E53">
        <v>3.7000000000000002E-3</v>
      </c>
      <c r="F53" s="2">
        <f t="shared" si="7"/>
        <v>1.1134294679622163E-3</v>
      </c>
      <c r="G53">
        <f t="shared" si="4"/>
        <v>0.70646388519346015</v>
      </c>
      <c r="H53">
        <f t="shared" si="5"/>
        <v>40.525949608116562</v>
      </c>
      <c r="I53">
        <f t="shared" si="6"/>
        <v>-1.296065620034796</v>
      </c>
      <c r="J53">
        <f t="shared" si="8"/>
        <v>-74.219707864691827</v>
      </c>
      <c r="K53">
        <f t="shared" si="9"/>
        <v>0.70556817768521096</v>
      </c>
      <c r="L53">
        <f t="shared" si="10"/>
        <v>40.426078740099136</v>
      </c>
      <c r="M53">
        <f>(A53*200*0.001/111.2)+DEGREES(G53)</f>
        <v>40.525960151079133</v>
      </c>
      <c r="N53">
        <f>(B53*200*0.001)/(COS(RADIANS(M53))*111.2) + J53</f>
        <v>-74.165285718137596</v>
      </c>
      <c r="O53">
        <f>M53 - H53</f>
        <v>1.054296257052556E-5</v>
      </c>
      <c r="P53">
        <f>N53-J53</f>
        <v>5.4422146554230721E-2</v>
      </c>
    </row>
    <row r="54" spans="1:16" x14ac:dyDescent="0.3">
      <c r="A54">
        <v>27</v>
      </c>
      <c r="B54">
        <v>23</v>
      </c>
      <c r="C54">
        <v>6</v>
      </c>
      <c r="D54">
        <v>2.5019999999999998</v>
      </c>
      <c r="E54">
        <v>1.23E-2</v>
      </c>
      <c r="F54" s="2">
        <f t="shared" si="7"/>
        <v>1.1134294679622163E-3</v>
      </c>
      <c r="G54">
        <f t="shared" si="4"/>
        <v>0.70646388519346015</v>
      </c>
      <c r="H54">
        <f t="shared" si="5"/>
        <v>40.525949608116562</v>
      </c>
      <c r="I54">
        <f t="shared" si="6"/>
        <v>-1.296065620034796</v>
      </c>
      <c r="J54">
        <f t="shared" si="8"/>
        <v>-74.219707864691827</v>
      </c>
      <c r="K54">
        <f t="shared" si="9"/>
        <v>0.70556817768521096</v>
      </c>
      <c r="L54">
        <f t="shared" si="10"/>
        <v>40.426078740099136</v>
      </c>
      <c r="M54">
        <f>(A54*200*0.001/111.2)+DEGREES(G54)</f>
        <v>40.525960151079133</v>
      </c>
      <c r="N54">
        <f>(B54*200*0.001)/(COS(RADIANS(M54))*111.2) + J54</f>
        <v>-74.165285718137596</v>
      </c>
      <c r="O54">
        <f>M54 - H54</f>
        <v>1.054296257052556E-5</v>
      </c>
      <c r="P54">
        <f>N54-J54</f>
        <v>5.4422146554230721E-2</v>
      </c>
    </row>
    <row r="55" spans="1:16" x14ac:dyDescent="0.3">
      <c r="A55">
        <v>27</v>
      </c>
      <c r="B55">
        <v>23</v>
      </c>
      <c r="C55">
        <v>7</v>
      </c>
      <c r="D55">
        <v>3.1996000000000002</v>
      </c>
      <c r="E55">
        <v>1.4E-3</v>
      </c>
      <c r="F55" s="2">
        <f t="shared" si="7"/>
        <v>1.1134294679622163E-3</v>
      </c>
      <c r="G55">
        <f t="shared" si="4"/>
        <v>0.70646388519346015</v>
      </c>
      <c r="H55">
        <f t="shared" si="5"/>
        <v>40.525949608116562</v>
      </c>
      <c r="I55">
        <f t="shared" si="6"/>
        <v>-1.296065620034796</v>
      </c>
      <c r="J55">
        <f t="shared" si="8"/>
        <v>-74.219707864691827</v>
      </c>
      <c r="K55">
        <f t="shared" si="9"/>
        <v>0.70556817768521096</v>
      </c>
      <c r="L55">
        <f t="shared" si="10"/>
        <v>40.426078740099136</v>
      </c>
      <c r="M55">
        <f>(A55*200*0.001/111.2)+DEGREES(G55)</f>
        <v>40.525960151079133</v>
      </c>
      <c r="N55">
        <f>(B55*200*0.001)/(COS(RADIANS(M55))*111.2) + J55</f>
        <v>-74.165285718137596</v>
      </c>
      <c r="O55">
        <f>M55 - H55</f>
        <v>1.054296257052556E-5</v>
      </c>
      <c r="P55">
        <f>N55-J55</f>
        <v>5.4422146554230721E-2</v>
      </c>
    </row>
    <row r="56" spans="1:16" x14ac:dyDescent="0.3">
      <c r="A56">
        <v>26</v>
      </c>
      <c r="B56">
        <v>24</v>
      </c>
      <c r="C56">
        <v>7</v>
      </c>
      <c r="D56">
        <v>2.0318000000000001</v>
      </c>
      <c r="E56">
        <v>4.2200000000000001E-2</v>
      </c>
      <c r="F56" s="2">
        <f t="shared" si="7"/>
        <v>1.1107710571624004E-3</v>
      </c>
      <c r="G56">
        <f t="shared" si="4"/>
        <v>0.70646388519346015</v>
      </c>
      <c r="H56">
        <f t="shared" si="5"/>
        <v>40.524149831885751</v>
      </c>
      <c r="I56">
        <f t="shared" si="6"/>
        <v>-1.296065620034796</v>
      </c>
      <c r="J56">
        <f t="shared" si="8"/>
        <v>-74.217938400958772</v>
      </c>
      <c r="K56">
        <f t="shared" si="9"/>
        <v>0.74541947627415828</v>
      </c>
      <c r="L56">
        <f t="shared" si="10"/>
        <v>42.709389957361473</v>
      </c>
      <c r="M56">
        <f>(A56*200*0.001/111.2)+DEGREES(G56)</f>
        <v>40.524161589928056</v>
      </c>
      <c r="N56">
        <f>(B56*200*0.001)/(COS(RADIANS(M56))*111.2) + J56</f>
        <v>-74.161151597959503</v>
      </c>
      <c r="O56">
        <f>M56 - H56</f>
        <v>1.1758042305132221E-5</v>
      </c>
      <c r="P56">
        <f>N56-J56</f>
        <v>5.6786802999269526E-2</v>
      </c>
    </row>
    <row r="57" spans="1:16" x14ac:dyDescent="0.3">
      <c r="A57">
        <v>26</v>
      </c>
      <c r="B57">
        <v>25</v>
      </c>
      <c r="C57">
        <v>8</v>
      </c>
      <c r="D57">
        <v>3.9921000000000002</v>
      </c>
      <c r="E57">
        <v>1E-4</v>
      </c>
      <c r="F57" s="2">
        <f t="shared" si="7"/>
        <v>1.1322987786452005E-3</v>
      </c>
      <c r="G57">
        <f t="shared" si="4"/>
        <v>0.70646388519346015</v>
      </c>
      <c r="H57">
        <f t="shared" si="5"/>
        <v>40.524148650133391</v>
      </c>
      <c r="I57">
        <f t="shared" si="6"/>
        <v>-1.296065620034796</v>
      </c>
      <c r="J57">
        <f t="shared" si="8"/>
        <v>-74.216223711509244</v>
      </c>
      <c r="K57">
        <f t="shared" si="9"/>
        <v>0.76579283254024366</v>
      </c>
      <c r="L57">
        <f t="shared" si="10"/>
        <v>43.876697285924578</v>
      </c>
      <c r="M57">
        <f>(A57*200*0.001/111.2)+DEGREES(G57)</f>
        <v>40.524161589928056</v>
      </c>
      <c r="N57">
        <f>(B57*200*0.001)/(COS(RADIANS(M57))*111.2) + J57</f>
        <v>-74.157070791718326</v>
      </c>
      <c r="O57">
        <f>M57 - H57</f>
        <v>1.293979466510109E-5</v>
      </c>
      <c r="P57">
        <f>N57-J57</f>
        <v>5.915291979091819E-2</v>
      </c>
    </row>
    <row r="58" spans="1:16" x14ac:dyDescent="0.3">
      <c r="A58">
        <v>26</v>
      </c>
      <c r="B58">
        <v>25</v>
      </c>
      <c r="C58">
        <v>10</v>
      </c>
      <c r="D58">
        <v>3.6785000000000001</v>
      </c>
      <c r="E58">
        <v>2.0000000000000001E-4</v>
      </c>
      <c r="F58" s="2">
        <f t="shared" si="7"/>
        <v>1.1322987786452005E-3</v>
      </c>
      <c r="G58">
        <f t="shared" si="4"/>
        <v>0.70646388519346015</v>
      </c>
      <c r="H58">
        <f t="shared" si="5"/>
        <v>40.524148650133391</v>
      </c>
      <c r="I58">
        <f t="shared" si="6"/>
        <v>-1.296065620034796</v>
      </c>
      <c r="J58">
        <f t="shared" si="8"/>
        <v>-74.216223711509244</v>
      </c>
      <c r="K58">
        <f t="shared" si="9"/>
        <v>0.76579283254024366</v>
      </c>
      <c r="L58">
        <f t="shared" si="10"/>
        <v>43.876697285924578</v>
      </c>
      <c r="M58">
        <f>(A58*200*0.001/111.2)+DEGREES(G58)</f>
        <v>40.524161589928056</v>
      </c>
      <c r="N58">
        <f>(B58*200*0.001)/(COS(RADIANS(M58))*111.2) + J58</f>
        <v>-74.157070791718326</v>
      </c>
      <c r="O58">
        <f>M58 - H58</f>
        <v>1.293979466510109E-5</v>
      </c>
      <c r="P58">
        <f>N58-J58</f>
        <v>5.915291979091819E-2</v>
      </c>
    </row>
    <row r="59" spans="1:16" x14ac:dyDescent="0.3">
      <c r="A59">
        <v>26</v>
      </c>
      <c r="B59">
        <v>25</v>
      </c>
      <c r="C59">
        <v>9</v>
      </c>
      <c r="D59">
        <v>3.8449</v>
      </c>
      <c r="E59">
        <v>1E-4</v>
      </c>
      <c r="F59" s="2">
        <f t="shared" si="7"/>
        <v>1.1322987786452005E-3</v>
      </c>
      <c r="G59">
        <f t="shared" si="4"/>
        <v>0.70646388519346015</v>
      </c>
      <c r="H59">
        <f t="shared" si="5"/>
        <v>40.524148650133391</v>
      </c>
      <c r="I59">
        <f t="shared" si="6"/>
        <v>-1.296065620034796</v>
      </c>
      <c r="J59">
        <f t="shared" si="8"/>
        <v>-74.216223711509244</v>
      </c>
      <c r="K59">
        <f t="shared" si="9"/>
        <v>0.76579283254024366</v>
      </c>
      <c r="L59">
        <f t="shared" si="10"/>
        <v>43.876697285924578</v>
      </c>
      <c r="M59">
        <f>(A59*200*0.001/111.2)+DEGREES(G59)</f>
        <v>40.524161589928056</v>
      </c>
      <c r="N59">
        <f>(B59*200*0.001)/(COS(RADIANS(M59))*111.2) + J59</f>
        <v>-74.157070791718326</v>
      </c>
      <c r="O59">
        <f>M59 - H59</f>
        <v>1.293979466510109E-5</v>
      </c>
      <c r="P59">
        <f>N59-J59</f>
        <v>5.915291979091819E-2</v>
      </c>
    </row>
    <row r="60" spans="1:16" x14ac:dyDescent="0.3">
      <c r="A60">
        <v>26</v>
      </c>
      <c r="B60">
        <v>25</v>
      </c>
      <c r="C60">
        <v>11</v>
      </c>
      <c r="D60">
        <v>3.6808999999999998</v>
      </c>
      <c r="E60">
        <v>2.0000000000000001E-4</v>
      </c>
      <c r="F60" s="2">
        <f t="shared" si="7"/>
        <v>1.1322987786452005E-3</v>
      </c>
      <c r="G60">
        <f t="shared" si="4"/>
        <v>0.70646388519346015</v>
      </c>
      <c r="H60">
        <f t="shared" si="5"/>
        <v>40.524148650133391</v>
      </c>
      <c r="I60">
        <f t="shared" si="6"/>
        <v>-1.296065620034796</v>
      </c>
      <c r="J60">
        <f t="shared" si="8"/>
        <v>-74.216223711509244</v>
      </c>
      <c r="K60">
        <f t="shared" si="9"/>
        <v>0.76579283254024366</v>
      </c>
      <c r="L60">
        <f t="shared" si="10"/>
        <v>43.876697285924578</v>
      </c>
      <c r="M60">
        <f>(A60*200*0.001/111.2)+DEGREES(G60)</f>
        <v>40.524161589928056</v>
      </c>
      <c r="N60">
        <f>(B60*200*0.001)/(COS(RADIANS(M60))*111.2) + J60</f>
        <v>-74.157070791718326</v>
      </c>
      <c r="O60">
        <f>M60 - H60</f>
        <v>1.293979466510109E-5</v>
      </c>
      <c r="P60">
        <f>N60-J60</f>
        <v>5.915291979091819E-2</v>
      </c>
    </row>
    <row r="61" spans="1:16" x14ac:dyDescent="0.3">
      <c r="A61">
        <v>26</v>
      </c>
      <c r="B61">
        <v>25</v>
      </c>
      <c r="C61">
        <v>13</v>
      </c>
      <c r="D61">
        <v>2.9674999999999998</v>
      </c>
      <c r="E61">
        <v>3.0000000000000001E-3</v>
      </c>
      <c r="F61" s="2">
        <f t="shared" si="7"/>
        <v>1.1322987786452005E-3</v>
      </c>
      <c r="G61">
        <f t="shared" si="4"/>
        <v>0.70646388519346015</v>
      </c>
      <c r="H61">
        <f t="shared" si="5"/>
        <v>40.524148650133391</v>
      </c>
      <c r="I61">
        <f t="shared" si="6"/>
        <v>-1.296065620034796</v>
      </c>
      <c r="J61">
        <f t="shared" si="8"/>
        <v>-74.216223711509244</v>
      </c>
      <c r="K61">
        <f t="shared" si="9"/>
        <v>0.76579283254024366</v>
      </c>
      <c r="L61">
        <f t="shared" si="10"/>
        <v>43.876697285924578</v>
      </c>
      <c r="M61">
        <f>(A61*200*0.001/111.2)+DEGREES(G61)</f>
        <v>40.524161589928056</v>
      </c>
      <c r="N61">
        <f>(B61*200*0.001)/(COS(RADIANS(M61))*111.2) + J61</f>
        <v>-74.157070791718326</v>
      </c>
      <c r="O61">
        <f>M61 - H61</f>
        <v>1.293979466510109E-5</v>
      </c>
      <c r="P61">
        <f>N61-J61</f>
        <v>5.915291979091819E-2</v>
      </c>
    </row>
    <row r="62" spans="1:16" x14ac:dyDescent="0.3">
      <c r="A62">
        <v>26</v>
      </c>
      <c r="B62">
        <v>25</v>
      </c>
      <c r="C62">
        <v>12</v>
      </c>
      <c r="D62">
        <v>3.1175999999999999</v>
      </c>
      <c r="E62">
        <v>1.8E-3</v>
      </c>
      <c r="F62" s="2">
        <f t="shared" si="7"/>
        <v>1.1322987786452005E-3</v>
      </c>
      <c r="G62">
        <f t="shared" si="4"/>
        <v>0.70646388519346015</v>
      </c>
      <c r="H62">
        <f t="shared" si="5"/>
        <v>40.524148650133391</v>
      </c>
      <c r="I62">
        <f t="shared" si="6"/>
        <v>-1.296065620034796</v>
      </c>
      <c r="J62">
        <f t="shared" si="8"/>
        <v>-74.216223711509244</v>
      </c>
      <c r="K62">
        <f t="shared" si="9"/>
        <v>0.76579283254024366</v>
      </c>
      <c r="L62">
        <f t="shared" si="10"/>
        <v>43.876697285924578</v>
      </c>
      <c r="M62">
        <f>(A62*200*0.001/111.2)+DEGREES(G62)</f>
        <v>40.524161589928056</v>
      </c>
      <c r="N62">
        <f>(B62*200*0.001)/(COS(RADIANS(M62))*111.2) + J62</f>
        <v>-74.157070791718326</v>
      </c>
      <c r="O62">
        <f>M62 - H62</f>
        <v>1.293979466510109E-5</v>
      </c>
      <c r="P62">
        <f>N62-J62</f>
        <v>5.915291979091819E-2</v>
      </c>
    </row>
    <row r="63" spans="1:16" x14ac:dyDescent="0.3">
      <c r="A63">
        <v>26</v>
      </c>
      <c r="B63">
        <v>25</v>
      </c>
      <c r="C63">
        <v>14</v>
      </c>
      <c r="D63">
        <v>2.8020999999999998</v>
      </c>
      <c r="E63">
        <v>5.1000000000000004E-3</v>
      </c>
      <c r="F63" s="2">
        <f t="shared" si="7"/>
        <v>1.1322987786452005E-3</v>
      </c>
      <c r="G63">
        <f t="shared" si="4"/>
        <v>0.70646388519346015</v>
      </c>
      <c r="H63">
        <f t="shared" si="5"/>
        <v>40.524148650133391</v>
      </c>
      <c r="I63">
        <f t="shared" si="6"/>
        <v>-1.296065620034796</v>
      </c>
      <c r="J63">
        <f t="shared" si="8"/>
        <v>-74.216223711509244</v>
      </c>
      <c r="K63">
        <f t="shared" si="9"/>
        <v>0.76579283254024366</v>
      </c>
      <c r="L63">
        <f t="shared" si="10"/>
        <v>43.876697285924578</v>
      </c>
      <c r="M63">
        <f>(A63*200*0.001/111.2)+DEGREES(G63)</f>
        <v>40.524161589928056</v>
      </c>
      <c r="N63">
        <f>(B63*200*0.001)/(COS(RADIANS(M63))*111.2) + J63</f>
        <v>-74.157070791718326</v>
      </c>
      <c r="O63">
        <f>M63 - H63</f>
        <v>1.293979466510109E-5</v>
      </c>
      <c r="P63">
        <f>N63-J63</f>
        <v>5.915291979091819E-2</v>
      </c>
    </row>
    <row r="64" spans="1:16" x14ac:dyDescent="0.3">
      <c r="A64">
        <v>26</v>
      </c>
      <c r="B64">
        <v>25</v>
      </c>
      <c r="C64">
        <v>15</v>
      </c>
      <c r="D64">
        <v>2.69</v>
      </c>
      <c r="E64">
        <v>7.1000000000000004E-3</v>
      </c>
      <c r="F64" s="2">
        <f t="shared" si="7"/>
        <v>1.1322987786452005E-3</v>
      </c>
      <c r="G64">
        <f t="shared" si="4"/>
        <v>0.70646388519346015</v>
      </c>
      <c r="H64">
        <f t="shared" si="5"/>
        <v>40.524148650133391</v>
      </c>
      <c r="I64">
        <f t="shared" si="6"/>
        <v>-1.296065620034796</v>
      </c>
      <c r="J64">
        <f t="shared" si="8"/>
        <v>-74.216223711509244</v>
      </c>
      <c r="K64">
        <f t="shared" si="9"/>
        <v>0.76579283254024366</v>
      </c>
      <c r="L64">
        <f t="shared" si="10"/>
        <v>43.876697285924578</v>
      </c>
      <c r="M64">
        <f>(A64*200*0.001/111.2)+DEGREES(G64)</f>
        <v>40.524161589928056</v>
      </c>
      <c r="N64">
        <f>(B64*200*0.001)/(COS(RADIANS(M64))*111.2) + J64</f>
        <v>-74.157070791718326</v>
      </c>
      <c r="O64">
        <f>M64 - H64</f>
        <v>1.293979466510109E-5</v>
      </c>
      <c r="P64">
        <f>N64-J64</f>
        <v>5.915291979091819E-2</v>
      </c>
    </row>
    <row r="65" spans="1:16" x14ac:dyDescent="0.3">
      <c r="A65">
        <v>26</v>
      </c>
      <c r="B65">
        <v>25</v>
      </c>
      <c r="C65">
        <v>0</v>
      </c>
      <c r="D65">
        <v>2.9047000000000001</v>
      </c>
      <c r="E65">
        <v>3.7000000000000002E-3</v>
      </c>
      <c r="F65" s="2">
        <f t="shared" si="7"/>
        <v>1.1322987786452005E-3</v>
      </c>
      <c r="G65">
        <f t="shared" si="4"/>
        <v>0.70646388519346015</v>
      </c>
      <c r="H65">
        <f t="shared" si="5"/>
        <v>40.524148650133391</v>
      </c>
      <c r="I65">
        <f t="shared" si="6"/>
        <v>-1.296065620034796</v>
      </c>
      <c r="J65">
        <f t="shared" si="8"/>
        <v>-74.216223711509244</v>
      </c>
      <c r="K65">
        <f t="shared" si="9"/>
        <v>0.76579283254024366</v>
      </c>
      <c r="L65">
        <f t="shared" si="10"/>
        <v>43.876697285924578</v>
      </c>
      <c r="M65">
        <f>(A65*200*0.001/111.2)+DEGREES(G65)</f>
        <v>40.524161589928056</v>
      </c>
      <c r="N65">
        <f>(B65*200*0.001)/(COS(RADIANS(M65))*111.2) + J65</f>
        <v>-74.157070791718326</v>
      </c>
      <c r="O65">
        <f>M65 - H65</f>
        <v>1.293979466510109E-5</v>
      </c>
      <c r="P65">
        <f>N65-J65</f>
        <v>5.915291979091819E-2</v>
      </c>
    </row>
    <row r="66" spans="1:16" x14ac:dyDescent="0.3">
      <c r="A66">
        <v>26</v>
      </c>
      <c r="B66">
        <v>25</v>
      </c>
      <c r="C66">
        <v>2</v>
      </c>
      <c r="D66">
        <v>3.5316999999999998</v>
      </c>
      <c r="E66">
        <v>4.0000000000000002E-4</v>
      </c>
      <c r="F66" s="2">
        <f t="shared" ref="F66:F97" si="11">SQRT(POWER(A66*200,2)+POWER(B66*200,2))*0.001/6371</f>
        <v>1.1322987786452005E-3</v>
      </c>
      <c r="G66">
        <f t="shared" si="4"/>
        <v>0.70646388519346015</v>
      </c>
      <c r="H66">
        <f t="shared" si="5"/>
        <v>40.524148650133391</v>
      </c>
      <c r="I66">
        <f t="shared" si="6"/>
        <v>-1.296065620034796</v>
      </c>
      <c r="J66">
        <f t="shared" ref="J66:J97" si="12" xml:space="preserve"> DEGREES($I$2 + ATAN2(COS(F66)-SIN(G66)*SIN(H66), SIN(K66)*SIN(F66)*COS(G66)))</f>
        <v>-74.216223711509244</v>
      </c>
      <c r="K66">
        <f t="shared" ref="K66:K97" si="13">ATAN2(A66,B66)</f>
        <v>0.76579283254024366</v>
      </c>
      <c r="L66">
        <f t="shared" ref="L66:L97" si="14">DEGREES(K66)</f>
        <v>43.876697285924578</v>
      </c>
      <c r="M66">
        <f>(A66*200*0.001/111.2)+DEGREES(G66)</f>
        <v>40.524161589928056</v>
      </c>
      <c r="N66">
        <f>(B66*200*0.001)/(COS(RADIANS(M66))*111.2) + J66</f>
        <v>-74.157070791718326</v>
      </c>
      <c r="O66">
        <f>M66 - H66</f>
        <v>1.293979466510109E-5</v>
      </c>
      <c r="P66">
        <f>N66-J66</f>
        <v>5.915291979091819E-2</v>
      </c>
    </row>
    <row r="67" spans="1:16" x14ac:dyDescent="0.3">
      <c r="A67">
        <v>26</v>
      </c>
      <c r="B67">
        <v>25</v>
      </c>
      <c r="C67">
        <v>3</v>
      </c>
      <c r="D67">
        <v>3.7774000000000001</v>
      </c>
      <c r="E67">
        <v>2.0000000000000001E-4</v>
      </c>
      <c r="F67" s="2">
        <f t="shared" si="11"/>
        <v>1.1322987786452005E-3</v>
      </c>
      <c r="G67">
        <f t="shared" ref="G67:G130" si="15">RADIANS(40.477399)</f>
        <v>0.70646388519346015</v>
      </c>
      <c r="H67">
        <f t="shared" ref="H67:H130" si="16">DEGREES(ASIN(SIN(G67)*COS(F67) + COS(G67)*SIN(F67)*COS(K67)))</f>
        <v>40.524148650133391</v>
      </c>
      <c r="I67">
        <f t="shared" ref="I67:I130" si="17">RADIANS(-74.25909)</f>
        <v>-1.296065620034796</v>
      </c>
      <c r="J67">
        <f t="shared" si="12"/>
        <v>-74.216223711509244</v>
      </c>
      <c r="K67">
        <f t="shared" si="13"/>
        <v>0.76579283254024366</v>
      </c>
      <c r="L67">
        <f t="shared" si="14"/>
        <v>43.876697285924578</v>
      </c>
      <c r="M67">
        <f>(A67*200*0.001/111.2)+DEGREES(G67)</f>
        <v>40.524161589928056</v>
      </c>
      <c r="N67">
        <f>(B67*200*0.001)/(COS(RADIANS(M67))*111.2) + J67</f>
        <v>-74.157070791718326</v>
      </c>
      <c r="O67">
        <f>M67 - H67</f>
        <v>1.293979466510109E-5</v>
      </c>
      <c r="P67">
        <f>N67-J67</f>
        <v>5.915291979091819E-2</v>
      </c>
    </row>
    <row r="68" spans="1:16" x14ac:dyDescent="0.3">
      <c r="A68">
        <v>26</v>
      </c>
      <c r="B68">
        <v>25</v>
      </c>
      <c r="C68">
        <v>4</v>
      </c>
      <c r="D68">
        <v>3.9687999999999999</v>
      </c>
      <c r="E68">
        <v>1E-4</v>
      </c>
      <c r="F68" s="2">
        <f t="shared" si="11"/>
        <v>1.1322987786452005E-3</v>
      </c>
      <c r="G68">
        <f t="shared" si="15"/>
        <v>0.70646388519346015</v>
      </c>
      <c r="H68">
        <f t="shared" si="16"/>
        <v>40.524148650133391</v>
      </c>
      <c r="I68">
        <f t="shared" si="17"/>
        <v>-1.296065620034796</v>
      </c>
      <c r="J68">
        <f t="shared" si="12"/>
        <v>-74.216223711509244</v>
      </c>
      <c r="K68">
        <f t="shared" si="13"/>
        <v>0.76579283254024366</v>
      </c>
      <c r="L68">
        <f t="shared" si="14"/>
        <v>43.876697285924578</v>
      </c>
      <c r="M68">
        <f>(A68*200*0.001/111.2)+DEGREES(G68)</f>
        <v>40.524161589928056</v>
      </c>
      <c r="N68">
        <f>(B68*200*0.001)/(COS(RADIANS(M68))*111.2) + J68</f>
        <v>-74.157070791718326</v>
      </c>
      <c r="O68">
        <f>M68 - H68</f>
        <v>1.293979466510109E-5</v>
      </c>
      <c r="P68">
        <f>N68-J68</f>
        <v>5.915291979091819E-2</v>
      </c>
    </row>
    <row r="69" spans="1:16" x14ac:dyDescent="0.3">
      <c r="A69">
        <v>26</v>
      </c>
      <c r="B69">
        <v>25</v>
      </c>
      <c r="C69">
        <v>5</v>
      </c>
      <c r="D69">
        <v>3.8877999999999999</v>
      </c>
      <c r="E69">
        <v>1E-4</v>
      </c>
      <c r="F69" s="2">
        <f t="shared" si="11"/>
        <v>1.1322987786452005E-3</v>
      </c>
      <c r="G69">
        <f t="shared" si="15"/>
        <v>0.70646388519346015</v>
      </c>
      <c r="H69">
        <f t="shared" si="16"/>
        <v>40.524148650133391</v>
      </c>
      <c r="I69">
        <f t="shared" si="17"/>
        <v>-1.296065620034796</v>
      </c>
      <c r="J69">
        <f t="shared" si="12"/>
        <v>-74.216223711509244</v>
      </c>
      <c r="K69">
        <f t="shared" si="13"/>
        <v>0.76579283254024366</v>
      </c>
      <c r="L69">
        <f t="shared" si="14"/>
        <v>43.876697285924578</v>
      </c>
      <c r="M69">
        <f>(A69*200*0.001/111.2)+DEGREES(G69)</f>
        <v>40.524161589928056</v>
      </c>
      <c r="N69">
        <f>(B69*200*0.001)/(COS(RADIANS(M69))*111.2) + J69</f>
        <v>-74.157070791718326</v>
      </c>
      <c r="O69">
        <f>M69 - H69</f>
        <v>1.293979466510109E-5</v>
      </c>
      <c r="P69">
        <f>N69-J69</f>
        <v>5.915291979091819E-2</v>
      </c>
    </row>
    <row r="70" spans="1:16" x14ac:dyDescent="0.3">
      <c r="A70">
        <v>26</v>
      </c>
      <c r="B70">
        <v>25</v>
      </c>
      <c r="C70">
        <v>6</v>
      </c>
      <c r="D70">
        <v>3.6791</v>
      </c>
      <c r="E70">
        <v>2.0000000000000001E-4</v>
      </c>
      <c r="F70" s="2">
        <f t="shared" si="11"/>
        <v>1.1322987786452005E-3</v>
      </c>
      <c r="G70">
        <f t="shared" si="15"/>
        <v>0.70646388519346015</v>
      </c>
      <c r="H70">
        <f t="shared" si="16"/>
        <v>40.524148650133391</v>
      </c>
      <c r="I70">
        <f t="shared" si="17"/>
        <v>-1.296065620034796</v>
      </c>
      <c r="J70">
        <f t="shared" si="12"/>
        <v>-74.216223711509244</v>
      </c>
      <c r="K70">
        <f t="shared" si="13"/>
        <v>0.76579283254024366</v>
      </c>
      <c r="L70">
        <f t="shared" si="14"/>
        <v>43.876697285924578</v>
      </c>
      <c r="M70">
        <f>(A70*200*0.001/111.2)+DEGREES(G70)</f>
        <v>40.524161589928056</v>
      </c>
      <c r="N70">
        <f>(B70*200*0.001)/(COS(RADIANS(M70))*111.2) + J70</f>
        <v>-74.157070791718326</v>
      </c>
      <c r="O70">
        <f>M70 - H70</f>
        <v>1.293979466510109E-5</v>
      </c>
      <c r="P70">
        <f>N70-J70</f>
        <v>5.915291979091819E-2</v>
      </c>
    </row>
    <row r="71" spans="1:16" x14ac:dyDescent="0.3">
      <c r="A71">
        <v>31</v>
      </c>
      <c r="B71">
        <v>27</v>
      </c>
      <c r="C71">
        <v>13</v>
      </c>
      <c r="D71">
        <v>3.1922999999999999</v>
      </c>
      <c r="E71">
        <v>1.4E-3</v>
      </c>
      <c r="F71" s="2">
        <f t="shared" si="11"/>
        <v>1.2905229817042514E-3</v>
      </c>
      <c r="G71">
        <f t="shared" si="15"/>
        <v>0.70646388519346015</v>
      </c>
      <c r="H71">
        <f t="shared" si="16"/>
        <v>40.533139354547195</v>
      </c>
      <c r="I71">
        <f t="shared" si="17"/>
        <v>-1.296065620034796</v>
      </c>
      <c r="J71">
        <f t="shared" si="12"/>
        <v>-74.213114441234566</v>
      </c>
      <c r="K71">
        <f t="shared" si="13"/>
        <v>0.71654167409640368</v>
      </c>
      <c r="L71">
        <f t="shared" si="14"/>
        <v>41.05481377096244</v>
      </c>
      <c r="M71">
        <f>(A71*200*0.001/111.2)+DEGREES(G71)</f>
        <v>40.533154395683454</v>
      </c>
      <c r="N71">
        <f>(B71*200*0.001)/(COS(RADIANS(M71))*111.2) + J71</f>
        <v>-74.149220714710992</v>
      </c>
      <c r="O71">
        <f>M71 - H71</f>
        <v>1.5041136258275856E-5</v>
      </c>
      <c r="P71">
        <f>N71-J71</f>
        <v>6.3893726523573946E-2</v>
      </c>
    </row>
    <row r="72" spans="1:16" x14ac:dyDescent="0.3">
      <c r="A72">
        <v>31</v>
      </c>
      <c r="B72">
        <v>27</v>
      </c>
      <c r="C72">
        <v>12</v>
      </c>
      <c r="D72">
        <v>3.5238999999999998</v>
      </c>
      <c r="E72">
        <v>4.0000000000000002E-4</v>
      </c>
      <c r="F72" s="2">
        <f t="shared" si="11"/>
        <v>1.2905229817042514E-3</v>
      </c>
      <c r="G72">
        <f t="shared" si="15"/>
        <v>0.70646388519346015</v>
      </c>
      <c r="H72">
        <f t="shared" si="16"/>
        <v>40.533139354547195</v>
      </c>
      <c r="I72">
        <f t="shared" si="17"/>
        <v>-1.296065620034796</v>
      </c>
      <c r="J72">
        <f t="shared" si="12"/>
        <v>-74.213114441234566</v>
      </c>
      <c r="K72">
        <f t="shared" si="13"/>
        <v>0.71654167409640368</v>
      </c>
      <c r="L72">
        <f t="shared" si="14"/>
        <v>41.05481377096244</v>
      </c>
      <c r="M72">
        <f>(A72*200*0.001/111.2)+DEGREES(G72)</f>
        <v>40.533154395683454</v>
      </c>
      <c r="N72">
        <f>(B72*200*0.001)/(COS(RADIANS(M72))*111.2) + J72</f>
        <v>-74.149220714710992</v>
      </c>
      <c r="O72">
        <f>M72 - H72</f>
        <v>1.5041136258275856E-5</v>
      </c>
      <c r="P72">
        <f>N72-J72</f>
        <v>6.3893726523573946E-2</v>
      </c>
    </row>
    <row r="73" spans="1:16" x14ac:dyDescent="0.3">
      <c r="A73">
        <v>31</v>
      </c>
      <c r="B73">
        <v>27</v>
      </c>
      <c r="C73">
        <v>14</v>
      </c>
      <c r="D73">
        <v>3.0655000000000001</v>
      </c>
      <c r="E73">
        <v>2.2000000000000001E-3</v>
      </c>
      <c r="F73" s="2">
        <f t="shared" si="11"/>
        <v>1.2905229817042514E-3</v>
      </c>
      <c r="G73">
        <f t="shared" si="15"/>
        <v>0.70646388519346015</v>
      </c>
      <c r="H73">
        <f t="shared" si="16"/>
        <v>40.533139354547195</v>
      </c>
      <c r="I73">
        <f t="shared" si="17"/>
        <v>-1.296065620034796</v>
      </c>
      <c r="J73">
        <f t="shared" si="12"/>
        <v>-74.213114441234566</v>
      </c>
      <c r="K73">
        <f t="shared" si="13"/>
        <v>0.71654167409640368</v>
      </c>
      <c r="L73">
        <f t="shared" si="14"/>
        <v>41.05481377096244</v>
      </c>
      <c r="M73">
        <f>(A73*200*0.001/111.2)+DEGREES(G73)</f>
        <v>40.533154395683454</v>
      </c>
      <c r="N73">
        <f>(B73*200*0.001)/(COS(RADIANS(M73))*111.2) + J73</f>
        <v>-74.149220714710992</v>
      </c>
      <c r="O73">
        <f>M73 - H73</f>
        <v>1.5041136258275856E-5</v>
      </c>
      <c r="P73">
        <f>N73-J73</f>
        <v>6.3893726523573946E-2</v>
      </c>
    </row>
    <row r="74" spans="1:16" x14ac:dyDescent="0.3">
      <c r="A74">
        <v>31</v>
      </c>
      <c r="B74">
        <v>27</v>
      </c>
      <c r="C74">
        <v>15</v>
      </c>
      <c r="D74">
        <v>2.8519000000000001</v>
      </c>
      <c r="E74">
        <v>4.3E-3</v>
      </c>
      <c r="F74" s="2">
        <f t="shared" si="11"/>
        <v>1.2905229817042514E-3</v>
      </c>
      <c r="G74">
        <f t="shared" si="15"/>
        <v>0.70646388519346015</v>
      </c>
      <c r="H74">
        <f t="shared" si="16"/>
        <v>40.533139354547195</v>
      </c>
      <c r="I74">
        <f t="shared" si="17"/>
        <v>-1.296065620034796</v>
      </c>
      <c r="J74">
        <f t="shared" si="12"/>
        <v>-74.213114441234566</v>
      </c>
      <c r="K74">
        <f t="shared" si="13"/>
        <v>0.71654167409640368</v>
      </c>
      <c r="L74">
        <f t="shared" si="14"/>
        <v>41.05481377096244</v>
      </c>
      <c r="M74">
        <f>(A74*200*0.001/111.2)+DEGREES(G74)</f>
        <v>40.533154395683454</v>
      </c>
      <c r="N74">
        <f>(B74*200*0.001)/(COS(RADIANS(M74))*111.2) + J74</f>
        <v>-74.149220714710992</v>
      </c>
      <c r="O74">
        <f>M74 - H74</f>
        <v>1.5041136258275856E-5</v>
      </c>
      <c r="P74">
        <f>N74-J74</f>
        <v>6.3893726523573946E-2</v>
      </c>
    </row>
    <row r="75" spans="1:16" x14ac:dyDescent="0.3">
      <c r="A75">
        <v>31</v>
      </c>
      <c r="B75">
        <v>27</v>
      </c>
      <c r="C75">
        <v>0</v>
      </c>
      <c r="D75">
        <v>2.5558000000000001</v>
      </c>
      <c r="E75">
        <v>1.06E-2</v>
      </c>
      <c r="F75" s="2">
        <f t="shared" si="11"/>
        <v>1.2905229817042514E-3</v>
      </c>
      <c r="G75">
        <f t="shared" si="15"/>
        <v>0.70646388519346015</v>
      </c>
      <c r="H75">
        <f t="shared" si="16"/>
        <v>40.533139354547195</v>
      </c>
      <c r="I75">
        <f t="shared" si="17"/>
        <v>-1.296065620034796</v>
      </c>
      <c r="J75">
        <f t="shared" si="12"/>
        <v>-74.213114441234566</v>
      </c>
      <c r="K75">
        <f t="shared" si="13"/>
        <v>0.71654167409640368</v>
      </c>
      <c r="L75">
        <f t="shared" si="14"/>
        <v>41.05481377096244</v>
      </c>
      <c r="M75">
        <f>(A75*200*0.001/111.2)+DEGREES(G75)</f>
        <v>40.533154395683454</v>
      </c>
      <c r="N75">
        <f>(B75*200*0.001)/(COS(RADIANS(M75))*111.2) + J75</f>
        <v>-74.149220714710992</v>
      </c>
      <c r="O75">
        <f>M75 - H75</f>
        <v>1.5041136258275856E-5</v>
      </c>
      <c r="P75">
        <f>N75-J75</f>
        <v>6.3893726523573946E-2</v>
      </c>
    </row>
    <row r="76" spans="1:16" x14ac:dyDescent="0.3">
      <c r="A76">
        <v>31</v>
      </c>
      <c r="B76">
        <v>27</v>
      </c>
      <c r="C76">
        <v>1</v>
      </c>
      <c r="D76">
        <v>3.1137000000000001</v>
      </c>
      <c r="E76">
        <v>1.8E-3</v>
      </c>
      <c r="F76" s="2">
        <f t="shared" si="11"/>
        <v>1.2905229817042514E-3</v>
      </c>
      <c r="G76">
        <f t="shared" si="15"/>
        <v>0.70646388519346015</v>
      </c>
      <c r="H76">
        <f t="shared" si="16"/>
        <v>40.533139354547195</v>
      </c>
      <c r="I76">
        <f t="shared" si="17"/>
        <v>-1.296065620034796</v>
      </c>
      <c r="J76">
        <f t="shared" si="12"/>
        <v>-74.213114441234566</v>
      </c>
      <c r="K76">
        <f t="shared" si="13"/>
        <v>0.71654167409640368</v>
      </c>
      <c r="L76">
        <f t="shared" si="14"/>
        <v>41.05481377096244</v>
      </c>
      <c r="M76">
        <f>(A76*200*0.001/111.2)+DEGREES(G76)</f>
        <v>40.533154395683454</v>
      </c>
      <c r="N76">
        <f>(B76*200*0.001)/(COS(RADIANS(M76))*111.2) + J76</f>
        <v>-74.149220714710992</v>
      </c>
      <c r="O76">
        <f>M76 - H76</f>
        <v>1.5041136258275856E-5</v>
      </c>
      <c r="P76">
        <f>N76-J76</f>
        <v>6.3893726523573946E-2</v>
      </c>
    </row>
    <row r="77" spans="1:16" x14ac:dyDescent="0.3">
      <c r="A77">
        <v>31</v>
      </c>
      <c r="B77">
        <v>27</v>
      </c>
      <c r="C77">
        <v>2</v>
      </c>
      <c r="D77">
        <v>3.4689999999999999</v>
      </c>
      <c r="E77">
        <v>5.0000000000000001E-4</v>
      </c>
      <c r="F77" s="2">
        <f t="shared" si="11"/>
        <v>1.2905229817042514E-3</v>
      </c>
      <c r="G77">
        <f t="shared" si="15"/>
        <v>0.70646388519346015</v>
      </c>
      <c r="H77">
        <f t="shared" si="16"/>
        <v>40.533139354547195</v>
      </c>
      <c r="I77">
        <f t="shared" si="17"/>
        <v>-1.296065620034796</v>
      </c>
      <c r="J77">
        <f t="shared" si="12"/>
        <v>-74.213114441234566</v>
      </c>
      <c r="K77">
        <f t="shared" si="13"/>
        <v>0.71654167409640368</v>
      </c>
      <c r="L77">
        <f t="shared" si="14"/>
        <v>41.05481377096244</v>
      </c>
      <c r="M77">
        <f>(A77*200*0.001/111.2)+DEGREES(G77)</f>
        <v>40.533154395683454</v>
      </c>
      <c r="N77">
        <f>(B77*200*0.001)/(COS(RADIANS(M77))*111.2) + J77</f>
        <v>-74.149220714710992</v>
      </c>
      <c r="O77">
        <f>M77 - H77</f>
        <v>1.5041136258275856E-5</v>
      </c>
      <c r="P77">
        <f>N77-J77</f>
        <v>6.3893726523573946E-2</v>
      </c>
    </row>
    <row r="78" spans="1:16" x14ac:dyDescent="0.3">
      <c r="A78">
        <v>31</v>
      </c>
      <c r="B78">
        <v>27</v>
      </c>
      <c r="C78">
        <v>3</v>
      </c>
      <c r="D78">
        <v>4.0103999999999997</v>
      </c>
      <c r="E78">
        <v>1E-4</v>
      </c>
      <c r="F78" s="2">
        <f t="shared" si="11"/>
        <v>1.2905229817042514E-3</v>
      </c>
      <c r="G78">
        <f t="shared" si="15"/>
        <v>0.70646388519346015</v>
      </c>
      <c r="H78">
        <f t="shared" si="16"/>
        <v>40.533139354547195</v>
      </c>
      <c r="I78">
        <f t="shared" si="17"/>
        <v>-1.296065620034796</v>
      </c>
      <c r="J78">
        <f t="shared" si="12"/>
        <v>-74.213114441234566</v>
      </c>
      <c r="K78">
        <f t="shared" si="13"/>
        <v>0.71654167409640368</v>
      </c>
      <c r="L78">
        <f t="shared" si="14"/>
        <v>41.05481377096244</v>
      </c>
      <c r="M78">
        <f>(A78*200*0.001/111.2)+DEGREES(G78)</f>
        <v>40.533154395683454</v>
      </c>
      <c r="N78">
        <f>(B78*200*0.001)/(COS(RADIANS(M78))*111.2) + J78</f>
        <v>-74.149220714710992</v>
      </c>
      <c r="O78">
        <f>M78 - H78</f>
        <v>1.5041136258275856E-5</v>
      </c>
      <c r="P78">
        <f>N78-J78</f>
        <v>6.3893726523573946E-2</v>
      </c>
    </row>
    <row r="79" spans="1:16" x14ac:dyDescent="0.3">
      <c r="A79">
        <v>24</v>
      </c>
      <c r="B79">
        <v>28</v>
      </c>
      <c r="C79">
        <v>15</v>
      </c>
      <c r="D79">
        <v>4.0151000000000003</v>
      </c>
      <c r="E79">
        <v>1E-4</v>
      </c>
      <c r="F79" s="2">
        <f t="shared" si="11"/>
        <v>1.1576888346938174E-3</v>
      </c>
      <c r="G79">
        <f t="shared" si="15"/>
        <v>0.70646388519346015</v>
      </c>
      <c r="H79">
        <f t="shared" si="16"/>
        <v>40.520547530521938</v>
      </c>
      <c r="I79">
        <f t="shared" si="17"/>
        <v>-1.296065620034796</v>
      </c>
      <c r="J79">
        <f t="shared" si="12"/>
        <v>-74.210945798251146</v>
      </c>
      <c r="K79">
        <f t="shared" si="13"/>
        <v>0.8621700546672264</v>
      </c>
      <c r="L79">
        <f t="shared" si="14"/>
        <v>49.398705354995535</v>
      </c>
      <c r="M79">
        <f>(A79*200*0.001/111.2)+DEGREES(G79)</f>
        <v>40.520564467625896</v>
      </c>
      <c r="N79">
        <f>(B79*200*0.001)/(COS(RADIANS(M79))*111.2) + J79</f>
        <v>-74.14469808322977</v>
      </c>
      <c r="O79">
        <f>M79 - H79</f>
        <v>1.693710395755943E-5</v>
      </c>
      <c r="P79">
        <f>N79-J79</f>
        <v>6.6247715021376052E-2</v>
      </c>
    </row>
    <row r="80" spans="1:16" x14ac:dyDescent="0.3">
      <c r="A80">
        <v>30</v>
      </c>
      <c r="B80">
        <v>29</v>
      </c>
      <c r="C80">
        <v>8</v>
      </c>
      <c r="D80">
        <v>2.2751999999999999</v>
      </c>
      <c r="E80">
        <v>2.29E-2</v>
      </c>
      <c r="F80" s="2">
        <f t="shared" si="11"/>
        <v>1.3098506385198598E-3</v>
      </c>
      <c r="G80">
        <f t="shared" si="15"/>
        <v>0.70646388519346015</v>
      </c>
      <c r="H80">
        <f t="shared" si="16"/>
        <v>40.531338010452359</v>
      </c>
      <c r="I80">
        <f t="shared" si="17"/>
        <v>-1.296065620034796</v>
      </c>
      <c r="J80">
        <f t="shared" si="12"/>
        <v>-74.209640275017435</v>
      </c>
      <c r="K80">
        <f t="shared" si="13"/>
        <v>0.76845063359104337</v>
      </c>
      <c r="L80">
        <f t="shared" si="14"/>
        <v>44.028978068920836</v>
      </c>
      <c r="M80">
        <f>(A80*200*0.001/111.2)+DEGREES(G80)</f>
        <v>40.53135583453237</v>
      </c>
      <c r="N80">
        <f>(B80*200*0.001)/(COS(RADIANS(M80))*111.2) + J80</f>
        <v>-74.141015521834944</v>
      </c>
      <c r="O80">
        <f>M80 - H80</f>
        <v>1.7824080011052956E-5</v>
      </c>
      <c r="P80">
        <f>N80-J80</f>
        <v>6.8624753182490394E-2</v>
      </c>
    </row>
    <row r="81" spans="1:16" x14ac:dyDescent="0.3">
      <c r="A81">
        <v>30</v>
      </c>
      <c r="B81">
        <v>29</v>
      </c>
      <c r="C81">
        <v>10</v>
      </c>
      <c r="D81">
        <v>2.2825000000000002</v>
      </c>
      <c r="E81">
        <v>2.2499999999999999E-2</v>
      </c>
      <c r="F81" s="2">
        <f t="shared" si="11"/>
        <v>1.3098506385198598E-3</v>
      </c>
      <c r="G81">
        <f t="shared" si="15"/>
        <v>0.70646388519346015</v>
      </c>
      <c r="H81">
        <f t="shared" si="16"/>
        <v>40.531338010452359</v>
      </c>
      <c r="I81">
        <f t="shared" si="17"/>
        <v>-1.296065620034796</v>
      </c>
      <c r="J81">
        <f t="shared" si="12"/>
        <v>-74.209640275017435</v>
      </c>
      <c r="K81">
        <f t="shared" si="13"/>
        <v>0.76845063359104337</v>
      </c>
      <c r="L81">
        <f t="shared" si="14"/>
        <v>44.028978068920836</v>
      </c>
      <c r="M81">
        <f>(A81*200*0.001/111.2)+DEGREES(G81)</f>
        <v>40.53135583453237</v>
      </c>
      <c r="N81">
        <f>(B81*200*0.001)/(COS(RADIANS(M81))*111.2) + J81</f>
        <v>-74.141015521834944</v>
      </c>
      <c r="O81">
        <f>M81 - H81</f>
        <v>1.7824080011052956E-5</v>
      </c>
      <c r="P81">
        <f>N81-J81</f>
        <v>6.8624753182490394E-2</v>
      </c>
    </row>
    <row r="82" spans="1:16" x14ac:dyDescent="0.3">
      <c r="A82">
        <v>30</v>
      </c>
      <c r="B82">
        <v>29</v>
      </c>
      <c r="C82">
        <v>9</v>
      </c>
      <c r="D82">
        <v>2.2605</v>
      </c>
      <c r="E82">
        <v>2.3800000000000002E-2</v>
      </c>
      <c r="F82" s="2">
        <f t="shared" si="11"/>
        <v>1.3098506385198598E-3</v>
      </c>
      <c r="G82">
        <f t="shared" si="15"/>
        <v>0.70646388519346015</v>
      </c>
      <c r="H82">
        <f t="shared" si="16"/>
        <v>40.531338010452359</v>
      </c>
      <c r="I82">
        <f t="shared" si="17"/>
        <v>-1.296065620034796</v>
      </c>
      <c r="J82">
        <f t="shared" si="12"/>
        <v>-74.209640275017435</v>
      </c>
      <c r="K82">
        <f t="shared" si="13"/>
        <v>0.76845063359104337</v>
      </c>
      <c r="L82">
        <f t="shared" si="14"/>
        <v>44.028978068920836</v>
      </c>
      <c r="M82">
        <f>(A82*200*0.001/111.2)+DEGREES(G82)</f>
        <v>40.53135583453237</v>
      </c>
      <c r="N82">
        <f>(B82*200*0.001)/(COS(RADIANS(M82))*111.2) + J82</f>
        <v>-74.141015521834944</v>
      </c>
      <c r="O82">
        <f>M82 - H82</f>
        <v>1.7824080011052956E-5</v>
      </c>
      <c r="P82">
        <f>N82-J82</f>
        <v>6.8624753182490394E-2</v>
      </c>
    </row>
    <row r="83" spans="1:16" x14ac:dyDescent="0.3">
      <c r="A83">
        <v>30</v>
      </c>
      <c r="B83">
        <v>29</v>
      </c>
      <c r="C83">
        <v>11</v>
      </c>
      <c r="D83">
        <v>2.1863999999999999</v>
      </c>
      <c r="E83">
        <v>2.8799999999999999E-2</v>
      </c>
      <c r="F83" s="2">
        <f t="shared" si="11"/>
        <v>1.3098506385198598E-3</v>
      </c>
      <c r="G83">
        <f t="shared" si="15"/>
        <v>0.70646388519346015</v>
      </c>
      <c r="H83">
        <f t="shared" si="16"/>
        <v>40.531338010452359</v>
      </c>
      <c r="I83">
        <f t="shared" si="17"/>
        <v>-1.296065620034796</v>
      </c>
      <c r="J83">
        <f t="shared" si="12"/>
        <v>-74.209640275017435</v>
      </c>
      <c r="K83">
        <f t="shared" si="13"/>
        <v>0.76845063359104337</v>
      </c>
      <c r="L83">
        <f t="shared" si="14"/>
        <v>44.028978068920836</v>
      </c>
      <c r="M83">
        <f>(A83*200*0.001/111.2)+DEGREES(G83)</f>
        <v>40.53135583453237</v>
      </c>
      <c r="N83">
        <f>(B83*200*0.001)/(COS(RADIANS(M83))*111.2) + J83</f>
        <v>-74.141015521834944</v>
      </c>
      <c r="O83">
        <f>M83 - H83</f>
        <v>1.7824080011052956E-5</v>
      </c>
      <c r="P83">
        <f>N83-J83</f>
        <v>6.8624753182490394E-2</v>
      </c>
    </row>
    <row r="84" spans="1:16" x14ac:dyDescent="0.3">
      <c r="A84">
        <v>30</v>
      </c>
      <c r="B84">
        <v>29</v>
      </c>
      <c r="C84">
        <v>2</v>
      </c>
      <c r="D84">
        <v>2.0217000000000001</v>
      </c>
      <c r="E84">
        <v>4.3200000000000002E-2</v>
      </c>
      <c r="F84" s="2">
        <f t="shared" si="11"/>
        <v>1.3098506385198598E-3</v>
      </c>
      <c r="G84">
        <f t="shared" si="15"/>
        <v>0.70646388519346015</v>
      </c>
      <c r="H84">
        <f t="shared" si="16"/>
        <v>40.531338010452359</v>
      </c>
      <c r="I84">
        <f t="shared" si="17"/>
        <v>-1.296065620034796</v>
      </c>
      <c r="J84">
        <f t="shared" si="12"/>
        <v>-74.209640275017435</v>
      </c>
      <c r="K84">
        <f t="shared" si="13"/>
        <v>0.76845063359104337</v>
      </c>
      <c r="L84">
        <f t="shared" si="14"/>
        <v>44.028978068920836</v>
      </c>
      <c r="M84">
        <f>(A84*200*0.001/111.2)+DEGREES(G84)</f>
        <v>40.53135583453237</v>
      </c>
      <c r="N84">
        <f>(B84*200*0.001)/(COS(RADIANS(M84))*111.2) + J84</f>
        <v>-74.141015521834944</v>
      </c>
      <c r="O84">
        <f>M84 - H84</f>
        <v>1.7824080011052956E-5</v>
      </c>
      <c r="P84">
        <f>N84-J84</f>
        <v>6.8624753182490394E-2</v>
      </c>
    </row>
    <row r="85" spans="1:16" x14ac:dyDescent="0.3">
      <c r="A85">
        <v>30</v>
      </c>
      <c r="B85">
        <v>29</v>
      </c>
      <c r="C85">
        <v>3</v>
      </c>
      <c r="D85">
        <v>2.1869000000000001</v>
      </c>
      <c r="E85">
        <v>2.8799999999999999E-2</v>
      </c>
      <c r="F85" s="2">
        <f t="shared" si="11"/>
        <v>1.3098506385198598E-3</v>
      </c>
      <c r="G85">
        <f t="shared" si="15"/>
        <v>0.70646388519346015</v>
      </c>
      <c r="H85">
        <f t="shared" si="16"/>
        <v>40.531338010452359</v>
      </c>
      <c r="I85">
        <f t="shared" si="17"/>
        <v>-1.296065620034796</v>
      </c>
      <c r="J85">
        <f t="shared" si="12"/>
        <v>-74.209640275017435</v>
      </c>
      <c r="K85">
        <f t="shared" si="13"/>
        <v>0.76845063359104337</v>
      </c>
      <c r="L85">
        <f t="shared" si="14"/>
        <v>44.028978068920836</v>
      </c>
      <c r="M85">
        <f>(A85*200*0.001/111.2)+DEGREES(G85)</f>
        <v>40.53135583453237</v>
      </c>
      <c r="N85">
        <f>(B85*200*0.001)/(COS(RADIANS(M85))*111.2) + J85</f>
        <v>-74.141015521834944</v>
      </c>
      <c r="O85">
        <f>M85 - H85</f>
        <v>1.7824080011052956E-5</v>
      </c>
      <c r="P85">
        <f>N85-J85</f>
        <v>6.8624753182490394E-2</v>
      </c>
    </row>
    <row r="86" spans="1:16" x14ac:dyDescent="0.3">
      <c r="A86">
        <v>30</v>
      </c>
      <c r="B86">
        <v>29</v>
      </c>
      <c r="C86">
        <v>4</v>
      </c>
      <c r="D86">
        <v>2.5859000000000001</v>
      </c>
      <c r="E86">
        <v>9.7000000000000003E-3</v>
      </c>
      <c r="F86" s="2">
        <f t="shared" si="11"/>
        <v>1.3098506385198598E-3</v>
      </c>
      <c r="G86">
        <f t="shared" si="15"/>
        <v>0.70646388519346015</v>
      </c>
      <c r="H86">
        <f t="shared" si="16"/>
        <v>40.531338010452359</v>
      </c>
      <c r="I86">
        <f t="shared" si="17"/>
        <v>-1.296065620034796</v>
      </c>
      <c r="J86">
        <f t="shared" si="12"/>
        <v>-74.209640275017435</v>
      </c>
      <c r="K86">
        <f t="shared" si="13"/>
        <v>0.76845063359104337</v>
      </c>
      <c r="L86">
        <f t="shared" si="14"/>
        <v>44.028978068920836</v>
      </c>
      <c r="M86">
        <f>(A86*200*0.001/111.2)+DEGREES(G86)</f>
        <v>40.53135583453237</v>
      </c>
      <c r="N86">
        <f>(B86*200*0.001)/(COS(RADIANS(M86))*111.2) + J86</f>
        <v>-74.141015521834944</v>
      </c>
      <c r="O86">
        <f>M86 - H86</f>
        <v>1.7824080011052956E-5</v>
      </c>
      <c r="P86">
        <f>N86-J86</f>
        <v>6.8624753182490394E-2</v>
      </c>
    </row>
    <row r="87" spans="1:16" x14ac:dyDescent="0.3">
      <c r="A87">
        <v>30</v>
      </c>
      <c r="B87">
        <v>29</v>
      </c>
      <c r="C87">
        <v>5</v>
      </c>
      <c r="D87">
        <v>2.8306</v>
      </c>
      <c r="E87">
        <v>4.5999999999999999E-3</v>
      </c>
      <c r="F87" s="2">
        <f t="shared" si="11"/>
        <v>1.3098506385198598E-3</v>
      </c>
      <c r="G87">
        <f t="shared" si="15"/>
        <v>0.70646388519346015</v>
      </c>
      <c r="H87">
        <f t="shared" si="16"/>
        <v>40.531338010452359</v>
      </c>
      <c r="I87">
        <f t="shared" si="17"/>
        <v>-1.296065620034796</v>
      </c>
      <c r="J87">
        <f t="shared" si="12"/>
        <v>-74.209640275017435</v>
      </c>
      <c r="K87">
        <f t="shared" si="13"/>
        <v>0.76845063359104337</v>
      </c>
      <c r="L87">
        <f t="shared" si="14"/>
        <v>44.028978068920836</v>
      </c>
      <c r="M87">
        <f>(A87*200*0.001/111.2)+DEGREES(G87)</f>
        <v>40.53135583453237</v>
      </c>
      <c r="N87">
        <f>(B87*200*0.001)/(COS(RADIANS(M87))*111.2) + J87</f>
        <v>-74.141015521834944</v>
      </c>
      <c r="O87">
        <f>M87 - H87</f>
        <v>1.7824080011052956E-5</v>
      </c>
      <c r="P87">
        <f>N87-J87</f>
        <v>6.8624753182490394E-2</v>
      </c>
    </row>
    <row r="88" spans="1:16" x14ac:dyDescent="0.3">
      <c r="A88">
        <v>30</v>
      </c>
      <c r="B88">
        <v>29</v>
      </c>
      <c r="C88">
        <v>6</v>
      </c>
      <c r="D88">
        <v>2.6716000000000002</v>
      </c>
      <c r="E88">
        <v>7.4999999999999997E-3</v>
      </c>
      <c r="F88" s="2">
        <f t="shared" si="11"/>
        <v>1.3098506385198598E-3</v>
      </c>
      <c r="G88">
        <f t="shared" si="15"/>
        <v>0.70646388519346015</v>
      </c>
      <c r="H88">
        <f t="shared" si="16"/>
        <v>40.531338010452359</v>
      </c>
      <c r="I88">
        <f t="shared" si="17"/>
        <v>-1.296065620034796</v>
      </c>
      <c r="J88">
        <f t="shared" si="12"/>
        <v>-74.209640275017435</v>
      </c>
      <c r="K88">
        <f t="shared" si="13"/>
        <v>0.76845063359104337</v>
      </c>
      <c r="L88">
        <f t="shared" si="14"/>
        <v>44.028978068920836</v>
      </c>
      <c r="M88">
        <f>(A88*200*0.001/111.2)+DEGREES(G88)</f>
        <v>40.53135583453237</v>
      </c>
      <c r="N88">
        <f>(B88*200*0.001)/(COS(RADIANS(M88))*111.2) + J88</f>
        <v>-74.141015521834944</v>
      </c>
      <c r="O88">
        <f>M88 - H88</f>
        <v>1.7824080011052956E-5</v>
      </c>
      <c r="P88">
        <f>N88-J88</f>
        <v>6.8624753182490394E-2</v>
      </c>
    </row>
    <row r="89" spans="1:16" x14ac:dyDescent="0.3">
      <c r="A89">
        <v>30</v>
      </c>
      <c r="B89">
        <v>29</v>
      </c>
      <c r="C89">
        <v>7</v>
      </c>
      <c r="D89">
        <v>2.4533</v>
      </c>
      <c r="E89">
        <v>1.4200000000000001E-2</v>
      </c>
      <c r="F89" s="2">
        <f t="shared" si="11"/>
        <v>1.3098506385198598E-3</v>
      </c>
      <c r="G89">
        <f t="shared" si="15"/>
        <v>0.70646388519346015</v>
      </c>
      <c r="H89">
        <f t="shared" si="16"/>
        <v>40.531338010452359</v>
      </c>
      <c r="I89">
        <f t="shared" si="17"/>
        <v>-1.296065620034796</v>
      </c>
      <c r="J89">
        <f t="shared" si="12"/>
        <v>-74.209640275017435</v>
      </c>
      <c r="K89">
        <f t="shared" si="13"/>
        <v>0.76845063359104337</v>
      </c>
      <c r="L89">
        <f t="shared" si="14"/>
        <v>44.028978068920836</v>
      </c>
      <c r="M89">
        <f>(A89*200*0.001/111.2)+DEGREES(G89)</f>
        <v>40.53135583453237</v>
      </c>
      <c r="N89">
        <f>(B89*200*0.001)/(COS(RADIANS(M89))*111.2) + J89</f>
        <v>-74.141015521834944</v>
      </c>
      <c r="O89">
        <f>M89 - H89</f>
        <v>1.7824080011052956E-5</v>
      </c>
      <c r="P89">
        <f>N89-J89</f>
        <v>6.8624753182490394E-2</v>
      </c>
    </row>
    <row r="90" spans="1:16" x14ac:dyDescent="0.3">
      <c r="A90">
        <v>24</v>
      </c>
      <c r="B90">
        <v>29</v>
      </c>
      <c r="C90">
        <v>16</v>
      </c>
      <c r="D90">
        <v>3.1276000000000002</v>
      </c>
      <c r="E90">
        <v>1.8E-3</v>
      </c>
      <c r="F90" s="2">
        <f t="shared" si="11"/>
        <v>1.18170021815845E-3</v>
      </c>
      <c r="G90">
        <f t="shared" si="15"/>
        <v>0.70646388519346015</v>
      </c>
      <c r="H90">
        <f t="shared" si="16"/>
        <v>40.520546155938014</v>
      </c>
      <c r="I90">
        <f t="shared" si="17"/>
        <v>-1.296065620034796</v>
      </c>
      <c r="J90">
        <f t="shared" si="12"/>
        <v>-74.209226308958208</v>
      </c>
      <c r="K90">
        <f t="shared" si="13"/>
        <v>0.8794593980254346</v>
      </c>
      <c r="L90">
        <f t="shared" si="14"/>
        <v>50.38931175997341</v>
      </c>
      <c r="M90">
        <f>(A90*200*0.001/111.2)+DEGREES(G90)</f>
        <v>40.520564467625896</v>
      </c>
      <c r="N90">
        <f>(B90*200*0.001)/(COS(RADIANS(M90))*111.2) + J90</f>
        <v>-74.140612604114651</v>
      </c>
      <c r="O90">
        <f>M90 - H90</f>
        <v>1.8311687881578109E-5</v>
      </c>
      <c r="P90">
        <f>N90-J90</f>
        <v>6.8613704843556889E-2</v>
      </c>
    </row>
    <row r="91" spans="1:16" x14ac:dyDescent="0.3">
      <c r="A91">
        <v>23</v>
      </c>
      <c r="B91">
        <v>29</v>
      </c>
      <c r="C91">
        <v>3</v>
      </c>
      <c r="D91">
        <v>2.0750000000000002</v>
      </c>
      <c r="E91">
        <v>3.7999999999999999E-2</v>
      </c>
      <c r="F91" s="2">
        <f t="shared" si="11"/>
        <v>1.1619372483642598E-3</v>
      </c>
      <c r="G91">
        <f t="shared" si="15"/>
        <v>0.70646388519346015</v>
      </c>
      <c r="H91">
        <f t="shared" si="16"/>
        <v>40.518747513518754</v>
      </c>
      <c r="I91">
        <f t="shared" si="17"/>
        <v>-1.296065620034796</v>
      </c>
      <c r="J91">
        <f t="shared" si="12"/>
        <v>-74.209156783723827</v>
      </c>
      <c r="K91">
        <f t="shared" si="13"/>
        <v>0.90027476881434743</v>
      </c>
      <c r="L91">
        <f t="shared" si="14"/>
        <v>51.581944655178013</v>
      </c>
      <c r="M91">
        <f>(A91*200*0.001/111.2)+DEGREES(G91)</f>
        <v>40.518765906474819</v>
      </c>
      <c r="N91">
        <f>(B91*200*0.001)/(COS(RADIANS(M91))*111.2) + J91</f>
        <v>-74.140544919687613</v>
      </c>
      <c r="O91">
        <f>M91 - H91</f>
        <v>1.8392956064872124E-5</v>
      </c>
      <c r="P91">
        <f>N91-J91</f>
        <v>6.8611864036213888E-2</v>
      </c>
    </row>
    <row r="92" spans="1:16" x14ac:dyDescent="0.3">
      <c r="A92">
        <v>23</v>
      </c>
      <c r="B92">
        <v>29</v>
      </c>
      <c r="C92">
        <v>4</v>
      </c>
      <c r="D92">
        <v>2.2326000000000001</v>
      </c>
      <c r="E92">
        <v>2.5600000000000001E-2</v>
      </c>
      <c r="F92" s="2">
        <f t="shared" si="11"/>
        <v>1.1619372483642598E-3</v>
      </c>
      <c r="G92">
        <f t="shared" si="15"/>
        <v>0.70646388519346015</v>
      </c>
      <c r="H92">
        <f t="shared" si="16"/>
        <v>40.518747513518754</v>
      </c>
      <c r="I92">
        <f t="shared" si="17"/>
        <v>-1.296065620034796</v>
      </c>
      <c r="J92">
        <f t="shared" si="12"/>
        <v>-74.209156783723827</v>
      </c>
      <c r="K92">
        <f t="shared" si="13"/>
        <v>0.90027476881434743</v>
      </c>
      <c r="L92">
        <f t="shared" si="14"/>
        <v>51.581944655178013</v>
      </c>
      <c r="M92">
        <f>(A92*200*0.001/111.2)+DEGREES(G92)</f>
        <v>40.518765906474819</v>
      </c>
      <c r="N92">
        <f>(B92*200*0.001)/(COS(RADIANS(M92))*111.2) + J92</f>
        <v>-74.140544919687613</v>
      </c>
      <c r="O92">
        <f>M92 - H92</f>
        <v>1.8392956064872124E-5</v>
      </c>
      <c r="P92">
        <f>N92-J92</f>
        <v>6.8611864036213888E-2</v>
      </c>
    </row>
    <row r="93" spans="1:16" x14ac:dyDescent="0.3">
      <c r="A93">
        <v>23</v>
      </c>
      <c r="B93">
        <v>29</v>
      </c>
      <c r="C93">
        <v>5</v>
      </c>
      <c r="D93">
        <v>2.1863999999999999</v>
      </c>
      <c r="E93">
        <v>2.8799999999999999E-2</v>
      </c>
      <c r="F93" s="2">
        <f t="shared" si="11"/>
        <v>1.1619372483642598E-3</v>
      </c>
      <c r="G93">
        <f t="shared" si="15"/>
        <v>0.70646388519346015</v>
      </c>
      <c r="H93">
        <f t="shared" si="16"/>
        <v>40.518747513518754</v>
      </c>
      <c r="I93">
        <f t="shared" si="17"/>
        <v>-1.296065620034796</v>
      </c>
      <c r="J93">
        <f t="shared" si="12"/>
        <v>-74.209156783723827</v>
      </c>
      <c r="K93">
        <f t="shared" si="13"/>
        <v>0.90027476881434743</v>
      </c>
      <c r="L93">
        <f t="shared" si="14"/>
        <v>51.581944655178013</v>
      </c>
      <c r="M93">
        <f>(A93*200*0.001/111.2)+DEGREES(G93)</f>
        <v>40.518765906474819</v>
      </c>
      <c r="N93">
        <f>(B93*200*0.001)/(COS(RADIANS(M93))*111.2) + J93</f>
        <v>-74.140544919687613</v>
      </c>
      <c r="O93">
        <f>M93 - H93</f>
        <v>1.8392956064872124E-5</v>
      </c>
      <c r="P93">
        <f>N93-J93</f>
        <v>6.8611864036213888E-2</v>
      </c>
    </row>
    <row r="94" spans="1:16" x14ac:dyDescent="0.3">
      <c r="A94">
        <v>23</v>
      </c>
      <c r="B94">
        <v>29</v>
      </c>
      <c r="C94">
        <v>6</v>
      </c>
      <c r="D94">
        <v>2.0425</v>
      </c>
      <c r="E94">
        <v>4.1099999999999998E-2</v>
      </c>
      <c r="F94" s="2">
        <f t="shared" si="11"/>
        <v>1.1619372483642598E-3</v>
      </c>
      <c r="G94">
        <f t="shared" si="15"/>
        <v>0.70646388519346015</v>
      </c>
      <c r="H94">
        <f t="shared" si="16"/>
        <v>40.518747513518754</v>
      </c>
      <c r="I94">
        <f t="shared" si="17"/>
        <v>-1.296065620034796</v>
      </c>
      <c r="J94">
        <f t="shared" si="12"/>
        <v>-74.209156783723827</v>
      </c>
      <c r="K94">
        <f t="shared" si="13"/>
        <v>0.90027476881434743</v>
      </c>
      <c r="L94">
        <f t="shared" si="14"/>
        <v>51.581944655178013</v>
      </c>
      <c r="M94">
        <f>(A94*200*0.001/111.2)+DEGREES(G94)</f>
        <v>40.518765906474819</v>
      </c>
      <c r="N94">
        <f>(B94*200*0.001)/(COS(RADIANS(M94))*111.2) + J94</f>
        <v>-74.140544919687613</v>
      </c>
      <c r="O94">
        <f>M94 - H94</f>
        <v>1.8392956064872124E-5</v>
      </c>
      <c r="P94">
        <f>N94-J94</f>
        <v>6.8611864036213888E-2</v>
      </c>
    </row>
    <row r="95" spans="1:16" x14ac:dyDescent="0.3">
      <c r="A95">
        <v>23</v>
      </c>
      <c r="B95">
        <v>29</v>
      </c>
      <c r="C95">
        <v>7</v>
      </c>
      <c r="D95">
        <v>2.0821999999999998</v>
      </c>
      <c r="E95">
        <v>3.73E-2</v>
      </c>
      <c r="F95" s="2">
        <f t="shared" si="11"/>
        <v>1.1619372483642598E-3</v>
      </c>
      <c r="G95">
        <f t="shared" si="15"/>
        <v>0.70646388519346015</v>
      </c>
      <c r="H95">
        <f t="shared" si="16"/>
        <v>40.518747513518754</v>
      </c>
      <c r="I95">
        <f t="shared" si="17"/>
        <v>-1.296065620034796</v>
      </c>
      <c r="J95">
        <f t="shared" si="12"/>
        <v>-74.209156783723827</v>
      </c>
      <c r="K95">
        <f t="shared" si="13"/>
        <v>0.90027476881434743</v>
      </c>
      <c r="L95">
        <f t="shared" si="14"/>
        <v>51.581944655178013</v>
      </c>
      <c r="M95">
        <f>(A95*200*0.001/111.2)+DEGREES(G95)</f>
        <v>40.518765906474819</v>
      </c>
      <c r="N95">
        <f>(B95*200*0.001)/(COS(RADIANS(M95))*111.2) + J95</f>
        <v>-74.140544919687613</v>
      </c>
      <c r="O95">
        <f>M95 - H95</f>
        <v>1.8392956064872124E-5</v>
      </c>
      <c r="P95">
        <f>N95-J95</f>
        <v>6.8611864036213888E-2</v>
      </c>
    </row>
    <row r="96" spans="1:16" x14ac:dyDescent="0.3">
      <c r="A96">
        <v>29</v>
      </c>
      <c r="B96">
        <v>30</v>
      </c>
      <c r="C96">
        <v>13</v>
      </c>
      <c r="D96">
        <v>3.8853</v>
      </c>
      <c r="E96">
        <v>1E-4</v>
      </c>
      <c r="F96" s="2">
        <f t="shared" si="11"/>
        <v>1.3098506385198598E-3</v>
      </c>
      <c r="G96">
        <f t="shared" si="15"/>
        <v>0.70646388519346015</v>
      </c>
      <c r="H96">
        <f t="shared" si="16"/>
        <v>40.529537944940465</v>
      </c>
      <c r="I96">
        <f t="shared" si="17"/>
        <v>-1.296065620034796</v>
      </c>
      <c r="J96">
        <f t="shared" si="12"/>
        <v>-74.207864072983099</v>
      </c>
      <c r="K96">
        <f t="shared" si="13"/>
        <v>0.80234569320385329</v>
      </c>
      <c r="L96">
        <f t="shared" si="14"/>
        <v>45.971021931079171</v>
      </c>
      <c r="M96">
        <f>(A96*200*0.001/111.2)+DEGREES(G96)</f>
        <v>40.529557273381293</v>
      </c>
      <c r="N96">
        <f>(B96*200*0.001)/(COS(RADIANS(M96))*111.2) + J96</f>
        <v>-74.136874854317711</v>
      </c>
      <c r="O96">
        <f>M96 - H96</f>
        <v>1.9328440828303428E-5</v>
      </c>
      <c r="P96">
        <f>N96-J96</f>
        <v>7.0989218665388876E-2</v>
      </c>
    </row>
    <row r="97" spans="1:16" x14ac:dyDescent="0.3">
      <c r="A97">
        <v>29</v>
      </c>
      <c r="B97">
        <v>30</v>
      </c>
      <c r="C97">
        <v>14</v>
      </c>
      <c r="D97">
        <v>3.4018999999999999</v>
      </c>
      <c r="E97">
        <v>6.9999999999999999E-4</v>
      </c>
      <c r="F97" s="2">
        <f t="shared" si="11"/>
        <v>1.3098506385198598E-3</v>
      </c>
      <c r="G97">
        <f t="shared" si="15"/>
        <v>0.70646388519346015</v>
      </c>
      <c r="H97">
        <f t="shared" si="16"/>
        <v>40.529537944940465</v>
      </c>
      <c r="I97">
        <f t="shared" si="17"/>
        <v>-1.296065620034796</v>
      </c>
      <c r="J97">
        <f t="shared" si="12"/>
        <v>-74.207864072983099</v>
      </c>
      <c r="K97">
        <f t="shared" si="13"/>
        <v>0.80234569320385329</v>
      </c>
      <c r="L97">
        <f t="shared" si="14"/>
        <v>45.971021931079171</v>
      </c>
      <c r="M97">
        <f>(A97*200*0.001/111.2)+DEGREES(G97)</f>
        <v>40.529557273381293</v>
      </c>
      <c r="N97">
        <f>(B97*200*0.001)/(COS(RADIANS(M97))*111.2) + J97</f>
        <v>-74.136874854317711</v>
      </c>
      <c r="O97">
        <f>M97 - H97</f>
        <v>1.9328440828303428E-5</v>
      </c>
      <c r="P97">
        <f>N97-J97</f>
        <v>7.0989218665388876E-2</v>
      </c>
    </row>
    <row r="98" spans="1:16" x14ac:dyDescent="0.3">
      <c r="A98">
        <v>29</v>
      </c>
      <c r="B98">
        <v>30</v>
      </c>
      <c r="C98">
        <v>15</v>
      </c>
      <c r="D98">
        <v>2.9731999999999998</v>
      </c>
      <c r="E98">
        <v>2.8999999999999998E-3</v>
      </c>
      <c r="F98" s="2">
        <f t="shared" ref="F98:F129" si="18">SQRT(POWER(A98*200,2)+POWER(B98*200,2))*0.001/6371</f>
        <v>1.3098506385198598E-3</v>
      </c>
      <c r="G98">
        <f t="shared" si="15"/>
        <v>0.70646388519346015</v>
      </c>
      <c r="H98">
        <f t="shared" si="16"/>
        <v>40.529537944940465</v>
      </c>
      <c r="I98">
        <f t="shared" si="17"/>
        <v>-1.296065620034796</v>
      </c>
      <c r="J98">
        <f t="shared" ref="J98:J129" si="19" xml:space="preserve"> DEGREES($I$2 + ATAN2(COS(F98)-SIN(G98)*SIN(H98), SIN(K98)*SIN(F98)*COS(G98)))</f>
        <v>-74.207864072983099</v>
      </c>
      <c r="K98">
        <f t="shared" ref="K98:K129" si="20">ATAN2(A98,B98)</f>
        <v>0.80234569320385329</v>
      </c>
      <c r="L98">
        <f t="shared" ref="L98:L129" si="21">DEGREES(K98)</f>
        <v>45.971021931079171</v>
      </c>
      <c r="M98">
        <f>(A98*200*0.001/111.2)+DEGREES(G98)</f>
        <v>40.529557273381293</v>
      </c>
      <c r="N98">
        <f>(B98*200*0.001)/(COS(RADIANS(M98))*111.2) + J98</f>
        <v>-74.136874854317711</v>
      </c>
      <c r="O98">
        <f>M98 - H98</f>
        <v>1.9328440828303428E-5</v>
      </c>
      <c r="P98">
        <f>N98-J98</f>
        <v>7.0989218665388876E-2</v>
      </c>
    </row>
    <row r="99" spans="1:16" x14ac:dyDescent="0.3">
      <c r="A99">
        <v>29</v>
      </c>
      <c r="B99">
        <v>30</v>
      </c>
      <c r="C99">
        <v>0</v>
      </c>
      <c r="D99">
        <v>2.8976999999999999</v>
      </c>
      <c r="E99">
        <v>3.8E-3</v>
      </c>
      <c r="F99" s="2">
        <f t="shared" si="18"/>
        <v>1.3098506385198598E-3</v>
      </c>
      <c r="G99">
        <f t="shared" si="15"/>
        <v>0.70646388519346015</v>
      </c>
      <c r="H99">
        <f t="shared" si="16"/>
        <v>40.529537944940465</v>
      </c>
      <c r="I99">
        <f t="shared" si="17"/>
        <v>-1.296065620034796</v>
      </c>
      <c r="J99">
        <f t="shared" si="19"/>
        <v>-74.207864072983099</v>
      </c>
      <c r="K99">
        <f t="shared" si="20"/>
        <v>0.80234569320385329</v>
      </c>
      <c r="L99">
        <f t="shared" si="21"/>
        <v>45.971021931079171</v>
      </c>
      <c r="M99">
        <f>(A99*200*0.001/111.2)+DEGREES(G99)</f>
        <v>40.529557273381293</v>
      </c>
      <c r="N99">
        <f>(B99*200*0.001)/(COS(RADIANS(M99))*111.2) + J99</f>
        <v>-74.136874854317711</v>
      </c>
      <c r="O99">
        <f>M99 - H99</f>
        <v>1.9328440828303428E-5</v>
      </c>
      <c r="P99">
        <f>N99-J99</f>
        <v>7.0989218665388876E-2</v>
      </c>
    </row>
    <row r="100" spans="1:16" x14ac:dyDescent="0.3">
      <c r="A100">
        <v>29</v>
      </c>
      <c r="B100">
        <v>30</v>
      </c>
      <c r="C100">
        <v>1</v>
      </c>
      <c r="D100">
        <v>3.8132999999999999</v>
      </c>
      <c r="E100">
        <v>1E-4</v>
      </c>
      <c r="F100" s="2">
        <f t="shared" si="18"/>
        <v>1.3098506385198598E-3</v>
      </c>
      <c r="G100">
        <f t="shared" si="15"/>
        <v>0.70646388519346015</v>
      </c>
      <c r="H100">
        <f t="shared" si="16"/>
        <v>40.529537944940465</v>
      </c>
      <c r="I100">
        <f t="shared" si="17"/>
        <v>-1.296065620034796</v>
      </c>
      <c r="J100">
        <f t="shared" si="19"/>
        <v>-74.207864072983099</v>
      </c>
      <c r="K100">
        <f t="shared" si="20"/>
        <v>0.80234569320385329</v>
      </c>
      <c r="L100">
        <f t="shared" si="21"/>
        <v>45.971021931079171</v>
      </c>
      <c r="M100">
        <f>(A100*200*0.001/111.2)+DEGREES(G100)</f>
        <v>40.529557273381293</v>
      </c>
      <c r="N100">
        <f>(B100*200*0.001)/(COS(RADIANS(M100))*111.2) + J100</f>
        <v>-74.136874854317711</v>
      </c>
      <c r="O100">
        <f>M100 - H100</f>
        <v>1.9328440828303428E-5</v>
      </c>
      <c r="P100">
        <f>N100-J100</f>
        <v>7.0989218665388876E-2</v>
      </c>
    </row>
    <row r="101" spans="1:16" x14ac:dyDescent="0.3">
      <c r="A101">
        <v>23</v>
      </c>
      <c r="B101">
        <v>30</v>
      </c>
      <c r="C101">
        <v>8</v>
      </c>
      <c r="D101">
        <v>2.2515999999999998</v>
      </c>
      <c r="E101">
        <v>2.4299999999999999E-2</v>
      </c>
      <c r="F101" s="2">
        <f t="shared" si="18"/>
        <v>1.1866933399112102E-3</v>
      </c>
      <c r="G101">
        <f t="shared" si="15"/>
        <v>0.70646388519346015</v>
      </c>
      <c r="H101">
        <f t="shared" si="16"/>
        <v>40.518746090759457</v>
      </c>
      <c r="I101">
        <f t="shared" si="17"/>
        <v>-1.296065620034796</v>
      </c>
      <c r="J101">
        <f t="shared" si="19"/>
        <v>-74.207434891252618</v>
      </c>
      <c r="K101">
        <f t="shared" si="20"/>
        <v>0.91671360238053634</v>
      </c>
      <c r="L101">
        <f t="shared" si="21"/>
        <v>52.52382043863863</v>
      </c>
      <c r="M101">
        <f>(A101*200*0.001/111.2)+DEGREES(G101)</f>
        <v>40.518765906474819</v>
      </c>
      <c r="N101">
        <f>(B101*200*0.001)/(COS(RADIANS(M101))*111.2) + J101</f>
        <v>-74.136457100870331</v>
      </c>
      <c r="O101">
        <f>M101 - H101</f>
        <v>1.9815715361914954E-5</v>
      </c>
      <c r="P101">
        <f>N101-J101</f>
        <v>7.0977790382286798E-2</v>
      </c>
    </row>
    <row r="102" spans="1:16" x14ac:dyDescent="0.3">
      <c r="A102">
        <v>23</v>
      </c>
      <c r="B102">
        <v>30</v>
      </c>
      <c r="C102">
        <v>10</v>
      </c>
      <c r="D102">
        <v>2.1606999999999998</v>
      </c>
      <c r="E102">
        <v>3.0700000000000002E-2</v>
      </c>
      <c r="F102" s="2">
        <f t="shared" si="18"/>
        <v>1.1866933399112102E-3</v>
      </c>
      <c r="G102">
        <f t="shared" si="15"/>
        <v>0.70646388519346015</v>
      </c>
      <c r="H102">
        <f t="shared" si="16"/>
        <v>40.518746090759457</v>
      </c>
      <c r="I102">
        <f t="shared" si="17"/>
        <v>-1.296065620034796</v>
      </c>
      <c r="J102">
        <f t="shared" si="19"/>
        <v>-74.207434891252618</v>
      </c>
      <c r="K102">
        <f t="shared" si="20"/>
        <v>0.91671360238053634</v>
      </c>
      <c r="L102">
        <f t="shared" si="21"/>
        <v>52.52382043863863</v>
      </c>
      <c r="M102">
        <f>(A102*200*0.001/111.2)+DEGREES(G102)</f>
        <v>40.518765906474819</v>
      </c>
      <c r="N102">
        <f>(B102*200*0.001)/(COS(RADIANS(M102))*111.2) + J102</f>
        <v>-74.136457100870331</v>
      </c>
      <c r="O102">
        <f>M102 - H102</f>
        <v>1.9815715361914954E-5</v>
      </c>
      <c r="P102">
        <f>N102-J102</f>
        <v>7.0977790382286798E-2</v>
      </c>
    </row>
    <row r="103" spans="1:16" x14ac:dyDescent="0.3">
      <c r="A103">
        <v>23</v>
      </c>
      <c r="B103">
        <v>30</v>
      </c>
      <c r="C103">
        <v>9</v>
      </c>
      <c r="D103">
        <v>2.1634000000000002</v>
      </c>
      <c r="E103">
        <v>3.0499999999999999E-2</v>
      </c>
      <c r="F103" s="2">
        <f t="shared" si="18"/>
        <v>1.1866933399112102E-3</v>
      </c>
      <c r="G103">
        <f t="shared" si="15"/>
        <v>0.70646388519346015</v>
      </c>
      <c r="H103">
        <f t="shared" si="16"/>
        <v>40.518746090759457</v>
      </c>
      <c r="I103">
        <f t="shared" si="17"/>
        <v>-1.296065620034796</v>
      </c>
      <c r="J103">
        <f t="shared" si="19"/>
        <v>-74.207434891252618</v>
      </c>
      <c r="K103">
        <f t="shared" si="20"/>
        <v>0.91671360238053634</v>
      </c>
      <c r="L103">
        <f t="shared" si="21"/>
        <v>52.52382043863863</v>
      </c>
      <c r="M103">
        <f>(A103*200*0.001/111.2)+DEGREES(G103)</f>
        <v>40.518765906474819</v>
      </c>
      <c r="N103">
        <f>(B103*200*0.001)/(COS(RADIANS(M103))*111.2) + J103</f>
        <v>-74.136457100870331</v>
      </c>
      <c r="O103">
        <f>M103 - H103</f>
        <v>1.9815715361914954E-5</v>
      </c>
      <c r="P103">
        <f>N103-J103</f>
        <v>7.0977790382286798E-2</v>
      </c>
    </row>
    <row r="104" spans="1:16" x14ac:dyDescent="0.3">
      <c r="A104">
        <v>23</v>
      </c>
      <c r="B104">
        <v>30</v>
      </c>
      <c r="C104">
        <v>11</v>
      </c>
      <c r="D104">
        <v>2.1366000000000001</v>
      </c>
      <c r="E104">
        <v>3.2599999999999997E-2</v>
      </c>
      <c r="F104" s="2">
        <f t="shared" si="18"/>
        <v>1.1866933399112102E-3</v>
      </c>
      <c r="G104">
        <f t="shared" si="15"/>
        <v>0.70646388519346015</v>
      </c>
      <c r="H104">
        <f t="shared" si="16"/>
        <v>40.518746090759457</v>
      </c>
      <c r="I104">
        <f t="shared" si="17"/>
        <v>-1.296065620034796</v>
      </c>
      <c r="J104">
        <f t="shared" si="19"/>
        <v>-74.207434891252618</v>
      </c>
      <c r="K104">
        <f t="shared" si="20"/>
        <v>0.91671360238053634</v>
      </c>
      <c r="L104">
        <f t="shared" si="21"/>
        <v>52.52382043863863</v>
      </c>
      <c r="M104">
        <f>(A104*200*0.001/111.2)+DEGREES(G104)</f>
        <v>40.518765906474819</v>
      </c>
      <c r="N104">
        <f>(B104*200*0.001)/(COS(RADIANS(M104))*111.2) + J104</f>
        <v>-74.136457100870331</v>
      </c>
      <c r="O104">
        <f>M104 - H104</f>
        <v>1.9815715361914954E-5</v>
      </c>
      <c r="P104">
        <f>N104-J104</f>
        <v>7.0977790382286798E-2</v>
      </c>
    </row>
    <row r="105" spans="1:16" x14ac:dyDescent="0.3">
      <c r="A105">
        <v>23</v>
      </c>
      <c r="B105">
        <v>30</v>
      </c>
      <c r="C105">
        <v>1</v>
      </c>
      <c r="D105">
        <v>2.0480999999999998</v>
      </c>
      <c r="E105">
        <v>4.0500000000000001E-2</v>
      </c>
      <c r="F105" s="2">
        <f t="shared" si="18"/>
        <v>1.1866933399112102E-3</v>
      </c>
      <c r="G105">
        <f t="shared" si="15"/>
        <v>0.70646388519346015</v>
      </c>
      <c r="H105">
        <f t="shared" si="16"/>
        <v>40.518746090759457</v>
      </c>
      <c r="I105">
        <f t="shared" si="17"/>
        <v>-1.296065620034796</v>
      </c>
      <c r="J105">
        <f t="shared" si="19"/>
        <v>-74.207434891252618</v>
      </c>
      <c r="K105">
        <f t="shared" si="20"/>
        <v>0.91671360238053634</v>
      </c>
      <c r="L105">
        <f t="shared" si="21"/>
        <v>52.52382043863863</v>
      </c>
      <c r="M105">
        <f>(A105*200*0.001/111.2)+DEGREES(G105)</f>
        <v>40.518765906474819</v>
      </c>
      <c r="N105">
        <f>(B105*200*0.001)/(COS(RADIANS(M105))*111.2) + J105</f>
        <v>-74.136457100870331</v>
      </c>
      <c r="O105">
        <f>M105 - H105</f>
        <v>1.9815715361914954E-5</v>
      </c>
      <c r="P105">
        <f>N105-J105</f>
        <v>7.0977790382286798E-2</v>
      </c>
    </row>
    <row r="106" spans="1:16" x14ac:dyDescent="0.3">
      <c r="A106">
        <v>23</v>
      </c>
      <c r="B106">
        <v>30</v>
      </c>
      <c r="C106">
        <v>2</v>
      </c>
      <c r="D106">
        <v>2.1560999999999999</v>
      </c>
      <c r="E106">
        <v>3.1099999999999999E-2</v>
      </c>
      <c r="F106" s="2">
        <f t="shared" si="18"/>
        <v>1.1866933399112102E-3</v>
      </c>
      <c r="G106">
        <f t="shared" si="15"/>
        <v>0.70646388519346015</v>
      </c>
      <c r="H106">
        <f t="shared" si="16"/>
        <v>40.518746090759457</v>
      </c>
      <c r="I106">
        <f t="shared" si="17"/>
        <v>-1.296065620034796</v>
      </c>
      <c r="J106">
        <f t="shared" si="19"/>
        <v>-74.207434891252618</v>
      </c>
      <c r="K106">
        <f t="shared" si="20"/>
        <v>0.91671360238053634</v>
      </c>
      <c r="L106">
        <f t="shared" si="21"/>
        <v>52.52382043863863</v>
      </c>
      <c r="M106">
        <f>(A106*200*0.001/111.2)+DEGREES(G106)</f>
        <v>40.518765906474819</v>
      </c>
      <c r="N106">
        <f>(B106*200*0.001)/(COS(RADIANS(M106))*111.2) + J106</f>
        <v>-74.136457100870331</v>
      </c>
      <c r="O106">
        <f>M106 - H106</f>
        <v>1.9815715361914954E-5</v>
      </c>
      <c r="P106">
        <f>N106-J106</f>
        <v>7.0977790382286798E-2</v>
      </c>
    </row>
    <row r="107" spans="1:16" x14ac:dyDescent="0.3">
      <c r="A107">
        <v>23</v>
      </c>
      <c r="B107">
        <v>30</v>
      </c>
      <c r="C107">
        <v>3</v>
      </c>
      <c r="D107">
        <v>2.3673000000000002</v>
      </c>
      <c r="E107">
        <v>1.7899999999999999E-2</v>
      </c>
      <c r="F107" s="2">
        <f t="shared" si="18"/>
        <v>1.1866933399112102E-3</v>
      </c>
      <c r="G107">
        <f t="shared" si="15"/>
        <v>0.70646388519346015</v>
      </c>
      <c r="H107">
        <f t="shared" si="16"/>
        <v>40.518746090759457</v>
      </c>
      <c r="I107">
        <f t="shared" si="17"/>
        <v>-1.296065620034796</v>
      </c>
      <c r="J107">
        <f t="shared" si="19"/>
        <v>-74.207434891252618</v>
      </c>
      <c r="K107">
        <f t="shared" si="20"/>
        <v>0.91671360238053634</v>
      </c>
      <c r="L107">
        <f t="shared" si="21"/>
        <v>52.52382043863863</v>
      </c>
      <c r="M107">
        <f>(A107*200*0.001/111.2)+DEGREES(G107)</f>
        <v>40.518765906474819</v>
      </c>
      <c r="N107">
        <f>(B107*200*0.001)/(COS(RADIANS(M107))*111.2) + J107</f>
        <v>-74.136457100870331</v>
      </c>
      <c r="O107">
        <f>M107 - H107</f>
        <v>1.9815715361914954E-5</v>
      </c>
      <c r="P107">
        <f>N107-J107</f>
        <v>7.0977790382286798E-2</v>
      </c>
    </row>
    <row r="108" spans="1:16" x14ac:dyDescent="0.3">
      <c r="A108">
        <v>23</v>
      </c>
      <c r="B108">
        <v>30</v>
      </c>
      <c r="C108">
        <v>4</v>
      </c>
      <c r="D108">
        <v>2.4866000000000001</v>
      </c>
      <c r="E108">
        <v>1.29E-2</v>
      </c>
      <c r="F108" s="2">
        <f t="shared" si="18"/>
        <v>1.1866933399112102E-3</v>
      </c>
      <c r="G108">
        <f t="shared" si="15"/>
        <v>0.70646388519346015</v>
      </c>
      <c r="H108">
        <f t="shared" si="16"/>
        <v>40.518746090759457</v>
      </c>
      <c r="I108">
        <f t="shared" si="17"/>
        <v>-1.296065620034796</v>
      </c>
      <c r="J108">
        <f t="shared" si="19"/>
        <v>-74.207434891252618</v>
      </c>
      <c r="K108">
        <f t="shared" si="20"/>
        <v>0.91671360238053634</v>
      </c>
      <c r="L108">
        <f t="shared" si="21"/>
        <v>52.52382043863863</v>
      </c>
      <c r="M108">
        <f>(A108*200*0.001/111.2)+DEGREES(G108)</f>
        <v>40.518765906474819</v>
      </c>
      <c r="N108">
        <f>(B108*200*0.001)/(COS(RADIANS(M108))*111.2) + J108</f>
        <v>-74.136457100870331</v>
      </c>
      <c r="O108">
        <f>M108 - H108</f>
        <v>1.9815715361914954E-5</v>
      </c>
      <c r="P108">
        <f>N108-J108</f>
        <v>7.0977790382286798E-2</v>
      </c>
    </row>
    <row r="109" spans="1:16" x14ac:dyDescent="0.3">
      <c r="A109">
        <v>23</v>
      </c>
      <c r="B109">
        <v>30</v>
      </c>
      <c r="C109">
        <v>5</v>
      </c>
      <c r="D109">
        <v>2.4293999999999998</v>
      </c>
      <c r="E109">
        <v>1.5100000000000001E-2</v>
      </c>
      <c r="F109" s="2">
        <f t="shared" si="18"/>
        <v>1.1866933399112102E-3</v>
      </c>
      <c r="G109">
        <f t="shared" si="15"/>
        <v>0.70646388519346015</v>
      </c>
      <c r="H109">
        <f t="shared" si="16"/>
        <v>40.518746090759457</v>
      </c>
      <c r="I109">
        <f t="shared" si="17"/>
        <v>-1.296065620034796</v>
      </c>
      <c r="J109">
        <f t="shared" si="19"/>
        <v>-74.207434891252618</v>
      </c>
      <c r="K109">
        <f t="shared" si="20"/>
        <v>0.91671360238053634</v>
      </c>
      <c r="L109">
        <f t="shared" si="21"/>
        <v>52.52382043863863</v>
      </c>
      <c r="M109">
        <f>(A109*200*0.001/111.2)+DEGREES(G109)</f>
        <v>40.518765906474819</v>
      </c>
      <c r="N109">
        <f>(B109*200*0.001)/(COS(RADIANS(M109))*111.2) + J109</f>
        <v>-74.136457100870331</v>
      </c>
      <c r="O109">
        <f>M109 - H109</f>
        <v>1.9815715361914954E-5</v>
      </c>
      <c r="P109">
        <f>N109-J109</f>
        <v>7.0977790382286798E-2</v>
      </c>
    </row>
    <row r="110" spans="1:16" x14ac:dyDescent="0.3">
      <c r="A110">
        <v>23</v>
      </c>
      <c r="B110">
        <v>30</v>
      </c>
      <c r="C110">
        <v>6</v>
      </c>
      <c r="D110">
        <v>2.2987000000000002</v>
      </c>
      <c r="E110">
        <v>2.1499999999999998E-2</v>
      </c>
      <c r="F110" s="2">
        <f t="shared" si="18"/>
        <v>1.1866933399112102E-3</v>
      </c>
      <c r="G110">
        <f t="shared" si="15"/>
        <v>0.70646388519346015</v>
      </c>
      <c r="H110">
        <f t="shared" si="16"/>
        <v>40.518746090759457</v>
      </c>
      <c r="I110">
        <f t="shared" si="17"/>
        <v>-1.296065620034796</v>
      </c>
      <c r="J110">
        <f t="shared" si="19"/>
        <v>-74.207434891252618</v>
      </c>
      <c r="K110">
        <f t="shared" si="20"/>
        <v>0.91671360238053634</v>
      </c>
      <c r="L110">
        <f t="shared" si="21"/>
        <v>52.52382043863863</v>
      </c>
      <c r="M110">
        <f>(A110*200*0.001/111.2)+DEGREES(G110)</f>
        <v>40.518765906474819</v>
      </c>
      <c r="N110">
        <f>(B110*200*0.001)/(COS(RADIANS(M110))*111.2) + J110</f>
        <v>-74.136457100870331</v>
      </c>
      <c r="O110">
        <f>M110 - H110</f>
        <v>1.9815715361914954E-5</v>
      </c>
      <c r="P110">
        <f>N110-J110</f>
        <v>7.0977790382286798E-2</v>
      </c>
    </row>
    <row r="111" spans="1:16" x14ac:dyDescent="0.3">
      <c r="A111">
        <v>23</v>
      </c>
      <c r="B111">
        <v>30</v>
      </c>
      <c r="C111">
        <v>7</v>
      </c>
      <c r="D111">
        <v>2.3992</v>
      </c>
      <c r="E111">
        <v>1.6400000000000001E-2</v>
      </c>
      <c r="F111" s="2">
        <f t="shared" si="18"/>
        <v>1.1866933399112102E-3</v>
      </c>
      <c r="G111">
        <f t="shared" si="15"/>
        <v>0.70646388519346015</v>
      </c>
      <c r="H111">
        <f t="shared" si="16"/>
        <v>40.518746090759457</v>
      </c>
      <c r="I111">
        <f t="shared" si="17"/>
        <v>-1.296065620034796</v>
      </c>
      <c r="J111">
        <f t="shared" si="19"/>
        <v>-74.207434891252618</v>
      </c>
      <c r="K111">
        <f t="shared" si="20"/>
        <v>0.91671360238053634</v>
      </c>
      <c r="L111">
        <f t="shared" si="21"/>
        <v>52.52382043863863</v>
      </c>
      <c r="M111">
        <f>(A111*200*0.001/111.2)+DEGREES(G111)</f>
        <v>40.518765906474819</v>
      </c>
      <c r="N111">
        <f>(B111*200*0.001)/(COS(RADIANS(M111))*111.2) + J111</f>
        <v>-74.136457100870331</v>
      </c>
      <c r="O111">
        <f>M111 - H111</f>
        <v>1.9815715361914954E-5</v>
      </c>
      <c r="P111">
        <f>N111-J111</f>
        <v>7.0977790382286798E-2</v>
      </c>
    </row>
    <row r="112" spans="1:16" x14ac:dyDescent="0.3">
      <c r="A112">
        <v>28</v>
      </c>
      <c r="B112">
        <v>31</v>
      </c>
      <c r="C112">
        <v>14</v>
      </c>
      <c r="D112">
        <v>3.8889999999999998</v>
      </c>
      <c r="E112">
        <v>1E-4</v>
      </c>
      <c r="F112" s="2">
        <f t="shared" si="18"/>
        <v>1.3113544859020827E-3</v>
      </c>
      <c r="G112">
        <f t="shared" si="15"/>
        <v>0.70646388519346015</v>
      </c>
      <c r="H112">
        <f t="shared" si="16"/>
        <v>40.527737831301252</v>
      </c>
      <c r="I112">
        <f t="shared" si="17"/>
        <v>-1.296065620034796</v>
      </c>
      <c r="J112">
        <f t="shared" si="19"/>
        <v>-74.206082971475439</v>
      </c>
      <c r="K112">
        <f t="shared" si="20"/>
        <v>0.83620186745567004</v>
      </c>
      <c r="L112">
        <f t="shared" si="21"/>
        <v>47.910837826167757</v>
      </c>
      <c r="M112">
        <f>(A112*200*0.001/111.2)+DEGREES(G112)</f>
        <v>40.527758712230217</v>
      </c>
      <c r="N112">
        <f>(B112*200*0.001)/(COS(RADIANS(M112))*111.2) + J112</f>
        <v>-74.132729414170313</v>
      </c>
      <c r="O112">
        <f>M112 - H112</f>
        <v>2.0880928964572831E-5</v>
      </c>
      <c r="P112">
        <f>N112-J112</f>
        <v>7.3353557305125605E-2</v>
      </c>
    </row>
    <row r="113" spans="1:16" x14ac:dyDescent="0.3">
      <c r="A113">
        <v>28</v>
      </c>
      <c r="B113">
        <v>31</v>
      </c>
      <c r="C113">
        <v>15</v>
      </c>
      <c r="D113">
        <v>3.5972</v>
      </c>
      <c r="E113">
        <v>2.9999999999999997E-4</v>
      </c>
      <c r="F113" s="2">
        <f t="shared" si="18"/>
        <v>1.3113544859020827E-3</v>
      </c>
      <c r="G113">
        <f t="shared" si="15"/>
        <v>0.70646388519346015</v>
      </c>
      <c r="H113">
        <f t="shared" si="16"/>
        <v>40.527737831301252</v>
      </c>
      <c r="I113">
        <f t="shared" si="17"/>
        <v>-1.296065620034796</v>
      </c>
      <c r="J113">
        <f t="shared" si="19"/>
        <v>-74.206082971475439</v>
      </c>
      <c r="K113">
        <f t="shared" si="20"/>
        <v>0.83620186745567004</v>
      </c>
      <c r="L113">
        <f t="shared" si="21"/>
        <v>47.910837826167757</v>
      </c>
      <c r="M113">
        <f>(A113*200*0.001/111.2)+DEGREES(G113)</f>
        <v>40.527758712230217</v>
      </c>
      <c r="N113">
        <f>(B113*200*0.001)/(COS(RADIANS(M113))*111.2) + J113</f>
        <v>-74.132729414170313</v>
      </c>
      <c r="O113">
        <f>M113 - H113</f>
        <v>2.0880928964572831E-5</v>
      </c>
      <c r="P113">
        <f>N113-J113</f>
        <v>7.3353557305125605E-2</v>
      </c>
    </row>
    <row r="114" spans="1:16" x14ac:dyDescent="0.3">
      <c r="A114">
        <v>28</v>
      </c>
      <c r="B114">
        <v>31</v>
      </c>
      <c r="C114">
        <v>0</v>
      </c>
      <c r="D114">
        <v>3.2789999999999999</v>
      </c>
      <c r="E114">
        <v>1E-3</v>
      </c>
      <c r="F114" s="2">
        <f t="shared" si="18"/>
        <v>1.3113544859020827E-3</v>
      </c>
      <c r="G114">
        <f t="shared" si="15"/>
        <v>0.70646388519346015</v>
      </c>
      <c r="H114">
        <f t="shared" si="16"/>
        <v>40.527737831301252</v>
      </c>
      <c r="I114">
        <f t="shared" si="17"/>
        <v>-1.296065620034796</v>
      </c>
      <c r="J114">
        <f t="shared" si="19"/>
        <v>-74.206082971475439</v>
      </c>
      <c r="K114">
        <f t="shared" si="20"/>
        <v>0.83620186745567004</v>
      </c>
      <c r="L114">
        <f t="shared" si="21"/>
        <v>47.910837826167757</v>
      </c>
      <c r="M114">
        <f>(A114*200*0.001/111.2)+DEGREES(G114)</f>
        <v>40.527758712230217</v>
      </c>
      <c r="N114">
        <f>(B114*200*0.001)/(COS(RADIANS(M114))*111.2) + J114</f>
        <v>-74.132729414170313</v>
      </c>
      <c r="O114">
        <f>M114 - H114</f>
        <v>2.0880928964572831E-5</v>
      </c>
      <c r="P114">
        <f>N114-J114</f>
        <v>7.3353557305125605E-2</v>
      </c>
    </row>
    <row r="115" spans="1:16" x14ac:dyDescent="0.3">
      <c r="A115">
        <v>27</v>
      </c>
      <c r="B115">
        <v>32</v>
      </c>
      <c r="C115">
        <v>8</v>
      </c>
      <c r="D115">
        <v>3.7494000000000001</v>
      </c>
      <c r="E115">
        <v>2.0000000000000001E-4</v>
      </c>
      <c r="F115" s="2">
        <f t="shared" si="18"/>
        <v>1.3143570187071621E-3</v>
      </c>
      <c r="G115">
        <f t="shared" si="15"/>
        <v>0.70646388519346015</v>
      </c>
      <c r="H115">
        <f t="shared" si="16"/>
        <v>40.525937669540347</v>
      </c>
      <c r="I115">
        <f t="shared" si="17"/>
        <v>-1.296065620034796</v>
      </c>
      <c r="J115">
        <f t="shared" si="19"/>
        <v>-74.204296954389577</v>
      </c>
      <c r="K115">
        <f t="shared" si="20"/>
        <v>0.86994191891044637</v>
      </c>
      <c r="L115">
        <f t="shared" si="21"/>
        <v>49.844000375080675</v>
      </c>
      <c r="M115">
        <f>(A115*200*0.001/111.2)+DEGREES(G115)</f>
        <v>40.525960151079133</v>
      </c>
      <c r="N115">
        <f>(B115*200*0.001)/(COS(RADIANS(M115))*111.2) + J115</f>
        <v>-74.128579185270638</v>
      </c>
      <c r="O115">
        <f>M115 - H115</f>
        <v>2.2481538785257271E-5</v>
      </c>
      <c r="P115">
        <f>N115-J115</f>
        <v>7.5717769118938349E-2</v>
      </c>
    </row>
    <row r="116" spans="1:16" x14ac:dyDescent="0.3">
      <c r="A116">
        <v>27</v>
      </c>
      <c r="B116">
        <v>32</v>
      </c>
      <c r="C116">
        <v>10</v>
      </c>
      <c r="D116">
        <v>4.0016999999999996</v>
      </c>
      <c r="E116">
        <v>1E-4</v>
      </c>
      <c r="F116" s="2">
        <f t="shared" si="18"/>
        <v>1.3143570187071621E-3</v>
      </c>
      <c r="G116">
        <f t="shared" si="15"/>
        <v>0.70646388519346015</v>
      </c>
      <c r="H116">
        <f t="shared" si="16"/>
        <v>40.525937669540347</v>
      </c>
      <c r="I116">
        <f t="shared" si="17"/>
        <v>-1.296065620034796</v>
      </c>
      <c r="J116">
        <f t="shared" si="19"/>
        <v>-74.204296954389577</v>
      </c>
      <c r="K116">
        <f t="shared" si="20"/>
        <v>0.86994191891044637</v>
      </c>
      <c r="L116">
        <f t="shared" si="21"/>
        <v>49.844000375080675</v>
      </c>
      <c r="M116">
        <f>(A116*200*0.001/111.2)+DEGREES(G116)</f>
        <v>40.525960151079133</v>
      </c>
      <c r="N116">
        <f>(B116*200*0.001)/(COS(RADIANS(M116))*111.2) + J116</f>
        <v>-74.128579185270638</v>
      </c>
      <c r="O116">
        <f>M116 - H116</f>
        <v>2.2481538785257271E-5</v>
      </c>
      <c r="P116">
        <f>N116-J116</f>
        <v>7.5717769118938349E-2</v>
      </c>
    </row>
    <row r="117" spans="1:16" x14ac:dyDescent="0.3">
      <c r="A117">
        <v>27</v>
      </c>
      <c r="B117">
        <v>32</v>
      </c>
      <c r="C117">
        <v>9</v>
      </c>
      <c r="D117">
        <v>3.8708999999999998</v>
      </c>
      <c r="E117">
        <v>1E-4</v>
      </c>
      <c r="F117" s="2">
        <f t="shared" si="18"/>
        <v>1.3143570187071621E-3</v>
      </c>
      <c r="G117">
        <f t="shared" si="15"/>
        <v>0.70646388519346015</v>
      </c>
      <c r="H117">
        <f t="shared" si="16"/>
        <v>40.525937669540347</v>
      </c>
      <c r="I117">
        <f t="shared" si="17"/>
        <v>-1.296065620034796</v>
      </c>
      <c r="J117">
        <f t="shared" si="19"/>
        <v>-74.204296954389577</v>
      </c>
      <c r="K117">
        <f t="shared" si="20"/>
        <v>0.86994191891044637</v>
      </c>
      <c r="L117">
        <f t="shared" si="21"/>
        <v>49.844000375080675</v>
      </c>
      <c r="M117">
        <f>(A117*200*0.001/111.2)+DEGREES(G117)</f>
        <v>40.525960151079133</v>
      </c>
      <c r="N117">
        <f>(B117*200*0.001)/(COS(RADIANS(M117))*111.2) + J117</f>
        <v>-74.128579185270638</v>
      </c>
      <c r="O117">
        <f>M117 - H117</f>
        <v>2.2481538785257271E-5</v>
      </c>
      <c r="P117">
        <f>N117-J117</f>
        <v>7.5717769118938349E-2</v>
      </c>
    </row>
    <row r="118" spans="1:16" x14ac:dyDescent="0.3">
      <c r="A118">
        <v>27</v>
      </c>
      <c r="B118">
        <v>32</v>
      </c>
      <c r="C118">
        <v>11</v>
      </c>
      <c r="D118">
        <v>3.8300999999999998</v>
      </c>
      <c r="E118">
        <v>1E-4</v>
      </c>
      <c r="F118" s="2">
        <f t="shared" si="18"/>
        <v>1.3143570187071621E-3</v>
      </c>
      <c r="G118">
        <f t="shared" si="15"/>
        <v>0.70646388519346015</v>
      </c>
      <c r="H118">
        <f t="shared" si="16"/>
        <v>40.525937669540347</v>
      </c>
      <c r="I118">
        <f t="shared" si="17"/>
        <v>-1.296065620034796</v>
      </c>
      <c r="J118">
        <f t="shared" si="19"/>
        <v>-74.204296954389577</v>
      </c>
      <c r="K118">
        <f t="shared" si="20"/>
        <v>0.86994191891044637</v>
      </c>
      <c r="L118">
        <f t="shared" si="21"/>
        <v>49.844000375080675</v>
      </c>
      <c r="M118">
        <f>(A118*200*0.001/111.2)+DEGREES(G118)</f>
        <v>40.525960151079133</v>
      </c>
      <c r="N118">
        <f>(B118*200*0.001)/(COS(RADIANS(M118))*111.2) + J118</f>
        <v>-74.128579185270638</v>
      </c>
      <c r="O118">
        <f>M118 - H118</f>
        <v>2.2481538785257271E-5</v>
      </c>
      <c r="P118">
        <f>N118-J118</f>
        <v>7.5717769118938349E-2</v>
      </c>
    </row>
    <row r="119" spans="1:16" x14ac:dyDescent="0.3">
      <c r="A119">
        <v>27</v>
      </c>
      <c r="B119">
        <v>32</v>
      </c>
      <c r="C119">
        <v>13</v>
      </c>
      <c r="D119">
        <v>3.3771</v>
      </c>
      <c r="E119">
        <v>6.9999999999999999E-4</v>
      </c>
      <c r="F119" s="2">
        <f t="shared" si="18"/>
        <v>1.3143570187071621E-3</v>
      </c>
      <c r="G119">
        <f t="shared" si="15"/>
        <v>0.70646388519346015</v>
      </c>
      <c r="H119">
        <f t="shared" si="16"/>
        <v>40.525937669540347</v>
      </c>
      <c r="I119">
        <f t="shared" si="17"/>
        <v>-1.296065620034796</v>
      </c>
      <c r="J119">
        <f t="shared" si="19"/>
        <v>-74.204296954389577</v>
      </c>
      <c r="K119">
        <f t="shared" si="20"/>
        <v>0.86994191891044637</v>
      </c>
      <c r="L119">
        <f t="shared" si="21"/>
        <v>49.844000375080675</v>
      </c>
      <c r="M119">
        <f>(A119*200*0.001/111.2)+DEGREES(G119)</f>
        <v>40.525960151079133</v>
      </c>
      <c r="N119">
        <f>(B119*200*0.001)/(COS(RADIANS(M119))*111.2) + J119</f>
        <v>-74.128579185270638</v>
      </c>
      <c r="O119">
        <f>M119 - H119</f>
        <v>2.2481538785257271E-5</v>
      </c>
      <c r="P119">
        <f>N119-J119</f>
        <v>7.5717769118938349E-2</v>
      </c>
    </row>
    <row r="120" spans="1:16" x14ac:dyDescent="0.3">
      <c r="A120">
        <v>27</v>
      </c>
      <c r="B120">
        <v>32</v>
      </c>
      <c r="C120">
        <v>12</v>
      </c>
      <c r="D120">
        <v>3.1583999999999999</v>
      </c>
      <c r="E120">
        <v>1.6000000000000001E-3</v>
      </c>
      <c r="F120" s="2">
        <f t="shared" si="18"/>
        <v>1.3143570187071621E-3</v>
      </c>
      <c r="G120">
        <f t="shared" si="15"/>
        <v>0.70646388519346015</v>
      </c>
      <c r="H120">
        <f t="shared" si="16"/>
        <v>40.525937669540347</v>
      </c>
      <c r="I120">
        <f t="shared" si="17"/>
        <v>-1.296065620034796</v>
      </c>
      <c r="J120">
        <f t="shared" si="19"/>
        <v>-74.204296954389577</v>
      </c>
      <c r="K120">
        <f t="shared" si="20"/>
        <v>0.86994191891044637</v>
      </c>
      <c r="L120">
        <f t="shared" si="21"/>
        <v>49.844000375080675</v>
      </c>
      <c r="M120">
        <f>(A120*200*0.001/111.2)+DEGREES(G120)</f>
        <v>40.525960151079133</v>
      </c>
      <c r="N120">
        <f>(B120*200*0.001)/(COS(RADIANS(M120))*111.2) + J120</f>
        <v>-74.128579185270638</v>
      </c>
      <c r="O120">
        <f>M120 - H120</f>
        <v>2.2481538785257271E-5</v>
      </c>
      <c r="P120">
        <f>N120-J120</f>
        <v>7.5717769118938349E-2</v>
      </c>
    </row>
    <row r="121" spans="1:16" x14ac:dyDescent="0.3">
      <c r="A121">
        <v>27</v>
      </c>
      <c r="B121">
        <v>32</v>
      </c>
      <c r="C121">
        <v>14</v>
      </c>
      <c r="D121">
        <v>2.9474</v>
      </c>
      <c r="E121">
        <v>3.2000000000000002E-3</v>
      </c>
      <c r="F121" s="2">
        <f t="shared" si="18"/>
        <v>1.3143570187071621E-3</v>
      </c>
      <c r="G121">
        <f t="shared" si="15"/>
        <v>0.70646388519346015</v>
      </c>
      <c r="H121">
        <f t="shared" si="16"/>
        <v>40.525937669540347</v>
      </c>
      <c r="I121">
        <f t="shared" si="17"/>
        <v>-1.296065620034796</v>
      </c>
      <c r="J121">
        <f t="shared" si="19"/>
        <v>-74.204296954389577</v>
      </c>
      <c r="K121">
        <f t="shared" si="20"/>
        <v>0.86994191891044637</v>
      </c>
      <c r="L121">
        <f t="shared" si="21"/>
        <v>49.844000375080675</v>
      </c>
      <c r="M121">
        <f>(A121*200*0.001/111.2)+DEGREES(G121)</f>
        <v>40.525960151079133</v>
      </c>
      <c r="N121">
        <f>(B121*200*0.001)/(COS(RADIANS(M121))*111.2) + J121</f>
        <v>-74.128579185270638</v>
      </c>
      <c r="O121">
        <f>M121 - H121</f>
        <v>2.2481538785257271E-5</v>
      </c>
      <c r="P121">
        <f>N121-J121</f>
        <v>7.5717769118938349E-2</v>
      </c>
    </row>
    <row r="122" spans="1:16" x14ac:dyDescent="0.3">
      <c r="A122">
        <v>27</v>
      </c>
      <c r="B122">
        <v>32</v>
      </c>
      <c r="C122">
        <v>15</v>
      </c>
      <c r="D122">
        <v>2.7282999999999999</v>
      </c>
      <c r="E122">
        <v>6.4000000000000003E-3</v>
      </c>
      <c r="F122" s="2">
        <f t="shared" si="18"/>
        <v>1.3143570187071621E-3</v>
      </c>
      <c r="G122">
        <f t="shared" si="15"/>
        <v>0.70646388519346015</v>
      </c>
      <c r="H122">
        <f t="shared" si="16"/>
        <v>40.525937669540347</v>
      </c>
      <c r="I122">
        <f t="shared" si="17"/>
        <v>-1.296065620034796</v>
      </c>
      <c r="J122">
        <f t="shared" si="19"/>
        <v>-74.204296954389577</v>
      </c>
      <c r="K122">
        <f t="shared" si="20"/>
        <v>0.86994191891044637</v>
      </c>
      <c r="L122">
        <f t="shared" si="21"/>
        <v>49.844000375080675</v>
      </c>
      <c r="M122">
        <f>(A122*200*0.001/111.2)+DEGREES(G122)</f>
        <v>40.525960151079133</v>
      </c>
      <c r="N122">
        <f>(B122*200*0.001)/(COS(RADIANS(M122))*111.2) + J122</f>
        <v>-74.128579185270638</v>
      </c>
      <c r="O122">
        <f>M122 - H122</f>
        <v>2.2481538785257271E-5</v>
      </c>
      <c r="P122">
        <f>N122-J122</f>
        <v>7.5717769118938349E-2</v>
      </c>
    </row>
    <row r="123" spans="1:16" x14ac:dyDescent="0.3">
      <c r="A123">
        <v>27</v>
      </c>
      <c r="B123">
        <v>32</v>
      </c>
      <c r="C123">
        <v>0</v>
      </c>
      <c r="D123">
        <v>2.1659000000000002</v>
      </c>
      <c r="E123">
        <v>3.0300000000000001E-2</v>
      </c>
      <c r="F123" s="2">
        <f t="shared" si="18"/>
        <v>1.3143570187071621E-3</v>
      </c>
      <c r="G123">
        <f t="shared" si="15"/>
        <v>0.70646388519346015</v>
      </c>
      <c r="H123">
        <f t="shared" si="16"/>
        <v>40.525937669540347</v>
      </c>
      <c r="I123">
        <f t="shared" si="17"/>
        <v>-1.296065620034796</v>
      </c>
      <c r="J123">
        <f t="shared" si="19"/>
        <v>-74.204296954389577</v>
      </c>
      <c r="K123">
        <f t="shared" si="20"/>
        <v>0.86994191891044637</v>
      </c>
      <c r="L123">
        <f t="shared" si="21"/>
        <v>49.844000375080675</v>
      </c>
      <c r="M123">
        <f>(A123*200*0.001/111.2)+DEGREES(G123)</f>
        <v>40.525960151079133</v>
      </c>
      <c r="N123">
        <f>(B123*200*0.001)/(COS(RADIANS(M123))*111.2) + J123</f>
        <v>-74.128579185270638</v>
      </c>
      <c r="O123">
        <f>M123 - H123</f>
        <v>2.2481538785257271E-5</v>
      </c>
      <c r="P123">
        <f>N123-J123</f>
        <v>7.5717769118938349E-2</v>
      </c>
    </row>
    <row r="124" spans="1:16" x14ac:dyDescent="0.3">
      <c r="A124">
        <v>27</v>
      </c>
      <c r="B124">
        <v>32</v>
      </c>
      <c r="C124">
        <v>1</v>
      </c>
      <c r="D124">
        <v>2.9085999999999999</v>
      </c>
      <c r="E124">
        <v>3.5999999999999999E-3</v>
      </c>
      <c r="F124" s="2">
        <f t="shared" si="18"/>
        <v>1.3143570187071621E-3</v>
      </c>
      <c r="G124">
        <f t="shared" si="15"/>
        <v>0.70646388519346015</v>
      </c>
      <c r="H124">
        <f t="shared" si="16"/>
        <v>40.525937669540347</v>
      </c>
      <c r="I124">
        <f t="shared" si="17"/>
        <v>-1.296065620034796</v>
      </c>
      <c r="J124">
        <f t="shared" si="19"/>
        <v>-74.204296954389577</v>
      </c>
      <c r="K124">
        <f t="shared" si="20"/>
        <v>0.86994191891044637</v>
      </c>
      <c r="L124">
        <f t="shared" si="21"/>
        <v>49.844000375080675</v>
      </c>
      <c r="M124">
        <f>(A124*200*0.001/111.2)+DEGREES(G124)</f>
        <v>40.525960151079133</v>
      </c>
      <c r="N124">
        <f>(B124*200*0.001)/(COS(RADIANS(M124))*111.2) + J124</f>
        <v>-74.128579185270638</v>
      </c>
      <c r="O124">
        <f>M124 - H124</f>
        <v>2.2481538785257271E-5</v>
      </c>
      <c r="P124">
        <f>N124-J124</f>
        <v>7.5717769118938349E-2</v>
      </c>
    </row>
    <row r="125" spans="1:16" x14ac:dyDescent="0.3">
      <c r="A125">
        <v>27</v>
      </c>
      <c r="B125">
        <v>32</v>
      </c>
      <c r="C125">
        <v>2</v>
      </c>
      <c r="D125">
        <v>3.2488999999999999</v>
      </c>
      <c r="E125">
        <v>1.1999999999999999E-3</v>
      </c>
      <c r="F125" s="2">
        <f t="shared" si="18"/>
        <v>1.3143570187071621E-3</v>
      </c>
      <c r="G125">
        <f t="shared" si="15"/>
        <v>0.70646388519346015</v>
      </c>
      <c r="H125">
        <f t="shared" si="16"/>
        <v>40.525937669540347</v>
      </c>
      <c r="I125">
        <f t="shared" si="17"/>
        <v>-1.296065620034796</v>
      </c>
      <c r="J125">
        <f t="shared" si="19"/>
        <v>-74.204296954389577</v>
      </c>
      <c r="K125">
        <f t="shared" si="20"/>
        <v>0.86994191891044637</v>
      </c>
      <c r="L125">
        <f t="shared" si="21"/>
        <v>49.844000375080675</v>
      </c>
      <c r="M125">
        <f>(A125*200*0.001/111.2)+DEGREES(G125)</f>
        <v>40.525960151079133</v>
      </c>
      <c r="N125">
        <f>(B125*200*0.001)/(COS(RADIANS(M125))*111.2) + J125</f>
        <v>-74.128579185270638</v>
      </c>
      <c r="O125">
        <f>M125 - H125</f>
        <v>2.2481538785257271E-5</v>
      </c>
      <c r="P125">
        <f>N125-J125</f>
        <v>7.5717769118938349E-2</v>
      </c>
    </row>
    <row r="126" spans="1:16" x14ac:dyDescent="0.3">
      <c r="A126">
        <v>27</v>
      </c>
      <c r="B126">
        <v>32</v>
      </c>
      <c r="C126">
        <v>3</v>
      </c>
      <c r="D126">
        <v>3.7259000000000002</v>
      </c>
      <c r="E126">
        <v>2.0000000000000001E-4</v>
      </c>
      <c r="F126" s="2">
        <f t="shared" si="18"/>
        <v>1.3143570187071621E-3</v>
      </c>
      <c r="G126">
        <f t="shared" si="15"/>
        <v>0.70646388519346015</v>
      </c>
      <c r="H126">
        <f t="shared" si="16"/>
        <v>40.525937669540347</v>
      </c>
      <c r="I126">
        <f t="shared" si="17"/>
        <v>-1.296065620034796</v>
      </c>
      <c r="J126">
        <f t="shared" si="19"/>
        <v>-74.204296954389577</v>
      </c>
      <c r="K126">
        <f t="shared" si="20"/>
        <v>0.86994191891044637</v>
      </c>
      <c r="L126">
        <f t="shared" si="21"/>
        <v>49.844000375080675</v>
      </c>
      <c r="M126">
        <f>(A126*200*0.001/111.2)+DEGREES(G126)</f>
        <v>40.525960151079133</v>
      </c>
      <c r="N126">
        <f>(B126*200*0.001)/(COS(RADIANS(M126))*111.2) + J126</f>
        <v>-74.128579185270638</v>
      </c>
      <c r="O126">
        <f>M126 - H126</f>
        <v>2.2481538785257271E-5</v>
      </c>
      <c r="P126">
        <f>N126-J126</f>
        <v>7.5717769118938349E-2</v>
      </c>
    </row>
    <row r="127" spans="1:16" x14ac:dyDescent="0.3">
      <c r="A127">
        <v>27</v>
      </c>
      <c r="B127">
        <v>32</v>
      </c>
      <c r="C127">
        <v>4</v>
      </c>
      <c r="D127">
        <v>3.7764000000000002</v>
      </c>
      <c r="E127">
        <v>2.0000000000000001E-4</v>
      </c>
      <c r="F127" s="2">
        <f t="shared" si="18"/>
        <v>1.3143570187071621E-3</v>
      </c>
      <c r="G127">
        <f t="shared" si="15"/>
        <v>0.70646388519346015</v>
      </c>
      <c r="H127">
        <f t="shared" si="16"/>
        <v>40.525937669540347</v>
      </c>
      <c r="I127">
        <f t="shared" si="17"/>
        <v>-1.296065620034796</v>
      </c>
      <c r="J127">
        <f t="shared" si="19"/>
        <v>-74.204296954389577</v>
      </c>
      <c r="K127">
        <f t="shared" si="20"/>
        <v>0.86994191891044637</v>
      </c>
      <c r="L127">
        <f t="shared" si="21"/>
        <v>49.844000375080675</v>
      </c>
      <c r="M127">
        <f>(A127*200*0.001/111.2)+DEGREES(G127)</f>
        <v>40.525960151079133</v>
      </c>
      <c r="N127">
        <f>(B127*200*0.001)/(COS(RADIANS(M127))*111.2) + J127</f>
        <v>-74.128579185270638</v>
      </c>
      <c r="O127">
        <f>M127 - H127</f>
        <v>2.2481538785257271E-5</v>
      </c>
      <c r="P127">
        <f>N127-J127</f>
        <v>7.5717769118938349E-2</v>
      </c>
    </row>
    <row r="128" spans="1:16" x14ac:dyDescent="0.3">
      <c r="A128">
        <v>27</v>
      </c>
      <c r="B128">
        <v>32</v>
      </c>
      <c r="C128">
        <v>5</v>
      </c>
      <c r="D128">
        <v>3.8469000000000002</v>
      </c>
      <c r="E128">
        <v>1E-4</v>
      </c>
      <c r="F128" s="2">
        <f t="shared" si="18"/>
        <v>1.3143570187071621E-3</v>
      </c>
      <c r="G128">
        <f t="shared" si="15"/>
        <v>0.70646388519346015</v>
      </c>
      <c r="H128">
        <f t="shared" si="16"/>
        <v>40.525937669540347</v>
      </c>
      <c r="I128">
        <f t="shared" si="17"/>
        <v>-1.296065620034796</v>
      </c>
      <c r="J128">
        <f t="shared" si="19"/>
        <v>-74.204296954389577</v>
      </c>
      <c r="K128">
        <f t="shared" si="20"/>
        <v>0.86994191891044637</v>
      </c>
      <c r="L128">
        <f t="shared" si="21"/>
        <v>49.844000375080675</v>
      </c>
      <c r="M128">
        <f>(A128*200*0.001/111.2)+DEGREES(G128)</f>
        <v>40.525960151079133</v>
      </c>
      <c r="N128">
        <f>(B128*200*0.001)/(COS(RADIANS(M128))*111.2) + J128</f>
        <v>-74.128579185270638</v>
      </c>
      <c r="O128">
        <f>M128 - H128</f>
        <v>2.2481538785257271E-5</v>
      </c>
      <c r="P128">
        <f>N128-J128</f>
        <v>7.5717769118938349E-2</v>
      </c>
    </row>
    <row r="129" spans="1:16" x14ac:dyDescent="0.3">
      <c r="A129">
        <v>27</v>
      </c>
      <c r="B129">
        <v>32</v>
      </c>
      <c r="C129">
        <v>6</v>
      </c>
      <c r="D129">
        <v>3.7948</v>
      </c>
      <c r="E129">
        <v>1E-4</v>
      </c>
      <c r="F129" s="2">
        <f t="shared" si="18"/>
        <v>1.3143570187071621E-3</v>
      </c>
      <c r="G129">
        <f t="shared" si="15"/>
        <v>0.70646388519346015</v>
      </c>
      <c r="H129">
        <f t="shared" si="16"/>
        <v>40.525937669540347</v>
      </c>
      <c r="I129">
        <f t="shared" si="17"/>
        <v>-1.296065620034796</v>
      </c>
      <c r="J129">
        <f t="shared" si="19"/>
        <v>-74.204296954389577</v>
      </c>
      <c r="K129">
        <f t="shared" si="20"/>
        <v>0.86994191891044637</v>
      </c>
      <c r="L129">
        <f t="shared" si="21"/>
        <v>49.844000375080675</v>
      </c>
      <c r="M129">
        <f>(A129*200*0.001/111.2)+DEGREES(G129)</f>
        <v>40.525960151079133</v>
      </c>
      <c r="N129">
        <f>(B129*200*0.001)/(COS(RADIANS(M129))*111.2) + J129</f>
        <v>-74.128579185270638</v>
      </c>
      <c r="O129">
        <f>M129 - H129</f>
        <v>2.2481538785257271E-5</v>
      </c>
      <c r="P129">
        <f>N129-J129</f>
        <v>7.5717769118938349E-2</v>
      </c>
    </row>
    <row r="130" spans="1:16" x14ac:dyDescent="0.3">
      <c r="A130">
        <v>27</v>
      </c>
      <c r="B130">
        <v>32</v>
      </c>
      <c r="C130">
        <v>7</v>
      </c>
      <c r="D130">
        <v>3.8338000000000001</v>
      </c>
      <c r="E130">
        <v>1E-4</v>
      </c>
      <c r="F130" s="2">
        <f t="shared" ref="F130:F161" si="22">SQRT(POWER(A130*200,2)+POWER(B130*200,2))*0.001/6371</f>
        <v>1.3143570187071621E-3</v>
      </c>
      <c r="G130">
        <f t="shared" si="15"/>
        <v>0.70646388519346015</v>
      </c>
      <c r="H130">
        <f t="shared" si="16"/>
        <v>40.525937669540347</v>
      </c>
      <c r="I130">
        <f t="shared" si="17"/>
        <v>-1.296065620034796</v>
      </c>
      <c r="J130">
        <f t="shared" ref="J130:J161" si="23" xml:space="preserve"> DEGREES($I$2 + ATAN2(COS(F130)-SIN(G130)*SIN(H130), SIN(K130)*SIN(F130)*COS(G130)))</f>
        <v>-74.204296954389577</v>
      </c>
      <c r="K130">
        <f t="shared" ref="K130:K161" si="24">ATAN2(A130,B130)</f>
        <v>0.86994191891044637</v>
      </c>
      <c r="L130">
        <f t="shared" ref="L130:L161" si="25">DEGREES(K130)</f>
        <v>49.844000375080675</v>
      </c>
      <c r="M130">
        <f>(A130*200*0.001/111.2)+DEGREES(G130)</f>
        <v>40.525960151079133</v>
      </c>
      <c r="N130">
        <f>(B130*200*0.001)/(COS(RADIANS(M130))*111.2) + J130</f>
        <v>-74.128579185270638</v>
      </c>
      <c r="O130">
        <f>M130 - H130</f>
        <v>2.2481538785257271E-5</v>
      </c>
      <c r="P130">
        <f>N130-J130</f>
        <v>7.5717769118938349E-2</v>
      </c>
    </row>
    <row r="131" spans="1:16" x14ac:dyDescent="0.3">
      <c r="A131">
        <v>26</v>
      </c>
      <c r="B131">
        <v>32</v>
      </c>
      <c r="C131">
        <v>14</v>
      </c>
      <c r="D131">
        <v>3.8971</v>
      </c>
      <c r="E131">
        <v>1E-4</v>
      </c>
      <c r="F131" s="2">
        <f t="shared" si="22"/>
        <v>1.2943354655839462E-3</v>
      </c>
      <c r="G131">
        <f t="shared" ref="G131:G168" si="26">RADIANS(40.477399)</f>
        <v>0.70646388519346015</v>
      </c>
      <c r="H131">
        <f t="shared" ref="H131:H168" si="27">DEGREES(ASIN(SIN(G131)*COS(F131) + COS(G131)*SIN(F131)*COS(K131)))</f>
        <v>40.524139027293771</v>
      </c>
      <c r="I131">
        <f t="shared" ref="I131:I168" si="28">RADIANS(-74.25909)</f>
        <v>-1.296065620034796</v>
      </c>
      <c r="J131">
        <f t="shared" si="23"/>
        <v>-74.204220739136147</v>
      </c>
      <c r="K131">
        <f t="shared" si="24"/>
        <v>0.8884797719201486</v>
      </c>
      <c r="L131">
        <f t="shared" si="25"/>
        <v>50.906141113770502</v>
      </c>
      <c r="M131">
        <f>(A131*200*0.001/111.2)+DEGREES(G131)</f>
        <v>40.524161589928056</v>
      </c>
      <c r="N131">
        <f>(B131*200*0.001)/(COS(RADIANS(M131))*111.2) + J131</f>
        <v>-74.128505001803788</v>
      </c>
      <c r="O131">
        <f>M131 - H131</f>
        <v>2.2562634285350214E-5</v>
      </c>
      <c r="P131">
        <f>N131-J131</f>
        <v>7.5715737332359367E-2</v>
      </c>
    </row>
    <row r="132" spans="1:16" x14ac:dyDescent="0.3">
      <c r="A132">
        <v>26</v>
      </c>
      <c r="B132">
        <v>32</v>
      </c>
      <c r="C132">
        <v>15</v>
      </c>
      <c r="D132">
        <v>3.4912000000000001</v>
      </c>
      <c r="E132">
        <v>5.0000000000000001E-4</v>
      </c>
      <c r="F132" s="2">
        <f t="shared" si="22"/>
        <v>1.2943354655839462E-3</v>
      </c>
      <c r="G132">
        <f t="shared" si="26"/>
        <v>0.70646388519346015</v>
      </c>
      <c r="H132">
        <f t="shared" si="27"/>
        <v>40.524139027293771</v>
      </c>
      <c r="I132">
        <f t="shared" si="28"/>
        <v>-1.296065620034796</v>
      </c>
      <c r="J132">
        <f t="shared" si="23"/>
        <v>-74.204220739136147</v>
      </c>
      <c r="K132">
        <f t="shared" si="24"/>
        <v>0.8884797719201486</v>
      </c>
      <c r="L132">
        <f t="shared" si="25"/>
        <v>50.906141113770502</v>
      </c>
      <c r="M132">
        <f>(A132*200*0.001/111.2)+DEGREES(G132)</f>
        <v>40.524161589928056</v>
      </c>
      <c r="N132">
        <f>(B132*200*0.001)/(COS(RADIANS(M132))*111.2) + J132</f>
        <v>-74.128505001803788</v>
      </c>
      <c r="O132">
        <f>M132 - H132</f>
        <v>2.2562634285350214E-5</v>
      </c>
      <c r="P132">
        <f>N132-J132</f>
        <v>7.5715737332359367E-2</v>
      </c>
    </row>
    <row r="133" spans="1:16" x14ac:dyDescent="0.3">
      <c r="A133">
        <v>26</v>
      </c>
      <c r="B133">
        <v>32</v>
      </c>
      <c r="C133">
        <v>0</v>
      </c>
      <c r="D133">
        <v>3.1242000000000001</v>
      </c>
      <c r="E133">
        <v>1.8E-3</v>
      </c>
      <c r="F133" s="2">
        <f t="shared" si="22"/>
        <v>1.2943354655839462E-3</v>
      </c>
      <c r="G133">
        <f t="shared" si="26"/>
        <v>0.70646388519346015</v>
      </c>
      <c r="H133">
        <f t="shared" si="27"/>
        <v>40.524139027293771</v>
      </c>
      <c r="I133">
        <f t="shared" si="28"/>
        <v>-1.296065620034796</v>
      </c>
      <c r="J133">
        <f t="shared" si="23"/>
        <v>-74.204220739136147</v>
      </c>
      <c r="K133">
        <f t="shared" si="24"/>
        <v>0.8884797719201486</v>
      </c>
      <c r="L133">
        <f t="shared" si="25"/>
        <v>50.906141113770502</v>
      </c>
      <c r="M133">
        <f>(A133*200*0.001/111.2)+DEGREES(G133)</f>
        <v>40.524161589928056</v>
      </c>
      <c r="N133">
        <f>(B133*200*0.001)/(COS(RADIANS(M133))*111.2) + J133</f>
        <v>-74.128505001803788</v>
      </c>
      <c r="O133">
        <f>M133 - H133</f>
        <v>2.2562634285350214E-5</v>
      </c>
      <c r="P133">
        <f>N133-J133</f>
        <v>7.5715737332359367E-2</v>
      </c>
    </row>
    <row r="134" spans="1:16" x14ac:dyDescent="0.3">
      <c r="A134">
        <v>25</v>
      </c>
      <c r="B134">
        <v>32</v>
      </c>
      <c r="C134">
        <v>8</v>
      </c>
      <c r="D134">
        <v>3.9083000000000001</v>
      </c>
      <c r="E134">
        <v>1E-4</v>
      </c>
      <c r="F134" s="2">
        <f t="shared" si="22"/>
        <v>1.2747725948357843E-3</v>
      </c>
      <c r="G134">
        <f t="shared" si="26"/>
        <v>0.70646388519346015</v>
      </c>
      <c r="H134">
        <f t="shared" si="27"/>
        <v>40.522340385047116</v>
      </c>
      <c r="I134">
        <f t="shared" si="28"/>
        <v>-1.296065620034796</v>
      </c>
      <c r="J134">
        <f t="shared" si="23"/>
        <v>-74.204144356594796</v>
      </c>
      <c r="K134">
        <f t="shared" si="24"/>
        <v>0.90759333408880338</v>
      </c>
      <c r="L134">
        <f t="shared" si="25"/>
        <v>52.001267557495339</v>
      </c>
      <c r="M134">
        <f>(A134*200*0.001/111.2)+DEGREES(G134)</f>
        <v>40.522363028776979</v>
      </c>
      <c r="N134">
        <f>(B134*200*0.001)/(COS(RADIANS(M134))*111.2) + J134</f>
        <v>-74.128430650865354</v>
      </c>
      <c r="O134">
        <f>M134 - H134</f>
        <v>2.2643729863602857E-5</v>
      </c>
      <c r="P134">
        <f>N134-J134</f>
        <v>7.5713705729441472E-2</v>
      </c>
    </row>
    <row r="135" spans="1:16" x14ac:dyDescent="0.3">
      <c r="A135">
        <v>25</v>
      </c>
      <c r="B135">
        <v>32</v>
      </c>
      <c r="C135">
        <v>10</v>
      </c>
      <c r="D135">
        <v>3.8692000000000002</v>
      </c>
      <c r="E135">
        <v>1E-4</v>
      </c>
      <c r="F135" s="2">
        <f t="shared" si="22"/>
        <v>1.2747725948357843E-3</v>
      </c>
      <c r="G135">
        <f t="shared" si="26"/>
        <v>0.70646388519346015</v>
      </c>
      <c r="H135">
        <f t="shared" si="27"/>
        <v>40.522340385047116</v>
      </c>
      <c r="I135">
        <f t="shared" si="28"/>
        <v>-1.296065620034796</v>
      </c>
      <c r="J135">
        <f t="shared" si="23"/>
        <v>-74.204144356594796</v>
      </c>
      <c r="K135">
        <f t="shared" si="24"/>
        <v>0.90759333408880338</v>
      </c>
      <c r="L135">
        <f t="shared" si="25"/>
        <v>52.001267557495339</v>
      </c>
      <c r="M135">
        <f>(A135*200*0.001/111.2)+DEGREES(G135)</f>
        <v>40.522363028776979</v>
      </c>
      <c r="N135">
        <f>(B135*200*0.001)/(COS(RADIANS(M135))*111.2) + J135</f>
        <v>-74.128430650865354</v>
      </c>
      <c r="O135">
        <f>M135 - H135</f>
        <v>2.2643729863602857E-5</v>
      </c>
      <c r="P135">
        <f>N135-J135</f>
        <v>7.5713705729441472E-2</v>
      </c>
    </row>
    <row r="136" spans="1:16" x14ac:dyDescent="0.3">
      <c r="A136">
        <v>25</v>
      </c>
      <c r="B136">
        <v>32</v>
      </c>
      <c r="C136">
        <v>9</v>
      </c>
      <c r="D136">
        <v>3.8395000000000001</v>
      </c>
      <c r="E136">
        <v>1E-4</v>
      </c>
      <c r="F136" s="2">
        <f t="shared" si="22"/>
        <v>1.2747725948357843E-3</v>
      </c>
      <c r="G136">
        <f t="shared" si="26"/>
        <v>0.70646388519346015</v>
      </c>
      <c r="H136">
        <f t="shared" si="27"/>
        <v>40.522340385047116</v>
      </c>
      <c r="I136">
        <f t="shared" si="28"/>
        <v>-1.296065620034796</v>
      </c>
      <c r="J136">
        <f t="shared" si="23"/>
        <v>-74.204144356594796</v>
      </c>
      <c r="K136">
        <f t="shared" si="24"/>
        <v>0.90759333408880338</v>
      </c>
      <c r="L136">
        <f t="shared" si="25"/>
        <v>52.001267557495339</v>
      </c>
      <c r="M136">
        <f>(A136*200*0.001/111.2)+DEGREES(G136)</f>
        <v>40.522363028776979</v>
      </c>
      <c r="N136">
        <f>(B136*200*0.001)/(COS(RADIANS(M136))*111.2) + J136</f>
        <v>-74.128430650865354</v>
      </c>
      <c r="O136">
        <f>M136 - H136</f>
        <v>2.2643729863602857E-5</v>
      </c>
      <c r="P136">
        <f>N136-J136</f>
        <v>7.5713705729441472E-2</v>
      </c>
    </row>
    <row r="137" spans="1:16" x14ac:dyDescent="0.3">
      <c r="A137">
        <v>25</v>
      </c>
      <c r="B137">
        <v>32</v>
      </c>
      <c r="C137">
        <v>11</v>
      </c>
      <c r="D137">
        <v>3.7925</v>
      </c>
      <c r="E137">
        <v>1E-4</v>
      </c>
      <c r="F137" s="2">
        <f t="shared" si="22"/>
        <v>1.2747725948357843E-3</v>
      </c>
      <c r="G137">
        <f t="shared" si="26"/>
        <v>0.70646388519346015</v>
      </c>
      <c r="H137">
        <f t="shared" si="27"/>
        <v>40.522340385047116</v>
      </c>
      <c r="I137">
        <f t="shared" si="28"/>
        <v>-1.296065620034796</v>
      </c>
      <c r="J137">
        <f t="shared" si="23"/>
        <v>-74.204144356594796</v>
      </c>
      <c r="K137">
        <f t="shared" si="24"/>
        <v>0.90759333408880338</v>
      </c>
      <c r="L137">
        <f t="shared" si="25"/>
        <v>52.001267557495339</v>
      </c>
      <c r="M137">
        <f>(A137*200*0.001/111.2)+DEGREES(G137)</f>
        <v>40.522363028776979</v>
      </c>
      <c r="N137">
        <f>(B137*200*0.001)/(COS(RADIANS(M137))*111.2) + J137</f>
        <v>-74.128430650865354</v>
      </c>
      <c r="O137">
        <f>M137 - H137</f>
        <v>2.2643729863602857E-5</v>
      </c>
      <c r="P137">
        <f>N137-J137</f>
        <v>7.5713705729441472E-2</v>
      </c>
    </row>
    <row r="138" spans="1:16" x14ac:dyDescent="0.3">
      <c r="A138">
        <v>25</v>
      </c>
      <c r="B138">
        <v>32</v>
      </c>
      <c r="C138">
        <v>13</v>
      </c>
      <c r="D138">
        <v>3.2616999999999998</v>
      </c>
      <c r="E138">
        <v>1.1000000000000001E-3</v>
      </c>
      <c r="F138" s="2">
        <f t="shared" si="22"/>
        <v>1.2747725948357843E-3</v>
      </c>
      <c r="G138">
        <f t="shared" si="26"/>
        <v>0.70646388519346015</v>
      </c>
      <c r="H138">
        <f t="shared" si="27"/>
        <v>40.522340385047116</v>
      </c>
      <c r="I138">
        <f t="shared" si="28"/>
        <v>-1.296065620034796</v>
      </c>
      <c r="J138">
        <f t="shared" si="23"/>
        <v>-74.204144356594796</v>
      </c>
      <c r="K138">
        <f t="shared" si="24"/>
        <v>0.90759333408880338</v>
      </c>
      <c r="L138">
        <f t="shared" si="25"/>
        <v>52.001267557495339</v>
      </c>
      <c r="M138">
        <f>(A138*200*0.001/111.2)+DEGREES(G138)</f>
        <v>40.522363028776979</v>
      </c>
      <c r="N138">
        <f>(B138*200*0.001)/(COS(RADIANS(M138))*111.2) + J138</f>
        <v>-74.128430650865354</v>
      </c>
      <c r="O138">
        <f>M138 - H138</f>
        <v>2.2643729863602857E-5</v>
      </c>
      <c r="P138">
        <f>N138-J138</f>
        <v>7.5713705729441472E-2</v>
      </c>
    </row>
    <row r="139" spans="1:16" x14ac:dyDescent="0.3">
      <c r="A139">
        <v>25</v>
      </c>
      <c r="B139">
        <v>32</v>
      </c>
      <c r="C139">
        <v>12</v>
      </c>
      <c r="D139">
        <v>3.1387999999999998</v>
      </c>
      <c r="E139">
        <v>1.6999999999999999E-3</v>
      </c>
      <c r="F139" s="2">
        <f t="shared" si="22"/>
        <v>1.2747725948357843E-3</v>
      </c>
      <c r="G139">
        <f t="shared" si="26"/>
        <v>0.70646388519346015</v>
      </c>
      <c r="H139">
        <f t="shared" si="27"/>
        <v>40.522340385047116</v>
      </c>
      <c r="I139">
        <f t="shared" si="28"/>
        <v>-1.296065620034796</v>
      </c>
      <c r="J139">
        <f t="shared" si="23"/>
        <v>-74.204144356594796</v>
      </c>
      <c r="K139">
        <f t="shared" si="24"/>
        <v>0.90759333408880338</v>
      </c>
      <c r="L139">
        <f t="shared" si="25"/>
        <v>52.001267557495339</v>
      </c>
      <c r="M139">
        <f>(A139*200*0.001/111.2)+DEGREES(G139)</f>
        <v>40.522363028776979</v>
      </c>
      <c r="N139">
        <f>(B139*200*0.001)/(COS(RADIANS(M139))*111.2) + J139</f>
        <v>-74.128430650865354</v>
      </c>
      <c r="O139">
        <f>M139 - H139</f>
        <v>2.2643729863602857E-5</v>
      </c>
      <c r="P139">
        <f>N139-J139</f>
        <v>7.5713705729441472E-2</v>
      </c>
    </row>
    <row r="140" spans="1:16" x14ac:dyDescent="0.3">
      <c r="A140">
        <v>25</v>
      </c>
      <c r="B140">
        <v>32</v>
      </c>
      <c r="C140">
        <v>14</v>
      </c>
      <c r="D140">
        <v>2.9912000000000001</v>
      </c>
      <c r="E140">
        <v>2.8E-3</v>
      </c>
      <c r="F140" s="2">
        <f t="shared" si="22"/>
        <v>1.2747725948357843E-3</v>
      </c>
      <c r="G140">
        <f t="shared" si="26"/>
        <v>0.70646388519346015</v>
      </c>
      <c r="H140">
        <f t="shared" si="27"/>
        <v>40.522340385047116</v>
      </c>
      <c r="I140">
        <f t="shared" si="28"/>
        <v>-1.296065620034796</v>
      </c>
      <c r="J140">
        <f t="shared" si="23"/>
        <v>-74.204144356594796</v>
      </c>
      <c r="K140">
        <f t="shared" si="24"/>
        <v>0.90759333408880338</v>
      </c>
      <c r="L140">
        <f t="shared" si="25"/>
        <v>52.001267557495339</v>
      </c>
      <c r="M140">
        <f>(A140*200*0.001/111.2)+DEGREES(G140)</f>
        <v>40.522363028776979</v>
      </c>
      <c r="N140">
        <f>(B140*200*0.001)/(COS(RADIANS(M140))*111.2) + J140</f>
        <v>-74.128430650865354</v>
      </c>
      <c r="O140">
        <f>M140 - H140</f>
        <v>2.2643729863602857E-5</v>
      </c>
      <c r="P140">
        <f>N140-J140</f>
        <v>7.5713705729441472E-2</v>
      </c>
    </row>
    <row r="141" spans="1:16" x14ac:dyDescent="0.3">
      <c r="A141">
        <v>25</v>
      </c>
      <c r="B141">
        <v>32</v>
      </c>
      <c r="C141">
        <v>15</v>
      </c>
      <c r="D141">
        <v>2.81</v>
      </c>
      <c r="E141">
        <v>5.0000000000000001E-3</v>
      </c>
      <c r="F141" s="2">
        <f t="shared" si="22"/>
        <v>1.2747725948357843E-3</v>
      </c>
      <c r="G141">
        <f t="shared" si="26"/>
        <v>0.70646388519346015</v>
      </c>
      <c r="H141">
        <f t="shared" si="27"/>
        <v>40.522340385047116</v>
      </c>
      <c r="I141">
        <f t="shared" si="28"/>
        <v>-1.296065620034796</v>
      </c>
      <c r="J141">
        <f t="shared" si="23"/>
        <v>-74.204144356594796</v>
      </c>
      <c r="K141">
        <f t="shared" si="24"/>
        <v>0.90759333408880338</v>
      </c>
      <c r="L141">
        <f t="shared" si="25"/>
        <v>52.001267557495339</v>
      </c>
      <c r="M141">
        <f>(A141*200*0.001/111.2)+DEGREES(G141)</f>
        <v>40.522363028776979</v>
      </c>
      <c r="N141">
        <f>(B141*200*0.001)/(COS(RADIANS(M141))*111.2) + J141</f>
        <v>-74.128430650865354</v>
      </c>
      <c r="O141">
        <f>M141 - H141</f>
        <v>2.2643729863602857E-5</v>
      </c>
      <c r="P141">
        <f>N141-J141</f>
        <v>7.5713705729441472E-2</v>
      </c>
    </row>
    <row r="142" spans="1:16" x14ac:dyDescent="0.3">
      <c r="A142">
        <v>25</v>
      </c>
      <c r="B142">
        <v>32</v>
      </c>
      <c r="C142">
        <v>0</v>
      </c>
      <c r="D142">
        <v>2.6061000000000001</v>
      </c>
      <c r="E142">
        <v>9.1999999999999998E-3</v>
      </c>
      <c r="F142" s="2">
        <f t="shared" si="22"/>
        <v>1.2747725948357843E-3</v>
      </c>
      <c r="G142">
        <f t="shared" si="26"/>
        <v>0.70646388519346015</v>
      </c>
      <c r="H142">
        <f t="shared" si="27"/>
        <v>40.522340385047116</v>
      </c>
      <c r="I142">
        <f t="shared" si="28"/>
        <v>-1.296065620034796</v>
      </c>
      <c r="J142">
        <f t="shared" si="23"/>
        <v>-74.204144356594796</v>
      </c>
      <c r="K142">
        <f t="shared" si="24"/>
        <v>0.90759333408880338</v>
      </c>
      <c r="L142">
        <f t="shared" si="25"/>
        <v>52.001267557495339</v>
      </c>
      <c r="M142">
        <f>(A142*200*0.001/111.2)+DEGREES(G142)</f>
        <v>40.522363028776979</v>
      </c>
      <c r="N142">
        <f>(B142*200*0.001)/(COS(RADIANS(M142))*111.2) + J142</f>
        <v>-74.128430650865354</v>
      </c>
      <c r="O142">
        <f>M142 - H142</f>
        <v>2.2643729863602857E-5</v>
      </c>
      <c r="P142">
        <f>N142-J142</f>
        <v>7.5713705729441472E-2</v>
      </c>
    </row>
    <row r="143" spans="1:16" x14ac:dyDescent="0.3">
      <c r="A143">
        <v>25</v>
      </c>
      <c r="B143">
        <v>32</v>
      </c>
      <c r="C143">
        <v>1</v>
      </c>
      <c r="D143">
        <v>3.2692000000000001</v>
      </c>
      <c r="E143">
        <v>1.1000000000000001E-3</v>
      </c>
      <c r="F143" s="2">
        <f t="shared" si="22"/>
        <v>1.2747725948357843E-3</v>
      </c>
      <c r="G143">
        <f t="shared" si="26"/>
        <v>0.70646388519346015</v>
      </c>
      <c r="H143">
        <f t="shared" si="27"/>
        <v>40.522340385047116</v>
      </c>
      <c r="I143">
        <f t="shared" si="28"/>
        <v>-1.296065620034796</v>
      </c>
      <c r="J143">
        <f t="shared" si="23"/>
        <v>-74.204144356594796</v>
      </c>
      <c r="K143">
        <f t="shared" si="24"/>
        <v>0.90759333408880338</v>
      </c>
      <c r="L143">
        <f t="shared" si="25"/>
        <v>52.001267557495339</v>
      </c>
      <c r="M143">
        <f>(A143*200*0.001/111.2)+DEGREES(G143)</f>
        <v>40.522363028776979</v>
      </c>
      <c r="N143">
        <f>(B143*200*0.001)/(COS(RADIANS(M143))*111.2) + J143</f>
        <v>-74.128430650865354</v>
      </c>
      <c r="O143">
        <f>M143 - H143</f>
        <v>2.2643729863602857E-5</v>
      </c>
      <c r="P143">
        <f>N143-J143</f>
        <v>7.5713705729441472E-2</v>
      </c>
    </row>
    <row r="144" spans="1:16" x14ac:dyDescent="0.3">
      <c r="A144">
        <v>25</v>
      </c>
      <c r="B144">
        <v>32</v>
      </c>
      <c r="C144">
        <v>2</v>
      </c>
      <c r="D144">
        <v>3.5295000000000001</v>
      </c>
      <c r="E144">
        <v>4.0000000000000002E-4</v>
      </c>
      <c r="F144" s="2">
        <f t="shared" si="22"/>
        <v>1.2747725948357843E-3</v>
      </c>
      <c r="G144">
        <f t="shared" si="26"/>
        <v>0.70646388519346015</v>
      </c>
      <c r="H144">
        <f t="shared" si="27"/>
        <v>40.522340385047116</v>
      </c>
      <c r="I144">
        <f t="shared" si="28"/>
        <v>-1.296065620034796</v>
      </c>
      <c r="J144">
        <f t="shared" si="23"/>
        <v>-74.204144356594796</v>
      </c>
      <c r="K144">
        <f t="shared" si="24"/>
        <v>0.90759333408880338</v>
      </c>
      <c r="L144">
        <f t="shared" si="25"/>
        <v>52.001267557495339</v>
      </c>
      <c r="M144">
        <f>(A144*200*0.001/111.2)+DEGREES(G144)</f>
        <v>40.522363028776979</v>
      </c>
      <c r="N144">
        <f>(B144*200*0.001)/(COS(RADIANS(M144))*111.2) + J144</f>
        <v>-74.128430650865354</v>
      </c>
      <c r="O144">
        <f>M144 - H144</f>
        <v>2.2643729863602857E-5</v>
      </c>
      <c r="P144">
        <f>N144-J144</f>
        <v>7.5713705729441472E-2</v>
      </c>
    </row>
    <row r="145" spans="1:16" x14ac:dyDescent="0.3">
      <c r="A145">
        <v>25</v>
      </c>
      <c r="B145">
        <v>32</v>
      </c>
      <c r="C145">
        <v>3</v>
      </c>
      <c r="D145">
        <v>3.8956</v>
      </c>
      <c r="E145">
        <v>1E-4</v>
      </c>
      <c r="F145" s="2">
        <f t="shared" si="22"/>
        <v>1.2747725948357843E-3</v>
      </c>
      <c r="G145">
        <f t="shared" si="26"/>
        <v>0.70646388519346015</v>
      </c>
      <c r="H145">
        <f t="shared" si="27"/>
        <v>40.522340385047116</v>
      </c>
      <c r="I145">
        <f t="shared" si="28"/>
        <v>-1.296065620034796</v>
      </c>
      <c r="J145">
        <f t="shared" si="23"/>
        <v>-74.204144356594796</v>
      </c>
      <c r="K145">
        <f t="shared" si="24"/>
        <v>0.90759333408880338</v>
      </c>
      <c r="L145">
        <f t="shared" si="25"/>
        <v>52.001267557495339</v>
      </c>
      <c r="M145">
        <f>(A145*200*0.001/111.2)+DEGREES(G145)</f>
        <v>40.522363028776979</v>
      </c>
      <c r="N145">
        <f>(B145*200*0.001)/(COS(RADIANS(M145))*111.2) + J145</f>
        <v>-74.128430650865354</v>
      </c>
      <c r="O145">
        <f>M145 - H145</f>
        <v>2.2643729863602857E-5</v>
      </c>
      <c r="P145">
        <f>N145-J145</f>
        <v>7.5713705729441472E-2</v>
      </c>
    </row>
    <row r="146" spans="1:16" x14ac:dyDescent="0.3">
      <c r="A146">
        <v>25</v>
      </c>
      <c r="B146">
        <v>32</v>
      </c>
      <c r="C146">
        <v>4</v>
      </c>
      <c r="D146">
        <v>3.9716999999999998</v>
      </c>
      <c r="E146">
        <v>1E-4</v>
      </c>
      <c r="F146" s="2">
        <f t="shared" si="22"/>
        <v>1.2747725948357843E-3</v>
      </c>
      <c r="G146">
        <f t="shared" si="26"/>
        <v>0.70646388519346015</v>
      </c>
      <c r="H146">
        <f t="shared" si="27"/>
        <v>40.522340385047116</v>
      </c>
      <c r="I146">
        <f t="shared" si="28"/>
        <v>-1.296065620034796</v>
      </c>
      <c r="J146">
        <f t="shared" si="23"/>
        <v>-74.204144356594796</v>
      </c>
      <c r="K146">
        <f t="shared" si="24"/>
        <v>0.90759333408880338</v>
      </c>
      <c r="L146">
        <f t="shared" si="25"/>
        <v>52.001267557495339</v>
      </c>
      <c r="M146">
        <f>(A146*200*0.001/111.2)+DEGREES(G146)</f>
        <v>40.522363028776979</v>
      </c>
      <c r="N146">
        <f>(B146*200*0.001)/(COS(RADIANS(M146))*111.2) + J146</f>
        <v>-74.128430650865354</v>
      </c>
      <c r="O146">
        <f>M146 - H146</f>
        <v>2.2643729863602857E-5</v>
      </c>
      <c r="P146">
        <f>N146-J146</f>
        <v>7.5713705729441472E-2</v>
      </c>
    </row>
    <row r="147" spans="1:16" x14ac:dyDescent="0.3">
      <c r="A147">
        <v>25</v>
      </c>
      <c r="B147">
        <v>32</v>
      </c>
      <c r="C147">
        <v>5</v>
      </c>
      <c r="D147">
        <v>3.9342999999999999</v>
      </c>
      <c r="E147">
        <v>1E-4</v>
      </c>
      <c r="F147" s="2">
        <f t="shared" si="22"/>
        <v>1.2747725948357843E-3</v>
      </c>
      <c r="G147">
        <f t="shared" si="26"/>
        <v>0.70646388519346015</v>
      </c>
      <c r="H147">
        <f t="shared" si="27"/>
        <v>40.522340385047116</v>
      </c>
      <c r="I147">
        <f t="shared" si="28"/>
        <v>-1.296065620034796</v>
      </c>
      <c r="J147">
        <f t="shared" si="23"/>
        <v>-74.204144356594796</v>
      </c>
      <c r="K147">
        <f t="shared" si="24"/>
        <v>0.90759333408880338</v>
      </c>
      <c r="L147">
        <f t="shared" si="25"/>
        <v>52.001267557495339</v>
      </c>
      <c r="M147">
        <f>(A147*200*0.001/111.2)+DEGREES(G147)</f>
        <v>40.522363028776979</v>
      </c>
      <c r="N147">
        <f>(B147*200*0.001)/(COS(RADIANS(M147))*111.2) + J147</f>
        <v>-74.128430650865354</v>
      </c>
      <c r="O147">
        <f>M147 - H147</f>
        <v>2.2643729863602857E-5</v>
      </c>
      <c r="P147">
        <f>N147-J147</f>
        <v>7.5713705729441472E-2</v>
      </c>
    </row>
    <row r="148" spans="1:16" x14ac:dyDescent="0.3">
      <c r="A148">
        <v>25</v>
      </c>
      <c r="B148">
        <v>32</v>
      </c>
      <c r="C148">
        <v>6</v>
      </c>
      <c r="D148">
        <v>3.9508000000000001</v>
      </c>
      <c r="E148">
        <v>1E-4</v>
      </c>
      <c r="F148" s="2">
        <f t="shared" si="22"/>
        <v>1.2747725948357843E-3</v>
      </c>
      <c r="G148">
        <f t="shared" si="26"/>
        <v>0.70646388519346015</v>
      </c>
      <c r="H148">
        <f t="shared" si="27"/>
        <v>40.522340385047116</v>
      </c>
      <c r="I148">
        <f t="shared" si="28"/>
        <v>-1.296065620034796</v>
      </c>
      <c r="J148">
        <f t="shared" si="23"/>
        <v>-74.204144356594796</v>
      </c>
      <c r="K148">
        <f t="shared" si="24"/>
        <v>0.90759333408880338</v>
      </c>
      <c r="L148">
        <f t="shared" si="25"/>
        <v>52.001267557495339</v>
      </c>
      <c r="M148">
        <f>(A148*200*0.001/111.2)+DEGREES(G148)</f>
        <v>40.522363028776979</v>
      </c>
      <c r="N148">
        <f>(B148*200*0.001)/(COS(RADIANS(M148))*111.2) + J148</f>
        <v>-74.128430650865354</v>
      </c>
      <c r="O148">
        <f>M148 - H148</f>
        <v>2.2643729863602857E-5</v>
      </c>
      <c r="P148">
        <f>N148-J148</f>
        <v>7.5713705729441472E-2</v>
      </c>
    </row>
    <row r="149" spans="1:16" x14ac:dyDescent="0.3">
      <c r="A149">
        <v>24</v>
      </c>
      <c r="B149">
        <v>32</v>
      </c>
      <c r="C149">
        <v>8</v>
      </c>
      <c r="D149">
        <v>2.2132000000000001</v>
      </c>
      <c r="E149">
        <v>2.69E-2</v>
      </c>
      <c r="F149" s="2">
        <f t="shared" si="22"/>
        <v>1.2556898446083817E-3</v>
      </c>
      <c r="G149">
        <f t="shared" si="26"/>
        <v>0.70646388519346015</v>
      </c>
      <c r="H149">
        <f t="shared" si="27"/>
        <v>40.52054174280039</v>
      </c>
      <c r="I149">
        <f t="shared" si="28"/>
        <v>-1.296065620034796</v>
      </c>
      <c r="J149">
        <f t="shared" si="23"/>
        <v>-74.204067806502039</v>
      </c>
      <c r="K149">
        <f t="shared" si="24"/>
        <v>0.92729521800161219</v>
      </c>
      <c r="L149">
        <f t="shared" si="25"/>
        <v>53.13010235415598</v>
      </c>
      <c r="M149">
        <f>(A149*200*0.001/111.2)+DEGREES(G149)</f>
        <v>40.520564467625896</v>
      </c>
      <c r="N149">
        <f>(B149*200*0.001)/(COS(RADIANS(M149))*111.2) + J149</f>
        <v>-74.128356132191897</v>
      </c>
      <c r="O149">
        <f>M149 - H149</f>
        <v>2.2724825505804347E-5</v>
      </c>
      <c r="P149">
        <f>N149-J149</f>
        <v>7.571167431014203E-2</v>
      </c>
    </row>
    <row r="150" spans="1:16" x14ac:dyDescent="0.3">
      <c r="A150">
        <v>24</v>
      </c>
      <c r="B150">
        <v>32</v>
      </c>
      <c r="C150">
        <v>10</v>
      </c>
      <c r="D150">
        <v>2.0699999999999998</v>
      </c>
      <c r="E150">
        <v>3.8399999999999997E-2</v>
      </c>
      <c r="F150" s="2">
        <f t="shared" si="22"/>
        <v>1.2556898446083817E-3</v>
      </c>
      <c r="G150">
        <f t="shared" si="26"/>
        <v>0.70646388519346015</v>
      </c>
      <c r="H150">
        <f t="shared" si="27"/>
        <v>40.52054174280039</v>
      </c>
      <c r="I150">
        <f t="shared" si="28"/>
        <v>-1.296065620034796</v>
      </c>
      <c r="J150">
        <f t="shared" si="23"/>
        <v>-74.204067806502039</v>
      </c>
      <c r="K150">
        <f t="shared" si="24"/>
        <v>0.92729521800161219</v>
      </c>
      <c r="L150">
        <f t="shared" si="25"/>
        <v>53.13010235415598</v>
      </c>
      <c r="M150">
        <f>(A150*200*0.001/111.2)+DEGREES(G150)</f>
        <v>40.520564467625896</v>
      </c>
      <c r="N150">
        <f>(B150*200*0.001)/(COS(RADIANS(M150))*111.2) + J150</f>
        <v>-74.128356132191897</v>
      </c>
      <c r="O150">
        <f>M150 - H150</f>
        <v>2.2724825505804347E-5</v>
      </c>
      <c r="P150">
        <f>N150-J150</f>
        <v>7.571167431014203E-2</v>
      </c>
    </row>
    <row r="151" spans="1:16" x14ac:dyDescent="0.3">
      <c r="A151">
        <v>24</v>
      </c>
      <c r="B151">
        <v>32</v>
      </c>
      <c r="C151">
        <v>9</v>
      </c>
      <c r="D151">
        <v>2.1048</v>
      </c>
      <c r="E151">
        <v>3.5299999999999998E-2</v>
      </c>
      <c r="F151" s="2">
        <f t="shared" si="22"/>
        <v>1.2556898446083817E-3</v>
      </c>
      <c r="G151">
        <f t="shared" si="26"/>
        <v>0.70646388519346015</v>
      </c>
      <c r="H151">
        <f t="shared" si="27"/>
        <v>40.52054174280039</v>
      </c>
      <c r="I151">
        <f t="shared" si="28"/>
        <v>-1.296065620034796</v>
      </c>
      <c r="J151">
        <f t="shared" si="23"/>
        <v>-74.204067806502039</v>
      </c>
      <c r="K151">
        <f t="shared" si="24"/>
        <v>0.92729521800161219</v>
      </c>
      <c r="L151">
        <f t="shared" si="25"/>
        <v>53.13010235415598</v>
      </c>
      <c r="M151">
        <f>(A151*200*0.001/111.2)+DEGREES(G151)</f>
        <v>40.520564467625896</v>
      </c>
      <c r="N151">
        <f>(B151*200*0.001)/(COS(RADIANS(M151))*111.2) + J151</f>
        <v>-74.128356132191897</v>
      </c>
      <c r="O151">
        <f>M151 - H151</f>
        <v>2.2724825505804347E-5</v>
      </c>
      <c r="P151">
        <f>N151-J151</f>
        <v>7.571167431014203E-2</v>
      </c>
    </row>
    <row r="152" spans="1:16" x14ac:dyDescent="0.3">
      <c r="A152">
        <v>24</v>
      </c>
      <c r="B152">
        <v>32</v>
      </c>
      <c r="C152">
        <v>11</v>
      </c>
      <c r="D152">
        <v>2.0956999999999999</v>
      </c>
      <c r="E152">
        <v>3.61E-2</v>
      </c>
      <c r="F152" s="2">
        <f t="shared" si="22"/>
        <v>1.2556898446083817E-3</v>
      </c>
      <c r="G152">
        <f t="shared" si="26"/>
        <v>0.70646388519346015</v>
      </c>
      <c r="H152">
        <f t="shared" si="27"/>
        <v>40.52054174280039</v>
      </c>
      <c r="I152">
        <f t="shared" si="28"/>
        <v>-1.296065620034796</v>
      </c>
      <c r="J152">
        <f t="shared" si="23"/>
        <v>-74.204067806502039</v>
      </c>
      <c r="K152">
        <f t="shared" si="24"/>
        <v>0.92729521800161219</v>
      </c>
      <c r="L152">
        <f t="shared" si="25"/>
        <v>53.13010235415598</v>
      </c>
      <c r="M152">
        <f>(A152*200*0.001/111.2)+DEGREES(G152)</f>
        <v>40.520564467625896</v>
      </c>
      <c r="N152">
        <f>(B152*200*0.001)/(COS(RADIANS(M152))*111.2) + J152</f>
        <v>-74.128356132191897</v>
      </c>
      <c r="O152">
        <f>M152 - H152</f>
        <v>2.2724825505804347E-5</v>
      </c>
      <c r="P152">
        <f>N152-J152</f>
        <v>7.571167431014203E-2</v>
      </c>
    </row>
    <row r="153" spans="1:16" x14ac:dyDescent="0.3">
      <c r="A153">
        <v>24</v>
      </c>
      <c r="B153">
        <v>32</v>
      </c>
      <c r="C153">
        <v>1</v>
      </c>
      <c r="D153">
        <v>2.0127000000000002</v>
      </c>
      <c r="E153">
        <v>4.41E-2</v>
      </c>
      <c r="F153" s="2">
        <f t="shared" si="22"/>
        <v>1.2556898446083817E-3</v>
      </c>
      <c r="G153">
        <f t="shared" si="26"/>
        <v>0.70646388519346015</v>
      </c>
      <c r="H153">
        <f t="shared" si="27"/>
        <v>40.52054174280039</v>
      </c>
      <c r="I153">
        <f t="shared" si="28"/>
        <v>-1.296065620034796</v>
      </c>
      <c r="J153">
        <f t="shared" si="23"/>
        <v>-74.204067806502039</v>
      </c>
      <c r="K153">
        <f t="shared" si="24"/>
        <v>0.92729521800161219</v>
      </c>
      <c r="L153">
        <f t="shared" si="25"/>
        <v>53.13010235415598</v>
      </c>
      <c r="M153">
        <f>(A153*200*0.001/111.2)+DEGREES(G153)</f>
        <v>40.520564467625896</v>
      </c>
      <c r="N153">
        <f>(B153*200*0.001)/(COS(RADIANS(M153))*111.2) + J153</f>
        <v>-74.128356132191897</v>
      </c>
      <c r="O153">
        <f>M153 - H153</f>
        <v>2.2724825505804347E-5</v>
      </c>
      <c r="P153">
        <f>N153-J153</f>
        <v>7.571167431014203E-2</v>
      </c>
    </row>
    <row r="154" spans="1:16" x14ac:dyDescent="0.3">
      <c r="A154">
        <v>24</v>
      </c>
      <c r="B154">
        <v>32</v>
      </c>
      <c r="C154">
        <v>2</v>
      </c>
      <c r="D154">
        <v>2.0512000000000001</v>
      </c>
      <c r="E154">
        <v>4.02E-2</v>
      </c>
      <c r="F154" s="2">
        <f t="shared" si="22"/>
        <v>1.2556898446083817E-3</v>
      </c>
      <c r="G154">
        <f t="shared" si="26"/>
        <v>0.70646388519346015</v>
      </c>
      <c r="H154">
        <f t="shared" si="27"/>
        <v>40.52054174280039</v>
      </c>
      <c r="I154">
        <f t="shared" si="28"/>
        <v>-1.296065620034796</v>
      </c>
      <c r="J154">
        <f t="shared" si="23"/>
        <v>-74.204067806502039</v>
      </c>
      <c r="K154">
        <f t="shared" si="24"/>
        <v>0.92729521800161219</v>
      </c>
      <c r="L154">
        <f t="shared" si="25"/>
        <v>53.13010235415598</v>
      </c>
      <c r="M154">
        <f>(A154*200*0.001/111.2)+DEGREES(G154)</f>
        <v>40.520564467625896</v>
      </c>
      <c r="N154">
        <f>(B154*200*0.001)/(COS(RADIANS(M154))*111.2) + J154</f>
        <v>-74.128356132191897</v>
      </c>
      <c r="O154">
        <f>M154 - H154</f>
        <v>2.2724825505804347E-5</v>
      </c>
      <c r="P154">
        <f>N154-J154</f>
        <v>7.571167431014203E-2</v>
      </c>
    </row>
    <row r="155" spans="1:16" x14ac:dyDescent="0.3">
      <c r="A155">
        <v>24</v>
      </c>
      <c r="B155">
        <v>32</v>
      </c>
      <c r="C155">
        <v>3</v>
      </c>
      <c r="D155">
        <v>2.2685</v>
      </c>
      <c r="E155">
        <v>2.3300000000000001E-2</v>
      </c>
      <c r="F155" s="2">
        <f t="shared" si="22"/>
        <v>1.2556898446083817E-3</v>
      </c>
      <c r="G155">
        <f t="shared" si="26"/>
        <v>0.70646388519346015</v>
      </c>
      <c r="H155">
        <f t="shared" si="27"/>
        <v>40.52054174280039</v>
      </c>
      <c r="I155">
        <f t="shared" si="28"/>
        <v>-1.296065620034796</v>
      </c>
      <c r="J155">
        <f t="shared" si="23"/>
        <v>-74.204067806502039</v>
      </c>
      <c r="K155">
        <f t="shared" si="24"/>
        <v>0.92729521800161219</v>
      </c>
      <c r="L155">
        <f t="shared" si="25"/>
        <v>53.13010235415598</v>
      </c>
      <c r="M155">
        <f>(A155*200*0.001/111.2)+DEGREES(G155)</f>
        <v>40.520564467625896</v>
      </c>
      <c r="N155">
        <f>(B155*200*0.001)/(COS(RADIANS(M155))*111.2) + J155</f>
        <v>-74.128356132191897</v>
      </c>
      <c r="O155">
        <f>M155 - H155</f>
        <v>2.2724825505804347E-5</v>
      </c>
      <c r="P155">
        <f>N155-J155</f>
        <v>7.571167431014203E-2</v>
      </c>
    </row>
    <row r="156" spans="1:16" x14ac:dyDescent="0.3">
      <c r="A156">
        <v>24</v>
      </c>
      <c r="B156">
        <v>32</v>
      </c>
      <c r="C156">
        <v>4</v>
      </c>
      <c r="D156">
        <v>2.3256999999999999</v>
      </c>
      <c r="E156">
        <v>0.02</v>
      </c>
      <c r="F156" s="2">
        <f t="shared" si="22"/>
        <v>1.2556898446083817E-3</v>
      </c>
      <c r="G156">
        <f t="shared" si="26"/>
        <v>0.70646388519346015</v>
      </c>
      <c r="H156">
        <f t="shared" si="27"/>
        <v>40.52054174280039</v>
      </c>
      <c r="I156">
        <f t="shared" si="28"/>
        <v>-1.296065620034796</v>
      </c>
      <c r="J156">
        <f t="shared" si="23"/>
        <v>-74.204067806502039</v>
      </c>
      <c r="K156">
        <f t="shared" si="24"/>
        <v>0.92729521800161219</v>
      </c>
      <c r="L156">
        <f t="shared" si="25"/>
        <v>53.13010235415598</v>
      </c>
      <c r="M156">
        <f>(A156*200*0.001/111.2)+DEGREES(G156)</f>
        <v>40.520564467625896</v>
      </c>
      <c r="N156">
        <f>(B156*200*0.001)/(COS(RADIANS(M156))*111.2) + J156</f>
        <v>-74.128356132191897</v>
      </c>
      <c r="O156">
        <f>M156 - H156</f>
        <v>2.2724825505804347E-5</v>
      </c>
      <c r="P156">
        <f>N156-J156</f>
        <v>7.571167431014203E-2</v>
      </c>
    </row>
    <row r="157" spans="1:16" x14ac:dyDescent="0.3">
      <c r="A157">
        <v>24</v>
      </c>
      <c r="B157">
        <v>32</v>
      </c>
      <c r="C157">
        <v>5</v>
      </c>
      <c r="D157">
        <v>2.2847</v>
      </c>
      <c r="E157">
        <v>2.23E-2</v>
      </c>
      <c r="F157" s="2">
        <f t="shared" si="22"/>
        <v>1.2556898446083817E-3</v>
      </c>
      <c r="G157">
        <f t="shared" si="26"/>
        <v>0.70646388519346015</v>
      </c>
      <c r="H157">
        <f t="shared" si="27"/>
        <v>40.52054174280039</v>
      </c>
      <c r="I157">
        <f t="shared" si="28"/>
        <v>-1.296065620034796</v>
      </c>
      <c r="J157">
        <f t="shared" si="23"/>
        <v>-74.204067806502039</v>
      </c>
      <c r="K157">
        <f t="shared" si="24"/>
        <v>0.92729521800161219</v>
      </c>
      <c r="L157">
        <f t="shared" si="25"/>
        <v>53.13010235415598</v>
      </c>
      <c r="M157">
        <f>(A157*200*0.001/111.2)+DEGREES(G157)</f>
        <v>40.520564467625896</v>
      </c>
      <c r="N157">
        <f>(B157*200*0.001)/(COS(RADIANS(M157))*111.2) + J157</f>
        <v>-74.128356132191897</v>
      </c>
      <c r="O157">
        <f>M157 - H157</f>
        <v>2.2724825505804347E-5</v>
      </c>
      <c r="P157">
        <f>N157-J157</f>
        <v>7.571167431014203E-2</v>
      </c>
    </row>
    <row r="158" spans="1:16" x14ac:dyDescent="0.3">
      <c r="A158">
        <v>24</v>
      </c>
      <c r="B158">
        <v>32</v>
      </c>
      <c r="C158">
        <v>6</v>
      </c>
      <c r="D158">
        <v>2.2065000000000001</v>
      </c>
      <c r="E158">
        <v>2.7300000000000001E-2</v>
      </c>
      <c r="F158" s="2">
        <f t="shared" si="22"/>
        <v>1.2556898446083817E-3</v>
      </c>
      <c r="G158">
        <f t="shared" si="26"/>
        <v>0.70646388519346015</v>
      </c>
      <c r="H158">
        <f t="shared" si="27"/>
        <v>40.52054174280039</v>
      </c>
      <c r="I158">
        <f t="shared" si="28"/>
        <v>-1.296065620034796</v>
      </c>
      <c r="J158">
        <f t="shared" si="23"/>
        <v>-74.204067806502039</v>
      </c>
      <c r="K158">
        <f t="shared" si="24"/>
        <v>0.92729521800161219</v>
      </c>
      <c r="L158">
        <f t="shared" si="25"/>
        <v>53.13010235415598</v>
      </c>
      <c r="M158">
        <f>(A158*200*0.001/111.2)+DEGREES(G158)</f>
        <v>40.520564467625896</v>
      </c>
      <c r="N158">
        <f>(B158*200*0.001)/(COS(RADIANS(M158))*111.2) + J158</f>
        <v>-74.128356132191897</v>
      </c>
      <c r="O158">
        <f>M158 - H158</f>
        <v>2.2724825505804347E-5</v>
      </c>
      <c r="P158">
        <f>N158-J158</f>
        <v>7.571167431014203E-2</v>
      </c>
    </row>
    <row r="159" spans="1:16" x14ac:dyDescent="0.3">
      <c r="A159">
        <v>24</v>
      </c>
      <c r="B159">
        <v>32</v>
      </c>
      <c r="C159">
        <v>7</v>
      </c>
      <c r="D159">
        <v>2.3515999999999999</v>
      </c>
      <c r="E159">
        <v>1.8700000000000001E-2</v>
      </c>
      <c r="F159" s="2">
        <f t="shared" si="22"/>
        <v>1.2556898446083817E-3</v>
      </c>
      <c r="G159">
        <f t="shared" si="26"/>
        <v>0.70646388519346015</v>
      </c>
      <c r="H159">
        <f t="shared" si="27"/>
        <v>40.52054174280039</v>
      </c>
      <c r="I159">
        <f t="shared" si="28"/>
        <v>-1.296065620034796</v>
      </c>
      <c r="J159">
        <f t="shared" si="23"/>
        <v>-74.204067806502039</v>
      </c>
      <c r="K159">
        <f t="shared" si="24"/>
        <v>0.92729521800161219</v>
      </c>
      <c r="L159">
        <f t="shared" si="25"/>
        <v>53.13010235415598</v>
      </c>
      <c r="M159">
        <f>(A159*200*0.001/111.2)+DEGREES(G159)</f>
        <v>40.520564467625896</v>
      </c>
      <c r="N159">
        <f>(B159*200*0.001)/(COS(RADIANS(M159))*111.2) + J159</f>
        <v>-74.128356132191897</v>
      </c>
      <c r="O159">
        <f>M159 - H159</f>
        <v>2.2724825505804347E-5</v>
      </c>
      <c r="P159">
        <f>N159-J159</f>
        <v>7.571167431014203E-2</v>
      </c>
    </row>
    <row r="160" spans="1:16" x14ac:dyDescent="0.3">
      <c r="A160">
        <v>25</v>
      </c>
      <c r="B160">
        <v>33</v>
      </c>
      <c r="C160">
        <v>8</v>
      </c>
      <c r="D160">
        <v>2.3212000000000002</v>
      </c>
      <c r="E160">
        <v>2.0299999999999999E-2</v>
      </c>
      <c r="F160" s="2">
        <f t="shared" si="22"/>
        <v>1.2996541544174824E-3</v>
      </c>
      <c r="G160">
        <f t="shared" si="26"/>
        <v>0.70646388519346015</v>
      </c>
      <c r="H160">
        <f t="shared" si="27"/>
        <v>40.522338817478051</v>
      </c>
      <c r="I160">
        <f t="shared" si="28"/>
        <v>-1.296065620034796</v>
      </c>
      <c r="J160">
        <f t="shared" si="23"/>
        <v>-74.202427235941968</v>
      </c>
      <c r="K160">
        <f t="shared" si="24"/>
        <v>0.92246433770763592</v>
      </c>
      <c r="L160">
        <f t="shared" si="25"/>
        <v>52.853313301978218</v>
      </c>
      <c r="M160">
        <f>(A160*200*0.001/111.2)+DEGREES(G160)</f>
        <v>40.522363028776979</v>
      </c>
      <c r="N160">
        <f>(B160*200*0.001)/(COS(RADIANS(M160))*111.2) + J160</f>
        <v>-74.124347476908483</v>
      </c>
      <c r="O160">
        <f>M160 - H160</f>
        <v>2.4211298928378255E-5</v>
      </c>
      <c r="P160">
        <f>N160-J160</f>
        <v>7.807975903348563E-2</v>
      </c>
    </row>
    <row r="161" spans="1:16" x14ac:dyDescent="0.3">
      <c r="A161">
        <v>25</v>
      </c>
      <c r="B161">
        <v>33</v>
      </c>
      <c r="C161">
        <v>10</v>
      </c>
      <c r="D161">
        <v>2.2044999999999999</v>
      </c>
      <c r="E161">
        <v>2.75E-2</v>
      </c>
      <c r="F161" s="2">
        <f t="shared" si="22"/>
        <v>1.2996541544174824E-3</v>
      </c>
      <c r="G161">
        <f t="shared" si="26"/>
        <v>0.70646388519346015</v>
      </c>
      <c r="H161">
        <f t="shared" si="27"/>
        <v>40.522338817478051</v>
      </c>
      <c r="I161">
        <f t="shared" si="28"/>
        <v>-1.296065620034796</v>
      </c>
      <c r="J161">
        <f t="shared" si="23"/>
        <v>-74.202427235941968</v>
      </c>
      <c r="K161">
        <f t="shared" si="24"/>
        <v>0.92246433770763592</v>
      </c>
      <c r="L161">
        <f t="shared" si="25"/>
        <v>52.853313301978218</v>
      </c>
      <c r="M161">
        <f>(A161*200*0.001/111.2)+DEGREES(G161)</f>
        <v>40.522363028776979</v>
      </c>
      <c r="N161">
        <f>(B161*200*0.001)/(COS(RADIANS(M161))*111.2) + J161</f>
        <v>-74.124347476908483</v>
      </c>
      <c r="O161">
        <f>M161 - H161</f>
        <v>2.4211298928378255E-5</v>
      </c>
      <c r="P161">
        <f>N161-J161</f>
        <v>7.807975903348563E-2</v>
      </c>
    </row>
    <row r="162" spans="1:16" x14ac:dyDescent="0.3">
      <c r="A162">
        <v>25</v>
      </c>
      <c r="B162">
        <v>33</v>
      </c>
      <c r="C162">
        <v>9</v>
      </c>
      <c r="D162">
        <v>2.2667999999999999</v>
      </c>
      <c r="E162">
        <v>2.3400000000000001E-2</v>
      </c>
      <c r="F162" s="2">
        <f t="shared" ref="F162:F168" si="29">SQRT(POWER(A162*200,2)+POWER(B162*200,2))*0.001/6371</f>
        <v>1.2996541544174824E-3</v>
      </c>
      <c r="G162">
        <f t="shared" si="26"/>
        <v>0.70646388519346015</v>
      </c>
      <c r="H162">
        <f t="shared" si="27"/>
        <v>40.522338817478051</v>
      </c>
      <c r="I162">
        <f t="shared" si="28"/>
        <v>-1.296065620034796</v>
      </c>
      <c r="J162">
        <f t="shared" ref="J162:J168" si="30" xml:space="preserve"> DEGREES($I$2 + ATAN2(COS(F162)-SIN(G162)*SIN(H162), SIN(K162)*SIN(F162)*COS(G162)))</f>
        <v>-74.202427235941968</v>
      </c>
      <c r="K162">
        <f t="shared" ref="K162:K168" si="31">ATAN2(A162,B162)</f>
        <v>0.92246433770763592</v>
      </c>
      <c r="L162">
        <f t="shared" ref="L162:L168" si="32">DEGREES(K162)</f>
        <v>52.853313301978218</v>
      </c>
      <c r="M162">
        <f>(A162*200*0.001/111.2)+DEGREES(G162)</f>
        <v>40.522363028776979</v>
      </c>
      <c r="N162">
        <f>(B162*200*0.001)/(COS(RADIANS(M162))*111.2) + J162</f>
        <v>-74.124347476908483</v>
      </c>
      <c r="O162">
        <f>M162 - H162</f>
        <v>2.4211298928378255E-5</v>
      </c>
      <c r="P162">
        <f>N162-J162</f>
        <v>7.807975903348563E-2</v>
      </c>
    </row>
    <row r="163" spans="1:16" x14ac:dyDescent="0.3">
      <c r="A163">
        <v>25</v>
      </c>
      <c r="B163">
        <v>33</v>
      </c>
      <c r="C163">
        <v>11</v>
      </c>
      <c r="D163">
        <v>2.1985999999999999</v>
      </c>
      <c r="E163">
        <v>2.7900000000000001E-2</v>
      </c>
      <c r="F163" s="2">
        <f t="shared" si="29"/>
        <v>1.2996541544174824E-3</v>
      </c>
      <c r="G163">
        <f t="shared" si="26"/>
        <v>0.70646388519346015</v>
      </c>
      <c r="H163">
        <f t="shared" si="27"/>
        <v>40.522338817478051</v>
      </c>
      <c r="I163">
        <f t="shared" si="28"/>
        <v>-1.296065620034796</v>
      </c>
      <c r="J163">
        <f t="shared" si="30"/>
        <v>-74.202427235941968</v>
      </c>
      <c r="K163">
        <f t="shared" si="31"/>
        <v>0.92246433770763592</v>
      </c>
      <c r="L163">
        <f t="shared" si="32"/>
        <v>52.853313301978218</v>
      </c>
      <c r="M163">
        <f>(A163*200*0.001/111.2)+DEGREES(G163)</f>
        <v>40.522363028776979</v>
      </c>
      <c r="N163">
        <f>(B163*200*0.001)/(COS(RADIANS(M163))*111.2) + J163</f>
        <v>-74.124347476908483</v>
      </c>
      <c r="O163">
        <f>M163 - H163</f>
        <v>2.4211298928378255E-5</v>
      </c>
      <c r="P163">
        <f>N163-J163</f>
        <v>7.807975903348563E-2</v>
      </c>
    </row>
    <row r="164" spans="1:16" x14ac:dyDescent="0.3">
      <c r="A164">
        <v>25</v>
      </c>
      <c r="B164">
        <v>33</v>
      </c>
      <c r="C164">
        <v>3</v>
      </c>
      <c r="D164">
        <v>2.0807000000000002</v>
      </c>
      <c r="E164">
        <v>3.7499999999999999E-2</v>
      </c>
      <c r="F164" s="2">
        <f t="shared" si="29"/>
        <v>1.2996541544174824E-3</v>
      </c>
      <c r="G164">
        <f t="shared" si="26"/>
        <v>0.70646388519346015</v>
      </c>
      <c r="H164">
        <f t="shared" si="27"/>
        <v>40.522338817478051</v>
      </c>
      <c r="I164">
        <f t="shared" si="28"/>
        <v>-1.296065620034796</v>
      </c>
      <c r="J164">
        <f t="shared" si="30"/>
        <v>-74.202427235941968</v>
      </c>
      <c r="K164">
        <f t="shared" si="31"/>
        <v>0.92246433770763592</v>
      </c>
      <c r="L164">
        <f t="shared" si="32"/>
        <v>52.853313301978218</v>
      </c>
      <c r="M164">
        <f>(A164*200*0.001/111.2)+DEGREES(G164)</f>
        <v>40.522363028776979</v>
      </c>
      <c r="N164">
        <f>(B164*200*0.001)/(COS(RADIANS(M164))*111.2) + J164</f>
        <v>-74.124347476908483</v>
      </c>
      <c r="O164">
        <f>M164 - H164</f>
        <v>2.4211298928378255E-5</v>
      </c>
      <c r="P164">
        <f>N164-J164</f>
        <v>7.807975903348563E-2</v>
      </c>
    </row>
    <row r="165" spans="1:16" x14ac:dyDescent="0.3">
      <c r="A165">
        <v>25</v>
      </c>
      <c r="B165">
        <v>33</v>
      </c>
      <c r="C165">
        <v>4</v>
      </c>
      <c r="D165">
        <v>2.2126999999999999</v>
      </c>
      <c r="E165">
        <v>2.69E-2</v>
      </c>
      <c r="F165" s="2">
        <f t="shared" si="29"/>
        <v>1.2996541544174824E-3</v>
      </c>
      <c r="G165">
        <f t="shared" si="26"/>
        <v>0.70646388519346015</v>
      </c>
      <c r="H165">
        <f t="shared" si="27"/>
        <v>40.522338817478051</v>
      </c>
      <c r="I165">
        <f t="shared" si="28"/>
        <v>-1.296065620034796</v>
      </c>
      <c r="J165">
        <f t="shared" si="30"/>
        <v>-74.202427235941968</v>
      </c>
      <c r="K165">
        <f t="shared" si="31"/>
        <v>0.92246433770763592</v>
      </c>
      <c r="L165">
        <f t="shared" si="32"/>
        <v>52.853313301978218</v>
      </c>
      <c r="M165">
        <f>(A165*200*0.001/111.2)+DEGREES(G165)</f>
        <v>40.522363028776979</v>
      </c>
      <c r="N165">
        <f>(B165*200*0.001)/(COS(RADIANS(M165))*111.2) + J165</f>
        <v>-74.124347476908483</v>
      </c>
      <c r="O165">
        <f>M165 - H165</f>
        <v>2.4211298928378255E-5</v>
      </c>
      <c r="P165">
        <f>N165-J165</f>
        <v>7.807975903348563E-2</v>
      </c>
    </row>
    <row r="166" spans="1:16" x14ac:dyDescent="0.3">
      <c r="A166">
        <v>25</v>
      </c>
      <c r="B166">
        <v>33</v>
      </c>
      <c r="C166">
        <v>5</v>
      </c>
      <c r="D166">
        <v>2.1827000000000001</v>
      </c>
      <c r="E166">
        <v>2.9100000000000001E-2</v>
      </c>
      <c r="F166" s="2">
        <f t="shared" si="29"/>
        <v>1.2996541544174824E-3</v>
      </c>
      <c r="G166">
        <f t="shared" si="26"/>
        <v>0.70646388519346015</v>
      </c>
      <c r="H166">
        <f t="shared" si="27"/>
        <v>40.522338817478051</v>
      </c>
      <c r="I166">
        <f t="shared" si="28"/>
        <v>-1.296065620034796</v>
      </c>
      <c r="J166">
        <f t="shared" si="30"/>
        <v>-74.202427235941968</v>
      </c>
      <c r="K166">
        <f t="shared" si="31"/>
        <v>0.92246433770763592</v>
      </c>
      <c r="L166">
        <f t="shared" si="32"/>
        <v>52.853313301978218</v>
      </c>
      <c r="M166">
        <f>(A166*200*0.001/111.2)+DEGREES(G166)</f>
        <v>40.522363028776979</v>
      </c>
      <c r="N166">
        <f>(B166*200*0.001)/(COS(RADIANS(M166))*111.2) + J166</f>
        <v>-74.124347476908483</v>
      </c>
      <c r="O166">
        <f>M166 - H166</f>
        <v>2.4211298928378255E-5</v>
      </c>
      <c r="P166">
        <f>N166-J166</f>
        <v>7.807975903348563E-2</v>
      </c>
    </row>
    <row r="167" spans="1:16" x14ac:dyDescent="0.3">
      <c r="A167">
        <v>25</v>
      </c>
      <c r="B167">
        <v>33</v>
      </c>
      <c r="C167">
        <v>6</v>
      </c>
      <c r="D167">
        <v>2.1547999999999998</v>
      </c>
      <c r="E167">
        <v>3.1199999999999999E-2</v>
      </c>
      <c r="F167" s="2">
        <f t="shared" si="29"/>
        <v>1.2996541544174824E-3</v>
      </c>
      <c r="G167">
        <f t="shared" si="26"/>
        <v>0.70646388519346015</v>
      </c>
      <c r="H167">
        <f t="shared" si="27"/>
        <v>40.522338817478051</v>
      </c>
      <c r="I167">
        <f t="shared" si="28"/>
        <v>-1.296065620034796</v>
      </c>
      <c r="J167">
        <f t="shared" si="30"/>
        <v>-74.202427235941968</v>
      </c>
      <c r="K167">
        <f t="shared" si="31"/>
        <v>0.92246433770763592</v>
      </c>
      <c r="L167">
        <f t="shared" si="32"/>
        <v>52.853313301978218</v>
      </c>
      <c r="M167">
        <f>(A167*200*0.001/111.2)+DEGREES(G167)</f>
        <v>40.522363028776979</v>
      </c>
      <c r="N167">
        <f>(B167*200*0.001)/(COS(RADIANS(M167))*111.2) + J167</f>
        <v>-74.124347476908483</v>
      </c>
      <c r="O167">
        <f>M167 - H167</f>
        <v>2.4211298928378255E-5</v>
      </c>
      <c r="P167">
        <f>N167-J167</f>
        <v>7.807975903348563E-2</v>
      </c>
    </row>
    <row r="168" spans="1:16" x14ac:dyDescent="0.3">
      <c r="A168">
        <v>25</v>
      </c>
      <c r="B168">
        <v>33</v>
      </c>
      <c r="C168">
        <v>7</v>
      </c>
      <c r="D168">
        <v>2.3746999999999998</v>
      </c>
      <c r="E168">
        <v>1.7600000000000001E-2</v>
      </c>
      <c r="F168" s="2">
        <f t="shared" si="29"/>
        <v>1.2996541544174824E-3</v>
      </c>
      <c r="G168">
        <f t="shared" si="26"/>
        <v>0.70646388519346015</v>
      </c>
      <c r="H168">
        <f t="shared" si="27"/>
        <v>40.522338817478051</v>
      </c>
      <c r="I168">
        <f t="shared" si="28"/>
        <v>-1.296065620034796</v>
      </c>
      <c r="J168">
        <f t="shared" si="30"/>
        <v>-74.202427235941968</v>
      </c>
      <c r="K168">
        <f t="shared" si="31"/>
        <v>0.92246433770763592</v>
      </c>
      <c r="L168">
        <f t="shared" si="32"/>
        <v>52.853313301978218</v>
      </c>
      <c r="M168">
        <f>(A168*200*0.001/111.2)+DEGREES(G168)</f>
        <v>40.522363028776979</v>
      </c>
      <c r="N168">
        <f>(B168*200*0.001)/(COS(RADIANS(M168))*111.2) + J168</f>
        <v>-74.124347476908483</v>
      </c>
      <c r="O168">
        <f>M168 - H168</f>
        <v>2.4211298928378255E-5</v>
      </c>
      <c r="P168">
        <f>N168-J168</f>
        <v>7.807975903348563E-2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Hoang DANG</cp:lastModifiedBy>
  <dcterms:modified xsi:type="dcterms:W3CDTF">2017-05-29T15:28:35Z</dcterms:modified>
</cp:coreProperties>
</file>